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jimmy.briggs\Projects\Innovation\Property-Allocation\data-raw\working\"/>
    </mc:Choice>
  </mc:AlternateContent>
  <xr:revisionPtr revIDLastSave="0" documentId="13_ncr:1_{67F82A4D-A629-4CF8-ABDF-925616A9ADEC}" xr6:coauthVersionLast="41" xr6:coauthVersionMax="41" xr10:uidLastSave="{00000000-0000-0000-0000-000000000000}"/>
  <bookViews>
    <workbookView xWindow="-120" yWindow="-120" windowWidth="29040" windowHeight="15990" firstSheet="3" activeTab="11" xr2:uid="{00000000-000D-0000-FFFF-FFFF00000000}"/>
  </bookViews>
  <sheets>
    <sheet name="lookups" sheetId="2" r:id="rId1"/>
    <sheet name="rate_id_map" sheetId="5" r:id="rId2"/>
    <sheet name="marriott" sheetId="3" r:id="rId3"/>
    <sheet name="scrubbed" sheetId="4" r:id="rId4"/>
    <sheet name="sov" sheetId="9" r:id="rId5"/>
    <sheet name="loss_run" sheetId="8" r:id="rId6"/>
    <sheet name="priors" sheetId="12" r:id="rId7"/>
    <sheet name="renewal_costs" sheetId="6" r:id="rId8"/>
    <sheet name="rates" sheetId="10" r:id="rId9"/>
    <sheet name="rels" sheetId="11" r:id="rId10"/>
    <sheet name="count_buckets" sheetId="7" r:id="rId11"/>
    <sheet name="metadata" sheetId="13" r:id="rId12"/>
  </sheets>
  <definedNames>
    <definedName name="_xlnm._FilterDatabase" localSheetId="2" hidden="1">marriott!$A$1:$BD$740</definedName>
    <definedName name="_xlnm._FilterDatabase" localSheetId="1" hidden="1">rate_id_map!$A$1:$O$66</definedName>
    <definedName name="_xlnm._FilterDatabase" localSheetId="3" hidden="1">scrubbed!$A$1:$BP$740</definedName>
    <definedName name="_xlnm._FilterDatabase" localSheetId="4" hidden="1">sov!$A$1:$X$740</definedName>
    <definedName name="bu_lkup">lookups!$A$3:$B$4</definedName>
    <definedName name="dept_lkup">lookups!$A$26:$B$68</definedName>
    <definedName name="div_lkup">lookups!$A$17:$B$22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tion_lkup">lookups!$A$72:$B$809</definedName>
    <definedName name="market_aop">lookups!$U$4:$V$12</definedName>
    <definedName name="market_cat_eq">lookups!$U$16:$V$21</definedName>
    <definedName name="market_cat_flood">lookups!$U$36:$V$37</definedName>
    <definedName name="market_cat_wind">lookups!$U$25:$V$32</definedName>
    <definedName name="market_terror">lookups!$U$41:$V$44</definedName>
    <definedName name="marriott_aop">lookups!$Q$4:$R$9</definedName>
    <definedName name="marriott_cat_eq">lookups!$Q$13:$R$29</definedName>
    <definedName name="marriott_cat_flood">lookups!$Q$50:$R$51</definedName>
    <definedName name="marriott_cat_wind">lookups!$Q$33:$R$46</definedName>
    <definedName name="marriott_terror">lookups!$Q$55:$R$68</definedName>
    <definedName name="region_lkup">lookups!$A$8:$B$13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17" i="13" l="1"/>
  <c r="C2516" i="13"/>
  <c r="C2515" i="13"/>
  <c r="C2514" i="13"/>
  <c r="C2512" i="13"/>
  <c r="C2511" i="13"/>
  <c r="C2510" i="13"/>
  <c r="C2509" i="13"/>
  <c r="C2508" i="13"/>
  <c r="C2505" i="13"/>
  <c r="C2504" i="13"/>
  <c r="F1726" i="13"/>
  <c r="F1727" i="13" s="1"/>
  <c r="F1728" i="13" s="1"/>
  <c r="F1729" i="13" s="1"/>
  <c r="F1730" i="13" s="1"/>
  <c r="F1731" i="13" s="1"/>
  <c r="F1732" i="13" s="1"/>
  <c r="F107" i="13"/>
  <c r="F108" i="13" s="1"/>
  <c r="F109" i="13" s="1"/>
  <c r="F110" i="13" s="1"/>
  <c r="F111" i="13" s="1"/>
  <c r="F63" i="13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1" i="13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5" i="13"/>
  <c r="F6" i="13" s="1"/>
  <c r="F7" i="13" s="1"/>
  <c r="F8" i="13" s="1"/>
  <c r="F9" i="13" s="1"/>
  <c r="D740" i="3" l="1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Y2" i="3"/>
  <c r="Z2" i="3" s="1"/>
  <c r="X2" i="3"/>
  <c r="W2" i="3"/>
  <c r="V2" i="3"/>
  <c r="U2" i="3"/>
  <c r="T2" i="3"/>
  <c r="S2" i="3"/>
  <c r="R2" i="3"/>
  <c r="Q2" i="3"/>
  <c r="P2" i="3"/>
  <c r="O2" i="3"/>
  <c r="N2" i="3"/>
  <c r="M2" i="3"/>
  <c r="K2" i="3"/>
  <c r="J2" i="3"/>
  <c r="H2" i="3"/>
  <c r="G2" i="3"/>
  <c r="F2" i="3"/>
  <c r="E2" i="3"/>
  <c r="C2" i="3"/>
  <c r="D2" i="3" s="1"/>
  <c r="B2" i="3"/>
  <c r="A2" i="3"/>
  <c r="B740" i="12" l="1"/>
  <c r="B739" i="12"/>
  <c r="B738" i="12"/>
  <c r="B737" i="12"/>
  <c r="B736" i="12"/>
  <c r="B735" i="12"/>
  <c r="B734" i="12"/>
  <c r="B733" i="12"/>
  <c r="B732" i="12"/>
  <c r="B731" i="12"/>
  <c r="B730" i="12"/>
  <c r="B729" i="12"/>
  <c r="B728" i="12"/>
  <c r="B727" i="12"/>
  <c r="B726" i="12"/>
  <c r="B725" i="12"/>
  <c r="B724" i="12"/>
  <c r="B723" i="12"/>
  <c r="B722" i="12"/>
  <c r="B721" i="12"/>
  <c r="B720" i="12"/>
  <c r="B719" i="12"/>
  <c r="B718" i="12"/>
  <c r="B717" i="12"/>
  <c r="B716" i="12"/>
  <c r="B715" i="12"/>
  <c r="B714" i="12"/>
  <c r="B713" i="12"/>
  <c r="B712" i="12"/>
  <c r="B711" i="12"/>
  <c r="B710" i="12"/>
  <c r="B709" i="12"/>
  <c r="B708" i="12"/>
  <c r="B707" i="12"/>
  <c r="B706" i="12"/>
  <c r="B705" i="12"/>
  <c r="B704" i="12"/>
  <c r="B703" i="12"/>
  <c r="B702" i="12"/>
  <c r="B701" i="12"/>
  <c r="B700" i="12"/>
  <c r="B699" i="12"/>
  <c r="B698" i="12"/>
  <c r="B697" i="12"/>
  <c r="B696" i="12"/>
  <c r="B695" i="12"/>
  <c r="B694" i="12"/>
  <c r="B693" i="12"/>
  <c r="B692" i="12"/>
  <c r="B691" i="12"/>
  <c r="B690" i="12"/>
  <c r="B689" i="12"/>
  <c r="B688" i="12"/>
  <c r="B687" i="12"/>
  <c r="B686" i="12"/>
  <c r="B685" i="12"/>
  <c r="B684" i="12"/>
  <c r="B683" i="12"/>
  <c r="B682" i="12"/>
  <c r="B681" i="12"/>
  <c r="B680" i="12"/>
  <c r="B679" i="12"/>
  <c r="B678" i="12"/>
  <c r="B677" i="12"/>
  <c r="B676" i="12"/>
  <c r="B675" i="12"/>
  <c r="B674" i="12"/>
  <c r="B673" i="12"/>
  <c r="B672" i="12"/>
  <c r="B671" i="12"/>
  <c r="B670" i="12"/>
  <c r="B669" i="12"/>
  <c r="B668" i="12"/>
  <c r="B667" i="12"/>
  <c r="B666" i="12"/>
  <c r="B665" i="12"/>
  <c r="B664" i="12"/>
  <c r="B663" i="12"/>
  <c r="B662" i="12"/>
  <c r="B661" i="12"/>
  <c r="B660" i="12"/>
  <c r="B659" i="12"/>
  <c r="B658" i="12"/>
  <c r="B657" i="12"/>
  <c r="B656" i="12"/>
  <c r="B655" i="12"/>
  <c r="B654" i="12"/>
  <c r="B653" i="12"/>
  <c r="B652" i="12"/>
  <c r="B651" i="12"/>
  <c r="B650" i="12"/>
  <c r="B649" i="12"/>
  <c r="B648" i="12"/>
  <c r="B647" i="12"/>
  <c r="B646" i="12"/>
  <c r="B645" i="12"/>
  <c r="B644" i="12"/>
  <c r="B643" i="12"/>
  <c r="B642" i="12"/>
  <c r="B641" i="12"/>
  <c r="B640" i="12"/>
  <c r="B639" i="12"/>
  <c r="B638" i="12"/>
  <c r="B637" i="12"/>
  <c r="B636" i="12"/>
  <c r="B635" i="12"/>
  <c r="B634" i="12"/>
  <c r="B633" i="12"/>
  <c r="B632" i="12"/>
  <c r="B631" i="12"/>
  <c r="B630" i="12"/>
  <c r="B629" i="12"/>
  <c r="B628" i="12"/>
  <c r="B627" i="12"/>
  <c r="B626" i="12"/>
  <c r="B625" i="12"/>
  <c r="B624" i="12"/>
  <c r="B623" i="12"/>
  <c r="B622" i="12"/>
  <c r="B621" i="12"/>
  <c r="B620" i="12"/>
  <c r="B619" i="12"/>
  <c r="B618" i="12"/>
  <c r="B617" i="12"/>
  <c r="B616" i="12"/>
  <c r="B615" i="12"/>
  <c r="B614" i="12"/>
  <c r="B613" i="12"/>
  <c r="B612" i="12"/>
  <c r="B611" i="12"/>
  <c r="B610" i="12"/>
  <c r="B609" i="12"/>
  <c r="B608" i="12"/>
  <c r="B607" i="12"/>
  <c r="B606" i="12"/>
  <c r="B605" i="12"/>
  <c r="B604" i="12"/>
  <c r="B603" i="12"/>
  <c r="B602" i="12"/>
  <c r="B601" i="12"/>
  <c r="B600" i="12"/>
  <c r="B599" i="12"/>
  <c r="B598" i="12"/>
  <c r="B597" i="12"/>
  <c r="B596" i="12"/>
  <c r="B595" i="12"/>
  <c r="B594" i="12"/>
  <c r="B593" i="12"/>
  <c r="B592" i="12"/>
  <c r="B591" i="12"/>
  <c r="B590" i="12"/>
  <c r="B589" i="12"/>
  <c r="B588" i="12"/>
  <c r="B587" i="12"/>
  <c r="B586" i="12"/>
  <c r="B585" i="12"/>
  <c r="B584" i="12"/>
  <c r="B583" i="12"/>
  <c r="B582" i="12"/>
  <c r="B581" i="12"/>
  <c r="B580" i="12"/>
  <c r="B579" i="12"/>
  <c r="B578" i="12"/>
  <c r="B577" i="12"/>
  <c r="B576" i="12"/>
  <c r="B575" i="12"/>
  <c r="B574" i="12"/>
  <c r="B573" i="12"/>
  <c r="B572" i="12"/>
  <c r="B571" i="12"/>
  <c r="B570" i="12"/>
  <c r="B569" i="12"/>
  <c r="B568" i="12"/>
  <c r="B567" i="12"/>
  <c r="B566" i="12"/>
  <c r="B565" i="12"/>
  <c r="B564" i="12"/>
  <c r="B563" i="12"/>
  <c r="B562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9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516" i="12"/>
  <c r="B515" i="12"/>
  <c r="B514" i="12"/>
  <c r="B513" i="12"/>
  <c r="B512" i="12"/>
  <c r="B511" i="12"/>
  <c r="B510" i="12"/>
  <c r="B509" i="12"/>
  <c r="B508" i="12"/>
  <c r="B507" i="12"/>
  <c r="B506" i="12"/>
  <c r="B505" i="12"/>
  <c r="B504" i="12"/>
  <c r="B503" i="12"/>
  <c r="B502" i="12"/>
  <c r="B501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O2" i="9"/>
  <c r="R2" i="9"/>
  <c r="A2" i="12" s="1"/>
  <c r="BP1" i="4"/>
  <c r="BO1" i="4"/>
  <c r="BN1" i="4"/>
  <c r="BM1" i="4"/>
  <c r="BL1" i="4"/>
  <c r="BA1" i="4"/>
  <c r="AZ1" i="4"/>
  <c r="AW1" i="4"/>
  <c r="AV1" i="4"/>
  <c r="BF1" i="4" s="1"/>
  <c r="AS1" i="4"/>
  <c r="BC1" i="4" s="1"/>
  <c r="AR1" i="4"/>
  <c r="BB1" i="4" s="1"/>
  <c r="AQ1" i="4"/>
  <c r="AP1" i="4"/>
  <c r="AO1" i="4"/>
  <c r="AY1" i="4" s="1"/>
  <c r="AN1" i="4"/>
  <c r="AX1" i="4" s="1"/>
  <c r="AM1" i="4"/>
  <c r="AL1" i="4"/>
  <c r="AK1" i="4"/>
  <c r="AU1" i="4" s="1"/>
  <c r="BE1" i="4" s="1"/>
  <c r="AJ1" i="4"/>
  <c r="AT1" i="4" s="1"/>
  <c r="BD1" i="4" s="1"/>
  <c r="AI1" i="4"/>
  <c r="AH1" i="4"/>
  <c r="AV2" i="4"/>
  <c r="AU2" i="4"/>
  <c r="AT2" i="4"/>
  <c r="AQ2" i="4"/>
  <c r="AO2" i="4"/>
  <c r="AN2" i="4"/>
  <c r="AM2" i="4"/>
  <c r="AL2" i="4"/>
  <c r="AK2" i="4"/>
  <c r="AJ2" i="4"/>
  <c r="AI2" i="4"/>
  <c r="AH2" i="4"/>
  <c r="AG2" i="4"/>
  <c r="BK2" i="4" s="1"/>
  <c r="AF2" i="4"/>
  <c r="AE2" i="4"/>
  <c r="AD2" i="4"/>
  <c r="AC2" i="4"/>
  <c r="AA2" i="4"/>
  <c r="G2" i="12" s="1"/>
  <c r="Z2" i="4"/>
  <c r="F2" i="12" s="1"/>
  <c r="Y2" i="4"/>
  <c r="E2" i="12" s="1"/>
  <c r="X2" i="4"/>
  <c r="D2" i="12" s="1"/>
  <c r="W2" i="4"/>
  <c r="C2" i="12" s="1"/>
  <c r="U2" i="4"/>
  <c r="T2" i="4"/>
  <c r="S2" i="4"/>
  <c r="R2" i="4"/>
  <c r="Q2" i="4"/>
  <c r="P2" i="4"/>
  <c r="O2" i="4"/>
  <c r="N2" i="4"/>
  <c r="L2" i="4"/>
  <c r="B2" i="12" s="1"/>
  <c r="AW2" i="3"/>
  <c r="AY2" i="4" s="1"/>
  <c r="H2" i="4"/>
  <c r="N2" i="9" s="1"/>
  <c r="G2" i="4"/>
  <c r="G2" i="9" s="1"/>
  <c r="F2" i="4"/>
  <c r="F2" i="9" s="1"/>
  <c r="E2" i="4"/>
  <c r="E2" i="9" s="1"/>
  <c r="D2" i="4"/>
  <c r="B2" i="4"/>
  <c r="B2" i="9" s="1"/>
  <c r="A2" i="4"/>
  <c r="A2" i="9" s="1"/>
  <c r="BD2" i="3"/>
  <c r="BF2" i="4" s="1"/>
  <c r="BC2" i="3"/>
  <c r="BE2" i="4" s="1"/>
  <c r="I2" i="3"/>
  <c r="AY1" i="3"/>
  <c r="AX1" i="3"/>
  <c r="AQ1" i="3"/>
  <c r="BA1" i="3" s="1"/>
  <c r="AP1" i="3"/>
  <c r="AZ1" i="3" s="1"/>
  <c r="AO1" i="3"/>
  <c r="AN1" i="3"/>
  <c r="AM1" i="3"/>
  <c r="AW1" i="3" s="1"/>
  <c r="AL1" i="3"/>
  <c r="AV1" i="3" s="1"/>
  <c r="AK1" i="3"/>
  <c r="AU1" i="3" s="1"/>
  <c r="AJ1" i="3"/>
  <c r="AT1" i="3" s="1"/>
  <c r="BD1" i="3" s="1"/>
  <c r="AI1" i="3"/>
  <c r="AS1" i="3" s="1"/>
  <c r="BC1" i="3" s="1"/>
  <c r="AH1" i="3"/>
  <c r="AR1" i="3" s="1"/>
  <c r="BB1" i="3" s="1"/>
  <c r="AG1" i="3"/>
  <c r="AF1" i="3"/>
  <c r="BJ2" i="4" l="1"/>
  <c r="BO2" i="4" s="1"/>
  <c r="BG2" i="4"/>
  <c r="T2" i="9" s="1"/>
  <c r="L2" i="3"/>
  <c r="M2" i="4" s="1"/>
  <c r="BB2" i="3"/>
  <c r="BD2" i="4" s="1"/>
  <c r="AZ2" i="3"/>
  <c r="BB2" i="4" s="1"/>
  <c r="BA2" i="3"/>
  <c r="BC2" i="4" s="1"/>
  <c r="BH2" i="4"/>
  <c r="U2" i="9" s="1"/>
  <c r="AR2" i="4"/>
  <c r="BI2" i="4"/>
  <c r="J2" i="4" s="1"/>
  <c r="Q2" i="9" s="1"/>
  <c r="C2" i="4"/>
  <c r="C2" i="9" s="1"/>
  <c r="K2" i="4"/>
  <c r="H2" i="9" s="1"/>
  <c r="X2" i="9"/>
  <c r="BP2" i="4"/>
  <c r="I2" i="12"/>
  <c r="J2" i="12" s="1"/>
  <c r="K2" i="12" s="1"/>
  <c r="V2" i="4"/>
  <c r="AS2" i="4"/>
  <c r="AU2" i="3"/>
  <c r="AW2" i="4" s="1"/>
  <c r="AV2" i="3"/>
  <c r="AX2" i="4" s="1"/>
  <c r="AB2" i="4"/>
  <c r="H2" i="12" s="1"/>
  <c r="AX2" i="3"/>
  <c r="AZ2" i="4" s="1"/>
  <c r="AP2" i="4"/>
  <c r="AY2" i="3"/>
  <c r="BA2" i="4" s="1"/>
  <c r="W2" i="9" l="1"/>
  <c r="BL2" i="4"/>
  <c r="BN2" i="4"/>
  <c r="V2" i="9"/>
  <c r="BM2" i="4"/>
  <c r="L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 Briggs</author>
  </authors>
  <commentList>
    <comment ref="C4" authorId="0" shapeId="0" xr:uid="{26D1E8BA-4517-4C1E-A5EC-50F485B349DB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Puerto Rico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Briggs, Jimmy</author>
  </authors>
  <commentList>
    <comment ref="AA1" authorId="0" shapeId="0" xr:uid="{B9CC3173-2AD5-4323-AC60-CAD3769DEC37}">
      <text>
        <r>
          <rPr>
            <b/>
            <sz val="9"/>
            <color indexed="81"/>
            <rFont val="Tahoma"/>
            <family val="2"/>
          </rPr>
          <t>Briggs, Jimmy:</t>
        </r>
        <r>
          <rPr>
            <sz val="9"/>
            <color indexed="81"/>
            <rFont val="Tahoma"/>
            <family val="2"/>
          </rPr>
          <t xml:space="preserve">
NOTE: Not including BU here</t>
        </r>
      </text>
    </comment>
  </commentList>
</comments>
</file>

<file path=xl/sharedStrings.xml><?xml version="1.0" encoding="utf-8"?>
<sst xmlns="http://schemas.openxmlformats.org/spreadsheetml/2006/main" count="70925" uniqueCount="6013">
  <si>
    <t>Business Unit</t>
  </si>
  <si>
    <t>Sprinkler</t>
  </si>
  <si>
    <t>MARRIOTT</t>
  </si>
  <si>
    <t>bu_a</t>
  </si>
  <si>
    <t>Full Sprinkler</t>
  </si>
  <si>
    <t>Tier 0</t>
  </si>
  <si>
    <t>US &amp; Canada</t>
  </si>
  <si>
    <t>USA and Canada</t>
  </si>
  <si>
    <t>Row Labels</t>
  </si>
  <si>
    <t>STARWOOD</t>
  </si>
  <si>
    <t>bu_b</t>
  </si>
  <si>
    <t>No / Partial Sprinkler</t>
  </si>
  <si>
    <t>Tier 1</t>
  </si>
  <si>
    <t>Hotels w/TIV $150M-$500M</t>
  </si>
  <si>
    <t>USA and Canada (TIV $150M-$500M)</t>
  </si>
  <si>
    <t>APAC</t>
  </si>
  <si>
    <t>Grand Total</t>
  </si>
  <si>
    <t>25% FLS</t>
  </si>
  <si>
    <t>Tier 2</t>
  </si>
  <si>
    <t>Hotels wTIV &gt;$500M</t>
  </si>
  <si>
    <t>USA and Canada (TIV $500M+)</t>
  </si>
  <si>
    <t>CALA</t>
  </si>
  <si>
    <t>15% FLS</t>
  </si>
  <si>
    <t>Tier 3</t>
  </si>
  <si>
    <t>EU / MEA</t>
  </si>
  <si>
    <t>Europe</t>
  </si>
  <si>
    <t>Region</t>
  </si>
  <si>
    <t>Fiji</t>
  </si>
  <si>
    <t>Asia Pacific</t>
  </si>
  <si>
    <t>apac</t>
  </si>
  <si>
    <t>Middle East and Africa</t>
  </si>
  <si>
    <t>Offices / Misc</t>
  </si>
  <si>
    <t>Offices/Misc</t>
  </si>
  <si>
    <t>USA and Canada - TIV $150M to $500M</t>
  </si>
  <si>
    <t>cala</t>
  </si>
  <si>
    <t>CAT EQ - Marriott</t>
  </si>
  <si>
    <t>group</t>
  </si>
  <si>
    <t>severity</t>
  </si>
  <si>
    <t>id</t>
  </si>
  <si>
    <t>USA and Canada - TIV $500M+</t>
  </si>
  <si>
    <t>Canada</t>
  </si>
  <si>
    <t>canada</t>
  </si>
  <si>
    <t>MI All Other High Earthquake</t>
  </si>
  <si>
    <t>all_other</t>
  </si>
  <si>
    <t>high</t>
  </si>
  <si>
    <t>cat_eq_all_other_high</t>
  </si>
  <si>
    <t>europe</t>
  </si>
  <si>
    <t>MI All Other Moderate Earthquake</t>
  </si>
  <si>
    <t>moderate</t>
  </si>
  <si>
    <t>cat_eq_all_other_moderate</t>
  </si>
  <si>
    <t>Middle East &amp; Africa</t>
  </si>
  <si>
    <t>middle_east_africa</t>
  </si>
  <si>
    <t>MI All Other Severe Earthquake</t>
  </si>
  <si>
    <t>severe</t>
  </si>
  <si>
    <t>cat_eq_all_other_severe</t>
  </si>
  <si>
    <t>Moderate CA EQ</t>
  </si>
  <si>
    <t>EQ - USA California - Moderate</t>
  </si>
  <si>
    <t>United States</t>
  </si>
  <si>
    <t>usa</t>
  </si>
  <si>
    <t>MI CA High Earthquake</t>
  </si>
  <si>
    <t>usa_california</t>
  </si>
  <si>
    <t>cat_eq_usa_california_high</t>
  </si>
  <si>
    <t>Severe CA EQ</t>
  </si>
  <si>
    <t>EQ - USA California - Severe</t>
  </si>
  <si>
    <t>EQ - All Other - High</t>
  </si>
  <si>
    <t>MI CA Moderate Earthquake</t>
  </si>
  <si>
    <t>cat_eq_usa_california_moderate</t>
  </si>
  <si>
    <t>Moderate All Other EQ and New Madrid EQ</t>
  </si>
  <si>
    <t>EQ - All Other - Moderate</t>
  </si>
  <si>
    <t>MI CA Severe Earthquake</t>
  </si>
  <si>
    <t>cat_eq_usa_california_severe</t>
  </si>
  <si>
    <t>WA/PNW EQ</t>
  </si>
  <si>
    <t>EQ - USA WA/PNW</t>
  </si>
  <si>
    <t>EQ - All Other - Severe</t>
  </si>
  <si>
    <t>Division</t>
  </si>
  <si>
    <t>MI Low Earthquake</t>
  </si>
  <si>
    <t>low</t>
  </si>
  <si>
    <t>cat_eq_all_other_low</t>
  </si>
  <si>
    <t>Rest of World Severe</t>
  </si>
  <si>
    <t>EQ - Rest of World - Severe</t>
  </si>
  <si>
    <t>EQ - USA California - High</t>
  </si>
  <si>
    <t>EQ - Rest of World - Moderate</t>
  </si>
  <si>
    <t>Full Service Hotel</t>
  </si>
  <si>
    <t>div_a</t>
  </si>
  <si>
    <t>MI Minimal Earthquake</t>
  </si>
  <si>
    <t>minimal</t>
  </si>
  <si>
    <t>cat_eq_all_other_minimal</t>
  </si>
  <si>
    <t>Pacific Wind (Typhoon/Cyclone) Exposures</t>
  </si>
  <si>
    <t>Wind - Pacific (Typhoon/Cyclone)</t>
  </si>
  <si>
    <t>Laundry</t>
  </si>
  <si>
    <t>div_b</t>
  </si>
  <si>
    <t>MI WA/Pacific North West Earthquake</t>
  </si>
  <si>
    <t>usa_wapnw</t>
  </si>
  <si>
    <t>cat_eq_usa_wapnw_moderate</t>
  </si>
  <si>
    <t>Fiji Wind</t>
  </si>
  <si>
    <t>Wind - Fiji</t>
  </si>
  <si>
    <t>None</t>
  </si>
  <si>
    <t>EQ - None</t>
  </si>
  <si>
    <t>Office</t>
  </si>
  <si>
    <t>div_c</t>
  </si>
  <si>
    <t>NA</t>
  </si>
  <si>
    <t>CALA Moderate Wind Exposures</t>
  </si>
  <si>
    <t>Wind - CALA - Moderate</t>
  </si>
  <si>
    <t>EQ - Low</t>
  </si>
  <si>
    <t>Other</t>
  </si>
  <si>
    <t>div_d</t>
  </si>
  <si>
    <t>SW All Other High Earthquake</t>
  </si>
  <si>
    <t>CALA Severe Wind Exposures</t>
  </si>
  <si>
    <t>Wind - CALA - Severe</t>
  </si>
  <si>
    <t>EQ - Minimal</t>
  </si>
  <si>
    <t>Residential</t>
  </si>
  <si>
    <t>div_e</t>
  </si>
  <si>
    <t>SW All Other Moderate Earthquake</t>
  </si>
  <si>
    <t>FL &amp; MX Coastal Wind Exposures</t>
  </si>
  <si>
    <t>Wind - Florida Coastal</t>
  </si>
  <si>
    <t>Select Service Hotel</t>
  </si>
  <si>
    <t>div_f</t>
  </si>
  <si>
    <t>SW All Other Severe Earthquake</t>
  </si>
  <si>
    <t>AOS Moderate Wind Exposures</t>
  </si>
  <si>
    <t>Wind - All Other States - Moderate</t>
  </si>
  <si>
    <t>SW CA Severe Earthquake</t>
  </si>
  <si>
    <t>AOS High Wind Exposures</t>
  </si>
  <si>
    <t>Wind - All Other States - High</t>
  </si>
  <si>
    <t>SW Low Earthquake</t>
  </si>
  <si>
    <t>Flood Exposure</t>
  </si>
  <si>
    <t>Flood</t>
  </si>
  <si>
    <t>Department</t>
  </si>
  <si>
    <t>SW Minimal Earthquake</t>
  </si>
  <si>
    <t>US/ROW Restricted</t>
  </si>
  <si>
    <t>USA/Rest of World Restricted</t>
  </si>
  <si>
    <t>AC</t>
  </si>
  <si>
    <t>dept_1</t>
  </si>
  <si>
    <t>SW WA/Pacific North West Earthquake</t>
  </si>
  <si>
    <t>ROW Restricted (Moderate)</t>
  </si>
  <si>
    <t>Rest of World Restricted - Moderate</t>
  </si>
  <si>
    <t>ACBM</t>
  </si>
  <si>
    <t>dept_2</t>
  </si>
  <si>
    <t>ROW DIC</t>
  </si>
  <si>
    <t>Rest of World DIC</t>
  </si>
  <si>
    <t>Admin</t>
  </si>
  <si>
    <t>dept_3</t>
  </si>
  <si>
    <t>US/ROW Moderate</t>
  </si>
  <si>
    <t>USA/Rest of World - Moderate</t>
  </si>
  <si>
    <t>Aloft</t>
  </si>
  <si>
    <t>dept_4</t>
  </si>
  <si>
    <t>CAT Wind - Marriott</t>
  </si>
  <si>
    <t>hurricane</t>
  </si>
  <si>
    <t>AUTO</t>
  </si>
  <si>
    <t>dept_5</t>
  </si>
  <si>
    <t>MI All Other High Wind</t>
  </si>
  <si>
    <t>nohurr</t>
  </si>
  <si>
    <t>cat_wind_all_other_high_nohurr</t>
  </si>
  <si>
    <t>Wind - USA Florida</t>
  </si>
  <si>
    <t>Corporate</t>
  </si>
  <si>
    <t>dept_6</t>
  </si>
  <si>
    <t>MI All Other Moderate Wind</t>
  </si>
  <si>
    <t>cat_wind_all_other_moderate_nohurr</t>
  </si>
  <si>
    <t>Wind - None</t>
  </si>
  <si>
    <t>Culinary Concepts</t>
  </si>
  <si>
    <t>dept_7</t>
  </si>
  <si>
    <t>MI All Other Severe Wind</t>
  </si>
  <si>
    <t>cat_wind_all_other_severe_nohurr</t>
  </si>
  <si>
    <t>Wind - Pacific Typhoon/Cyclone</t>
  </si>
  <si>
    <t>CY</t>
  </si>
  <si>
    <t>dept_8</t>
  </si>
  <si>
    <t>MI Aruba Wind</t>
  </si>
  <si>
    <t>aruba</t>
  </si>
  <si>
    <t>cat_wind_aruba_moderate_nohurr</t>
  </si>
  <si>
    <t>Wind - All Other - High</t>
  </si>
  <si>
    <t>DHR</t>
  </si>
  <si>
    <t>dept_9</t>
  </si>
  <si>
    <t>MI CALA Hurricane Wind</t>
  </si>
  <si>
    <t>hurr</t>
  </si>
  <si>
    <t>cat_wind_cala_moderate_hurr</t>
  </si>
  <si>
    <t>Wind - All Other - Moderate</t>
  </si>
  <si>
    <t>ED</t>
  </si>
  <si>
    <t>dept_10</t>
  </si>
  <si>
    <t>MI CALA Wind</t>
  </si>
  <si>
    <t>cat_wind_cala_moderate_nohurr</t>
  </si>
  <si>
    <t>Wind - All Other - Severe</t>
  </si>
  <si>
    <t>Element</t>
  </si>
  <si>
    <t>dept_11</t>
  </si>
  <si>
    <t>MI FL Inland Wind</t>
  </si>
  <si>
    <t>usa_florida</t>
  </si>
  <si>
    <t>cat_wind_usa_florida_moderate_nohurr</t>
  </si>
  <si>
    <t>Wind - Aruba</t>
  </si>
  <si>
    <t>FFI</t>
  </si>
  <si>
    <t>dept_12</t>
  </si>
  <si>
    <t>MI Hawaii Wind</t>
  </si>
  <si>
    <t>usa_hawaii</t>
  </si>
  <si>
    <t>cat_wind_usa_hawaii_moderate_nohurr</t>
  </si>
  <si>
    <t>Wind - CALA - Hurricane</t>
  </si>
  <si>
    <t>No</t>
  </si>
  <si>
    <t>Flood - None</t>
  </si>
  <si>
    <t>Four Points</t>
  </si>
  <si>
    <t>dept_13</t>
  </si>
  <si>
    <t>MI Maldives Wind</t>
  </si>
  <si>
    <t>maldives</t>
  </si>
  <si>
    <t>cat_wind_maldives_moderate_nohurr</t>
  </si>
  <si>
    <t>Wind - CALA</t>
  </si>
  <si>
    <t>FPBS</t>
  </si>
  <si>
    <t>dept_14</t>
  </si>
  <si>
    <t>MI US Hurricane Wind</t>
  </si>
  <si>
    <t>usa_hurricane</t>
  </si>
  <si>
    <t>cat_wind_usa_hurricane_moderate_hurr</t>
  </si>
  <si>
    <t>GH</t>
  </si>
  <si>
    <t>dept_15</t>
  </si>
  <si>
    <t>Wind - USA Hawaii</t>
  </si>
  <si>
    <t>dept_16</t>
  </si>
  <si>
    <t>SW All Other High Wind</t>
  </si>
  <si>
    <t>Wind - Maldives</t>
  </si>
  <si>
    <t>Rest of World - DIC</t>
  </si>
  <si>
    <t>Le Meridien</t>
  </si>
  <si>
    <t>dept_17</t>
  </si>
  <si>
    <t>SW All Other Severe Wind</t>
  </si>
  <si>
    <t>Wind - USA - Hurricane</t>
  </si>
  <si>
    <t>Rest of World - Restricted</t>
  </si>
  <si>
    <t>Luxury Collection</t>
  </si>
  <si>
    <t>dept_18</t>
  </si>
  <si>
    <t>SW FL Inland Wind</t>
  </si>
  <si>
    <t>Marriott</t>
  </si>
  <si>
    <t>dept_19</t>
  </si>
  <si>
    <t>USA/Rest of World - Restricted</t>
  </si>
  <si>
    <t>MCC</t>
  </si>
  <si>
    <t>dept_20</t>
  </si>
  <si>
    <t>MEA</t>
  </si>
  <si>
    <t>dept_21</t>
  </si>
  <si>
    <t>MG</t>
  </si>
  <si>
    <t>dept_22</t>
  </si>
  <si>
    <t>terror_apac_moderate</t>
  </si>
  <si>
    <t>MHR</t>
  </si>
  <si>
    <t>dept_23</t>
  </si>
  <si>
    <t>Canada excl. Toronto</t>
  </si>
  <si>
    <t>terror_canada_moderate</t>
  </si>
  <si>
    <t>MHR/MVC</t>
  </si>
  <si>
    <t>dept_24</t>
  </si>
  <si>
    <t>Caribbean</t>
  </si>
  <si>
    <t>terror_cala_moderate</t>
  </si>
  <si>
    <t>dept_25</t>
  </si>
  <si>
    <t>DIC Local Pools</t>
  </si>
  <si>
    <t>other</t>
  </si>
  <si>
    <t>terror_other_moderate</t>
  </si>
  <si>
    <t xml:space="preserve">Office </t>
  </si>
  <si>
    <t>dept_26</t>
  </si>
  <si>
    <t>Europe excl High Terrorism</t>
  </si>
  <si>
    <t>terror_europe_moderate</t>
  </si>
  <si>
    <t>Yes</t>
  </si>
  <si>
    <t>dept_27</t>
  </si>
  <si>
    <t>Europe High Terrorism</t>
  </si>
  <si>
    <t>terror_europe_high</t>
  </si>
  <si>
    <t>PR</t>
  </si>
  <si>
    <t>dept_28</t>
  </si>
  <si>
    <t>Europe Israel</t>
  </si>
  <si>
    <t>israel</t>
  </si>
  <si>
    <t>terror_israel_moderate</t>
  </si>
  <si>
    <t>RC</t>
  </si>
  <si>
    <t>dept_29</t>
  </si>
  <si>
    <t>Latin America</t>
  </si>
  <si>
    <t>RC/RCR</t>
  </si>
  <si>
    <t>dept_30</t>
  </si>
  <si>
    <t>MEA excl. UAE</t>
  </si>
  <si>
    <t>RCC</t>
  </si>
  <si>
    <t>dept_31</t>
  </si>
  <si>
    <t>Toronto</t>
  </si>
  <si>
    <t>Canada - Excluding Toronto</t>
  </si>
  <si>
    <t>RCR</t>
  </si>
  <si>
    <t>dept_32</t>
  </si>
  <si>
    <t>UAE</t>
  </si>
  <si>
    <t>Carribbean</t>
  </si>
  <si>
    <t>RH</t>
  </si>
  <si>
    <t>dept_33</t>
  </si>
  <si>
    <t>US High Terrorism</t>
  </si>
  <si>
    <t>terror_usa_high</t>
  </si>
  <si>
    <t>RI</t>
  </si>
  <si>
    <t>dept_34</t>
  </si>
  <si>
    <t>US Low Terrorism</t>
  </si>
  <si>
    <t>terror_usa_low</t>
  </si>
  <si>
    <t>Europe Excluding High Terrorism</t>
  </si>
  <si>
    <t>Ritz</t>
  </si>
  <si>
    <t>dept_35</t>
  </si>
  <si>
    <t>US Moderate Terrorism</t>
  </si>
  <si>
    <t>terror_usa_moderate</t>
  </si>
  <si>
    <t>Sheraton</t>
  </si>
  <si>
    <t>dept_36</t>
  </si>
  <si>
    <t>SHS</t>
  </si>
  <si>
    <t>dept_37</t>
  </si>
  <si>
    <t>SHS / RI</t>
  </si>
  <si>
    <t>dept_38</t>
  </si>
  <si>
    <t>MEA - Excluding UAE</t>
  </si>
  <si>
    <t>St. Regis</t>
  </si>
  <si>
    <t>dept_39</t>
  </si>
  <si>
    <t>Torronto</t>
  </si>
  <si>
    <t>TPS</t>
  </si>
  <si>
    <t>dept_40</t>
  </si>
  <si>
    <t>VARIOUS</t>
  </si>
  <si>
    <t>dept_41</t>
  </si>
  <si>
    <t>USA High Terrorism</t>
  </si>
  <si>
    <t>W</t>
  </si>
  <si>
    <t>dept_42</t>
  </si>
  <si>
    <t>USA Low Terrorism</t>
  </si>
  <si>
    <t>Westin</t>
  </si>
  <si>
    <t>dept_43</t>
  </si>
  <si>
    <t>USA Moderate Terrorism</t>
  </si>
  <si>
    <t>Location</t>
  </si>
  <si>
    <t>660 Market Street Building</t>
  </si>
  <si>
    <t>location_1</t>
  </si>
  <si>
    <t>Aberdeen Marriott Hotel</t>
  </si>
  <si>
    <t>location_2</t>
  </si>
  <si>
    <t>AC Hotel National Harbor Washington, DC Area</t>
  </si>
  <si>
    <t>location_3</t>
  </si>
  <si>
    <t>AC Hotel Tampa Airport</t>
  </si>
  <si>
    <t>location_4</t>
  </si>
  <si>
    <t>African Pride Melrose Arch</t>
  </si>
  <si>
    <t>location_5</t>
  </si>
  <si>
    <t>Aloft Dubai South</t>
  </si>
  <si>
    <t>location_6</t>
  </si>
  <si>
    <t>Amsterdam Marriott Hotel</t>
  </si>
  <si>
    <t>location_7</t>
  </si>
  <si>
    <t>Anaheim Marriott</t>
  </si>
  <si>
    <t>location_8</t>
  </si>
  <si>
    <t>Aruba Marriott Resort &amp; Stellaris Casino</t>
  </si>
  <si>
    <t>location_9</t>
  </si>
  <si>
    <t>Atlanta Airport Marriott</t>
  </si>
  <si>
    <t>location_10</t>
  </si>
  <si>
    <t>Atlanta Airport Marriott Gateway</t>
  </si>
  <si>
    <t>location_11</t>
  </si>
  <si>
    <t>Atlanta Evergreen Marriott Conference Resort</t>
  </si>
  <si>
    <t>location_12</t>
  </si>
  <si>
    <t>Atlanta Marriott Marquis</t>
  </si>
  <si>
    <t>location_13</t>
  </si>
  <si>
    <t>Atlanta Reservation Center</t>
  </si>
  <si>
    <t>location_14</t>
  </si>
  <si>
    <t>Austin Reservation Ctr.</t>
  </si>
  <si>
    <t>location_15</t>
  </si>
  <si>
    <t>Austria - Salzburg</t>
  </si>
  <si>
    <t>location_16</t>
  </si>
  <si>
    <t>Austria - Vienna (Regional Office ECE)</t>
  </si>
  <si>
    <t>location_17</t>
  </si>
  <si>
    <t>Autograph Cape Town, 15 on Orange</t>
  </si>
  <si>
    <t>location_18</t>
  </si>
  <si>
    <t>Baltimore Hunt Valley Courtyard</t>
  </si>
  <si>
    <t>location_19</t>
  </si>
  <si>
    <t>Baltimore Marriott Waterfront</t>
  </si>
  <si>
    <t>location_20</t>
  </si>
  <si>
    <t>Berlin Development Office</t>
  </si>
  <si>
    <t>location_21</t>
  </si>
  <si>
    <t>Berlin Marriott Hotel</t>
  </si>
  <si>
    <t>location_22</t>
  </si>
  <si>
    <t>Bethesda Marriott</t>
  </si>
  <si>
    <t>location_23</t>
  </si>
  <si>
    <t>Bexleyheath Marriott Hotel</t>
  </si>
  <si>
    <t>location_24</t>
  </si>
  <si>
    <t>Birmingham Marriott Hotel</t>
  </si>
  <si>
    <t>location_25</t>
  </si>
  <si>
    <t>Boston Marriott Peabody</t>
  </si>
  <si>
    <t>location_26</t>
  </si>
  <si>
    <t>Bournemouth Highcliff Marriott Hotel</t>
  </si>
  <si>
    <t>location_27</t>
  </si>
  <si>
    <t>Breadsall Priory Marriott Hotel &amp; Country Club</t>
  </si>
  <si>
    <t>location_28</t>
  </si>
  <si>
    <t>Breadsall Priory Marriott Hotel &amp; Country Club -Golf</t>
  </si>
  <si>
    <t>location_29</t>
  </si>
  <si>
    <t>Bristol Marriott Hotel City Centre</t>
  </si>
  <si>
    <t>location_30</t>
  </si>
  <si>
    <t>Bristol Marriott Royal Hotel</t>
  </si>
  <si>
    <t>location_31</t>
  </si>
  <si>
    <t>Brussels Sales Office</t>
  </si>
  <si>
    <t>location_32</t>
  </si>
  <si>
    <t>Budapest Marriott Hotel</t>
  </si>
  <si>
    <t>location_33</t>
  </si>
  <si>
    <t>BWI Airport Marriott</t>
  </si>
  <si>
    <t>location_34</t>
  </si>
  <si>
    <t>Cardiff Marriott Hotel</t>
  </si>
  <si>
    <t>location_35</t>
  </si>
  <si>
    <t>CasaMagna Marriott Cancun Resort</t>
  </si>
  <si>
    <t>location_36</t>
  </si>
  <si>
    <t>CasaMagna Marriott Puerto Vallarta Resort</t>
  </si>
  <si>
    <t>location_37</t>
  </si>
  <si>
    <t>Cattails at Meadowview</t>
  </si>
  <si>
    <t>location_38</t>
  </si>
  <si>
    <t>Central Reservation Office - Hong Kong</t>
  </si>
  <si>
    <t>location_39</t>
  </si>
  <si>
    <t>Central Reservation Office - Tokyo</t>
  </si>
  <si>
    <t>location_40</t>
  </si>
  <si>
    <t>Central Reservations Office</t>
  </si>
  <si>
    <t>location_41</t>
  </si>
  <si>
    <t>Cervo Hotel, Costa Smeralda Resort</t>
  </si>
  <si>
    <t>location_42</t>
  </si>
  <si>
    <t>Charleston Marriott Town Center</t>
  </si>
  <si>
    <t>location_43</t>
  </si>
  <si>
    <t>Charlotte Marriott City Center</t>
  </si>
  <si>
    <t>location_44</t>
  </si>
  <si>
    <t>Charlotte Marriott SouthPark</t>
  </si>
  <si>
    <t>location_45</t>
  </si>
  <si>
    <t>Cheshunt Marriott Hotel</t>
  </si>
  <si>
    <t>location_46</t>
  </si>
  <si>
    <t>Ciga Gestioni SRL - Office</t>
  </si>
  <si>
    <t>location_47</t>
  </si>
  <si>
    <t>Cleveland Airport Marriott</t>
  </si>
  <si>
    <t>location_48</t>
  </si>
  <si>
    <t>Cook Hall Atlanta</t>
  </si>
  <si>
    <t>location_49</t>
  </si>
  <si>
    <t>Coralville Marriott Hotel &amp; Conference Center</t>
  </si>
  <si>
    <t>location_50</t>
  </si>
  <si>
    <t>Courtyard Albuquerque Airport</t>
  </si>
  <si>
    <t>location_51</t>
  </si>
  <si>
    <t>Courtyard Allentown Bethlehem/Lehigh Valley Airport</t>
  </si>
  <si>
    <t>location_52</t>
  </si>
  <si>
    <t>Courtyard Annapolis</t>
  </si>
  <si>
    <t>location_53</t>
  </si>
  <si>
    <t>Courtyard Arlington Rosslyn</t>
  </si>
  <si>
    <t>location_54</t>
  </si>
  <si>
    <t>Courtyard Atlanta Airport North/Virginia Avenue</t>
  </si>
  <si>
    <t>location_55</t>
  </si>
  <si>
    <t>Courtyard Atlanta Airport South/Sullivan Road</t>
  </si>
  <si>
    <t>location_56</t>
  </si>
  <si>
    <t>Courtyard Atlanta Cumberland/Galleria</t>
  </si>
  <si>
    <t>location_57</t>
  </si>
  <si>
    <t>Courtyard Atlanta Duluth/Gwinnett Place</t>
  </si>
  <si>
    <t>location_58</t>
  </si>
  <si>
    <t>Courtyard Atlanta Midtown/Georgia Tech</t>
  </si>
  <si>
    <t>location_59</t>
  </si>
  <si>
    <t>Courtyard Atlanta Norcross/I-85</t>
  </si>
  <si>
    <t>location_60</t>
  </si>
  <si>
    <t>Courtyard Atlanta Perimeter Center</t>
  </si>
  <si>
    <t>location_61</t>
  </si>
  <si>
    <t>Courtyard Bakersfield</t>
  </si>
  <si>
    <t>location_62</t>
  </si>
  <si>
    <t>Courtyard Baltimore BWI Airport</t>
  </si>
  <si>
    <t>location_63</t>
  </si>
  <si>
    <t>Courtyard Baton Rouge Acadian Thruway/LSU Area</t>
  </si>
  <si>
    <t>location_64</t>
  </si>
  <si>
    <t>Courtyard Bettendorf Quad Cities</t>
  </si>
  <si>
    <t>location_65</t>
  </si>
  <si>
    <t>Courtyard Birmingham Colonnade</t>
  </si>
  <si>
    <t>location_66</t>
  </si>
  <si>
    <t>Courtyard Birmingham Homewood</t>
  </si>
  <si>
    <t>location_67</t>
  </si>
  <si>
    <t>Courtyard Boca Raton</t>
  </si>
  <si>
    <t>location_68</t>
  </si>
  <si>
    <t>Courtyard Boston Andover</t>
  </si>
  <si>
    <t>location_69</t>
  </si>
  <si>
    <t>Courtyard Boston Danvers</t>
  </si>
  <si>
    <t>location_70</t>
  </si>
  <si>
    <t>Courtyard Boston Foxborough/Mansfield</t>
  </si>
  <si>
    <t>location_71</t>
  </si>
  <si>
    <t>Courtyard Boston Lowell/Chelmsford</t>
  </si>
  <si>
    <t>location_72</t>
  </si>
  <si>
    <t>Courtyard Boston Milford</t>
  </si>
  <si>
    <t>location_73</t>
  </si>
  <si>
    <t>Courtyard Boston Norwood/Canton</t>
  </si>
  <si>
    <t>location_74</t>
  </si>
  <si>
    <t>Courtyard Boston Stoughton</t>
  </si>
  <si>
    <t>location_75</t>
  </si>
  <si>
    <t>Courtyard Boston Woburn/Burlington</t>
  </si>
  <si>
    <t>location_76</t>
  </si>
  <si>
    <t>Courtyard Boulder</t>
  </si>
  <si>
    <t>location_77</t>
  </si>
  <si>
    <t>Courtyard by Marriott Aberdeen Airport</t>
  </si>
  <si>
    <t>location_78</t>
  </si>
  <si>
    <t>Courtyard by Marriott Bridgetown, Barbados</t>
  </si>
  <si>
    <t>location_79</t>
  </si>
  <si>
    <t>Courtyard by Marriott Brussels</t>
  </si>
  <si>
    <t>location_80</t>
  </si>
  <si>
    <t>Courtyard by Marriott Phnom Penh</t>
  </si>
  <si>
    <t>location_81</t>
  </si>
  <si>
    <t>Courtyard by Marriott Port of Spain</t>
  </si>
  <si>
    <t>location_82</t>
  </si>
  <si>
    <t>Courtyard by Marriott Rio de Janeiro Barra da Tijuca</t>
  </si>
  <si>
    <t>location_83</t>
  </si>
  <si>
    <t>Courtyard by Marriott San Jose Escazu</t>
  </si>
  <si>
    <t>location_84</t>
  </si>
  <si>
    <t>Courtyard by Marriott San Salvador</t>
  </si>
  <si>
    <t>location_85</t>
  </si>
  <si>
    <t>Courtyard by Marriott Santo Domingo</t>
  </si>
  <si>
    <t>location_86</t>
  </si>
  <si>
    <t>Courtyard by Marriott Sydney-North Ryde</t>
  </si>
  <si>
    <t>location_87</t>
  </si>
  <si>
    <t>Courtyard by Marriott Toulouse Airport</t>
  </si>
  <si>
    <t>location_88</t>
  </si>
  <si>
    <t>Courtyard Camarillo</t>
  </si>
  <si>
    <t>location_89</t>
  </si>
  <si>
    <t>Courtyard Charlotte SouthPark</t>
  </si>
  <si>
    <t>location_90</t>
  </si>
  <si>
    <t>Courtyard Charlotte University Research Park</t>
  </si>
  <si>
    <t>location_91</t>
  </si>
  <si>
    <t>Courtyard Charlottesville North</t>
  </si>
  <si>
    <t>location_92</t>
  </si>
  <si>
    <t>Courtyard Chattanooga I-75</t>
  </si>
  <si>
    <t>location_93</t>
  </si>
  <si>
    <t>Courtyard Chicago Arlington Heights/North</t>
  </si>
  <si>
    <t>location_94</t>
  </si>
  <si>
    <t>Courtyard Chicago Downtown-River North</t>
  </si>
  <si>
    <t>location_95</t>
  </si>
  <si>
    <t>Courtyard Chicago Elgin/West Dundee</t>
  </si>
  <si>
    <t>location_96</t>
  </si>
  <si>
    <t>Courtyard Chicago Highland Park/Northbrook</t>
  </si>
  <si>
    <t>location_97</t>
  </si>
  <si>
    <t>Courtyard Chicago Lincolnshire</t>
  </si>
  <si>
    <t>location_98</t>
  </si>
  <si>
    <t>Courtyard Chicago Oakbrook Terrace</t>
  </si>
  <si>
    <t>location_99</t>
  </si>
  <si>
    <t>Courtyard Chicago O'Hare</t>
  </si>
  <si>
    <t>location_100</t>
  </si>
  <si>
    <t>Courtyard Chicago Waukegan/Gurnee</t>
  </si>
  <si>
    <t>location_101</t>
  </si>
  <si>
    <t>Courtyard Cincinnati Covington</t>
  </si>
  <si>
    <t>location_102</t>
  </si>
  <si>
    <t>Courtyard Cleveland Airport North</t>
  </si>
  <si>
    <t>location_103</t>
  </si>
  <si>
    <t>Courtyard Cleveland Independence</t>
  </si>
  <si>
    <t>location_104</t>
  </si>
  <si>
    <t>Courtyard Columbia</t>
  </si>
  <si>
    <t>location_105</t>
  </si>
  <si>
    <t>Courtyard Dallas Central Expressway</t>
  </si>
  <si>
    <t>location_106</t>
  </si>
  <si>
    <t>Courtyard Dallas Plano Parkway at Preston Road</t>
  </si>
  <si>
    <t>location_107</t>
  </si>
  <si>
    <t>Courtyard Dallas Richardson at Campbell</t>
  </si>
  <si>
    <t>location_108</t>
  </si>
  <si>
    <t>Courtyard Dallas Richardson at Spring Valley</t>
  </si>
  <si>
    <t>location_109</t>
  </si>
  <si>
    <t>Courtyard Daytona Beach Speedway/Airport</t>
  </si>
  <si>
    <t>location_110</t>
  </si>
  <si>
    <t>Courtyard Denver Stapleton</t>
  </si>
  <si>
    <t>location_111</t>
  </si>
  <si>
    <t>Courtyard Denver Tech Center</t>
  </si>
  <si>
    <t>location_112</t>
  </si>
  <si>
    <t>Courtyard Des Moines West/Clive</t>
  </si>
  <si>
    <t>location_113</t>
  </si>
  <si>
    <t>Courtyard Detroit Auburn Hills</t>
  </si>
  <si>
    <t>location_114</t>
  </si>
  <si>
    <t>Courtyard Detroit Livonia</t>
  </si>
  <si>
    <t>location_115</t>
  </si>
  <si>
    <t>Courtyard Detroit Metro Airport Romulus</t>
  </si>
  <si>
    <t>location_116</t>
  </si>
  <si>
    <t>Courtyard Detroit Novi</t>
  </si>
  <si>
    <t>location_117</t>
  </si>
  <si>
    <t>Courtyard Dulles Airport Chantilly</t>
  </si>
  <si>
    <t>location_118</t>
  </si>
  <si>
    <t>Courtyard Dulles Town Center</t>
  </si>
  <si>
    <t>location_119</t>
  </si>
  <si>
    <t>Courtyard Durham Research Triangle Park</t>
  </si>
  <si>
    <t>location_120</t>
  </si>
  <si>
    <t>Courtyard Fayetteville</t>
  </si>
  <si>
    <t>location_121</t>
  </si>
  <si>
    <t>Courtyard Fishkill</t>
  </si>
  <si>
    <t>location_122</t>
  </si>
  <si>
    <t>Courtyard Fort Lauderdale Plantation</t>
  </si>
  <si>
    <t>location_123</t>
  </si>
  <si>
    <t>Courtyard Fort Worth Downtown/Blackstone</t>
  </si>
  <si>
    <t>location_124</t>
  </si>
  <si>
    <t>Courtyard Fort Worth Fossil Creek</t>
  </si>
  <si>
    <t>location_125</t>
  </si>
  <si>
    <t>Courtyard Fort Worth University Drive</t>
  </si>
  <si>
    <t>location_126</t>
  </si>
  <si>
    <t>Courtyard Fresno</t>
  </si>
  <si>
    <t>location_127</t>
  </si>
  <si>
    <t>Courtyard Greenbelt</t>
  </si>
  <si>
    <t>location_128</t>
  </si>
  <si>
    <t>Courtyard Greensboro</t>
  </si>
  <si>
    <t>location_129</t>
  </si>
  <si>
    <t>Courtyard Greenville Haywood Mall</t>
  </si>
  <si>
    <t>location_130</t>
  </si>
  <si>
    <t>Courtyard Hanover Whippany</t>
  </si>
  <si>
    <t>location_131</t>
  </si>
  <si>
    <t>Courtyard Houston Hobby Airport</t>
  </si>
  <si>
    <t>location_132</t>
  </si>
  <si>
    <t>Courtyard Huntington Beach Fountain Valley</t>
  </si>
  <si>
    <t>location_133</t>
  </si>
  <si>
    <t>Courtyard Indianapolis Airport</t>
  </si>
  <si>
    <t>location_134</t>
  </si>
  <si>
    <t>Courtyard Indianapolis Carmel</t>
  </si>
  <si>
    <t>location_135</t>
  </si>
  <si>
    <t>Courtyard Indianapolis Castleton</t>
  </si>
  <si>
    <t>location_136</t>
  </si>
  <si>
    <t>Courtyard Irvine John Wayne Airport/Orange County</t>
  </si>
  <si>
    <t>location_137</t>
  </si>
  <si>
    <t>Courtyard Jacksonville Mayo Clinic/Beaches</t>
  </si>
  <si>
    <t>location_138</t>
  </si>
  <si>
    <t>Courtyard Jersey City Newport</t>
  </si>
  <si>
    <t>location_139</t>
  </si>
  <si>
    <t>Courtyard Kansas City Airport</t>
  </si>
  <si>
    <t>location_140</t>
  </si>
  <si>
    <t>Courtyard Kansas City Overland Park/Metcalf, South of College Blvd.</t>
  </si>
  <si>
    <t>location_141</t>
  </si>
  <si>
    <t>Courtyard Kansas City South</t>
  </si>
  <si>
    <t>location_142</t>
  </si>
  <si>
    <t>Courtyard Laguna Hills Irvine Spectrum/Orange County</t>
  </si>
  <si>
    <t>location_143</t>
  </si>
  <si>
    <t>Courtyard Las Vegas Convention Center</t>
  </si>
  <si>
    <t>location_144</t>
  </si>
  <si>
    <t>Courtyard Las Vegas Summerlin</t>
  </si>
  <si>
    <t>location_145</t>
  </si>
  <si>
    <t>Courtyard Lincroft Red Bank</t>
  </si>
  <si>
    <t>location_146</t>
  </si>
  <si>
    <t>Courtyard Long Beach Downtown</t>
  </si>
  <si>
    <t>location_147</t>
  </si>
  <si>
    <t>Courtyard Los Angeles Hacienda Heights/Orange County</t>
  </si>
  <si>
    <t>location_148</t>
  </si>
  <si>
    <t>Courtyard Los Angeles LAX/El Segundo</t>
  </si>
  <si>
    <t>location_149</t>
  </si>
  <si>
    <t>Courtyard Los Angeles Torrance/Palos Verdes</t>
  </si>
  <si>
    <t>location_150</t>
  </si>
  <si>
    <t>Courtyard Los Angeles Torrance/South Bay</t>
  </si>
  <si>
    <t>location_151</t>
  </si>
  <si>
    <t>Courtyard Louisville East</t>
  </si>
  <si>
    <t>location_152</t>
  </si>
  <si>
    <t>Courtyard Macon</t>
  </si>
  <si>
    <t>location_153</t>
  </si>
  <si>
    <t>Courtyard Mahwah</t>
  </si>
  <si>
    <t>location_154</t>
  </si>
  <si>
    <t>Courtyard Memphis Airport</t>
  </si>
  <si>
    <t>location_155</t>
  </si>
  <si>
    <t>Courtyard Miami Lakes</t>
  </si>
  <si>
    <t>location_156</t>
  </si>
  <si>
    <t>Courtyard Milpitas Silicon Valley</t>
  </si>
  <si>
    <t>location_157</t>
  </si>
  <si>
    <t>Courtyard Milwaukee Brookfield</t>
  </si>
  <si>
    <t>location_158</t>
  </si>
  <si>
    <t>Courtyard Minneapolis Eden Prairie</t>
  </si>
  <si>
    <t>location_159</t>
  </si>
  <si>
    <t>Courtyard Minneapolis-St. Paul Airport</t>
  </si>
  <si>
    <t>location_160</t>
  </si>
  <si>
    <t>Courtyard Mt. Laurel</t>
  </si>
  <si>
    <t>location_161</t>
  </si>
  <si>
    <t>Courtyard Nashville Airport</t>
  </si>
  <si>
    <t>location_162</t>
  </si>
  <si>
    <t>Courtyard Nashville Downtown</t>
  </si>
  <si>
    <t>location_163</t>
  </si>
  <si>
    <t>Courtyard Nashville Goodlettsville</t>
  </si>
  <si>
    <t>location_164</t>
  </si>
  <si>
    <t>Courtyard New Haven Wallingford</t>
  </si>
  <si>
    <t>location_165</t>
  </si>
  <si>
    <t>Courtyard New Orleans Covington/Mandeville</t>
  </si>
  <si>
    <t>location_166</t>
  </si>
  <si>
    <t>Courtyard New Orleans Downtown/Iberville</t>
  </si>
  <si>
    <t>location_167</t>
  </si>
  <si>
    <t>Courtyard New York Manhattan/Chelsea</t>
  </si>
  <si>
    <t>location_168</t>
  </si>
  <si>
    <t>Courtyard New York Manhattan/Herald Square</t>
  </si>
  <si>
    <t>location_169</t>
  </si>
  <si>
    <t>Courtyard New York Manhattan/SoHo</t>
  </si>
  <si>
    <t>location_170</t>
  </si>
  <si>
    <t>Courtyard Newark Liberty International Airport</t>
  </si>
  <si>
    <t>location_171</t>
  </si>
  <si>
    <t>Courtyard Newport Middletown</t>
  </si>
  <si>
    <t>location_172</t>
  </si>
  <si>
    <t>Courtyard North Charleston Airport/Coliseum</t>
  </si>
  <si>
    <t>location_173</t>
  </si>
  <si>
    <t>Courtyard Norwalk</t>
  </si>
  <si>
    <t>location_174</t>
  </si>
  <si>
    <t>Courtyard Novato Marin/Sonoma</t>
  </si>
  <si>
    <t>location_175</t>
  </si>
  <si>
    <t>Courtyard Oakland Emeryville</t>
  </si>
  <si>
    <t>location_176</t>
  </si>
  <si>
    <t>Courtyard Oklahoma City Northwest</t>
  </si>
  <si>
    <t>location_177</t>
  </si>
  <si>
    <t>Courtyard Orlando Airport</t>
  </si>
  <si>
    <t>location_178</t>
  </si>
  <si>
    <t>Courtyard Orlando International Drive/Convention Center</t>
  </si>
  <si>
    <t>location_179</t>
  </si>
  <si>
    <t>Courtyard Palm Springs</t>
  </si>
  <si>
    <t>location_180</t>
  </si>
  <si>
    <t>Courtyard Paris Gare de Lyon</t>
  </si>
  <si>
    <t>location_181</t>
  </si>
  <si>
    <t>Courtyard Parsippany</t>
  </si>
  <si>
    <t>location_182</t>
  </si>
  <si>
    <t>Courtyard Philadelphia Airport</t>
  </si>
  <si>
    <t>location_183</t>
  </si>
  <si>
    <t>Courtyard Philadelphia Devon</t>
  </si>
  <si>
    <t>location_184</t>
  </si>
  <si>
    <t>Courtyard Philadelphia Lansdale</t>
  </si>
  <si>
    <t>location_185</t>
  </si>
  <si>
    <t>Courtyard Philadelphia Plymouth Meeting</t>
  </si>
  <si>
    <t>location_186</t>
  </si>
  <si>
    <t>Courtyard Philadelphia Willow Grove</t>
  </si>
  <si>
    <t>location_187</t>
  </si>
  <si>
    <t>Courtyard Phoenix Camelback</t>
  </si>
  <si>
    <t>location_188</t>
  </si>
  <si>
    <t>Courtyard Phoenix Chandler</t>
  </si>
  <si>
    <t>location_189</t>
  </si>
  <si>
    <t>Courtyard Phoenix Mesa</t>
  </si>
  <si>
    <t>location_190</t>
  </si>
  <si>
    <t>Courtyard Phoenix North</t>
  </si>
  <si>
    <t>location_191</t>
  </si>
  <si>
    <t>Courtyard Pittsburgh Airport</t>
  </si>
  <si>
    <t>location_192</t>
  </si>
  <si>
    <t>Courtyard Pleasant Hill</t>
  </si>
  <si>
    <t>location_193</t>
  </si>
  <si>
    <t>Courtyard Portland Beaverton</t>
  </si>
  <si>
    <t>location_194</t>
  </si>
  <si>
    <t>Courtyard Poughkeepsie</t>
  </si>
  <si>
    <t>location_195</t>
  </si>
  <si>
    <t>Courtyard Raleigh Cary</t>
  </si>
  <si>
    <t>location_196</t>
  </si>
  <si>
    <t>Courtyard Raleigh-Durham Airport/Morrisville</t>
  </si>
  <si>
    <t>location_197</t>
  </si>
  <si>
    <t>Courtyard Richmond Northwest/Short Pump</t>
  </si>
  <si>
    <t>location_198</t>
  </si>
  <si>
    <t>Courtyard Rye</t>
  </si>
  <si>
    <t>location_199</t>
  </si>
  <si>
    <t>Courtyard Sacramento Airport Natomas</t>
  </si>
  <si>
    <t>location_200</t>
  </si>
  <si>
    <t>Courtyard San Antonio Downtown/Market Square</t>
  </si>
  <si>
    <t>location_201</t>
  </si>
  <si>
    <t>Courtyard San Diego Oceanside</t>
  </si>
  <si>
    <t>location_202</t>
  </si>
  <si>
    <t>Courtyard San Diego Sorrento Mesa/La Jolla</t>
  </si>
  <si>
    <t>location_203</t>
  </si>
  <si>
    <t>Courtyard San Francisco Airport/Oyster Point Waterfront</t>
  </si>
  <si>
    <t>location_204</t>
  </si>
  <si>
    <t>Courtyard San Francisco Larkspur Landing/Marin County</t>
  </si>
  <si>
    <t>location_205</t>
  </si>
  <si>
    <t>Courtyard San Jose Airport</t>
  </si>
  <si>
    <t>location_206</t>
  </si>
  <si>
    <t>Courtyard San Jose Cupertino</t>
  </si>
  <si>
    <t>location_207</t>
  </si>
  <si>
    <t>Courtyard San Mateo Foster City</t>
  </si>
  <si>
    <t>location_208</t>
  </si>
  <si>
    <t>Courtyard San Ramon</t>
  </si>
  <si>
    <t>location_209</t>
  </si>
  <si>
    <t>Courtyard Scottsdale at Mayo Clinic</t>
  </si>
  <si>
    <t>location_210</t>
  </si>
  <si>
    <t>Courtyard Seattle - South Lake Union</t>
  </si>
  <si>
    <t>location_211</t>
  </si>
  <si>
    <t>Courtyard Seattle Bellevue/Redmond</t>
  </si>
  <si>
    <t>location_212</t>
  </si>
  <si>
    <t>Courtyard Seattle Downtown/Pioneer Square</t>
  </si>
  <si>
    <t>location_213</t>
  </si>
  <si>
    <t>Courtyard Seattle Southcenter</t>
  </si>
  <si>
    <t>location_214</t>
  </si>
  <si>
    <t>Courtyard Secaucus Meadowlands</t>
  </si>
  <si>
    <t>location_215</t>
  </si>
  <si>
    <t>Courtyard Silver Spring North</t>
  </si>
  <si>
    <t>location_216</t>
  </si>
  <si>
    <t>Courtyard Spartanburg</t>
  </si>
  <si>
    <t>location_217</t>
  </si>
  <si>
    <t>Courtyard Spokane Downtown at the Convention Center</t>
  </si>
  <si>
    <t>location_218</t>
  </si>
  <si>
    <t>Courtyard St. Louis Airport/Earth City</t>
  </si>
  <si>
    <t>location_219</t>
  </si>
  <si>
    <t>Courtyard St. Louis Creve Coeur</t>
  </si>
  <si>
    <t>location_220</t>
  </si>
  <si>
    <t>Courtyard St. Louis Downtown West</t>
  </si>
  <si>
    <t>location_221</t>
  </si>
  <si>
    <t>Courtyard St. Louis Westport Plaza</t>
  </si>
  <si>
    <t>location_222</t>
  </si>
  <si>
    <t>Courtyard St. Petersburg Clearwater</t>
  </si>
  <si>
    <t>location_223</t>
  </si>
  <si>
    <t>Courtyard Syracuse Carrier Circle</t>
  </si>
  <si>
    <t>location_224</t>
  </si>
  <si>
    <t>Courtyard Tampa Westshore/Airport</t>
  </si>
  <si>
    <t>location_225</t>
  </si>
  <si>
    <t>Courtyard Tempe Downtown</t>
  </si>
  <si>
    <t>location_226</t>
  </si>
  <si>
    <t>Courtyard Tinton Falls Eatontown</t>
  </si>
  <si>
    <t>location_227</t>
  </si>
  <si>
    <t>Courtyard Toledo Maumee/Arrowhead</t>
  </si>
  <si>
    <t>location_228</t>
  </si>
  <si>
    <t>Courtyard Toledo Rossford/Perrysburg</t>
  </si>
  <si>
    <t>location_229</t>
  </si>
  <si>
    <t>Courtyard Washington, DC/Foggy Bottom</t>
  </si>
  <si>
    <t>location_230</t>
  </si>
  <si>
    <t>Courtyard West Palm Beach</t>
  </si>
  <si>
    <t>location_231</t>
  </si>
  <si>
    <t>Courtyard Williamsburg Busch Gardens Area</t>
  </si>
  <si>
    <t>location_232</t>
  </si>
  <si>
    <t>Courtyard Wilmington Newark/Christiana Mall</t>
  </si>
  <si>
    <t>location_233</t>
  </si>
  <si>
    <t>Courtyard Wilminton Downtown</t>
  </si>
  <si>
    <t>location_234</t>
  </si>
  <si>
    <t>Crystal Laundry</t>
  </si>
  <si>
    <t>location_235</t>
  </si>
  <si>
    <t>CY Alexandria Old Town/Southwest</t>
  </si>
  <si>
    <t>location_236</t>
  </si>
  <si>
    <t>CY Omaha Downtown/Old Market Area</t>
  </si>
  <si>
    <t>location_237</t>
  </si>
  <si>
    <t>Dallas Laundry</t>
  </si>
  <si>
    <t>location_238</t>
  </si>
  <si>
    <t>Dallas Sheraton</t>
  </si>
  <si>
    <t>location_239</t>
  </si>
  <si>
    <t>Delta Bessborough</t>
  </si>
  <si>
    <t>location_240</t>
  </si>
  <si>
    <t>Delta by Marriott Thunder Bay Hotel and Conference Center</t>
  </si>
  <si>
    <t>location_241</t>
  </si>
  <si>
    <t>Delta Calgary Airport In-Terminal Hotel</t>
  </si>
  <si>
    <t>location_242</t>
  </si>
  <si>
    <t>Delta Calgary Downtown</t>
  </si>
  <si>
    <t>location_243</t>
  </si>
  <si>
    <t>Delta Edmonton Centre Suite Hotel</t>
  </si>
  <si>
    <t>location_244</t>
  </si>
  <si>
    <t>Delta Edmonton South Hotel &amp; Conference Centre</t>
  </si>
  <si>
    <t>location_245</t>
  </si>
  <si>
    <t>Delta Fredericton</t>
  </si>
  <si>
    <t>location_246</t>
  </si>
  <si>
    <t>Delta Grand Okanagan Resort &amp; Conference Centre</t>
  </si>
  <si>
    <t>location_247</t>
  </si>
  <si>
    <t>Delta Guelph Hotel &amp; Conference Centre</t>
  </si>
  <si>
    <t>location_248</t>
  </si>
  <si>
    <t>Delta Montreal</t>
  </si>
  <si>
    <t>location_249</t>
  </si>
  <si>
    <t>Delta Ottawa City Centre</t>
  </si>
  <si>
    <t>location_250</t>
  </si>
  <si>
    <t>Delta Quebec</t>
  </si>
  <si>
    <t>location_251</t>
  </si>
  <si>
    <t>Delta Sault Ste. Marie Waterfront Hotel</t>
  </si>
  <si>
    <t>location_252</t>
  </si>
  <si>
    <t>Delta Sherbrooke</t>
  </si>
  <si>
    <t>location_253</t>
  </si>
  <si>
    <t>Delta Toronto</t>
  </si>
  <si>
    <t>location_254</t>
  </si>
  <si>
    <t>Delta Vancouver Suites</t>
  </si>
  <si>
    <t>location_255</t>
  </si>
  <si>
    <t>Delta Victoria Ocean Pointe Hotel Resort &amp; Spa</t>
  </si>
  <si>
    <t>location_256</t>
  </si>
  <si>
    <t>Delta Whistler Village Suites</t>
  </si>
  <si>
    <t>location_257</t>
  </si>
  <si>
    <t>Denarau Golf &amp; Racquet Club</t>
  </si>
  <si>
    <t>location_258</t>
  </si>
  <si>
    <t>Des Moines Marriott Downtown</t>
  </si>
  <si>
    <t>location_259</t>
  </si>
  <si>
    <t>Detroit Marriott at the Renaissance Center</t>
  </si>
  <si>
    <t>location_260</t>
  </si>
  <si>
    <t>Detroit Troy Marriott</t>
  </si>
  <si>
    <t>location_261</t>
  </si>
  <si>
    <t>Dorado Beach Su Casa, a RC Reserve</t>
  </si>
  <si>
    <t>location_262</t>
  </si>
  <si>
    <t>Dorado Beach, A Ritz-Carlton Reserve</t>
  </si>
  <si>
    <t>location_263</t>
  </si>
  <si>
    <t>Dorado Beach, A Ritz-Carlton Reserve -Back of House</t>
  </si>
  <si>
    <t>location_264</t>
  </si>
  <si>
    <t>Dorado Beach, A Ritz-Carlton Reserve -Beach Club</t>
  </si>
  <si>
    <t>location_265</t>
  </si>
  <si>
    <t>Dorado Beach, A Ritz-Carlton Reserve -Fitness Center</t>
  </si>
  <si>
    <t>location_266</t>
  </si>
  <si>
    <t>Dorado Beach, A Ritz-Carlton Reserve -Guardhouse</t>
  </si>
  <si>
    <t>location_267</t>
  </si>
  <si>
    <t>Dorado Beach, A Ritz-Carlton Reserve -Reception</t>
  </si>
  <si>
    <t>location_268</t>
  </si>
  <si>
    <t>Dorado Beach, A Ritz-Carlton Reserve -Spa</t>
  </si>
  <si>
    <t>location_269</t>
  </si>
  <si>
    <t>Dorado Beach, A Ritz-Carlton Reserve -Wind &amp; Wave Center</t>
  </si>
  <si>
    <t>location_270</t>
  </si>
  <si>
    <t>Durham Marriott Hotel Royal County</t>
  </si>
  <si>
    <t>location_271</t>
  </si>
  <si>
    <t>Edinburgh Marriott Hotel</t>
  </si>
  <si>
    <t>location_272</t>
  </si>
  <si>
    <t>Element Melbourne Richmond</t>
  </si>
  <si>
    <t>location_273</t>
  </si>
  <si>
    <t>Fairfax Fair Oaks Courtyard</t>
  </si>
  <si>
    <t>location_274</t>
  </si>
  <si>
    <t>Fairfield Inn &amp; Suites Tustin Orange County</t>
  </si>
  <si>
    <t>location_275</t>
  </si>
  <si>
    <t>Fairfield Inn Anaheim Resort</t>
  </si>
  <si>
    <t>location_276</t>
  </si>
  <si>
    <t>Fairfield Inn and Suites Syracuse</t>
  </si>
  <si>
    <t>location_277</t>
  </si>
  <si>
    <t>Falls Church Marriott Fairview Park</t>
  </si>
  <si>
    <t>location_278</t>
  </si>
  <si>
    <t>FFI Orlando at SeaWorld</t>
  </si>
  <si>
    <t>location_279</t>
  </si>
  <si>
    <t>Forest of Arden Marriott Hotel &amp; Country Club</t>
  </si>
  <si>
    <t>location_280</t>
  </si>
  <si>
    <t>Forest of Arden Marriott Hotel &amp; Country Club -Golf</t>
  </si>
  <si>
    <t>location_281</t>
  </si>
  <si>
    <t>Four Points Brisbane</t>
  </si>
  <si>
    <t>location_282</t>
  </si>
  <si>
    <t>Four Points By Sheraton Phoenix</t>
  </si>
  <si>
    <t>location_283</t>
  </si>
  <si>
    <t>Four Points Melbourne Docklands</t>
  </si>
  <si>
    <t>location_284</t>
  </si>
  <si>
    <t>Four Points Sheraton Bur Dubai</t>
  </si>
  <si>
    <t>location_285</t>
  </si>
  <si>
    <t>Frankfurt Marriott Hotel</t>
  </si>
  <si>
    <t>location_286</t>
  </si>
  <si>
    <t>Gaithersburg Regional Office</t>
  </si>
  <si>
    <t>location_287</t>
  </si>
  <si>
    <t>Gaylord National - Storage</t>
  </si>
  <si>
    <t>location_288</t>
  </si>
  <si>
    <t>Gaylord National Resort &amp; Convention Center</t>
  </si>
  <si>
    <t>location_289</t>
  </si>
  <si>
    <t>Gaylord Opryland - Bus Maintenance</t>
  </si>
  <si>
    <t>location_290</t>
  </si>
  <si>
    <t>Gaylord Opryland - Wildhorse Saloon</t>
  </si>
  <si>
    <t>location_291</t>
  </si>
  <si>
    <t>Gaylord Opryland Resort &amp; Convention Center</t>
  </si>
  <si>
    <t>location_292</t>
  </si>
  <si>
    <t>Gaylord Palms Resort &amp; Convention Center</t>
  </si>
  <si>
    <t>location_293</t>
  </si>
  <si>
    <t>Gaylord Rockies Resort &amp; Convention Center</t>
  </si>
  <si>
    <t>location_294</t>
  </si>
  <si>
    <t>Gaylord Springs Golf Links</t>
  </si>
  <si>
    <t>location_295</t>
  </si>
  <si>
    <t>Gaylord Texan - Transtrade</t>
  </si>
  <si>
    <t>location_296</t>
  </si>
  <si>
    <t>Gaylord Texan Resort &amp; Convention Center</t>
  </si>
  <si>
    <t>location_297</t>
  </si>
  <si>
    <t>Germany - Munich (SSO)</t>
  </si>
  <si>
    <t>location_298</t>
  </si>
  <si>
    <t>Glasgow Marriott Hotel</t>
  </si>
  <si>
    <t>location_299</t>
  </si>
  <si>
    <t>Global Network Operations Center</t>
  </si>
  <si>
    <t>location_300</t>
  </si>
  <si>
    <t>Global Sales Office - Auckland</t>
  </si>
  <si>
    <t>location_301</t>
  </si>
  <si>
    <t>Global Sales Office - Beijing</t>
  </si>
  <si>
    <t>location_302</t>
  </si>
  <si>
    <t>Global Sales Office - Buenos Aires</t>
  </si>
  <si>
    <t>location_303</t>
  </si>
  <si>
    <t>Global Sales Office - Hong Kong</t>
  </si>
  <si>
    <t>location_304</t>
  </si>
  <si>
    <t>Global Sales Office - New York</t>
  </si>
  <si>
    <t>location_305</t>
  </si>
  <si>
    <t>Global Sales Office - Osaka</t>
  </si>
  <si>
    <t>location_306</t>
  </si>
  <si>
    <t>Global Sales Office - Singapore</t>
  </si>
  <si>
    <t>location_307</t>
  </si>
  <si>
    <t>Global Sales Office - Tokyo</t>
  </si>
  <si>
    <t>location_308</t>
  </si>
  <si>
    <t>Global Sales Office - Washingon D. C.</t>
  </si>
  <si>
    <t>location_309</t>
  </si>
  <si>
    <t>Griffin Gate Marriott Resort &amp; Spa</t>
  </si>
  <si>
    <t>location_310</t>
  </si>
  <si>
    <t>Griffin Gate Marriott Resort &amp; Spa -Golf</t>
  </si>
  <si>
    <t>location_311</t>
  </si>
  <si>
    <t>GSO Marriott Hotel Zurich</t>
  </si>
  <si>
    <t>location_312</t>
  </si>
  <si>
    <t>GSO Marriott Munich</t>
  </si>
  <si>
    <t>location_313</t>
  </si>
  <si>
    <t>GSO Paris</t>
  </si>
  <si>
    <t>location_314</t>
  </si>
  <si>
    <t>GSO Renaissance Brussels</t>
  </si>
  <si>
    <t>location_315</t>
  </si>
  <si>
    <t>GSO Spain - Luxury Spain</t>
  </si>
  <si>
    <t>location_316</t>
  </si>
  <si>
    <t>Guangzhou Starwood Customer Contact Centre</t>
  </si>
  <si>
    <t>location_317</t>
  </si>
  <si>
    <t>Guyana Marriott Hotel Georgetown</t>
  </si>
  <si>
    <t>location_318</t>
  </si>
  <si>
    <t>Halifax Marriott Harbourfront Hotel</t>
  </si>
  <si>
    <t>location_319</t>
  </si>
  <si>
    <t>Hamburg Marriott Hotel</t>
  </si>
  <si>
    <t>location_320</t>
  </si>
  <si>
    <t>Hanbury Manor Marriott Hotel &amp; Country Club</t>
  </si>
  <si>
    <t>location_321</t>
  </si>
  <si>
    <t>Hanbury Manor Marriott Hotel &amp; Country Club -Golf</t>
  </si>
  <si>
    <t>location_322</t>
  </si>
  <si>
    <t>Heathrow/Windsor Marriott Hotel</t>
  </si>
  <si>
    <t>location_323</t>
  </si>
  <si>
    <t>Heidelberg Marriott Hotel</t>
  </si>
  <si>
    <t>location_324</t>
  </si>
  <si>
    <t>Hotel Alfonso Xiii</t>
  </si>
  <si>
    <t>location_325</t>
  </si>
  <si>
    <t>Hotel am Steinplatz, Autograph Collection®</t>
  </si>
  <si>
    <t>location_326</t>
  </si>
  <si>
    <t>Hotel Cala di Volpe, a Luxury Collection Hotel, Costa Smeralda</t>
  </si>
  <si>
    <t>location_327</t>
  </si>
  <si>
    <t>Hotel Diana Majestic, Milan</t>
  </si>
  <si>
    <t>location_328</t>
  </si>
  <si>
    <t>Hotel Grande Bretagne</t>
  </si>
  <si>
    <t>location_329</t>
  </si>
  <si>
    <t>Hotel Maria Cristina</t>
  </si>
  <si>
    <t>location_330</t>
  </si>
  <si>
    <t>Hotel Pitrizza, a Luxury Collection Hotel, Costa Smeralda</t>
  </si>
  <si>
    <t>location_331</t>
  </si>
  <si>
    <t>Hotel Romazzino, a Luxury Collection Hotel, Costa Smeralda</t>
  </si>
  <si>
    <t>location_332</t>
  </si>
  <si>
    <t>Hoteles Sheraton Sa De Cv</t>
  </si>
  <si>
    <t>location_333</t>
  </si>
  <si>
    <t>Huntingdon Marriott Hotel</t>
  </si>
  <si>
    <t>location_334</t>
  </si>
  <si>
    <t>International Hotel Licensing Company S.à.r.l. Luxembourg</t>
  </si>
  <si>
    <t>location_335</t>
  </si>
  <si>
    <t>Ireland - Customer Engagement Center</t>
  </si>
  <si>
    <t>location_336</t>
  </si>
  <si>
    <t>Iron Mountain (RDC)</t>
  </si>
  <si>
    <t>location_337</t>
  </si>
  <si>
    <t>Irvine Marriott</t>
  </si>
  <si>
    <t>location_338</t>
  </si>
  <si>
    <t>Italy Digital Hub and Regional</t>
  </si>
  <si>
    <t>location_339</t>
  </si>
  <si>
    <t>ITT Corp HQ</t>
  </si>
  <si>
    <t>location_340</t>
  </si>
  <si>
    <t>JW Marriott Minneapolis Mall of America</t>
  </si>
  <si>
    <t>location_341</t>
  </si>
  <si>
    <t>JW Marriott Phoenix Desert Ridge Resort &amp; Spa</t>
  </si>
  <si>
    <t>location_342</t>
  </si>
  <si>
    <t>JW Marriott San Antonio Hill Country Resort &amp; Spa</t>
  </si>
  <si>
    <t>location_343</t>
  </si>
  <si>
    <t>JW Marriott Scottsdale Camelback Inn Resort &amp; Spa</t>
  </si>
  <si>
    <t>location_344</t>
  </si>
  <si>
    <t>JW Marriott Scottsdale Camelback Inn Resort &amp; Spa -Golf</t>
  </si>
  <si>
    <t>location_345</t>
  </si>
  <si>
    <t>JW Marriott Tucson Starr Pass Resort &amp; Spa</t>
  </si>
  <si>
    <t>location_346</t>
  </si>
  <si>
    <t>JW Marriott Tucson Starr Pass Resort &amp; Spa -Golf</t>
  </si>
  <si>
    <t>location_347</t>
  </si>
  <si>
    <t>Kauai Marriott Resort &amp; Beach Club: Ancillary Buildings</t>
  </si>
  <si>
    <t>location_348</t>
  </si>
  <si>
    <t>Kauai Marriott Resort &amp; Beach Club: Convention Center</t>
  </si>
  <si>
    <t>location_349</t>
  </si>
  <si>
    <t>Kauai Marriott Resort &amp; Beach Club: Duke's Canoe Restaurant</t>
  </si>
  <si>
    <t>location_350</t>
  </si>
  <si>
    <t>Kauai Marriott Resort &amp; Beach Club: Ha'upu</t>
  </si>
  <si>
    <t>location_351</t>
  </si>
  <si>
    <t>Kauai Marriott Resort &amp; Beach Club: Kukui's Restaurant</t>
  </si>
  <si>
    <t>location_352</t>
  </si>
  <si>
    <t>Kauai Marriott Resort &amp; Beach Club: NouNou/Kahili</t>
  </si>
  <si>
    <t>location_353</t>
  </si>
  <si>
    <t>Kauai Marriott Resort &amp; Beach Club: Wai'ale'ale/Kilohana</t>
  </si>
  <si>
    <t>location_354</t>
  </si>
  <si>
    <t>Kauai Marriott Resort &amp; Beach Club: Welcome Center/Back-of-House</t>
  </si>
  <si>
    <t>location_355</t>
  </si>
  <si>
    <t>Key Bridge Marriott</t>
  </si>
  <si>
    <t>location_356</t>
  </si>
  <si>
    <t>King George, Athens</t>
  </si>
  <si>
    <t>location_357</t>
  </si>
  <si>
    <t>Las Vegas Marriott</t>
  </si>
  <si>
    <t>location_358</t>
  </si>
  <si>
    <t>Le Jeddah Meridien</t>
  </si>
  <si>
    <t>location_359</t>
  </si>
  <si>
    <t>Le Meridien Beach Plaza</t>
  </si>
  <si>
    <t>location_360</t>
  </si>
  <si>
    <t>Leeds Marriott Hotel</t>
  </si>
  <si>
    <t>location_361</t>
  </si>
  <si>
    <t xml:space="preserve">Legacy Starwood Reservation Center </t>
  </si>
  <si>
    <t>location_362</t>
  </si>
  <si>
    <t>Leicester Marriott Hotel</t>
  </si>
  <si>
    <t>location_363</t>
  </si>
  <si>
    <t>Leipzig Marriott Hotel</t>
  </si>
  <si>
    <t>location_364</t>
  </si>
  <si>
    <t>Liverpool Marriott Hotel City Centre</t>
  </si>
  <si>
    <t>location_365</t>
  </si>
  <si>
    <t>London Complex Office</t>
  </si>
  <si>
    <t>location_366</t>
  </si>
  <si>
    <t>London GSO Office</t>
  </si>
  <si>
    <t>location_367</t>
  </si>
  <si>
    <t>London Heathrow Marriott Hotel</t>
  </si>
  <si>
    <t>location_368</t>
  </si>
  <si>
    <t>London Marriott Hotel County Hall</t>
  </si>
  <si>
    <t>location_369</t>
  </si>
  <si>
    <t>London Marriott Hotel Kensington</t>
  </si>
  <si>
    <t>location_370</t>
  </si>
  <si>
    <t>London Marriott Hotel Maida Vale Hotel</t>
  </si>
  <si>
    <t>location_371</t>
  </si>
  <si>
    <t>London Marriott Hotel Marble Arch</t>
  </si>
  <si>
    <t>location_372</t>
  </si>
  <si>
    <t>London Marriott Hotel Regents Park</t>
  </si>
  <si>
    <t>location_373</t>
  </si>
  <si>
    <t>London Sales Office</t>
  </si>
  <si>
    <t>location_374</t>
  </si>
  <si>
    <t>Long Island Marriott</t>
  </si>
  <si>
    <t>location_375</t>
  </si>
  <si>
    <t>Luxury Reservations Ltd – Cork</t>
  </si>
  <si>
    <t>location_376</t>
  </si>
  <si>
    <t>Manchester Airport Marriott Hotel</t>
  </si>
  <si>
    <t>location_377</t>
  </si>
  <si>
    <t>Marriott Calgary Airport (In terminal)</t>
  </si>
  <si>
    <t>location_378</t>
  </si>
  <si>
    <t>Marriott Claims Services -Boston</t>
  </si>
  <si>
    <t>location_379</t>
  </si>
  <si>
    <t>Marriott Claims Services -Chicago</t>
  </si>
  <si>
    <t>location_380</t>
  </si>
  <si>
    <t>Marriott Dallas Plano at Legacy Town Center</t>
  </si>
  <si>
    <t>location_381</t>
  </si>
  <si>
    <t>Marriott Foundation for People with Disabilities</t>
  </si>
  <si>
    <t>location_382</t>
  </si>
  <si>
    <t>Marriott Hotel Holding GmbH Regional Office (Eschborn)</t>
  </si>
  <si>
    <t>location_383</t>
  </si>
  <si>
    <t>Marriott Hotels International Ltd</t>
  </si>
  <si>
    <t>location_384</t>
  </si>
  <si>
    <t>Marriott International Corporate Headquarters</t>
  </si>
  <si>
    <t>location_385</t>
  </si>
  <si>
    <t>Marriott Lodging Canada</t>
  </si>
  <si>
    <t>location_386</t>
  </si>
  <si>
    <t>Marriott Marquis Washington, DC</t>
  </si>
  <si>
    <t>location_387</t>
  </si>
  <si>
    <t>Marriott Milan Office</t>
  </si>
  <si>
    <t>location_388</t>
  </si>
  <si>
    <t>Marriott Ranch Bed &amp; Breakfast</t>
  </si>
  <si>
    <t>location_389</t>
  </si>
  <si>
    <t>Marriott Stanton South Beach</t>
  </si>
  <si>
    <t>location_390</t>
  </si>
  <si>
    <t>MeadowView Conference Resort &amp; Convention Center</t>
  </si>
  <si>
    <t>location_391</t>
  </si>
  <si>
    <t>Mexico Worldwide Reservations</t>
  </si>
  <si>
    <t>location_392</t>
  </si>
  <si>
    <t>Miami Worldwide Reservations</t>
  </si>
  <si>
    <t>location_393</t>
  </si>
  <si>
    <t>Millennium Court - Marriott Executive Apartments</t>
  </si>
  <si>
    <t>location_394</t>
  </si>
  <si>
    <t>Mirage Villas Port Douglas Bodies Corporate</t>
  </si>
  <si>
    <t>location_395</t>
  </si>
  <si>
    <t>MIS Office - Systems Support Office - Braintree (1501)</t>
  </si>
  <si>
    <t>location_396</t>
  </si>
  <si>
    <t>MIS Office - Systems Support Office - Braintree (1505)</t>
  </si>
  <si>
    <t>location_397</t>
  </si>
  <si>
    <t>Monterey Marriott</t>
  </si>
  <si>
    <t>location_398</t>
  </si>
  <si>
    <t>Moscow Development Office</t>
  </si>
  <si>
    <t>location_399</t>
  </si>
  <si>
    <t>Nashville Airport Marriott</t>
  </si>
  <si>
    <t>location_400</t>
  </si>
  <si>
    <t>New Carrollton Landover Courtyard</t>
  </si>
  <si>
    <t>location_401</t>
  </si>
  <si>
    <t>New York Marriott East Side</t>
  </si>
  <si>
    <t>location_402</t>
  </si>
  <si>
    <t>Newcastle Gateshead Marriott Hotel MetroCentre</t>
  </si>
  <si>
    <t>location_403</t>
  </si>
  <si>
    <t>Newport Marriott</t>
  </si>
  <si>
    <t>location_404</t>
  </si>
  <si>
    <t>Nordic Development Office</t>
  </si>
  <si>
    <t>location_405</t>
  </si>
  <si>
    <t>Northampton Marriott Hotel</t>
  </si>
  <si>
    <t>location_406</t>
  </si>
  <si>
    <t>Nova Bocana Barcelona</t>
  </si>
  <si>
    <t>location_407</t>
  </si>
  <si>
    <t>Old Forge Hill Road</t>
  </si>
  <si>
    <t>location_408</t>
  </si>
  <si>
    <t>Omaha Central Reservation Center</t>
  </si>
  <si>
    <t>location_409</t>
  </si>
  <si>
    <t>Paris Marriott Champs Elysees Hotel</t>
  </si>
  <si>
    <t>location_410</t>
  </si>
  <si>
    <t>Paris Marriott Charles de Gaulle Airport Hotel</t>
  </si>
  <si>
    <t>location_411</t>
  </si>
  <si>
    <t>Paris Marriott Office / Luxury International (Puteaux)</t>
  </si>
  <si>
    <t>location_412</t>
  </si>
  <si>
    <t>Park Tower Buenos Aires</t>
  </si>
  <si>
    <t>location_413</t>
  </si>
  <si>
    <t>Peterborough Marriott Hotel</t>
  </si>
  <si>
    <t>location_414</t>
  </si>
  <si>
    <t>Philadelphia Marriott Downtown</t>
  </si>
  <si>
    <t>location_415</t>
  </si>
  <si>
    <t>Phoenix Data Center</t>
  </si>
  <si>
    <t>location_416</t>
  </si>
  <si>
    <t>Poland - Sheraton Warsaw (DFM)</t>
  </si>
  <si>
    <t>location_417</t>
  </si>
  <si>
    <t>Poland - Sheraton Warsaw (SSP)</t>
  </si>
  <si>
    <t>location_418</t>
  </si>
  <si>
    <t>Portsmouth Marriott Hotel</t>
  </si>
  <si>
    <t>location_419</t>
  </si>
  <si>
    <t>Preston Marriott Hotel</t>
  </si>
  <si>
    <t>location_420</t>
  </si>
  <si>
    <t>Prince De Galles</t>
  </si>
  <si>
    <t>location_421</t>
  </si>
  <si>
    <t>Protea Hotel Centurion</t>
  </si>
  <si>
    <t>location_422</t>
  </si>
  <si>
    <t>Protea Hotel Fire &amp; Ice! Cape Town</t>
  </si>
  <si>
    <t>location_423</t>
  </si>
  <si>
    <t>Protea Hotel Fire &amp; Ice! Melrose Arch</t>
  </si>
  <si>
    <t>location_424</t>
  </si>
  <si>
    <t>Protea Hotel Midrand</t>
  </si>
  <si>
    <t>location_425</t>
  </si>
  <si>
    <t>Protea Hotel O R Tambo International Airport</t>
  </si>
  <si>
    <t>location_426</t>
  </si>
  <si>
    <t>Protea Hotel Roodepoort</t>
  </si>
  <si>
    <t>location_427</t>
  </si>
  <si>
    <t>Protea Hotel Sea Point</t>
  </si>
  <si>
    <t>location_428</t>
  </si>
  <si>
    <t>Provo Marriott Hotel &amp; Conference Center</t>
  </si>
  <si>
    <t>location_429</t>
  </si>
  <si>
    <t>PT Indo Pacific Sheraton</t>
  </si>
  <si>
    <t>location_430</t>
  </si>
  <si>
    <t>Regional Call Center - Fall River</t>
  </si>
  <si>
    <t>location_431</t>
  </si>
  <si>
    <t>Regional Sales Office</t>
  </si>
  <si>
    <t>location_432</t>
  </si>
  <si>
    <t>Renaissance Atlanta Airport Gateway</t>
  </si>
  <si>
    <t>location_433</t>
  </si>
  <si>
    <t>Renaissance Atlanta Waverly Hotel &amp; Convention Center</t>
  </si>
  <si>
    <t>location_434</t>
  </si>
  <si>
    <t>Renaissance Austin Hotel</t>
  </si>
  <si>
    <t>location_435</t>
  </si>
  <si>
    <t>Renaissance Barcelona Hotel</t>
  </si>
  <si>
    <t>location_436</t>
  </si>
  <si>
    <t>Renaissance Boston Waterfront Hotel</t>
  </si>
  <si>
    <t>location_437</t>
  </si>
  <si>
    <t>Renaissance Charlotte SouthPark Hotel</t>
  </si>
  <si>
    <t>location_438</t>
  </si>
  <si>
    <t>Renaissance Chicago Downtown Hotel</t>
  </si>
  <si>
    <t>location_439</t>
  </si>
  <si>
    <t>Renaissance Columbus Downtown Hotel</t>
  </si>
  <si>
    <t>location_440</t>
  </si>
  <si>
    <t>Renaissance Dallas Hotel</t>
  </si>
  <si>
    <t>location_441</t>
  </si>
  <si>
    <t>Renaissance Hamburg Hotel</t>
  </si>
  <si>
    <t>location_442</t>
  </si>
  <si>
    <t>Renaissance New York Times Square Hotel</t>
  </si>
  <si>
    <t>location_443</t>
  </si>
  <si>
    <t>Renaissance Paris Le Parc Trocadero Hotel</t>
  </si>
  <si>
    <t>location_444</t>
  </si>
  <si>
    <t>Renaissance Phoenix Downtown Hotel</t>
  </si>
  <si>
    <t>location_445</t>
  </si>
  <si>
    <t>Renaissance Santo Domingo Jaragua Hotel &amp; Casino</t>
  </si>
  <si>
    <t>location_446</t>
  </si>
  <si>
    <t>Renaissance Schaumburg Convention Center Hotel</t>
  </si>
  <si>
    <t>location_447</t>
  </si>
  <si>
    <t>Renaissance Services BV Netherlands</t>
  </si>
  <si>
    <t>location_448</t>
  </si>
  <si>
    <t>Residence Inn &amp; SpringHill Suites Orlando at Millenia</t>
  </si>
  <si>
    <t>location_449</t>
  </si>
  <si>
    <t>Residence Inn Albuquerque</t>
  </si>
  <si>
    <t>location_450</t>
  </si>
  <si>
    <t>Residence Inn Alexandria Old Town/Duke Street</t>
  </si>
  <si>
    <t>location_451</t>
  </si>
  <si>
    <t>Residence Inn Allentown Bethlehem/Lehigh Valley Airport</t>
  </si>
  <si>
    <t>location_452</t>
  </si>
  <si>
    <t>Residence Inn Anaheim Placentia/Fullerton</t>
  </si>
  <si>
    <t>location_453</t>
  </si>
  <si>
    <t>Residence Inn Annapolis</t>
  </si>
  <si>
    <t>location_454</t>
  </si>
  <si>
    <t xml:space="preserve">Residence Inn Arlington Pentagon City </t>
  </si>
  <si>
    <t>location_455</t>
  </si>
  <si>
    <t>Residence Inn Atlanta Airport North/Virginia Avenue</t>
  </si>
  <si>
    <t>location_456</t>
  </si>
  <si>
    <t>Residence Inn Atlanta Alpharetta/North Point Mall</t>
  </si>
  <si>
    <t>location_457</t>
  </si>
  <si>
    <t>Residence Inn Atlanta Alpharetta/Windward</t>
  </si>
  <si>
    <t>location_458</t>
  </si>
  <si>
    <t>Residence Inn Atlanta Buckhead</t>
  </si>
  <si>
    <t>location_459</t>
  </si>
  <si>
    <t>Residence Inn Atlanta Kennesaw/Town Center</t>
  </si>
  <si>
    <t>location_460</t>
  </si>
  <si>
    <t>Residence Inn Baltimore BWI Airport</t>
  </si>
  <si>
    <t>location_461</t>
  </si>
  <si>
    <t>Residence Inn Bethesda Downtown</t>
  </si>
  <si>
    <t>location_462</t>
  </si>
  <si>
    <t>Residence Inn Birmingham Homewood</t>
  </si>
  <si>
    <t>location_463</t>
  </si>
  <si>
    <t>Residence Inn Boston Westborough</t>
  </si>
  <si>
    <t>location_464</t>
  </si>
  <si>
    <t>Residence Inn Boulder</t>
  </si>
  <si>
    <t>location_465</t>
  </si>
  <si>
    <t>Residence Inn by Marriott Rio de Janeiro Barra da Tijuca</t>
  </si>
  <si>
    <t>location_466</t>
  </si>
  <si>
    <t>Residence Inn Camarillo</t>
  </si>
  <si>
    <t>location_467</t>
  </si>
  <si>
    <t>Residence Inn Charleston</t>
  </si>
  <si>
    <t>location_468</t>
  </si>
  <si>
    <t>Residence Inn Charlottesville</t>
  </si>
  <si>
    <t>location_469</t>
  </si>
  <si>
    <t>Residence Inn Chicago Downtown/Magnificent Mile</t>
  </si>
  <si>
    <t>location_470</t>
  </si>
  <si>
    <t>Residence Inn Chicago Waukegan/Gurnee</t>
  </si>
  <si>
    <t>location_471</t>
  </si>
  <si>
    <t>Residence Inn Costa Mesa Newport Beach</t>
  </si>
  <si>
    <t>location_472</t>
  </si>
  <si>
    <t>Residence Inn Dallas Central Expressway</t>
  </si>
  <si>
    <t>location_473</t>
  </si>
  <si>
    <t>Residence Inn Dallas Las Colinas</t>
  </si>
  <si>
    <t>location_474</t>
  </si>
  <si>
    <t>Residence Inn Dallas Market Center</t>
  </si>
  <si>
    <t>location_475</t>
  </si>
  <si>
    <t>Residence Inn Dallas Richardson</t>
  </si>
  <si>
    <t>location_476</t>
  </si>
  <si>
    <t>Residence Inn Dana Point San Juan Capistrano</t>
  </si>
  <si>
    <t>location_477</t>
  </si>
  <si>
    <t>Residence Inn Daytona Beach Speedway/Airport</t>
  </si>
  <si>
    <t>location_478</t>
  </si>
  <si>
    <t>Residence Inn Detroit Warren</t>
  </si>
  <si>
    <t>location_479</t>
  </si>
  <si>
    <t>Residence Inn Dulles Airport at Dulles 28 Centre</t>
  </si>
  <si>
    <t>location_480</t>
  </si>
  <si>
    <t>Residence Inn Durham Research Triangle Park</t>
  </si>
  <si>
    <t>location_481</t>
  </si>
  <si>
    <t>Residence Inn Fair Lakes Fairfax</t>
  </si>
  <si>
    <t>location_482</t>
  </si>
  <si>
    <t>Residence Inn Fairfax City</t>
  </si>
  <si>
    <t>location_483</t>
  </si>
  <si>
    <t>Residence Inn Fort Worth Fossil Creek</t>
  </si>
  <si>
    <t>location_484</t>
  </si>
  <si>
    <t>Residence Inn Fresno</t>
  </si>
  <si>
    <t>location_485</t>
  </si>
  <si>
    <t>Residence Inn Huntington Beach Fountain Valley</t>
  </si>
  <si>
    <t>location_486</t>
  </si>
  <si>
    <t>Residence Inn Irvine Spectrum</t>
  </si>
  <si>
    <t>location_487</t>
  </si>
  <si>
    <t>Residence Inn Las Vegas Convention Center</t>
  </si>
  <si>
    <t>location_488</t>
  </si>
  <si>
    <t>Residence Inn Long Beach</t>
  </si>
  <si>
    <t>location_489</t>
  </si>
  <si>
    <t>Residence Inn Long Beach Downtown</t>
  </si>
  <si>
    <t>location_490</t>
  </si>
  <si>
    <t>Residence Inn Los Angeles Burbank/Downtown</t>
  </si>
  <si>
    <t>location_491</t>
  </si>
  <si>
    <t>Residence Inn Los Angeles Torrance/Redondo Beach</t>
  </si>
  <si>
    <t>location_492</t>
  </si>
  <si>
    <t>Residence Inn Nashville Brentwood</t>
  </si>
  <si>
    <t>location_493</t>
  </si>
  <si>
    <t>Residence Inn Nashville Vanderbilt/West End</t>
  </si>
  <si>
    <t>location_494</t>
  </si>
  <si>
    <t>Residence Inn National Harbor Washington, DC Area</t>
  </si>
  <si>
    <t>location_495</t>
  </si>
  <si>
    <t>Residence Inn New Orleans Covington/North Shore</t>
  </si>
  <si>
    <t>location_496</t>
  </si>
  <si>
    <t>Residence Inn New Orleans Downtown</t>
  </si>
  <si>
    <t>location_497</t>
  </si>
  <si>
    <t>Residence Inn Parsippany</t>
  </si>
  <si>
    <t>location_498</t>
  </si>
  <si>
    <t>Residence Inn Pasadena Arcadia</t>
  </si>
  <si>
    <t>location_499</t>
  </si>
  <si>
    <t>Residence Inn Philadelphia Valley Forge</t>
  </si>
  <si>
    <t>location_500</t>
  </si>
  <si>
    <t>Residence Inn Philadelphia Willow Grove</t>
  </si>
  <si>
    <t>location_501</t>
  </si>
  <si>
    <t>Residence Inn Pleasant Hill Concord</t>
  </si>
  <si>
    <t>location_502</t>
  </si>
  <si>
    <t>Residence Inn Portland Downtown/Pearl District</t>
  </si>
  <si>
    <t>location_503</t>
  </si>
  <si>
    <t>Residence Inn Raleigh Cary</t>
  </si>
  <si>
    <t>location_504</t>
  </si>
  <si>
    <t>Residence Inn Raleigh-Durham Airport/Morrisville</t>
  </si>
  <si>
    <t>location_505</t>
  </si>
  <si>
    <t>Residence Inn Reno</t>
  </si>
  <si>
    <t>location_506</t>
  </si>
  <si>
    <t>Residence Inn San Antonio Airport</t>
  </si>
  <si>
    <t>location_507</t>
  </si>
  <si>
    <t>Residence Inn San Antonio Downtown/Alamo Plaza</t>
  </si>
  <si>
    <t>location_508</t>
  </si>
  <si>
    <t>Residence Inn San Diego La Jolla</t>
  </si>
  <si>
    <t>location_509</t>
  </si>
  <si>
    <t>Residence Inn San Diego Oceanside</t>
  </si>
  <si>
    <t>location_510</t>
  </si>
  <si>
    <t>Residence Inn San Diego Rancho Bernardo/Carmel Mountain Ranch</t>
  </si>
  <si>
    <t>location_511</t>
  </si>
  <si>
    <t>Residence Inn San Francisco Airport/Oyster Point Waterfront</t>
  </si>
  <si>
    <t>location_512</t>
  </si>
  <si>
    <t>Residence Inn San Ramon</t>
  </si>
  <si>
    <t>location_513</t>
  </si>
  <si>
    <t>Residence Inn Scottsdale Paradise Valley</t>
  </si>
  <si>
    <t>location_514</t>
  </si>
  <si>
    <t>Residence Inn Seattle East/Redmond</t>
  </si>
  <si>
    <t>location_515</t>
  </si>
  <si>
    <t>Residence Inn Silver Spring</t>
  </si>
  <si>
    <t>location_516</t>
  </si>
  <si>
    <t>Residence Inn Syracuse Carrier Circle</t>
  </si>
  <si>
    <t>location_517</t>
  </si>
  <si>
    <t>Residence Inn Tempe</t>
  </si>
  <si>
    <t>location_518</t>
  </si>
  <si>
    <t>Residence Inn Tustin Orange County</t>
  </si>
  <si>
    <t>location_519</t>
  </si>
  <si>
    <t>Residence Inn Washington, DC Downtown</t>
  </si>
  <si>
    <t>location_520</t>
  </si>
  <si>
    <t>Ritz-Carlton, Hong Kong Sales &amp; Marketing Office</t>
  </si>
  <si>
    <t>location_521</t>
  </si>
  <si>
    <t>Salt Lake City Reservation Center</t>
  </si>
  <si>
    <t>location_522</t>
  </si>
  <si>
    <t>San Antonio Airport Courtyard</t>
  </si>
  <si>
    <t>location_523</t>
  </si>
  <si>
    <t>San Antonio Medical Center Courtyard</t>
  </si>
  <si>
    <t>location_524</t>
  </si>
  <si>
    <t>San Antonio Reservation Center</t>
  </si>
  <si>
    <t>location_525</t>
  </si>
  <si>
    <t>Santiago Marriott Hotel</t>
  </si>
  <si>
    <t>location_526</t>
  </si>
  <si>
    <t>Sarnia Worldwide Reservations</t>
  </si>
  <si>
    <t>location_527</t>
  </si>
  <si>
    <t>Shanghai Regional Office</t>
  </si>
  <si>
    <t>location_528</t>
  </si>
  <si>
    <t>Sheraton Atlantic City Hotel</t>
  </si>
  <si>
    <t>location_529</t>
  </si>
  <si>
    <t>Sheraton Bahrain Hotel</t>
  </si>
  <si>
    <t>location_530</t>
  </si>
  <si>
    <t>Sheraton Boston Hotel - NAD Reg Office</t>
  </si>
  <si>
    <t>location_531</t>
  </si>
  <si>
    <t>Sheraton Buenos Aires Hotel &amp; Tower</t>
  </si>
  <si>
    <t>location_532</t>
  </si>
  <si>
    <t>Sheraton Conakry Hotel</t>
  </si>
  <si>
    <t>location_533</t>
  </si>
  <si>
    <t>Sheraton Denarau Villas</t>
  </si>
  <si>
    <t>location_534</t>
  </si>
  <si>
    <t>Sheraton Fiji Resort</t>
  </si>
  <si>
    <t>location_535</t>
  </si>
  <si>
    <t>Sheraton Gateway Hotel In Toronto</t>
  </si>
  <si>
    <t>location_536</t>
  </si>
  <si>
    <t>Sheraton Georgetown Texas</t>
  </si>
  <si>
    <t>location_537</t>
  </si>
  <si>
    <t>Sheraton Grand Chicago</t>
  </si>
  <si>
    <t>location_538</t>
  </si>
  <si>
    <t>Sheraton Grand Phoenix</t>
  </si>
  <si>
    <t>location_539</t>
  </si>
  <si>
    <t>Sheraton Jeddah Hotel &amp; Villas</t>
  </si>
  <si>
    <t>location_540</t>
  </si>
  <si>
    <t>Sheraton Lima Hotel &amp; Towers</t>
  </si>
  <si>
    <t>location_541</t>
  </si>
  <si>
    <t>Sheraton Maldives Full Moon Resort &amp; Spa</t>
  </si>
  <si>
    <t>location_542</t>
  </si>
  <si>
    <t>Sheraton Melbourne Hotel</t>
  </si>
  <si>
    <t>location_543</t>
  </si>
  <si>
    <t>Sheraton Mirage Gold Coast</t>
  </si>
  <si>
    <t>location_544</t>
  </si>
  <si>
    <t>Sheraton Mirage Port Douglas</t>
  </si>
  <si>
    <t>location_545</t>
  </si>
  <si>
    <t>Sheraton Miramar</t>
  </si>
  <si>
    <t>location_546</t>
  </si>
  <si>
    <t>Sheraton On The Park</t>
  </si>
  <si>
    <t>location_547</t>
  </si>
  <si>
    <t>Sheraton Overland Park Hotel</t>
  </si>
  <si>
    <t>location_548</t>
  </si>
  <si>
    <t>Sheraton Rio Hotel &amp; Towers</t>
  </si>
  <si>
    <t>location_549</t>
  </si>
  <si>
    <t>Sheraton Seattle Hotel</t>
  </si>
  <si>
    <t>location_550</t>
  </si>
  <si>
    <t>Sheraton Skyline Hotel</t>
  </si>
  <si>
    <t>location_551</t>
  </si>
  <si>
    <t>Sheraton Tel Aviv Hotel</t>
  </si>
  <si>
    <t>location_552</t>
  </si>
  <si>
    <t>Sheraton Wild Horse Pass Resort/Spa</t>
  </si>
  <si>
    <t>location_553</t>
  </si>
  <si>
    <t>SHS Alexandria Old Town/Southwest</t>
  </si>
  <si>
    <t>location_554</t>
  </si>
  <si>
    <t>SHS Boston Andover</t>
  </si>
  <si>
    <t>location_555</t>
  </si>
  <si>
    <t>SHS Dallas Addison/Quorum Drive</t>
  </si>
  <si>
    <t>location_556</t>
  </si>
  <si>
    <t>SHS Gaithersburg</t>
  </si>
  <si>
    <t>location_557</t>
  </si>
  <si>
    <t>SHS Orlando at SeaWorld</t>
  </si>
  <si>
    <t>location_558</t>
  </si>
  <si>
    <t>Solon Reservation Center</t>
  </si>
  <si>
    <t>location_559</t>
  </si>
  <si>
    <t>Somerset Reservation Center</t>
  </si>
  <si>
    <t>location_560</t>
  </si>
  <si>
    <t>Spain - Iberia Team</t>
  </si>
  <si>
    <t>location_561</t>
  </si>
  <si>
    <t>Spain - Madrid (Marketing)</t>
  </si>
  <si>
    <t>location_562</t>
  </si>
  <si>
    <t>Spain - W Barcelona</t>
  </si>
  <si>
    <t>location_563</t>
  </si>
  <si>
    <t>SpringHill Suites Atlanta Airport Gateway</t>
  </si>
  <si>
    <t>location_564</t>
  </si>
  <si>
    <t>SpringHill Suites Atlanta Buckhead</t>
  </si>
  <si>
    <t>location_565</t>
  </si>
  <si>
    <t>SpringHill Suites Chicago Lincolnshire</t>
  </si>
  <si>
    <t>location_566</t>
  </si>
  <si>
    <t>SpringHill Suites Fort Worth University</t>
  </si>
  <si>
    <t>location_567</t>
  </si>
  <si>
    <t>SpringHill Suites Herndon Reston</t>
  </si>
  <si>
    <t>location_568</t>
  </si>
  <si>
    <t>SpringHill Suites Los Angeles Burbank/Downtown</t>
  </si>
  <si>
    <t>location_569</t>
  </si>
  <si>
    <t>SpringHill Suites Nashville Airport</t>
  </si>
  <si>
    <t>location_570</t>
  </si>
  <si>
    <t>SpringHill Suites Nashville Vanderbilt/West End</t>
  </si>
  <si>
    <t>location_571</t>
  </si>
  <si>
    <t>SpringHill Suites New York Midtown Manhattan/Fifth Avenue</t>
  </si>
  <si>
    <t>location_572</t>
  </si>
  <si>
    <t>SpringHill Suites Philadelphia Willow Grove</t>
  </si>
  <si>
    <t>location_573</t>
  </si>
  <si>
    <t>SpringHill Suites Seattle South/Renton</t>
  </si>
  <si>
    <t>location_574</t>
  </si>
  <si>
    <t>SpringHill Suites St. Louis Airport/Earth City</t>
  </si>
  <si>
    <t>location_575</t>
  </si>
  <si>
    <t>SpringHill Suites St. Louis Brentwood</t>
  </si>
  <si>
    <t>location_576</t>
  </si>
  <si>
    <t>SpringHill Suites Syracuse Carrier Circle</t>
  </si>
  <si>
    <t>location_577</t>
  </si>
  <si>
    <t>St Regis Aspen Resort &amp; Residence Club</t>
  </si>
  <si>
    <t>location_578</t>
  </si>
  <si>
    <t>St Regis Resort &amp; Residences, Punta</t>
  </si>
  <si>
    <t>location_579</t>
  </si>
  <si>
    <t>St. Pierre Marriott Hotel &amp; Country Club</t>
  </si>
  <si>
    <t>location_580</t>
  </si>
  <si>
    <t>St. Pierre Marriott Hotel &amp; Country Club -Golf</t>
  </si>
  <si>
    <t>location_581</t>
  </si>
  <si>
    <t>St. Regis Brand Office</t>
  </si>
  <si>
    <t>location_582</t>
  </si>
  <si>
    <t>St. Regis Grand Roma</t>
  </si>
  <si>
    <t>location_583</t>
  </si>
  <si>
    <t>St. Regis Toronto</t>
  </si>
  <si>
    <t>location_584</t>
  </si>
  <si>
    <t>Starwood - Atlanta Franchise Division</t>
  </si>
  <si>
    <t>location_585</t>
  </si>
  <si>
    <t>Starwood - Galaxy Office - Irvine</t>
  </si>
  <si>
    <t>location_586</t>
  </si>
  <si>
    <t>Starwood - Harbour Centre at Aventura</t>
  </si>
  <si>
    <t>location_587</t>
  </si>
  <si>
    <t>Starwood - New York City Consolidated Office</t>
  </si>
  <si>
    <t>location_588</t>
  </si>
  <si>
    <t>Starwood - Sales, Reservations, Tech &amp; Other</t>
  </si>
  <si>
    <t>location_589</t>
  </si>
  <si>
    <t>Starwood - Scottsdale Promenade Corp Center</t>
  </si>
  <si>
    <t>location_590</t>
  </si>
  <si>
    <t>Starwood - Scottsdale Qtr Offices</t>
  </si>
  <si>
    <t>location_591</t>
  </si>
  <si>
    <t>Starwood - Stamford, CT Offices</t>
  </si>
  <si>
    <t>location_592</t>
  </si>
  <si>
    <t>Starwood Branch Office Beijing</t>
  </si>
  <si>
    <t>location_593</t>
  </si>
  <si>
    <t>Starwood Branch Office Guangzhou</t>
  </si>
  <si>
    <t>location_594</t>
  </si>
  <si>
    <t>Starwood Field Marketing Office - Chicago</t>
  </si>
  <si>
    <t>location_595</t>
  </si>
  <si>
    <t>Starwood Field Marketing Office - Scottsdale</t>
  </si>
  <si>
    <t>location_596</t>
  </si>
  <si>
    <t>Starwood Galaxy Office - Englewood</t>
  </si>
  <si>
    <t>location_597</t>
  </si>
  <si>
    <t>Starwood Office Luxembourg</t>
  </si>
  <si>
    <t>location_598</t>
  </si>
  <si>
    <t>Starwood Office Milan Accounting</t>
  </si>
  <si>
    <t>location_599</t>
  </si>
  <si>
    <t>Starwood Regional Office - Seattle</t>
  </si>
  <si>
    <t>location_600</t>
  </si>
  <si>
    <t>Starwood Reservations LLC – Cork</t>
  </si>
  <si>
    <t>location_601</t>
  </si>
  <si>
    <t>Stone Mountain Inn</t>
  </si>
  <si>
    <t>location_602</t>
  </si>
  <si>
    <t>Stone Mountain Inn -Golf</t>
  </si>
  <si>
    <t>location_603</t>
  </si>
  <si>
    <t>Storage - Iron Mountain - Atlanta</t>
  </si>
  <si>
    <t>location_604</t>
  </si>
  <si>
    <t>Storage - Iron Mountain - Boston</t>
  </si>
  <si>
    <t>location_605</t>
  </si>
  <si>
    <t>Storage - Iron Mountain - Chicago</t>
  </si>
  <si>
    <t>location_606</t>
  </si>
  <si>
    <t>Storage - Iron Mountain - Hartford</t>
  </si>
  <si>
    <t>location_607</t>
  </si>
  <si>
    <t>Storage - Iron Mountain - Los Angeles</t>
  </si>
  <si>
    <t>location_608</t>
  </si>
  <si>
    <t>Storage - Iron Mountain - NY - (Pennsylvania)</t>
  </si>
  <si>
    <t>location_609</t>
  </si>
  <si>
    <t>Storage - Iron Mountain - Tacoma</t>
  </si>
  <si>
    <t>location_610</t>
  </si>
  <si>
    <t>Storage - Pierce-Leahy - LA</t>
  </si>
  <si>
    <t>location_611</t>
  </si>
  <si>
    <t>Storage - Pierce-Leahy - Phoenix</t>
  </si>
  <si>
    <t>location_612</t>
  </si>
  <si>
    <t>Storage - Pierce-Leahy - Seattle</t>
  </si>
  <si>
    <t>location_613</t>
  </si>
  <si>
    <t>Stuttgart Marriott Hotel Sindelfingen</t>
  </si>
  <si>
    <t>location_614</t>
  </si>
  <si>
    <t>Surfers Paradise Marriott Resort &amp; Spa</t>
  </si>
  <si>
    <t>location_615</t>
  </si>
  <si>
    <t>SW Sales Office</t>
  </si>
  <si>
    <t>location_616</t>
  </si>
  <si>
    <t>Swansea Marriott Hotel</t>
  </si>
  <si>
    <t>location_617</t>
  </si>
  <si>
    <t>Swindon Marriott Hotel</t>
  </si>
  <si>
    <t>location_618</t>
  </si>
  <si>
    <t>Tegucigalpa Marriott Hotel</t>
  </si>
  <si>
    <t>location_619</t>
  </si>
  <si>
    <t>Thailand Area Office</t>
  </si>
  <si>
    <t>location_620</t>
  </si>
  <si>
    <t>The Dearborn Inn, A Marriott Hotel</t>
  </si>
  <si>
    <t>location_621</t>
  </si>
  <si>
    <t>The Gritti Palace, A Luxury Collection Hotel</t>
  </si>
  <si>
    <t>location_622</t>
  </si>
  <si>
    <t>The Inn at Opryland, A Gaylord Hotel</t>
  </si>
  <si>
    <t>location_623</t>
  </si>
  <si>
    <t>The London EDITION</t>
  </si>
  <si>
    <t>location_624</t>
  </si>
  <si>
    <t>The Miami Beach EDITION Hotel &amp; Residences Bungalow</t>
  </si>
  <si>
    <t>location_625</t>
  </si>
  <si>
    <t>The Miami Beach EDITION Hotel &amp; Residences Main Hotel &amp; Condo Building (Condominium Section)</t>
  </si>
  <si>
    <t>location_626</t>
  </si>
  <si>
    <t>The Miami Beach EDITION Hotel &amp; Residences Main Hotel &amp; Condo Building (Hotel and/or Shared Section)</t>
  </si>
  <si>
    <t>location_627</t>
  </si>
  <si>
    <t>The Miami Beach EDITION Hotel &amp; Residences Pool Bar</t>
  </si>
  <si>
    <t>location_628</t>
  </si>
  <si>
    <t>The New York EDITION</t>
  </si>
  <si>
    <t>location_629</t>
  </si>
  <si>
    <t>The Residences at The Ritz-Carlton Dallas, Phase I</t>
  </si>
  <si>
    <t>location_630</t>
  </si>
  <si>
    <t>The Residences at The Ritz-Carlton Dallas, Phase II</t>
  </si>
  <si>
    <t>location_631</t>
  </si>
  <si>
    <t>The Residences at The Ritz-Carlton Dallas, Phase II -Regency Row</t>
  </si>
  <si>
    <t>location_632</t>
  </si>
  <si>
    <t xml:space="preserve">The Residences at The Ritz-Carlton, Philadelphia </t>
  </si>
  <si>
    <t>location_633</t>
  </si>
  <si>
    <t>The Residences at The Ritz-Carlton, Sarasota</t>
  </si>
  <si>
    <t>location_634</t>
  </si>
  <si>
    <t>The Residences at The Ritz-Carlton, Toronto</t>
  </si>
  <si>
    <t>location_635</t>
  </si>
  <si>
    <t>The Ritz-Carlton Club and Residences, San Francisco</t>
  </si>
  <si>
    <t>location_636</t>
  </si>
  <si>
    <t>The Ritz-Carlton Club Vail's Lionshead Village</t>
  </si>
  <si>
    <t>location_637</t>
  </si>
  <si>
    <t>The Ritz-Carlton Club, Aspen Highlands: The Elkhorn Lodge</t>
  </si>
  <si>
    <t>location_638</t>
  </si>
  <si>
    <t>The Ritz-Carlton Club, Aspen Highlands: The Trailhead Lodge</t>
  </si>
  <si>
    <t>location_639</t>
  </si>
  <si>
    <t>The Ritz-Carlton Club, Aspen Highlands: The White River Lodge</t>
  </si>
  <si>
    <t>location_640</t>
  </si>
  <si>
    <t>The Ritz-Carlton Club, Lake Tahoe</t>
  </si>
  <si>
    <t>location_641</t>
  </si>
  <si>
    <t>The Ritz-Carlton Club, St. Thomas -Building G</t>
  </si>
  <si>
    <t>location_642</t>
  </si>
  <si>
    <t>The Ritz-Carlton Club, St. Thomas -Building H</t>
  </si>
  <si>
    <t>location_643</t>
  </si>
  <si>
    <t>The Ritz-Carlton Club, St. Thomas -Building I</t>
  </si>
  <si>
    <t>location_644</t>
  </si>
  <si>
    <t>The Ritz-Carlton Club, St. Thomas -Building J</t>
  </si>
  <si>
    <t>location_645</t>
  </si>
  <si>
    <t>The Ritz-Carlton Club, St. Thomas -Building K</t>
  </si>
  <si>
    <t>location_646</t>
  </si>
  <si>
    <t>The Ritz-Carlton Club, St. Thomas -Building L</t>
  </si>
  <si>
    <t>location_647</t>
  </si>
  <si>
    <t>The Ritz-Carlton Residences, Inner Harbor, Baltimore</t>
  </si>
  <si>
    <t>location_648</t>
  </si>
  <si>
    <t>The Ritz-Carlton Residences, Vail</t>
  </si>
  <si>
    <t>location_649</t>
  </si>
  <si>
    <t>The Ritz-Carlton Reynolds, Lake Oconee</t>
  </si>
  <si>
    <t>location_650</t>
  </si>
  <si>
    <t>The Ritz-Carlton, Aruba</t>
  </si>
  <si>
    <t>location_651</t>
  </si>
  <si>
    <t>The Ritz-Carlton, Bachelor Gulch Hotel &amp; Residential Suites</t>
  </si>
  <si>
    <t>location_652</t>
  </si>
  <si>
    <t>The Ritz-Carlton, Bahrain</t>
  </si>
  <si>
    <t>location_653</t>
  </si>
  <si>
    <t>The Ritz-Carlton, Bal Harbour</t>
  </si>
  <si>
    <t>location_654</t>
  </si>
  <si>
    <t>The Ritz-Carlton, Berlin</t>
  </si>
  <si>
    <t>location_655</t>
  </si>
  <si>
    <t>The Ritz-Carlton, Cancun</t>
  </si>
  <si>
    <t>location_656</t>
  </si>
  <si>
    <t>The Ritz-Carlton, Charlotte</t>
  </si>
  <si>
    <t>location_657</t>
  </si>
  <si>
    <t>The Ritz-Carlton, Dallas</t>
  </si>
  <si>
    <t>location_658</t>
  </si>
  <si>
    <t>The Ritz-Carlton, Dove Mountain</t>
  </si>
  <si>
    <t>location_659</t>
  </si>
  <si>
    <t>The Ritz-Carlton, Dove Mountain -Golf</t>
  </si>
  <si>
    <t>location_660</t>
  </si>
  <si>
    <t>The Ritz-Carlton, Dove Mountain -Spa</t>
  </si>
  <si>
    <t>location_661</t>
  </si>
  <si>
    <t>The Ritz-Carlton, Moscow - Severnaya Plaza Office</t>
  </si>
  <si>
    <t>location_662</t>
  </si>
  <si>
    <t>The Ritz-Carlton, New Orleans</t>
  </si>
  <si>
    <t>location_663</t>
  </si>
  <si>
    <t>The Ritz-Carlton, Pentagon City</t>
  </si>
  <si>
    <t>location_664</t>
  </si>
  <si>
    <t>The Ritz-Carlton, Philadelphia</t>
  </si>
  <si>
    <t>location_665</t>
  </si>
  <si>
    <t>The Ritz-Carlton, San Juan</t>
  </si>
  <si>
    <t>location_666</t>
  </si>
  <si>
    <t>The Ritz-Carlton, South Beach</t>
  </si>
  <si>
    <t>location_667</t>
  </si>
  <si>
    <t>The Ritz-Carlton, St Louis</t>
  </si>
  <si>
    <t>location_668</t>
  </si>
  <si>
    <t>The Ritz-Carlton, Tokyo</t>
  </si>
  <si>
    <t>location_669</t>
  </si>
  <si>
    <t>The Ritz-Carlton, Toronto</t>
  </si>
  <si>
    <t>location_670</t>
  </si>
  <si>
    <t>The St. Regis Deer Valley</t>
  </si>
  <si>
    <t>location_671</t>
  </si>
  <si>
    <t>The St. Regis Florence</t>
  </si>
  <si>
    <t>location_672</t>
  </si>
  <si>
    <t>The St. Regis New York</t>
  </si>
  <si>
    <t>location_673</t>
  </si>
  <si>
    <t>The St. Regis Washington</t>
  </si>
  <si>
    <t>location_674</t>
  </si>
  <si>
    <t>The Vinoy® Renaissance St. Petersburg Resort</t>
  </si>
  <si>
    <t>location_675</t>
  </si>
  <si>
    <t>The Vinoy® Renaissance St. Petersburg Resort - Golf Club</t>
  </si>
  <si>
    <t>location_676</t>
  </si>
  <si>
    <t>The Vinoy® Renaissance St. Petersburg Resort - Marina</t>
  </si>
  <si>
    <t>location_677</t>
  </si>
  <si>
    <t>The Westin Irving Convention Center at Las Colinas</t>
  </si>
  <si>
    <t>location_678</t>
  </si>
  <si>
    <t>The Woodlands Waterway Marriott Hotel &amp; Convention Center</t>
  </si>
  <si>
    <t>location_679</t>
  </si>
  <si>
    <t>Tokyo Reservation Center</t>
  </si>
  <si>
    <t>location_680</t>
  </si>
  <si>
    <t>Toronto Airport Marriott Hotel</t>
  </si>
  <si>
    <t>location_681</t>
  </si>
  <si>
    <t>Torre Polanco, S. De R.L. De C.V.</t>
  </si>
  <si>
    <t>location_682</t>
  </si>
  <si>
    <t>TownePlace Suites Atlanta Norcross/Peachtree Corners</t>
  </si>
  <si>
    <t>location_683</t>
  </si>
  <si>
    <t>TownePlace Suites Atlanta Northlake</t>
  </si>
  <si>
    <t>location_684</t>
  </si>
  <si>
    <t>TownePlace Suites Boston North Shore/Danvers</t>
  </si>
  <si>
    <t>location_685</t>
  </si>
  <si>
    <t>TownePlace Suites Chantilly Dulles South</t>
  </si>
  <si>
    <t>location_686</t>
  </si>
  <si>
    <t>TownePlace Suites Chicago Elgin/West Dundee</t>
  </si>
  <si>
    <t>location_687</t>
  </si>
  <si>
    <t>TownePlace Suites Chicago Lombard</t>
  </si>
  <si>
    <t>location_688</t>
  </si>
  <si>
    <t>TownePlace Suites Clarksville</t>
  </si>
  <si>
    <t>location_689</t>
  </si>
  <si>
    <t>TownePlace Suites Detroit Novi</t>
  </si>
  <si>
    <t>location_690</t>
  </si>
  <si>
    <t>TownePlace Suites Falls Church</t>
  </si>
  <si>
    <t>location_691</t>
  </si>
  <si>
    <t>TownePlace Suites Milpitas Silicon Valley</t>
  </si>
  <si>
    <t>location_692</t>
  </si>
  <si>
    <t>TownePlace Suites Newport News Yorktown</t>
  </si>
  <si>
    <t>location_693</t>
  </si>
  <si>
    <t>TownePlace Suites Richmond</t>
  </si>
  <si>
    <t>location_694</t>
  </si>
  <si>
    <t>TownePlace Suites Scottsdale</t>
  </si>
  <si>
    <t>location_695</t>
  </si>
  <si>
    <t>TownePlace Suites Seattle South/Renton</t>
  </si>
  <si>
    <t>location_696</t>
  </si>
  <si>
    <t>TownePlace Suites Virginia Beach</t>
  </si>
  <si>
    <t>location_697</t>
  </si>
  <si>
    <t>TownPlace Suites Goodlettsville</t>
  </si>
  <si>
    <t>location_698</t>
  </si>
  <si>
    <t>Trumbull Marriott Merritt Parkway</t>
  </si>
  <si>
    <t>location_699</t>
  </si>
  <si>
    <t>Tudor Park Hotel &amp; Country Club</t>
  </si>
  <si>
    <t>location_700</t>
  </si>
  <si>
    <t>Tudor Park Hotel &amp; Country Club - Golf</t>
  </si>
  <si>
    <t>location_701</t>
  </si>
  <si>
    <t>Turkey Development Office</t>
  </si>
  <si>
    <t>location_702</t>
  </si>
  <si>
    <t>UK Shared Service Centre</t>
  </si>
  <si>
    <t>location_703</t>
  </si>
  <si>
    <t>United Investments (Portugal) E.T.,</t>
  </si>
  <si>
    <t>location_704</t>
  </si>
  <si>
    <t>Vancouver Marriott Pinnacle Downtown Hotel</t>
  </si>
  <si>
    <t>location_705</t>
  </si>
  <si>
    <t>Various Domestic Office Exposures</t>
  </si>
  <si>
    <t>location_706</t>
  </si>
  <si>
    <t>Various International Office Exposures</t>
  </si>
  <si>
    <t>location_707</t>
  </si>
  <si>
    <t xml:space="preserve">W Aspen &amp; The Sky Residences at W Aspen </t>
  </si>
  <si>
    <t>location_708</t>
  </si>
  <si>
    <t>W Barcelona</t>
  </si>
  <si>
    <t>location_709</t>
  </si>
  <si>
    <t>W London, Leicester Square</t>
  </si>
  <si>
    <t>location_710</t>
  </si>
  <si>
    <t>W Maldives</t>
  </si>
  <si>
    <t>location_711</t>
  </si>
  <si>
    <t>W New York - Times Square</t>
  </si>
  <si>
    <t>location_712</t>
  </si>
  <si>
    <t>W Santiago</t>
  </si>
  <si>
    <t>location_713</t>
  </si>
  <si>
    <t>W South Beach</t>
  </si>
  <si>
    <t>location_714</t>
  </si>
  <si>
    <t>W Time Square Office Space</t>
  </si>
  <si>
    <t>location_715</t>
  </si>
  <si>
    <t>Waikoloa Beach Marriott Resort &amp; Spa</t>
  </si>
  <si>
    <t>location_716</t>
  </si>
  <si>
    <t>Waltham Abbey Marriott Hotel</t>
  </si>
  <si>
    <t>location_717</t>
  </si>
  <si>
    <t>Washington Dulles Airport Marriott</t>
  </si>
  <si>
    <t>location_718</t>
  </si>
  <si>
    <t>Washington Marriott Georgetown</t>
  </si>
  <si>
    <t>location_719</t>
  </si>
  <si>
    <t>Washington Marriott Wardman Park</t>
  </si>
  <si>
    <t>location_720</t>
  </si>
  <si>
    <t>West Palm Beach Marriott</t>
  </si>
  <si>
    <t>location_721</t>
  </si>
  <si>
    <t>Westchester Marriott</t>
  </si>
  <si>
    <t>location_722</t>
  </si>
  <si>
    <t>Western Mountain Pacific Regional Sales Office</t>
  </si>
  <si>
    <t>location_723</t>
  </si>
  <si>
    <t>Westfields Golf Club</t>
  </si>
  <si>
    <t>location_724</t>
  </si>
  <si>
    <t>Westin Book Cadillac Detroit</t>
  </si>
  <si>
    <t>location_725</t>
  </si>
  <si>
    <t>Westin Chicago River North - NAD Reg Office</t>
  </si>
  <si>
    <t>location_726</t>
  </si>
  <si>
    <t>Westin Denarau Island Resort</t>
  </si>
  <si>
    <t>location_727</t>
  </si>
  <si>
    <t>Westin Excelsior, Florence</t>
  </si>
  <si>
    <t>location_728</t>
  </si>
  <si>
    <t>Westin Excelsior, Rome</t>
  </si>
  <si>
    <t>location_729</t>
  </si>
  <si>
    <t>Westin Lombard Yorktown Center</t>
  </si>
  <si>
    <t>location_730</t>
  </si>
  <si>
    <t>Westin New York @ Times Square</t>
  </si>
  <si>
    <t>location_731</t>
  </si>
  <si>
    <t>Westin Peachtree Plaza</t>
  </si>
  <si>
    <t>location_732</t>
  </si>
  <si>
    <t>Westin Warsaw</t>
  </si>
  <si>
    <t>location_733</t>
  </si>
  <si>
    <t>Wichita Customer Contact Center</t>
  </si>
  <si>
    <t>location_734</t>
  </si>
  <si>
    <t>Worsley Park Marriott Hotel &amp; Country Club</t>
  </si>
  <si>
    <t>location_735</t>
  </si>
  <si>
    <t>Worsley Park Marriott Hotel &amp; Country Club -Golf</t>
  </si>
  <si>
    <t>location_736</t>
  </si>
  <si>
    <t>York Marriott Hotel</t>
  </si>
  <si>
    <t>location_737</t>
  </si>
  <si>
    <t>Zurich Marriott Hotel</t>
  </si>
  <si>
    <t>location_738</t>
  </si>
  <si>
    <t>Country</t>
  </si>
  <si>
    <t>State</t>
  </si>
  <si>
    <t>Sprinkler Tier</t>
  </si>
  <si>
    <t>Combustible</t>
  </si>
  <si>
    <t>TIV</t>
  </si>
  <si>
    <t>TIV Prior</t>
  </si>
  <si>
    <t>New?</t>
  </si>
  <si>
    <t>Count Bucket 1</t>
  </si>
  <si>
    <t>Count Bucket 2</t>
  </si>
  <si>
    <t>Count Bucket 3</t>
  </si>
  <si>
    <t>Count Bucket 4</t>
  </si>
  <si>
    <t>Count Bucket 5</t>
  </si>
  <si>
    <t>Count Bucket 6</t>
  </si>
  <si>
    <t>Count Bucket 7</t>
  </si>
  <si>
    <t>Count Bucket 8</t>
  </si>
  <si>
    <t>Prior Premium AOP</t>
  </si>
  <si>
    <t>Prior Premium CAT EQ</t>
  </si>
  <si>
    <t>Prior Premium CAT Wind</t>
  </si>
  <si>
    <t>Prior Premium CAT Flood</t>
  </si>
  <si>
    <t>Prior Premium Terror</t>
  </si>
  <si>
    <t>Prior Expenses</t>
  </si>
  <si>
    <t>Marriott AOP Base ID</t>
  </si>
  <si>
    <t>Marriott CAT EQ ID</t>
  </si>
  <si>
    <t>Marriott CAT Wind ID</t>
  </si>
  <si>
    <t>Marriott CAT Flood ID</t>
  </si>
  <si>
    <t>Marriott Terror ID</t>
  </si>
  <si>
    <t>Argentina</t>
  </si>
  <si>
    <t>Non-Combustible</t>
  </si>
  <si>
    <t>Aruba</t>
  </si>
  <si>
    <t>Australia</t>
  </si>
  <si>
    <t>Bahrain</t>
  </si>
  <si>
    <t>Barbados</t>
  </si>
  <si>
    <t>Belgium</t>
  </si>
  <si>
    <t>Brazil</t>
  </si>
  <si>
    <t>Cambodia</t>
  </si>
  <si>
    <t>Chile</t>
  </si>
  <si>
    <t>Costa Rica</t>
  </si>
  <si>
    <t>Dominican Republic</t>
  </si>
  <si>
    <t>El Salvador</t>
  </si>
  <si>
    <t>France</t>
  </si>
  <si>
    <t>Germany</t>
  </si>
  <si>
    <t>Greece</t>
  </si>
  <si>
    <t>Guinea</t>
  </si>
  <si>
    <t>Guyana</t>
  </si>
  <si>
    <t>Honduras</t>
  </si>
  <si>
    <t>Hungary</t>
  </si>
  <si>
    <t>Ireland</t>
  </si>
  <si>
    <t>Israel</t>
  </si>
  <si>
    <t>Italy</t>
  </si>
  <si>
    <t>Japan</t>
  </si>
  <si>
    <t>Maldives</t>
  </si>
  <si>
    <t>Mexico</t>
  </si>
  <si>
    <t>Monaco</t>
  </si>
  <si>
    <t>Netherlands</t>
  </si>
  <si>
    <t>Peru</t>
  </si>
  <si>
    <t>Poland</t>
  </si>
  <si>
    <t>Portugal</t>
  </si>
  <si>
    <t>Saudi Arabia</t>
  </si>
  <si>
    <t>South Africa</t>
  </si>
  <si>
    <t>Spain</t>
  </si>
  <si>
    <t>Switzerland</t>
  </si>
  <si>
    <t>Trinidad &amp; Tobago</t>
  </si>
  <si>
    <t>United Kingdom</t>
  </si>
  <si>
    <t>AL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</si>
  <si>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</si>
  <si>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</si>
  <si>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</si>
  <si>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</si>
  <si>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</si>
  <si>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</si>
  <si>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</si>
  <si>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</si>
  <si>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</si>
  <si>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</si>
  <si>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IL</t>
  </si>
  <si>
    <t>IN</t>
  </si>
  <si>
    <t>KS</t>
  </si>
  <si>
    <t>KY</t>
  </si>
  <si>
    <t>LA</t>
  </si>
  <si>
    <t>MA</t>
  </si>
  <si>
    <t>MD</t>
  </si>
  <si>
    <t>MI</t>
  </si>
  <si>
    <t>MN</t>
  </si>
  <si>
    <t>MO</t>
  </si>
  <si>
    <t>NC</t>
  </si>
  <si>
    <t>NE</t>
  </si>
  <si>
    <t>NJ</t>
  </si>
  <si>
    <t>NM</t>
  </si>
  <si>
    <t>NV</t>
  </si>
  <si>
    <t>NY</t>
  </si>
  <si>
    <t>OH</t>
  </si>
  <si>
    <t>OK</t>
  </si>
  <si>
    <t>OR</t>
  </si>
  <si>
    <t>PA</t>
  </si>
  <si>
    <t>SC</t>
  </si>
  <si>
    <t>TN</t>
  </si>
  <si>
    <t>TX</t>
  </si>
  <si>
    <t>UT</t>
  </si>
  <si>
    <t>VA</t>
  </si>
  <si>
    <t>Various</t>
  </si>
  <si>
    <t>VI</t>
  </si>
  <si>
    <t>WA</t>
  </si>
  <si>
    <t>WI</t>
  </si>
  <si>
    <t>WV</t>
  </si>
  <si>
    <t>Various - Int'l</t>
  </si>
  <si>
    <t>China</t>
  </si>
  <si>
    <t>Hong Kong</t>
  </si>
  <si>
    <t>New Zealand</t>
  </si>
  <si>
    <t>Singapore</t>
  </si>
  <si>
    <t>Thailand</t>
  </si>
  <si>
    <t>Austria</t>
  </si>
  <si>
    <t>Luxembourg</t>
  </si>
  <si>
    <t>Russia</t>
  </si>
  <si>
    <t>Sweden</t>
  </si>
  <si>
    <t>Turkey</t>
  </si>
  <si>
    <t>Indonesia</t>
  </si>
  <si>
    <t>Hurricane</t>
  </si>
  <si>
    <t>Total Counts</t>
  </si>
  <si>
    <t>Marriott AOP ID</t>
  </si>
  <si>
    <t>Selected AOP ID</t>
  </si>
  <si>
    <t>Selected CAT EQ ID</t>
  </si>
  <si>
    <t>Selected CAT Wind ID</t>
  </si>
  <si>
    <t>Selected CAT Flood ID</t>
  </si>
  <si>
    <t>Selected Terror ID</t>
  </si>
  <si>
    <t>type</t>
  </si>
  <si>
    <t>market_id</t>
  </si>
  <si>
    <t>selected_id</t>
  </si>
  <si>
    <t>prior_tiv</t>
  </si>
  <si>
    <t>prior_premium</t>
  </si>
  <si>
    <t>market_premium</t>
  </si>
  <si>
    <t>prior_rate</t>
  </si>
  <si>
    <t>client_rate</t>
  </si>
  <si>
    <t>aop</t>
  </si>
  <si>
    <t>cat_eq</t>
  </si>
  <si>
    <t>cat_wind</t>
  </si>
  <si>
    <t>Wind - CALA - Severe - Hurricane</t>
  </si>
  <si>
    <t>Wind - USA Florida - Hurricane</t>
  </si>
  <si>
    <t>cat_flood</t>
  </si>
  <si>
    <t>terror</t>
  </si>
  <si>
    <t>USA - High Terrorism</t>
  </si>
  <si>
    <t>USA - Low Terrorism</t>
  </si>
  <si>
    <t>USA - Moderate Terrorism</t>
  </si>
  <si>
    <t>full_id</t>
  </si>
  <si>
    <t>marriott_id</t>
  </si>
  <si>
    <t>count</t>
  </si>
  <si>
    <t>tiv</t>
  </si>
  <si>
    <t>tiv_prior</t>
  </si>
  <si>
    <t>marriott_premium</t>
  </si>
  <si>
    <t>marriott_rate</t>
  </si>
  <si>
    <t>Wind - APAC - Moderate</t>
  </si>
  <si>
    <t>aopAPACAPAC</t>
  </si>
  <si>
    <t>aopCALACALA</t>
  </si>
  <si>
    <t>aopCALAUSA and Canada - TIV $150M to $500M</t>
  </si>
  <si>
    <t>aopEuropeEurope</t>
  </si>
  <si>
    <t>aopEuropeMiddle East and Africa</t>
  </si>
  <si>
    <t>aopFijiFiji</t>
  </si>
  <si>
    <t>aopOffices/MiscEurope</t>
  </si>
  <si>
    <t>aopOffices/MiscOffices/Misc</t>
  </si>
  <si>
    <t>aopOffices/MiscUSA and Canada - TIV $150M to $500M</t>
  </si>
  <si>
    <t>aopUSA and CanadaUSA and Canada</t>
  </si>
  <si>
    <t>aopUSA and CanadaUSA and Canada - TIV $150M to $500M</t>
  </si>
  <si>
    <t>aopUSA and CanadaUSA and Canada - TIV $500M+</t>
  </si>
  <si>
    <t>cat_eqEQ - All Other - HighEQ - Rest of World - Severe</t>
  </si>
  <si>
    <t>cat_eqEQ - All Other - ModerateEQ - Rest of World - Moderate</t>
  </si>
  <si>
    <t>cat_eqEQ - All Other - SevereEQ - Rest of World - Severe</t>
  </si>
  <si>
    <t>cat_eqEQ - LowEQ - None</t>
  </si>
  <si>
    <t>cat_eqEQ - MinimalEQ - None</t>
  </si>
  <si>
    <t>cat_eqEQ - MinimalEQ - USA WA/PNW</t>
  </si>
  <si>
    <t>cat_eqEQ - NoneEQ - None</t>
  </si>
  <si>
    <t>cat_eqEQ - NoneEQ - Rest of World - Moderate</t>
  </si>
  <si>
    <t>cat_eqEQ - USA California - HighEQ - USA California - Severe</t>
  </si>
  <si>
    <t>cat_eqEQ - USA California - ModerateEQ - USA California - Moderate</t>
  </si>
  <si>
    <t>cat_eqEQ - USA California - SevereEQ - USA California - Severe</t>
  </si>
  <si>
    <t>cat_eqEQ - USA WA/PNWEQ - USA WA/PNW</t>
  </si>
  <si>
    <t>cat_windWind - All Other - HighWind - All Other States - High</t>
  </si>
  <si>
    <t>cat_windWind - All Other - HighWind - CALA - Moderate</t>
  </si>
  <si>
    <t>cat_windWind - All Other - HighWind - CALA - Severe</t>
  </si>
  <si>
    <t>cat_windWind - All Other - HighWind - USA Florida</t>
  </si>
  <si>
    <t>cat_windWind - All Other - ModerateWind - All Other States - Moderate</t>
  </si>
  <si>
    <t>cat_windWind - All Other - SevereWind - USA Florida</t>
  </si>
  <si>
    <t>cat_windWind - ArubaWind - CALA - Moderate</t>
  </si>
  <si>
    <t>cat_windWind - CALAWind - CALA - Moderate</t>
  </si>
  <si>
    <t>cat_windWind - CALAWind - None</t>
  </si>
  <si>
    <t>cat_windWind - CALA - HurricaneWind - CALA - Severe</t>
  </si>
  <si>
    <t>cat_windWind - MaldivesWind - Pacific Typhoon/Cyclone</t>
  </si>
  <si>
    <t>cat_windWind - NoneWind - CALA - Moderate</t>
  </si>
  <si>
    <t>cat_windWind - NoneWind - Fiji</t>
  </si>
  <si>
    <t>cat_windWind - NoneWind - None</t>
  </si>
  <si>
    <t>cat_windWind - NoneWind - Pacific Typhoon/Cyclone</t>
  </si>
  <si>
    <t>cat_windWind - NoneWind - USA Florida</t>
  </si>
  <si>
    <t>cat_windWind - USA - HurricaneWind - CALA - Severe</t>
  </si>
  <si>
    <t>cat_windWind - USA - HurricaneWind - USA Florida</t>
  </si>
  <si>
    <t>cat_windWind - USA FloridaWind - All Other States - Moderate</t>
  </si>
  <si>
    <t>cat_windWind - USA HawaiiWind - Pacific Typhoon/Cyclone</t>
  </si>
  <si>
    <t>cat_floodFloodFlood</t>
  </si>
  <si>
    <t>cat_floodFlood - NoneFlood - None</t>
  </si>
  <si>
    <t>terrorAPACRest of World - Restricted</t>
  </si>
  <si>
    <t>terrorAPACUSA/Rest of World - Moderate</t>
  </si>
  <si>
    <t>terrorCanada - Excluding TorontoUSA/Rest of World - Moderate</t>
  </si>
  <si>
    <t>terrorCarribbeanUSA/Rest of World - Moderate</t>
  </si>
  <si>
    <t>terrorDIC Local PoolsRest of World - DIC</t>
  </si>
  <si>
    <t>terrorEurope Excluding High TerrorismRest of World - DIC</t>
  </si>
  <si>
    <t>terrorEurope Excluding High TerrorismUSA/Rest of World - Moderate</t>
  </si>
  <si>
    <t>terrorEurope High TerrorismUSA/Rest of World - Moderate</t>
  </si>
  <si>
    <t>terrorEurope IsraelRest of World - Restricted</t>
  </si>
  <si>
    <t>terrorLatin AmericaUSA/Rest of World - Moderate</t>
  </si>
  <si>
    <t>terrorMEA - Excluding UAERest of World - Restricted</t>
  </si>
  <si>
    <t>terrorMEA - Excluding UAEUSA/Rest of World - Moderate</t>
  </si>
  <si>
    <t>terrorTorrontoUSA/Rest of World - Restricted</t>
  </si>
  <si>
    <t>terrorUAEUSA/Rest of World - Moderate</t>
  </si>
  <si>
    <t>terrorUSA High TerrorismUSA/Rest of World - Moderate</t>
  </si>
  <si>
    <t>terrorUSA High TerrorismUSA/Rest of World - Restricted</t>
  </si>
  <si>
    <t>terrorUSA Low TerrorismUSA/Rest of World - Moderate</t>
  </si>
  <si>
    <t>terrorUSA Moderate TerrorismUSA/Rest of World - Moderate</t>
  </si>
  <si>
    <t>terrorUSA Moderate TerrorismUSA/Rest of World - Restricted</t>
  </si>
  <si>
    <t>Non-Hurricane</t>
  </si>
  <si>
    <t>entity_id</t>
  </si>
  <si>
    <t>loss_run_id</t>
  </si>
  <si>
    <t>bu</t>
  </si>
  <si>
    <t>region</t>
  </si>
  <si>
    <t>country</t>
  </si>
  <si>
    <t>state</t>
  </si>
  <si>
    <t>division</t>
  </si>
  <si>
    <t>location</t>
  </si>
  <si>
    <t>department</t>
  </si>
  <si>
    <t>sprinkler_tier</t>
  </si>
  <si>
    <t>aop_sprinkler_tier</t>
  </si>
  <si>
    <t>aop_combustible</t>
  </si>
  <si>
    <t>cat_wind_hurricane</t>
  </si>
  <si>
    <t>aop_coverage</t>
  </si>
  <si>
    <t>cat_eq_coverage</t>
  </si>
  <si>
    <t>cat_wind_coverage</t>
  </si>
  <si>
    <t>cat_flood_coverage</t>
  </si>
  <si>
    <t>terrorism_coverage</t>
  </si>
  <si>
    <t>aop_tiv_size_bucket</t>
  </si>
  <si>
    <t>actual_2019</t>
  </si>
  <si>
    <t>actual_2020</t>
  </si>
  <si>
    <t>projected_2021</t>
  </si>
  <si>
    <t>all_risk</t>
  </si>
  <si>
    <t>taxes</t>
  </si>
  <si>
    <t>fees</t>
  </si>
  <si>
    <t>program</t>
  </si>
  <si>
    <t>adjustments</t>
  </si>
  <si>
    <t>description</t>
  </si>
  <si>
    <t>cost_type</t>
  </si>
  <si>
    <t>premium</t>
  </si>
  <si>
    <t>expense</t>
  </si>
  <si>
    <t>1HWHZ</t>
  </si>
  <si>
    <t>1BSCQ</t>
  </si>
  <si>
    <t>73N48</t>
  </si>
  <si>
    <t>1FS6S</t>
  </si>
  <si>
    <t>1BWGK</t>
  </si>
  <si>
    <t>1BS5O</t>
  </si>
  <si>
    <t>1MWXS</t>
  </si>
  <si>
    <t>C0370</t>
  </si>
  <si>
    <t>1BSLF</t>
  </si>
  <si>
    <t>1BSDC</t>
  </si>
  <si>
    <t>1FW0Y</t>
  </si>
  <si>
    <t>1BSLI</t>
  </si>
  <si>
    <t>73N07</t>
  </si>
  <si>
    <t>93Q1Z</t>
  </si>
  <si>
    <t>2338A</t>
  </si>
  <si>
    <t>1BSCR</t>
  </si>
  <si>
    <t>93XX3</t>
  </si>
  <si>
    <t>26DC7</t>
  </si>
  <si>
    <t>26DC5</t>
  </si>
  <si>
    <t>26DC3</t>
  </si>
  <si>
    <t>26DC4</t>
  </si>
  <si>
    <t>26DC1</t>
  </si>
  <si>
    <t>26DA6</t>
  </si>
  <si>
    <t>337Z2</t>
  </si>
  <si>
    <t>26DA5</t>
  </si>
  <si>
    <t>26DA3</t>
  </si>
  <si>
    <t>26DC2</t>
  </si>
  <si>
    <t>337Z8</t>
  </si>
  <si>
    <t>26DB9</t>
  </si>
  <si>
    <t>26DB4</t>
  </si>
  <si>
    <t>26DB1</t>
  </si>
  <si>
    <t>26DD6</t>
  </si>
  <si>
    <t>26DA9</t>
  </si>
  <si>
    <t>337F3</t>
  </si>
  <si>
    <t>1VWYR</t>
  </si>
  <si>
    <t>73N09</t>
  </si>
  <si>
    <t>73D09</t>
  </si>
  <si>
    <t>1QSAO</t>
  </si>
  <si>
    <t>26DB5</t>
  </si>
  <si>
    <t>26DB2</t>
  </si>
  <si>
    <t>26DA8</t>
  </si>
  <si>
    <t>26DC8</t>
  </si>
  <si>
    <t>1GSS3</t>
  </si>
  <si>
    <t>1BWIP</t>
  </si>
  <si>
    <t>9782G</t>
  </si>
  <si>
    <t>1BWHA</t>
  </si>
  <si>
    <t>1DWFD</t>
  </si>
  <si>
    <t>1BSMX</t>
  </si>
  <si>
    <t>1HSK5</t>
  </si>
  <si>
    <t>93R4L</t>
  </si>
  <si>
    <t>67A8L</t>
  </si>
  <si>
    <t>73N04</t>
  </si>
  <si>
    <t>397R2</t>
  </si>
  <si>
    <t>9782P</t>
  </si>
  <si>
    <t>3982R</t>
  </si>
  <si>
    <t>3994L</t>
  </si>
  <si>
    <t>1HS8A</t>
  </si>
  <si>
    <t>1HSM7</t>
  </si>
  <si>
    <t>1BWMU</t>
  </si>
  <si>
    <t>39P52</t>
  </si>
  <si>
    <t>GLR08</t>
  </si>
  <si>
    <t>1BSL3</t>
  </si>
  <si>
    <t>1JSCW</t>
  </si>
  <si>
    <t>1DSCT</t>
  </si>
  <si>
    <t>1BSCY</t>
  </si>
  <si>
    <t>1HSNXB</t>
  </si>
  <si>
    <t>1HSNZ</t>
  </si>
  <si>
    <t>1HSNY</t>
  </si>
  <si>
    <t>1HSNX</t>
  </si>
  <si>
    <t>1BSNW</t>
  </si>
  <si>
    <t>1JSCU</t>
  </si>
  <si>
    <t>1DSCV</t>
  </si>
  <si>
    <t>1HSCX</t>
  </si>
  <si>
    <t>73N11</t>
  </si>
  <si>
    <t>1BST5</t>
  </si>
  <si>
    <t>1GSOD</t>
  </si>
  <si>
    <t>1GSNU</t>
  </si>
  <si>
    <t>1BSCO</t>
  </si>
  <si>
    <t>1JSS1</t>
  </si>
  <si>
    <t>397M7</t>
  </si>
  <si>
    <t>73R28</t>
  </si>
  <si>
    <t>397M8</t>
  </si>
  <si>
    <t>1KSOR</t>
  </si>
  <si>
    <t>1BSCS</t>
  </si>
  <si>
    <t>1DSNP</t>
  </si>
  <si>
    <t>1HSMB</t>
  </si>
  <si>
    <t>1KSO2</t>
  </si>
  <si>
    <t>1BWIF</t>
  </si>
  <si>
    <t>25RN6</t>
  </si>
  <si>
    <t>25RQ6</t>
  </si>
  <si>
    <t>67A5QA</t>
  </si>
  <si>
    <t>25RN3</t>
  </si>
  <si>
    <t>25RQ5</t>
  </si>
  <si>
    <t>67A5Q</t>
  </si>
  <si>
    <t>25RN2</t>
  </si>
  <si>
    <t>25RN4</t>
  </si>
  <si>
    <t>25RN5</t>
  </si>
  <si>
    <t>1GSS4</t>
  </si>
  <si>
    <t>1HSDA</t>
  </si>
  <si>
    <t>1HSCZ</t>
  </si>
  <si>
    <t>973S9</t>
  </si>
  <si>
    <t>1LXDR</t>
  </si>
  <si>
    <t>1FSMZ</t>
  </si>
  <si>
    <t>1BSQB</t>
  </si>
  <si>
    <t>1GSWO</t>
  </si>
  <si>
    <t>39234G</t>
  </si>
  <si>
    <t>397R3</t>
  </si>
  <si>
    <t>39254G</t>
  </si>
  <si>
    <t>79TN8</t>
  </si>
  <si>
    <t>39235G</t>
  </si>
  <si>
    <t>39225G</t>
  </si>
  <si>
    <t>39228G</t>
  </si>
  <si>
    <t>39226G</t>
  </si>
  <si>
    <t>311Q7</t>
  </si>
  <si>
    <t>311A7</t>
  </si>
  <si>
    <t>311QW</t>
  </si>
  <si>
    <t>29SBK</t>
  </si>
  <si>
    <t>73R77S</t>
  </si>
  <si>
    <t>73R77</t>
  </si>
  <si>
    <t>73G77</t>
  </si>
  <si>
    <t>311K5</t>
  </si>
  <si>
    <t>60WBF</t>
  </si>
  <si>
    <t>STR15</t>
  </si>
  <si>
    <t>311K4</t>
  </si>
  <si>
    <t>311JF</t>
  </si>
  <si>
    <t>337X2</t>
  </si>
  <si>
    <t>9674P</t>
  </si>
  <si>
    <t>29WGQ</t>
  </si>
  <si>
    <t>I002Q</t>
  </si>
  <si>
    <t>311L2</t>
  </si>
  <si>
    <t>33714G</t>
  </si>
  <si>
    <t>645AW</t>
  </si>
  <si>
    <t>311Q1</t>
  </si>
  <si>
    <t>337X6G</t>
  </si>
  <si>
    <t>337X6</t>
  </si>
  <si>
    <t>582K4</t>
  </si>
  <si>
    <t>311K2</t>
  </si>
  <si>
    <t>19A34</t>
  </si>
  <si>
    <t>311JE</t>
  </si>
  <si>
    <t>311K6</t>
  </si>
  <si>
    <t>311J6</t>
  </si>
  <si>
    <t>311JP</t>
  </si>
  <si>
    <t>311J5</t>
  </si>
  <si>
    <t>311JH</t>
  </si>
  <si>
    <t>311J2</t>
  </si>
  <si>
    <t>311L8</t>
  </si>
  <si>
    <t>311L9</t>
  </si>
  <si>
    <t>311JB</t>
  </si>
  <si>
    <t>311K1</t>
  </si>
  <si>
    <t>311MC</t>
  </si>
  <si>
    <t>311QG</t>
  </si>
  <si>
    <t>645AF</t>
  </si>
  <si>
    <t>337N5</t>
  </si>
  <si>
    <t>311QF</t>
  </si>
  <si>
    <t>3131G</t>
  </si>
  <si>
    <t>311K8</t>
  </si>
  <si>
    <t>311Q3</t>
  </si>
  <si>
    <t>311JA</t>
  </si>
  <si>
    <t>311L5</t>
  </si>
  <si>
    <t>38KA7</t>
  </si>
  <si>
    <t>73CC3</t>
  </si>
  <si>
    <t>311JD</t>
  </si>
  <si>
    <t>57F39</t>
  </si>
  <si>
    <t>311QB</t>
  </si>
  <si>
    <t>311QX</t>
  </si>
  <si>
    <t>311JC</t>
  </si>
  <si>
    <t>311K9</t>
  </si>
  <si>
    <t>73C72</t>
  </si>
  <si>
    <t>585YD</t>
  </si>
  <si>
    <t>57F45</t>
  </si>
  <si>
    <t>73C27WR</t>
  </si>
  <si>
    <t>73C27TH</t>
  </si>
  <si>
    <t>73C27</t>
  </si>
  <si>
    <t>05SZ2</t>
  </si>
  <si>
    <t>42XGA</t>
  </si>
  <si>
    <t>21GB1</t>
  </si>
  <si>
    <t>73D56</t>
  </si>
  <si>
    <t>311N6</t>
  </si>
  <si>
    <t>311M9</t>
  </si>
  <si>
    <t>311M8</t>
  </si>
  <si>
    <t>73C81</t>
  </si>
  <si>
    <t>73D81</t>
  </si>
  <si>
    <t>I002C</t>
  </si>
  <si>
    <t>337B6</t>
  </si>
  <si>
    <t>311F5</t>
  </si>
  <si>
    <t>311WC</t>
  </si>
  <si>
    <t>337W0</t>
  </si>
  <si>
    <t>337Z9</t>
  </si>
  <si>
    <t>05WIY</t>
  </si>
  <si>
    <t>311DB</t>
  </si>
  <si>
    <t>311DP</t>
  </si>
  <si>
    <t>73R86</t>
  </si>
  <si>
    <t>311AK</t>
  </si>
  <si>
    <t>311R6</t>
  </si>
  <si>
    <t>311AS</t>
  </si>
  <si>
    <t>311B3</t>
  </si>
  <si>
    <t>21GA2</t>
  </si>
  <si>
    <t>73R50</t>
  </si>
  <si>
    <t>I002D</t>
  </si>
  <si>
    <t>79TN7</t>
  </si>
  <si>
    <t>79TN7C</t>
  </si>
  <si>
    <t>79TN7B</t>
  </si>
  <si>
    <t>79TN7P</t>
  </si>
  <si>
    <t>337U4</t>
  </si>
  <si>
    <t>42SUK</t>
  </si>
  <si>
    <t>311AE</t>
  </si>
  <si>
    <t>311R8</t>
  </si>
  <si>
    <t>311R2</t>
  </si>
  <si>
    <t>585YC</t>
  </si>
  <si>
    <t>196G7</t>
  </si>
  <si>
    <t>57F54 &amp; 19A36</t>
  </si>
  <si>
    <t>311P3</t>
  </si>
  <si>
    <t>73D41</t>
  </si>
  <si>
    <t>9671K</t>
  </si>
  <si>
    <t>9671KM</t>
  </si>
  <si>
    <t>9671KG</t>
  </si>
  <si>
    <t>47A07</t>
  </si>
  <si>
    <t>311B4</t>
  </si>
  <si>
    <t>311P6</t>
  </si>
  <si>
    <t>337V8</t>
  </si>
  <si>
    <t>I002A</t>
  </si>
  <si>
    <t>CUL13</t>
  </si>
  <si>
    <t>311C8</t>
  </si>
  <si>
    <t>311AH</t>
  </si>
  <si>
    <t>311R7</t>
  </si>
  <si>
    <t>337R6</t>
  </si>
  <si>
    <t>9671L</t>
  </si>
  <si>
    <t>196B7</t>
  </si>
  <si>
    <t>645A9</t>
  </si>
  <si>
    <t>84SAI</t>
  </si>
  <si>
    <t>311A9</t>
  </si>
  <si>
    <t>9674J</t>
  </si>
  <si>
    <t>19A24</t>
  </si>
  <si>
    <t>311C1</t>
  </si>
  <si>
    <t>73R67</t>
  </si>
  <si>
    <t>311AD</t>
  </si>
  <si>
    <t>311AF</t>
  </si>
  <si>
    <t>311P9</t>
  </si>
  <si>
    <t>645A8</t>
  </si>
  <si>
    <t>61AB2</t>
  </si>
  <si>
    <t>61AB1</t>
  </si>
  <si>
    <t>61AB2G</t>
  </si>
  <si>
    <t>397R8A</t>
  </si>
  <si>
    <t>397R8WC</t>
  </si>
  <si>
    <t>397R8WK</t>
  </si>
  <si>
    <t>397R8NK</t>
  </si>
  <si>
    <t>397R8K</t>
  </si>
  <si>
    <t>397R8H</t>
  </si>
  <si>
    <t>397R8DC</t>
  </si>
  <si>
    <t>397R8</t>
  </si>
  <si>
    <t>311GD</t>
  </si>
  <si>
    <t>311GC</t>
  </si>
  <si>
    <t>337B1</t>
  </si>
  <si>
    <t>311V8</t>
  </si>
  <si>
    <t>9672E</t>
  </si>
  <si>
    <t>29SA6</t>
  </si>
  <si>
    <t>311GE</t>
  </si>
  <si>
    <t>311V5</t>
  </si>
  <si>
    <t>311T3</t>
  </si>
  <si>
    <t>311H3</t>
  </si>
  <si>
    <t>196A2</t>
  </si>
  <si>
    <t>645BH</t>
  </si>
  <si>
    <t>84SQX</t>
  </si>
  <si>
    <t>311G6</t>
  </si>
  <si>
    <t>9673V</t>
  </si>
  <si>
    <t>311T4</t>
  </si>
  <si>
    <t>311QE</t>
  </si>
  <si>
    <t>645AE</t>
  </si>
  <si>
    <t>311H9</t>
  </si>
  <si>
    <t>311V1</t>
  </si>
  <si>
    <t>311V6</t>
  </si>
  <si>
    <t>311T7</t>
  </si>
  <si>
    <t>29SBM</t>
  </si>
  <si>
    <t>311GJ</t>
  </si>
  <si>
    <t>33736G</t>
  </si>
  <si>
    <t>311V4</t>
  </si>
  <si>
    <t>311R1</t>
  </si>
  <si>
    <t>311MU</t>
  </si>
  <si>
    <t>3131U</t>
  </si>
  <si>
    <t>73R44</t>
  </si>
  <si>
    <t>196B2</t>
  </si>
  <si>
    <t>9673R</t>
  </si>
  <si>
    <t>STR12</t>
  </si>
  <si>
    <t>STR07</t>
  </si>
  <si>
    <t>311DG</t>
  </si>
  <si>
    <t>645AX</t>
  </si>
  <si>
    <t>311F7</t>
  </si>
  <si>
    <t>311DH</t>
  </si>
  <si>
    <t>311W8</t>
  </si>
  <si>
    <t>311DA</t>
  </si>
  <si>
    <t>337K8</t>
  </si>
  <si>
    <t>311W6</t>
  </si>
  <si>
    <t>311DE</t>
  </si>
  <si>
    <t>311F4</t>
  </si>
  <si>
    <t>337M4</t>
  </si>
  <si>
    <t>337W7</t>
  </si>
  <si>
    <t>73DD5</t>
  </si>
  <si>
    <t>311DK</t>
  </si>
  <si>
    <t>52996D</t>
  </si>
  <si>
    <t>196A3</t>
  </si>
  <si>
    <t>311DL</t>
  </si>
  <si>
    <t>311D8</t>
  </si>
  <si>
    <t>311D2</t>
  </si>
  <si>
    <t>311F8</t>
  </si>
  <si>
    <t>21GA3S</t>
  </si>
  <si>
    <t>47A05</t>
  </si>
  <si>
    <t>21GA3</t>
  </si>
  <si>
    <t>311F1</t>
  </si>
  <si>
    <t>311V2</t>
  </si>
  <si>
    <t>337M1</t>
  </si>
  <si>
    <t>337U7</t>
  </si>
  <si>
    <t>84SRI</t>
  </si>
  <si>
    <t>311T2</t>
  </si>
  <si>
    <t>311QM</t>
  </si>
  <si>
    <t>645AK</t>
  </si>
  <si>
    <t>311H8</t>
  </si>
  <si>
    <t>337W8</t>
  </si>
  <si>
    <t>311T9</t>
  </si>
  <si>
    <t>311H4</t>
  </si>
  <si>
    <t>196G4</t>
  </si>
  <si>
    <t>311H6</t>
  </si>
  <si>
    <t>311GB</t>
  </si>
  <si>
    <t>311V9</t>
  </si>
  <si>
    <t>196G2</t>
  </si>
  <si>
    <t>311T6</t>
  </si>
  <si>
    <t>311GA</t>
  </si>
  <si>
    <t>311Q9</t>
  </si>
  <si>
    <t>73R13</t>
  </si>
  <si>
    <t>311P2</t>
  </si>
  <si>
    <t>311AC</t>
  </si>
  <si>
    <t>311P7</t>
  </si>
  <si>
    <t>337B3</t>
  </si>
  <si>
    <t>337A5</t>
  </si>
  <si>
    <t>73R75</t>
  </si>
  <si>
    <t>9674A</t>
  </si>
  <si>
    <t>311QJ</t>
  </si>
  <si>
    <t>311AG</t>
  </si>
  <si>
    <t>311R3</t>
  </si>
  <si>
    <t>311R5</t>
  </si>
  <si>
    <t>311MW</t>
  </si>
  <si>
    <t>29SA7</t>
  </si>
  <si>
    <t>311DR</t>
  </si>
  <si>
    <t>311DF</t>
  </si>
  <si>
    <t>311W7</t>
  </si>
  <si>
    <t>311F6</t>
  </si>
  <si>
    <t>311QY</t>
  </si>
  <si>
    <t>311D7</t>
  </si>
  <si>
    <t>311WL</t>
  </si>
  <si>
    <t>311DJ</t>
  </si>
  <si>
    <t>311W5</t>
  </si>
  <si>
    <t>311L7</t>
  </si>
  <si>
    <t>311QN</t>
  </si>
  <si>
    <t>311L6</t>
  </si>
  <si>
    <t>337U2</t>
  </si>
  <si>
    <t>311F3</t>
  </si>
  <si>
    <t>587A3</t>
  </si>
  <si>
    <t>196C7</t>
  </si>
  <si>
    <t>311DM</t>
  </si>
  <si>
    <t>STR09</t>
  </si>
  <si>
    <t>STR08</t>
  </si>
  <si>
    <t>I002O</t>
  </si>
  <si>
    <t>311WT</t>
  </si>
  <si>
    <t>3131Q</t>
  </si>
  <si>
    <t>3131Y</t>
  </si>
  <si>
    <t>79TN9</t>
  </si>
  <si>
    <t>337N4</t>
  </si>
  <si>
    <t>9671T</t>
  </si>
  <si>
    <t>19A31</t>
  </si>
  <si>
    <t>05WJG</t>
  </si>
  <si>
    <t>42SAQ</t>
  </si>
  <si>
    <t>84SBN</t>
  </si>
  <si>
    <t>337B8</t>
  </si>
  <si>
    <t>9673U</t>
  </si>
  <si>
    <t>311GK</t>
  </si>
  <si>
    <t>311GN</t>
  </si>
  <si>
    <t>311MZ</t>
  </si>
  <si>
    <t>311MY</t>
  </si>
  <si>
    <t>311QD</t>
  </si>
  <si>
    <t>311L3</t>
  </si>
  <si>
    <t>57F44</t>
  </si>
  <si>
    <t>311Q8</t>
  </si>
  <si>
    <t>311W4</t>
  </si>
  <si>
    <t>3132D</t>
  </si>
  <si>
    <t>311DN</t>
  </si>
  <si>
    <t>73R49</t>
  </si>
  <si>
    <t>73D49</t>
  </si>
  <si>
    <t>311QK</t>
  </si>
  <si>
    <t>311F9</t>
  </si>
  <si>
    <t>192KY</t>
  </si>
  <si>
    <t>73R36</t>
  </si>
  <si>
    <t>73R84WW</t>
  </si>
  <si>
    <t>73R84S</t>
  </si>
  <si>
    <t>73R84R</t>
  </si>
  <si>
    <t>73R84G</t>
  </si>
  <si>
    <t>73R84FC</t>
  </si>
  <si>
    <t>73R84BH</t>
  </si>
  <si>
    <t>73R84BC</t>
  </si>
  <si>
    <t>73R84</t>
  </si>
  <si>
    <t>311W9</t>
  </si>
  <si>
    <t>337M0</t>
  </si>
  <si>
    <t>311C5</t>
  </si>
  <si>
    <t>311QH</t>
  </si>
  <si>
    <t>311R9</t>
  </si>
  <si>
    <t>311AJ</t>
  </si>
  <si>
    <t>645BV</t>
  </si>
  <si>
    <t>311WN</t>
  </si>
  <si>
    <t>645BU</t>
  </si>
  <si>
    <t>61AB4</t>
  </si>
  <si>
    <t>337G9</t>
  </si>
  <si>
    <t>311C4</t>
  </si>
  <si>
    <t>311MX</t>
  </si>
  <si>
    <t>311B1</t>
  </si>
  <si>
    <t>21GA1G</t>
  </si>
  <si>
    <t>21GA1Con</t>
  </si>
  <si>
    <t>21GA1WH</t>
  </si>
  <si>
    <t>21GA1</t>
  </si>
  <si>
    <t>21GA8</t>
  </si>
  <si>
    <t>57F32</t>
  </si>
  <si>
    <t>19A27</t>
  </si>
  <si>
    <t>192KD</t>
  </si>
  <si>
    <t>192KA</t>
  </si>
  <si>
    <t>CL010</t>
  </si>
  <si>
    <t>9671V</t>
  </si>
  <si>
    <t>311N9</t>
  </si>
  <si>
    <t>73R69</t>
  </si>
  <si>
    <t>73DD6RR</t>
  </si>
  <si>
    <t>73DD6</t>
  </si>
  <si>
    <t>73D69</t>
  </si>
  <si>
    <t>9671W</t>
  </si>
  <si>
    <t>29STV</t>
  </si>
  <si>
    <t>311N8</t>
  </si>
  <si>
    <t>311Q2</t>
  </si>
  <si>
    <t>311NA</t>
  </si>
  <si>
    <t>192K9</t>
  </si>
  <si>
    <t>29WL9</t>
  </si>
  <si>
    <t>21GA4T</t>
  </si>
  <si>
    <t>21GA4</t>
  </si>
  <si>
    <t>311MD</t>
  </si>
  <si>
    <t>337A9</t>
  </si>
  <si>
    <t>84WTQ</t>
  </si>
  <si>
    <t>311N4</t>
  </si>
  <si>
    <t>337Z1</t>
  </si>
  <si>
    <t>311N2</t>
  </si>
  <si>
    <t>311NF</t>
  </si>
  <si>
    <t>311N7</t>
  </si>
  <si>
    <t>337B4</t>
  </si>
  <si>
    <t>311M6</t>
  </si>
  <si>
    <t>311M7</t>
  </si>
  <si>
    <t>337V4</t>
  </si>
  <si>
    <t>05SUJ</t>
  </si>
  <si>
    <t>337S4</t>
  </si>
  <si>
    <t>311DX</t>
  </si>
  <si>
    <t>196G9</t>
  </si>
  <si>
    <t>311DC</t>
  </si>
  <si>
    <t>73R14</t>
  </si>
  <si>
    <t>311W2</t>
  </si>
  <si>
    <t>645A2</t>
  </si>
  <si>
    <t>337GA</t>
  </si>
  <si>
    <t>311DT</t>
  </si>
  <si>
    <t>311D3</t>
  </si>
  <si>
    <t>337M3</t>
  </si>
  <si>
    <t>645AL</t>
  </si>
  <si>
    <t>645A4</t>
  </si>
  <si>
    <t>192K8</t>
  </si>
  <si>
    <t>311QC</t>
  </si>
  <si>
    <t>645AG</t>
  </si>
  <si>
    <t>311W3</t>
  </si>
  <si>
    <t>645A1</t>
  </si>
  <si>
    <t>VariousD</t>
  </si>
  <si>
    <t>73C33L</t>
  </si>
  <si>
    <t>73C33K</t>
  </si>
  <si>
    <t>73C33J</t>
  </si>
  <si>
    <t>73C33I</t>
  </si>
  <si>
    <t>73C33H</t>
  </si>
  <si>
    <t>73C33G</t>
  </si>
  <si>
    <t>311JG</t>
  </si>
  <si>
    <t>192KC</t>
  </si>
  <si>
    <t>645BF</t>
  </si>
  <si>
    <t>29SAV</t>
  </si>
  <si>
    <t>311WH</t>
  </si>
  <si>
    <t>311JK</t>
  </si>
  <si>
    <t>311L4</t>
  </si>
  <si>
    <t>311L1</t>
  </si>
  <si>
    <t>311GH</t>
  </si>
  <si>
    <t>GLS01</t>
  </si>
  <si>
    <t>GLR24</t>
  </si>
  <si>
    <t>GLS07</t>
  </si>
  <si>
    <t>GLR25</t>
  </si>
  <si>
    <t>GLR23</t>
  </si>
  <si>
    <t>GLR22</t>
  </si>
  <si>
    <t>GLR06</t>
  </si>
  <si>
    <t>GLS11</t>
  </si>
  <si>
    <t>GLR10</t>
  </si>
  <si>
    <t>GLS13</t>
  </si>
  <si>
    <t>GLS14</t>
  </si>
  <si>
    <t>GLS17</t>
  </si>
  <si>
    <t>GLS18</t>
  </si>
  <si>
    <t>IDThailand Area Office</t>
  </si>
  <si>
    <t>IDAustria - Salzburg</t>
  </si>
  <si>
    <t>IDAustria - Vienna (Regional Office ECE)</t>
  </si>
  <si>
    <t>IDLondon GSO Office</t>
  </si>
  <si>
    <t>IDLondon Complex Office</t>
  </si>
  <si>
    <t>IDBrussels Sales Office</t>
  </si>
  <si>
    <t>IDGSO Renaissance Brussels</t>
  </si>
  <si>
    <t>IDGSO Paris</t>
  </si>
  <si>
    <t>IDParis Marriott Office / Luxury International (Puteaux)</t>
  </si>
  <si>
    <t>IDBerlin Development Office</t>
  </si>
  <si>
    <t>IDGermany - Munich (SSO)</t>
  </si>
  <si>
    <t>IDGSO Marriott Munich</t>
  </si>
  <si>
    <t>GLR08O</t>
  </si>
  <si>
    <t>IDCiga Gestioni SRL - Office</t>
  </si>
  <si>
    <t>IDItaly Digital Hub and Regional</t>
  </si>
  <si>
    <t>IDMarriott Milan Office</t>
  </si>
  <si>
    <t>GLS12</t>
  </si>
  <si>
    <t>IDStarwood Office Luxembourg</t>
  </si>
  <si>
    <t>IDRenaissance Services BV Netherlands</t>
  </si>
  <si>
    <t>IDPoland - Sheraton Warsaw (DFM)</t>
  </si>
  <si>
    <t>IDPoland - Sheraton Warsaw (SSP)</t>
  </si>
  <si>
    <t>IDMoscow Development Office</t>
  </si>
  <si>
    <t>IDThe Ritz-Carlton, Moscow - Severnaya Plaza Office</t>
  </si>
  <si>
    <t>IDGSO Spain - Luxury Spain</t>
  </si>
  <si>
    <t>IDNova Bocana Barcelona</t>
  </si>
  <si>
    <t>IDSpain - Iberia Team</t>
  </si>
  <si>
    <t>IDSpain - Madrid (Marketing)</t>
  </si>
  <si>
    <t>IDSpain - W Barcelona</t>
  </si>
  <si>
    <t>IDNordic Development Office</t>
  </si>
  <si>
    <t>IDGSO Marriott Hotel Zurich</t>
  </si>
  <si>
    <t>IDTurkey Development Office</t>
  </si>
  <si>
    <t>C9633</t>
  </si>
  <si>
    <t>IA029</t>
  </si>
  <si>
    <t>GLS32</t>
  </si>
  <si>
    <t>I002R</t>
  </si>
  <si>
    <t>I002I</t>
  </si>
  <si>
    <t>STR01</t>
  </si>
  <si>
    <t>STR02</t>
  </si>
  <si>
    <t>GLS24</t>
  </si>
  <si>
    <t>GLS33</t>
  </si>
  <si>
    <t>STR03</t>
  </si>
  <si>
    <t>GLS27</t>
  </si>
  <si>
    <t>STR04</t>
  </si>
  <si>
    <t>GLS34</t>
  </si>
  <si>
    <t>GLS37</t>
  </si>
  <si>
    <t>STR05</t>
  </si>
  <si>
    <t>I002K</t>
  </si>
  <si>
    <t>Cl002</t>
  </si>
  <si>
    <t>STR06</t>
  </si>
  <si>
    <t>GLS35</t>
  </si>
  <si>
    <t>GLR17</t>
  </si>
  <si>
    <t>52TBD</t>
  </si>
  <si>
    <t>GLS29</t>
  </si>
  <si>
    <t>GLS30</t>
  </si>
  <si>
    <t>I1234</t>
  </si>
  <si>
    <t>STR55</t>
  </si>
  <si>
    <t>I002S</t>
  </si>
  <si>
    <t>GLS36</t>
  </si>
  <si>
    <t>STR10</t>
  </si>
  <si>
    <t>STR11</t>
  </si>
  <si>
    <t>Small</t>
  </si>
  <si>
    <t>Large</t>
  </si>
  <si>
    <t>Medium</t>
  </si>
  <si>
    <t>bucket</t>
  </si>
  <si>
    <t>name</t>
  </si>
  <si>
    <t>min</t>
  </si>
  <si>
    <t>max</t>
  </si>
  <si>
    <t>percent_surcharge</t>
  </si>
  <si>
    <t>dollar_surcharge</t>
  </si>
  <si>
    <t>bucket_1</t>
  </si>
  <si>
    <t>bucket_2</t>
  </si>
  <si>
    <t>bucket_3</t>
  </si>
  <si>
    <t>bucket_4</t>
  </si>
  <si>
    <t>bucket_5</t>
  </si>
  <si>
    <t>bucket_6</t>
  </si>
  <si>
    <t>bucket_7</t>
  </si>
  <si>
    <t>bucket_8</t>
  </si>
  <si>
    <t>relativity</t>
  </si>
  <si>
    <t>combustible</t>
  </si>
  <si>
    <t>terrorism</t>
  </si>
  <si>
    <t>claim_number</t>
  </si>
  <si>
    <t>location_dud</t>
  </si>
  <si>
    <t>date_of_loss</t>
  </si>
  <si>
    <t>total_incurred</t>
  </si>
  <si>
    <t>accident_description</t>
  </si>
  <si>
    <t>accident_location</t>
  </si>
  <si>
    <t>year</t>
  </si>
  <si>
    <t>claim_1</t>
  </si>
  <si>
    <t>Unkown</t>
  </si>
  <si>
    <t>Missing</t>
  </si>
  <si>
    <t>Water</t>
  </si>
  <si>
    <t>San Francisco</t>
  </si>
  <si>
    <t>claim_2</t>
  </si>
  <si>
    <t>entity_332</t>
  </si>
  <si>
    <t>Boiler Explosion</t>
  </si>
  <si>
    <t>Atlanta</t>
  </si>
  <si>
    <t>claim_3</t>
  </si>
  <si>
    <t>05/SUJ</t>
  </si>
  <si>
    <t>Power Failure</t>
  </si>
  <si>
    <t>Park City</t>
  </si>
  <si>
    <t>claim_4</t>
  </si>
  <si>
    <t>Nice</t>
  </si>
  <si>
    <t>claim_5</t>
  </si>
  <si>
    <t>33/7U7</t>
  </si>
  <si>
    <t>Property Damage</t>
  </si>
  <si>
    <t>Detroit</t>
  </si>
  <si>
    <t>claim_6</t>
  </si>
  <si>
    <t>entity_43</t>
  </si>
  <si>
    <t>Storm/Water</t>
  </si>
  <si>
    <t>claim_7</t>
  </si>
  <si>
    <t>73/N09</t>
  </si>
  <si>
    <t>Water from roof</t>
  </si>
  <si>
    <t>claim_8</t>
  </si>
  <si>
    <t>Civil Unrest</t>
  </si>
  <si>
    <t>Baltimore</t>
  </si>
  <si>
    <t>claim_9</t>
  </si>
  <si>
    <t>entity_411</t>
  </si>
  <si>
    <t>claim_10</t>
  </si>
  <si>
    <t>Domestic Water Line</t>
  </si>
  <si>
    <t>Orlando</t>
  </si>
  <si>
    <t>claim_11</t>
  </si>
  <si>
    <t>73/R14</t>
  </si>
  <si>
    <t>Mechnical Water Line</t>
  </si>
  <si>
    <t>Arlington</t>
  </si>
  <si>
    <t>claim_12</t>
  </si>
  <si>
    <t>73/D69</t>
  </si>
  <si>
    <t>Exterior Water</t>
  </si>
  <si>
    <t>Dallas</t>
  </si>
  <si>
    <t>claim_13</t>
  </si>
  <si>
    <t>19/2KD</t>
  </si>
  <si>
    <t>Nashville</t>
  </si>
  <si>
    <t>claim_14</t>
  </si>
  <si>
    <t>31/1DL</t>
  </si>
  <si>
    <t>Sprinkler System</t>
  </si>
  <si>
    <t>Greenbelt</t>
  </si>
  <si>
    <t>claim_15</t>
  </si>
  <si>
    <t>entity_36</t>
  </si>
  <si>
    <t>Breakdown</t>
  </si>
  <si>
    <t>Ottawa</t>
  </si>
  <si>
    <t>claim_16</t>
  </si>
  <si>
    <t>Storm</t>
  </si>
  <si>
    <t>Oklahoma City</t>
  </si>
  <si>
    <t>claim_17</t>
  </si>
  <si>
    <t>Clogged Water Line</t>
  </si>
  <si>
    <t>claim_18</t>
  </si>
  <si>
    <t>31/1R1</t>
  </si>
  <si>
    <t>Storm/Hail</t>
  </si>
  <si>
    <t>Baton Rouge</t>
  </si>
  <si>
    <t>claim_19</t>
  </si>
  <si>
    <t>entity_586</t>
  </si>
  <si>
    <t>Houston</t>
  </si>
  <si>
    <t>claim_20</t>
  </si>
  <si>
    <t>26/DC1</t>
  </si>
  <si>
    <t>Mechanical Failure</t>
  </si>
  <si>
    <t>Kelowna</t>
  </si>
  <si>
    <t>claim_21</t>
  </si>
  <si>
    <t>57/314</t>
  </si>
  <si>
    <t>Irving</t>
  </si>
  <si>
    <t>claim_22</t>
  </si>
  <si>
    <t>entity_412</t>
  </si>
  <si>
    <t>claim_23</t>
  </si>
  <si>
    <t>Fire</t>
  </si>
  <si>
    <t>Philadelphia</t>
  </si>
  <si>
    <t>claim_24</t>
  </si>
  <si>
    <t>31/1DC</t>
  </si>
  <si>
    <t>claim_25</t>
  </si>
  <si>
    <t>Key Biscayne</t>
  </si>
  <si>
    <t>claim_26</t>
  </si>
  <si>
    <t>Miami</t>
  </si>
  <si>
    <t>claim_27</t>
  </si>
  <si>
    <t>73/DD5</t>
  </si>
  <si>
    <t>claim_28</t>
  </si>
  <si>
    <t>33/7X2</t>
  </si>
  <si>
    <t>Phoenix</t>
  </si>
  <si>
    <t>claim_29</t>
  </si>
  <si>
    <t>33/752</t>
  </si>
  <si>
    <t>claim_30</t>
  </si>
  <si>
    <t>31/1E8</t>
  </si>
  <si>
    <t>Power Outage</t>
  </si>
  <si>
    <t>Wayne</t>
  </si>
  <si>
    <t>claim_31</t>
  </si>
  <si>
    <t>entity_471</t>
  </si>
  <si>
    <t>Mt Laurel</t>
  </si>
  <si>
    <t>claim_32</t>
  </si>
  <si>
    <t>entity_387</t>
  </si>
  <si>
    <t>Storm/Power Outage</t>
  </si>
  <si>
    <t>claim_33</t>
  </si>
  <si>
    <t>entity_44</t>
  </si>
  <si>
    <t>claim_34</t>
  </si>
  <si>
    <t>26/DB5</t>
  </si>
  <si>
    <t>Montreal, QC</t>
  </si>
  <si>
    <t>claim_35</t>
  </si>
  <si>
    <t>31/1DR</t>
  </si>
  <si>
    <t>Jersey City</t>
  </si>
  <si>
    <t>claim_36</t>
  </si>
  <si>
    <t>31/1MC</t>
  </si>
  <si>
    <t>Service Interruption</t>
  </si>
  <si>
    <t>Long Beach</t>
  </si>
  <si>
    <t>claim_37</t>
  </si>
  <si>
    <t>31/1AK</t>
  </si>
  <si>
    <t>Boca Raton</t>
  </si>
  <si>
    <t>claim_38</t>
  </si>
  <si>
    <t>entity_382</t>
  </si>
  <si>
    <t>Overland Park</t>
  </si>
  <si>
    <t>claim_39</t>
  </si>
  <si>
    <t>Sink Overflow</t>
  </si>
  <si>
    <t>Montreal</t>
  </si>
  <si>
    <t>claim_40</t>
  </si>
  <si>
    <t>33/7V4</t>
  </si>
  <si>
    <t>The Woodlands</t>
  </si>
  <si>
    <t>claim_41</t>
  </si>
  <si>
    <t>31/1E9</t>
  </si>
  <si>
    <t>Andover</t>
  </si>
  <si>
    <t>claim_42</t>
  </si>
  <si>
    <t>31/1N4</t>
  </si>
  <si>
    <t>Plano</t>
  </si>
  <si>
    <t>claim_43</t>
  </si>
  <si>
    <t>Rain Water</t>
  </si>
  <si>
    <t>claim_44</t>
  </si>
  <si>
    <t>entity_187</t>
  </si>
  <si>
    <t>Chandler</t>
  </si>
  <si>
    <t>claim_45</t>
  </si>
  <si>
    <t>Power Surge</t>
  </si>
  <si>
    <t>claim_46</t>
  </si>
  <si>
    <t>73/DD6</t>
  </si>
  <si>
    <t>Electrical</t>
  </si>
  <si>
    <t>claim_47</t>
  </si>
  <si>
    <t>Electrical Malfuction</t>
  </si>
  <si>
    <t>claim_48</t>
  </si>
  <si>
    <t>claim_49</t>
  </si>
  <si>
    <t>claim_50</t>
  </si>
  <si>
    <t>Fort Myers</t>
  </si>
  <si>
    <t>claim_51</t>
  </si>
  <si>
    <t>33/7W7</t>
  </si>
  <si>
    <t>Storm Water</t>
  </si>
  <si>
    <t>claim_52</t>
  </si>
  <si>
    <t>entity_50</t>
  </si>
  <si>
    <t>Los Condes, Santiago</t>
  </si>
  <si>
    <t>claim_53</t>
  </si>
  <si>
    <t>33/790</t>
  </si>
  <si>
    <t>Vandalism</t>
  </si>
  <si>
    <t>claim_54</t>
  </si>
  <si>
    <t>entity_107</t>
  </si>
  <si>
    <t>Monte Carlo</t>
  </si>
  <si>
    <t>claim_55</t>
  </si>
  <si>
    <t>claim_56</t>
  </si>
  <si>
    <t>entity_501</t>
  </si>
  <si>
    <t>New York</t>
  </si>
  <si>
    <t>claim_57</t>
  </si>
  <si>
    <t>claim_58</t>
  </si>
  <si>
    <t>entity_103</t>
  </si>
  <si>
    <t>Cancellation of Bookings</t>
  </si>
  <si>
    <t>claim_59</t>
  </si>
  <si>
    <t>26/DC3</t>
  </si>
  <si>
    <t>Edmonton</t>
  </si>
  <si>
    <t>claim_60</t>
  </si>
  <si>
    <t>claim_61</t>
  </si>
  <si>
    <t>33/7B4</t>
  </si>
  <si>
    <t>San Antonio</t>
  </si>
  <si>
    <t>claim_62</t>
  </si>
  <si>
    <t>entity_285</t>
  </si>
  <si>
    <t>Domestic Line Clog</t>
  </si>
  <si>
    <t>Washington</t>
  </si>
  <si>
    <t>claim_63</t>
  </si>
  <si>
    <t>Albufeira, Portugal</t>
  </si>
  <si>
    <t>claim_64</t>
  </si>
  <si>
    <t>Mechanical Water Line</t>
  </si>
  <si>
    <t>claim_65</t>
  </si>
  <si>
    <t>73/N48</t>
  </si>
  <si>
    <t>Plam Beach</t>
  </si>
  <si>
    <t>claim_66</t>
  </si>
  <si>
    <t>57/441</t>
  </si>
  <si>
    <t>claim_67</t>
  </si>
  <si>
    <t>42/SUK</t>
  </si>
  <si>
    <t>Miami Beach</t>
  </si>
  <si>
    <t>claim_68</t>
  </si>
  <si>
    <t>Paris</t>
  </si>
  <si>
    <t>claim_69</t>
  </si>
  <si>
    <t>entity_355</t>
  </si>
  <si>
    <t>Lihue</t>
  </si>
  <si>
    <t>claim_70</t>
  </si>
  <si>
    <t>entity_570</t>
  </si>
  <si>
    <t>claim_71</t>
  </si>
  <si>
    <t>21/GA4</t>
  </si>
  <si>
    <t>Gravevine</t>
  </si>
  <si>
    <t>claim_72</t>
  </si>
  <si>
    <t>Sewer Back-up</t>
  </si>
  <si>
    <t>New Orleans</t>
  </si>
  <si>
    <t>claim_73</t>
  </si>
  <si>
    <t>claim_74</t>
  </si>
  <si>
    <t>claim_75</t>
  </si>
  <si>
    <t>claim_76</t>
  </si>
  <si>
    <t>MVD</t>
  </si>
  <si>
    <t>claim_77</t>
  </si>
  <si>
    <t>entity_270</t>
  </si>
  <si>
    <t>Avon</t>
  </si>
  <si>
    <t>claim_78</t>
  </si>
  <si>
    <t>claim_79</t>
  </si>
  <si>
    <t>73/R67</t>
  </si>
  <si>
    <t>Greensboro</t>
  </si>
  <si>
    <t>claim_80</t>
  </si>
  <si>
    <t>57/129</t>
  </si>
  <si>
    <t>Annapolis</t>
  </si>
  <si>
    <t>claim_81</t>
  </si>
  <si>
    <t>claim_82</t>
  </si>
  <si>
    <t>31/1MX</t>
  </si>
  <si>
    <t>claim_83</t>
  </si>
  <si>
    <t>57/F39</t>
  </si>
  <si>
    <t>San Juan Capistrano</t>
  </si>
  <si>
    <t>claim_84</t>
  </si>
  <si>
    <t>claim_85</t>
  </si>
  <si>
    <t>claim_86</t>
  </si>
  <si>
    <t>entity_596</t>
  </si>
  <si>
    <t>claim_87</t>
  </si>
  <si>
    <t>26/DA5</t>
  </si>
  <si>
    <t>Victoria</t>
  </si>
  <si>
    <t>claim_88</t>
  </si>
  <si>
    <t>claim_89</t>
  </si>
  <si>
    <t>claim_90</t>
  </si>
  <si>
    <t>31/1Q1</t>
  </si>
  <si>
    <t>Tempe</t>
  </si>
  <si>
    <t>claim_91</t>
  </si>
  <si>
    <t xml:space="preserve">Domestic Water </t>
  </si>
  <si>
    <t>claim_92</t>
  </si>
  <si>
    <t>claim_93</t>
  </si>
  <si>
    <t>claim_94</t>
  </si>
  <si>
    <t>PD</t>
  </si>
  <si>
    <t>Koloa</t>
  </si>
  <si>
    <t>claim_95</t>
  </si>
  <si>
    <t>Frozen Pipe-Water</t>
  </si>
  <si>
    <t>claim_96</t>
  </si>
  <si>
    <t>Water-Frozen Pipes</t>
  </si>
  <si>
    <t>Stamford</t>
  </si>
  <si>
    <t>claim_97</t>
  </si>
  <si>
    <t>73/R86</t>
  </si>
  <si>
    <t>Bal Harbour</t>
  </si>
  <si>
    <t>claim_98</t>
  </si>
  <si>
    <t>19/6C7</t>
  </si>
  <si>
    <t>Sprinkler Head Activation</t>
  </si>
  <si>
    <t>Syracuse</t>
  </si>
  <si>
    <t>claim_99</t>
  </si>
  <si>
    <t>33/786</t>
  </si>
  <si>
    <t>Charleston</t>
  </si>
  <si>
    <t>claim_100</t>
  </si>
  <si>
    <t>96/71W</t>
  </si>
  <si>
    <t>claim_101</t>
  </si>
  <si>
    <t>claim_102</t>
  </si>
  <si>
    <t>31/1DG</t>
  </si>
  <si>
    <t>Danvers</t>
  </si>
  <si>
    <t>claim_103</t>
  </si>
  <si>
    <t>entity_426</t>
  </si>
  <si>
    <t>National Harbor</t>
  </si>
  <si>
    <t>claim_104</t>
  </si>
  <si>
    <t>57/229</t>
  </si>
  <si>
    <t>Daytona Beach</t>
  </si>
  <si>
    <t>claim_105</t>
  </si>
  <si>
    <t>claim_106</t>
  </si>
  <si>
    <t>Santiago</t>
  </si>
  <si>
    <t>claim_107</t>
  </si>
  <si>
    <t>entity_10</t>
  </si>
  <si>
    <t>Port Douglas, Queensland</t>
  </si>
  <si>
    <t>claim_108</t>
  </si>
  <si>
    <t>entity_21</t>
  </si>
  <si>
    <t>Rio De Janeiro</t>
  </si>
  <si>
    <t>claim_109</t>
  </si>
  <si>
    <t>31/1N8</t>
  </si>
  <si>
    <t>Hail</t>
  </si>
  <si>
    <t>Fort Worth</t>
  </si>
  <si>
    <t>claim_110</t>
  </si>
  <si>
    <t>claim_111</t>
  </si>
  <si>
    <t>31/1Q8</t>
  </si>
  <si>
    <t>Bethlehem</t>
  </si>
  <si>
    <t>claim_112</t>
  </si>
  <si>
    <t>entity_432</t>
  </si>
  <si>
    <t>claim_113</t>
  </si>
  <si>
    <t>33/749</t>
  </si>
  <si>
    <t>Loss of Attraction</t>
  </si>
  <si>
    <t>College Park</t>
  </si>
  <si>
    <t>claim_114</t>
  </si>
  <si>
    <t>entity_590</t>
  </si>
  <si>
    <t>claim_115</t>
  </si>
  <si>
    <t>entity_496</t>
  </si>
  <si>
    <t xml:space="preserve"> </t>
  </si>
  <si>
    <t>claim_116</t>
  </si>
  <si>
    <t>claim_117</t>
  </si>
  <si>
    <t>entity_297</t>
  </si>
  <si>
    <t>Aventura</t>
  </si>
  <si>
    <t>claim_118</t>
  </si>
  <si>
    <t>entity_464</t>
  </si>
  <si>
    <t>Morrisville</t>
  </si>
  <si>
    <t>claim_119</t>
  </si>
  <si>
    <t>31/1DJ</t>
  </si>
  <si>
    <t>Tinton Falls</t>
  </si>
  <si>
    <t>claim_120</t>
  </si>
  <si>
    <t>57/317</t>
  </si>
  <si>
    <t>claim_121</t>
  </si>
  <si>
    <t>31/1E5</t>
  </si>
  <si>
    <t>Charlottesville</t>
  </si>
  <si>
    <t>claim_122</t>
  </si>
  <si>
    <t>Tub Overflow</t>
  </si>
  <si>
    <t>claim_123</t>
  </si>
  <si>
    <t>claim_124</t>
  </si>
  <si>
    <t>claim_125</t>
  </si>
  <si>
    <t>entity_61</t>
  </si>
  <si>
    <t>claim_126</t>
  </si>
  <si>
    <t>claim_127</t>
  </si>
  <si>
    <t>57/251</t>
  </si>
  <si>
    <t>Alpharetta</t>
  </si>
  <si>
    <t>claim_128</t>
  </si>
  <si>
    <t>79/TN7</t>
  </si>
  <si>
    <t>Mechanical Water</t>
  </si>
  <si>
    <t>claim_129</t>
  </si>
  <si>
    <t>claim_130</t>
  </si>
  <si>
    <t>claim_131</t>
  </si>
  <si>
    <t>96/73U</t>
  </si>
  <si>
    <t>Mchancial Water</t>
  </si>
  <si>
    <t>Columbus</t>
  </si>
  <si>
    <t>claim_132</t>
  </si>
  <si>
    <t>73/R13</t>
  </si>
  <si>
    <t>St Louis</t>
  </si>
  <si>
    <t>claim_133</t>
  </si>
  <si>
    <t xml:space="preserve">Terrorism </t>
  </si>
  <si>
    <t>claim_134</t>
  </si>
  <si>
    <t>Lightning</t>
  </si>
  <si>
    <t>Jacksonville</t>
  </si>
  <si>
    <t>claim_135</t>
  </si>
  <si>
    <t>Albufeira</t>
  </si>
  <si>
    <t>claim_136</t>
  </si>
  <si>
    <t>31/1W6</t>
  </si>
  <si>
    <t>Sprinkler System Water</t>
  </si>
  <si>
    <t>Stoughton</t>
  </si>
  <si>
    <t>claim_137</t>
  </si>
  <si>
    <t>33/7A5</t>
  </si>
  <si>
    <t>Charlotte</t>
  </si>
  <si>
    <t>claim_138</t>
  </si>
  <si>
    <t>33/800</t>
  </si>
  <si>
    <t>Minneapolis</t>
  </si>
  <si>
    <t>claim_139</t>
  </si>
  <si>
    <t>claim_140</t>
  </si>
  <si>
    <t>Cancellation of bookings</t>
  </si>
  <si>
    <t>claim_141</t>
  </si>
  <si>
    <t>claim_142</t>
  </si>
  <si>
    <t>claim_143</t>
  </si>
  <si>
    <t>entity_96</t>
  </si>
  <si>
    <t>Electrical Fire</t>
  </si>
  <si>
    <t>Milano</t>
  </si>
  <si>
    <t>claim_144</t>
  </si>
  <si>
    <t>entity_101</t>
  </si>
  <si>
    <t>Chapultepec, Polanco</t>
  </si>
  <si>
    <t>claim_145</t>
  </si>
  <si>
    <t>entity_286</t>
  </si>
  <si>
    <t>claim_146</t>
  </si>
  <si>
    <t>claim_147</t>
  </si>
  <si>
    <t>claim_148</t>
  </si>
  <si>
    <t>claim_149</t>
  </si>
  <si>
    <t>claim_150</t>
  </si>
  <si>
    <t>Port Douglas</t>
  </si>
  <si>
    <t>claim_151</t>
  </si>
  <si>
    <t>Storm Wind</t>
  </si>
  <si>
    <t>Kelowna, BC</t>
  </si>
  <si>
    <t>claim_152</t>
  </si>
  <si>
    <t>31/1QN</t>
  </si>
  <si>
    <t>Las Vegas</t>
  </si>
  <si>
    <t>claim_153</t>
  </si>
  <si>
    <t>claim_154</t>
  </si>
  <si>
    <t>57/144</t>
  </si>
  <si>
    <t>Fairfax</t>
  </si>
  <si>
    <t>claim_155</t>
  </si>
  <si>
    <t>claim_156</t>
  </si>
  <si>
    <t>Toronto, Ontario</t>
  </si>
  <si>
    <t>claim_157</t>
  </si>
  <si>
    <t>Zika Virus</t>
  </si>
  <si>
    <t>South America</t>
  </si>
  <si>
    <t>claim_158</t>
  </si>
  <si>
    <t>Tintin Falls</t>
  </si>
  <si>
    <t>claim_159</t>
  </si>
  <si>
    <t>claim_160</t>
  </si>
  <si>
    <t>Collapse</t>
  </si>
  <si>
    <t>claim_161</t>
  </si>
  <si>
    <t>31/1L8</t>
  </si>
  <si>
    <t>Sprinkler Water</t>
  </si>
  <si>
    <t>Hacienda Heights</t>
  </si>
  <si>
    <t>claim_162</t>
  </si>
  <si>
    <t>claim_163</t>
  </si>
  <si>
    <t>entity_11</t>
  </si>
  <si>
    <t>Mech Breakdown</t>
  </si>
  <si>
    <t>Sydney</t>
  </si>
  <si>
    <t>claim_164</t>
  </si>
  <si>
    <t>entity_652</t>
  </si>
  <si>
    <t>South Florida</t>
  </si>
  <si>
    <t>claim_165</t>
  </si>
  <si>
    <t>entity_458</t>
  </si>
  <si>
    <t>Civil Unrest / Vandalism</t>
  </si>
  <si>
    <t>claim_166</t>
  </si>
  <si>
    <t>entity_459</t>
  </si>
  <si>
    <t>claim_167</t>
  </si>
  <si>
    <t>entity_456</t>
  </si>
  <si>
    <t>claim_168</t>
  </si>
  <si>
    <t>entity_457</t>
  </si>
  <si>
    <t>claim_169</t>
  </si>
  <si>
    <t>31/31U</t>
  </si>
  <si>
    <t>claim_170</t>
  </si>
  <si>
    <t>claim_171</t>
  </si>
  <si>
    <t>96/72E</t>
  </si>
  <si>
    <t>Sewer Back up</t>
  </si>
  <si>
    <t>Chicago</t>
  </si>
  <si>
    <t>claim_172</t>
  </si>
  <si>
    <t>claim_173</t>
  </si>
  <si>
    <t>31/1V6</t>
  </si>
  <si>
    <t>Indianapolis</t>
  </si>
  <si>
    <t>claim_174</t>
  </si>
  <si>
    <t>claim_175</t>
  </si>
  <si>
    <t>entity_558</t>
  </si>
  <si>
    <t>claim_176</t>
  </si>
  <si>
    <t>19/6A2</t>
  </si>
  <si>
    <t>Lincolnshire</t>
  </si>
  <si>
    <t>claim_177</t>
  </si>
  <si>
    <t>31/1QH</t>
  </si>
  <si>
    <t>Contractor Negligence</t>
  </si>
  <si>
    <t>North Charleston</t>
  </si>
  <si>
    <t>claim_178</t>
  </si>
  <si>
    <t>claim_179</t>
  </si>
  <si>
    <t>Republic of Djibouti</t>
  </si>
  <si>
    <t>claim_180</t>
  </si>
  <si>
    <t>19/A31</t>
  </si>
  <si>
    <t>claim_181</t>
  </si>
  <si>
    <t>31/31Q</t>
  </si>
  <si>
    <t>claim_182</t>
  </si>
  <si>
    <t>claim_183</t>
  </si>
  <si>
    <t>Fozen Pipe</t>
  </si>
  <si>
    <t>Kansas City</t>
  </si>
  <si>
    <t>claim_184</t>
  </si>
  <si>
    <t>26/DA9</t>
  </si>
  <si>
    <t>claim_185</t>
  </si>
  <si>
    <t>Plumbing Failure</t>
  </si>
  <si>
    <t>claim_186</t>
  </si>
  <si>
    <t>claim_187</t>
  </si>
  <si>
    <t>claim_188</t>
  </si>
  <si>
    <t>96/71T</t>
  </si>
  <si>
    <t>claim_189</t>
  </si>
  <si>
    <t>Storm / Freeze</t>
  </si>
  <si>
    <t>Lexington</t>
  </si>
  <si>
    <t>claim_190</t>
  </si>
  <si>
    <t>entity_450</t>
  </si>
  <si>
    <t>claim_191</t>
  </si>
  <si>
    <t>19/2K8</t>
  </si>
  <si>
    <t>Sprinkler Failure</t>
  </si>
  <si>
    <t>WHerdon</t>
  </si>
  <si>
    <t>claim_192</t>
  </si>
  <si>
    <t>entity_502</t>
  </si>
  <si>
    <t>claim_193</t>
  </si>
  <si>
    <t>26/DA3</t>
  </si>
  <si>
    <t xml:space="preserve">Whistler, BC </t>
  </si>
  <si>
    <t>claim_194</t>
  </si>
  <si>
    <t>Frozen Drain Line</t>
  </si>
  <si>
    <t>claim_195</t>
  </si>
  <si>
    <t>claim_196</t>
  </si>
  <si>
    <t>claim_197</t>
  </si>
  <si>
    <t>Vienna</t>
  </si>
  <si>
    <t>claim_198</t>
  </si>
  <si>
    <t>73/R77</t>
  </si>
  <si>
    <t>Marana</t>
  </si>
  <si>
    <t>claim_199</t>
  </si>
  <si>
    <t>31/1E4</t>
  </si>
  <si>
    <t>Rye</t>
  </si>
  <si>
    <t>claim_200</t>
  </si>
  <si>
    <t>73/R00</t>
  </si>
  <si>
    <t>Domestic Water</t>
  </si>
  <si>
    <t>Chevy Chase</t>
  </si>
  <si>
    <t>claim_201</t>
  </si>
  <si>
    <t>claim_202</t>
  </si>
  <si>
    <t>Memphis</t>
  </si>
  <si>
    <t>claim_203</t>
  </si>
  <si>
    <t>claim_204</t>
  </si>
  <si>
    <t>Florence</t>
  </si>
  <si>
    <t>claim_205</t>
  </si>
  <si>
    <t>claim_206</t>
  </si>
  <si>
    <t>claim_207</t>
  </si>
  <si>
    <t>claim_208</t>
  </si>
  <si>
    <t>claim_209</t>
  </si>
  <si>
    <t>claim_210</t>
  </si>
  <si>
    <t>claim_211</t>
  </si>
  <si>
    <t>claim_212</t>
  </si>
  <si>
    <t>entity_468</t>
  </si>
  <si>
    <t>Atlantic City</t>
  </si>
  <si>
    <t>claim_213</t>
  </si>
  <si>
    <t>claim_214</t>
  </si>
  <si>
    <t>Elec. Damage</t>
  </si>
  <si>
    <t>claim_215</t>
  </si>
  <si>
    <t>entity_79</t>
  </si>
  <si>
    <t>Wind</t>
  </si>
  <si>
    <t>claim_216</t>
  </si>
  <si>
    <t>57/236</t>
  </si>
  <si>
    <t>Durham</t>
  </si>
  <si>
    <t>claim_217</t>
  </si>
  <si>
    <t>29/SBM</t>
  </si>
  <si>
    <t>claim_218</t>
  </si>
  <si>
    <t>claim_219</t>
  </si>
  <si>
    <t>Halifax</t>
  </si>
  <si>
    <t>claim_220</t>
  </si>
  <si>
    <t>claim_221</t>
  </si>
  <si>
    <t>claim_222</t>
  </si>
  <si>
    <t>33/755</t>
  </si>
  <si>
    <t>Des Moines</t>
  </si>
  <si>
    <t>claim_223</t>
  </si>
  <si>
    <t>31/1M9</t>
  </si>
  <si>
    <t>Denver</t>
  </si>
  <si>
    <t>claim_224</t>
  </si>
  <si>
    <t>claim_225</t>
  </si>
  <si>
    <t>Storm Damages</t>
  </si>
  <si>
    <t>claim_226</t>
  </si>
  <si>
    <t>claim_227</t>
  </si>
  <si>
    <t>claim_228</t>
  </si>
  <si>
    <t>31/1W2</t>
  </si>
  <si>
    <t>Chantilly</t>
  </si>
  <si>
    <t>claim_229</t>
  </si>
  <si>
    <t>claim_230</t>
  </si>
  <si>
    <t>claim_231</t>
  </si>
  <si>
    <t>Towson</t>
  </si>
  <si>
    <t>claim_232</t>
  </si>
  <si>
    <t>Explosion</t>
  </si>
  <si>
    <t>claim_233</t>
  </si>
  <si>
    <t>57/147</t>
  </si>
  <si>
    <t>claim_234</t>
  </si>
  <si>
    <t>Sewer Backup</t>
  </si>
  <si>
    <t>claim_235</t>
  </si>
  <si>
    <t>57/316</t>
  </si>
  <si>
    <t>Albuquerque</t>
  </si>
  <si>
    <t>claim_236</t>
  </si>
  <si>
    <t>31/1QE</t>
  </si>
  <si>
    <t>West Dundee</t>
  </si>
  <si>
    <t>claim_237</t>
  </si>
  <si>
    <t>33/7X6</t>
  </si>
  <si>
    <t>Tucson</t>
  </si>
  <si>
    <t>claim_238</t>
  </si>
  <si>
    <t>26/DC8</t>
  </si>
  <si>
    <t>Saskatoon</t>
  </si>
  <si>
    <t>claim_239</t>
  </si>
  <si>
    <t>Storm Water Damages</t>
  </si>
  <si>
    <t>claim_240</t>
  </si>
  <si>
    <t>entity_408</t>
  </si>
  <si>
    <t>claim_241</t>
  </si>
  <si>
    <t>73/R69</t>
  </si>
  <si>
    <t>Sink Holes</t>
  </si>
  <si>
    <t>claim_242</t>
  </si>
  <si>
    <t>claim_243</t>
  </si>
  <si>
    <t>claim_244</t>
  </si>
  <si>
    <t>entity_302</t>
  </si>
  <si>
    <t>claim_245</t>
  </si>
  <si>
    <t>claim_246</t>
  </si>
  <si>
    <t>31/1AE</t>
  </si>
  <si>
    <t>Miami Lakes</t>
  </si>
  <si>
    <t>claim_247</t>
  </si>
  <si>
    <t>claim_248</t>
  </si>
  <si>
    <t>entity_391</t>
  </si>
  <si>
    <t>claim_249</t>
  </si>
  <si>
    <t>claim_250</t>
  </si>
  <si>
    <t>Nayarit</t>
  </si>
  <si>
    <t>claim_251</t>
  </si>
  <si>
    <t>claim_252</t>
  </si>
  <si>
    <t>claim_253</t>
  </si>
  <si>
    <t>claim_254</t>
  </si>
  <si>
    <t>claim_255</t>
  </si>
  <si>
    <t>73/D49</t>
  </si>
  <si>
    <t>claim_256</t>
  </si>
  <si>
    <t>Fire Suppression Water</t>
  </si>
  <si>
    <t>claim_257</t>
  </si>
  <si>
    <t>Toilet Overflow</t>
  </si>
  <si>
    <t>claim_258</t>
  </si>
  <si>
    <t>57/130</t>
  </si>
  <si>
    <t>claim_259</t>
  </si>
  <si>
    <t>claim_260</t>
  </si>
  <si>
    <t>claim_261</t>
  </si>
  <si>
    <t>claim_262</t>
  </si>
  <si>
    <t>entity_546</t>
  </si>
  <si>
    <t>Tornado</t>
  </si>
  <si>
    <t>Spartanburg</t>
  </si>
  <si>
    <t>claim_263</t>
  </si>
  <si>
    <t>31/1Q2</t>
  </si>
  <si>
    <t>claim_264</t>
  </si>
  <si>
    <t>31/1F5</t>
  </si>
  <si>
    <t>Strom Damage</t>
  </si>
  <si>
    <t>Wallingford</t>
  </si>
  <si>
    <t>claim_265</t>
  </si>
  <si>
    <t>claim_266</t>
  </si>
  <si>
    <t>Electrical Failure</t>
  </si>
  <si>
    <t>claim_267</t>
  </si>
  <si>
    <t>31/1R3</t>
  </si>
  <si>
    <t>Mechanical Failure Water</t>
  </si>
  <si>
    <t>claim_268</t>
  </si>
  <si>
    <t>33/736</t>
  </si>
  <si>
    <t>claim_269</t>
  </si>
  <si>
    <t>claim_270</t>
  </si>
  <si>
    <t>FS-1</t>
  </si>
  <si>
    <t>claim_271</t>
  </si>
  <si>
    <t>31/1B4</t>
  </si>
  <si>
    <t>Tampa</t>
  </si>
  <si>
    <t>claim_272</t>
  </si>
  <si>
    <t>33/7V8</t>
  </si>
  <si>
    <t>West Palm Beach</t>
  </si>
  <si>
    <t>claim_273</t>
  </si>
  <si>
    <t>claim_274</t>
  </si>
  <si>
    <t>19/2KY</t>
  </si>
  <si>
    <t>Willow Grove</t>
  </si>
  <si>
    <t>claim_275</t>
  </si>
  <si>
    <t>entity_362</t>
  </si>
  <si>
    <t>claim_276</t>
  </si>
  <si>
    <t>claim_277</t>
  </si>
  <si>
    <t>claim_278</t>
  </si>
  <si>
    <t>33/7W0</t>
  </si>
  <si>
    <t>claim_279</t>
  </si>
  <si>
    <t>claim_280</t>
  </si>
  <si>
    <t>Freeze Mechanical</t>
  </si>
  <si>
    <t>claim_281</t>
  </si>
  <si>
    <t>Princeton</t>
  </si>
  <si>
    <t>claim_282</t>
  </si>
  <si>
    <t>entity_523</t>
  </si>
  <si>
    <t>Lansdale</t>
  </si>
  <si>
    <t>claim_283</t>
  </si>
  <si>
    <t>entity_577</t>
  </si>
  <si>
    <t>claim_284</t>
  </si>
  <si>
    <t>claim_285</t>
  </si>
  <si>
    <t>claim_286</t>
  </si>
  <si>
    <t>Storm Freeze</t>
  </si>
  <si>
    <t>claim_287</t>
  </si>
  <si>
    <t>claim_288</t>
  </si>
  <si>
    <t>Storm Wind &amp;amp; Rain</t>
  </si>
  <si>
    <t>claim_289</t>
  </si>
  <si>
    <t>57/320</t>
  </si>
  <si>
    <t>claim_290</t>
  </si>
  <si>
    <t>entity_184</t>
  </si>
  <si>
    <t>Birmingham</t>
  </si>
  <si>
    <t>claim_291</t>
  </si>
  <si>
    <t>entity_509</t>
  </si>
  <si>
    <t>claim_292</t>
  </si>
  <si>
    <t>entity_621</t>
  </si>
  <si>
    <t>claim_293</t>
  </si>
  <si>
    <t>claim_294</t>
  </si>
  <si>
    <t>entity_505</t>
  </si>
  <si>
    <t>claim_295</t>
  </si>
  <si>
    <t>entity_409</t>
  </si>
  <si>
    <t>claim_296</t>
  </si>
  <si>
    <t>claim_297</t>
  </si>
  <si>
    <t>entity_398</t>
  </si>
  <si>
    <t>claim_298</t>
  </si>
  <si>
    <t>entity_525</t>
  </si>
  <si>
    <t>claim_299</t>
  </si>
  <si>
    <t>entity_601</t>
  </si>
  <si>
    <t>Woodlands</t>
  </si>
  <si>
    <t>claim_300</t>
  </si>
  <si>
    <t>entity_81</t>
  </si>
  <si>
    <t>claim_301</t>
  </si>
  <si>
    <t>claim_302</t>
  </si>
  <si>
    <t>claim_303</t>
  </si>
  <si>
    <t>entity_389</t>
  </si>
  <si>
    <t>Sprinkler Freeze</t>
  </si>
  <si>
    <t>Covington</t>
  </si>
  <si>
    <t>claim_304</t>
  </si>
  <si>
    <t>claim_305</t>
  </si>
  <si>
    <t>claim_306</t>
  </si>
  <si>
    <t>33/7K8</t>
  </si>
  <si>
    <t>Peabody</t>
  </si>
  <si>
    <t>claim_307</t>
  </si>
  <si>
    <t>claim_308</t>
  </si>
  <si>
    <t>31/1QM</t>
  </si>
  <si>
    <t xml:space="preserve">Storm </t>
  </si>
  <si>
    <t>Novi</t>
  </si>
  <si>
    <t>claim_309</t>
  </si>
  <si>
    <t>claim_310</t>
  </si>
  <si>
    <t>claim_311</t>
  </si>
  <si>
    <t>entity_423</t>
  </si>
  <si>
    <t>Linthicum</t>
  </si>
  <si>
    <t>claim_312</t>
  </si>
  <si>
    <t>entity_620</t>
  </si>
  <si>
    <t>Dulles</t>
  </si>
  <si>
    <t>claim_313</t>
  </si>
  <si>
    <t>entity_528</t>
  </si>
  <si>
    <t>Plymouth Meeting</t>
  </si>
  <si>
    <t>claim_314</t>
  </si>
  <si>
    <t>entity_504</t>
  </si>
  <si>
    <t>claim_315</t>
  </si>
  <si>
    <t>entity_410</t>
  </si>
  <si>
    <t>claim_316</t>
  </si>
  <si>
    <t>entity_428</t>
  </si>
  <si>
    <t>Silver Springs</t>
  </si>
  <si>
    <t>claim_317</t>
  </si>
  <si>
    <t>claim_318</t>
  </si>
  <si>
    <t>claim_319</t>
  </si>
  <si>
    <t>57/143</t>
  </si>
  <si>
    <t>Parsippany</t>
  </si>
  <si>
    <t>claim_320</t>
  </si>
  <si>
    <t>claim_321</t>
  </si>
  <si>
    <t>claim_322</t>
  </si>
  <si>
    <t>claim_323</t>
  </si>
  <si>
    <t>39/157</t>
  </si>
  <si>
    <t>WaiKoloa</t>
  </si>
  <si>
    <t>claim_324</t>
  </si>
  <si>
    <t>33/7Z8</t>
  </si>
  <si>
    <t>Halifax, NS</t>
  </si>
  <si>
    <t>claim_325</t>
  </si>
  <si>
    <t>31/1A7</t>
  </si>
  <si>
    <t>Homewood</t>
  </si>
  <si>
    <t>claim_326</t>
  </si>
  <si>
    <t>claim_327</t>
  </si>
  <si>
    <t>claim_328</t>
  </si>
  <si>
    <t>entity_627</t>
  </si>
  <si>
    <t>Herndon</t>
  </si>
  <si>
    <t>claim_329</t>
  </si>
  <si>
    <t>entity_346</t>
  </si>
  <si>
    <t>-</t>
  </si>
  <si>
    <t>Stone Mountain</t>
  </si>
  <si>
    <t>claim_330</t>
  </si>
  <si>
    <t>claim_331</t>
  </si>
  <si>
    <t>33/7B3</t>
  </si>
  <si>
    <t>claim_332</t>
  </si>
  <si>
    <t>claim_333</t>
  </si>
  <si>
    <t>entity_438</t>
  </si>
  <si>
    <t>Troy</t>
  </si>
  <si>
    <t>claim_334</t>
  </si>
  <si>
    <t>claim_335</t>
  </si>
  <si>
    <t>31/1AF</t>
  </si>
  <si>
    <t>Macon</t>
  </si>
  <si>
    <t>claim_336</t>
  </si>
  <si>
    <t xml:space="preserve"> Sprinkler System Water</t>
  </si>
  <si>
    <t>claim_337</t>
  </si>
  <si>
    <t>31/1R9</t>
  </si>
  <si>
    <t>claim_338</t>
  </si>
  <si>
    <t>claim_339</t>
  </si>
  <si>
    <t>claim_340</t>
  </si>
  <si>
    <t>33/7M4</t>
  </si>
  <si>
    <t>claim_341</t>
  </si>
  <si>
    <t>Mold</t>
  </si>
  <si>
    <t>claim_342</t>
  </si>
  <si>
    <t>31/1Q7</t>
  </si>
  <si>
    <t>claim_343</t>
  </si>
  <si>
    <t>Back-up</t>
  </si>
  <si>
    <t>claim_344</t>
  </si>
  <si>
    <t>claim_345</t>
  </si>
  <si>
    <t>claim_346</t>
  </si>
  <si>
    <t>57/135</t>
  </si>
  <si>
    <t>claim_347</t>
  </si>
  <si>
    <t>05/SZ2</t>
  </si>
  <si>
    <t>Aspen</t>
  </si>
  <si>
    <t>claim_348</t>
  </si>
  <si>
    <t>claim_349</t>
  </si>
  <si>
    <t>claim_350</t>
  </si>
  <si>
    <t>entity_267</t>
  </si>
  <si>
    <t>claim_351</t>
  </si>
  <si>
    <t>claim_352</t>
  </si>
  <si>
    <t>claim_353</t>
  </si>
  <si>
    <t>claim_354</t>
  </si>
  <si>
    <t>31/1AD</t>
  </si>
  <si>
    <t>Hapeville</t>
  </si>
  <si>
    <t>claim_355</t>
  </si>
  <si>
    <t>19/6G7</t>
  </si>
  <si>
    <t>claim_356</t>
  </si>
  <si>
    <t>entity_307</t>
  </si>
  <si>
    <t>claim_357</t>
  </si>
  <si>
    <t>claim_358</t>
  </si>
  <si>
    <t>claim_359</t>
  </si>
  <si>
    <t>claim_360</t>
  </si>
  <si>
    <t xml:space="preserve">33/7X2 </t>
  </si>
  <si>
    <t>Monsoon</t>
  </si>
  <si>
    <t>claim_361</t>
  </si>
  <si>
    <t>claim_362</t>
  </si>
  <si>
    <t>claim_363</t>
  </si>
  <si>
    <t>claim_364</t>
  </si>
  <si>
    <t>entity_335</t>
  </si>
  <si>
    <t>claim_365</t>
  </si>
  <si>
    <t>entity_327</t>
  </si>
  <si>
    <t>claim_366</t>
  </si>
  <si>
    <t>claim_367</t>
  </si>
  <si>
    <t>33/7N4</t>
  </si>
  <si>
    <t>claim_368</t>
  </si>
  <si>
    <t>claim_369</t>
  </si>
  <si>
    <t>claim_370</t>
  </si>
  <si>
    <t>claim_371</t>
  </si>
  <si>
    <t>31/32D</t>
  </si>
  <si>
    <t>claim_372</t>
  </si>
  <si>
    <t>claim_373</t>
  </si>
  <si>
    <t>claim_374</t>
  </si>
  <si>
    <t>claim_375</t>
  </si>
  <si>
    <t>entity_189</t>
  </si>
  <si>
    <t>claim_376</t>
  </si>
  <si>
    <t>claim_377</t>
  </si>
  <si>
    <t>31/1MW</t>
  </si>
  <si>
    <t>Omaha</t>
  </si>
  <si>
    <t>claim_378</t>
  </si>
  <si>
    <t>claim_379</t>
  </si>
  <si>
    <t>claim_380</t>
  </si>
  <si>
    <t>claim_381</t>
  </si>
  <si>
    <t>claim_382</t>
  </si>
  <si>
    <t>claim_383</t>
  </si>
  <si>
    <t>claim_384</t>
  </si>
  <si>
    <t>claim_385</t>
  </si>
  <si>
    <t xml:space="preserve">Fire </t>
  </si>
  <si>
    <t>claim_386</t>
  </si>
  <si>
    <t>entity_634</t>
  </si>
  <si>
    <t>St Thomas</t>
  </si>
  <si>
    <t>claim_387</t>
  </si>
  <si>
    <t>claim_388</t>
  </si>
  <si>
    <t>33/714</t>
  </si>
  <si>
    <t>Scottsdale</t>
  </si>
  <si>
    <t>claim_389</t>
  </si>
  <si>
    <t>claim_390</t>
  </si>
  <si>
    <t>claim_391</t>
  </si>
  <si>
    <t>claim_392</t>
  </si>
  <si>
    <t>29/WL9</t>
  </si>
  <si>
    <t>Georgetown</t>
  </si>
  <si>
    <t>claim_393</t>
  </si>
  <si>
    <t>claim_394</t>
  </si>
  <si>
    <t>84/SAI</t>
  </si>
  <si>
    <t>claim_395</t>
  </si>
  <si>
    <t>entity_572</t>
  </si>
  <si>
    <t>claim_396</t>
  </si>
  <si>
    <t>31/1MZ</t>
  </si>
  <si>
    <t>Cleveland</t>
  </si>
  <si>
    <t>claim_397</t>
  </si>
  <si>
    <t>claim_398</t>
  </si>
  <si>
    <t>claim_399</t>
  </si>
  <si>
    <t>claim_400</t>
  </si>
  <si>
    <t>entity_48</t>
  </si>
  <si>
    <t>claim_401</t>
  </si>
  <si>
    <t>claim_402</t>
  </si>
  <si>
    <t>29/STV</t>
  </si>
  <si>
    <t>claim_403</t>
  </si>
  <si>
    <t>42/SAQ</t>
  </si>
  <si>
    <t>claim_404</t>
  </si>
  <si>
    <t>claim_405</t>
  </si>
  <si>
    <t>73/C81</t>
  </si>
  <si>
    <t>Vail</t>
  </si>
  <si>
    <t>claim_406</t>
  </si>
  <si>
    <t>claim_407</t>
  </si>
  <si>
    <t>claim_408</t>
  </si>
  <si>
    <t>claim_409</t>
  </si>
  <si>
    <t>entity_23</t>
  </si>
  <si>
    <t>Calgary</t>
  </si>
  <si>
    <t>claim_410</t>
  </si>
  <si>
    <t>57/403</t>
  </si>
  <si>
    <t>La Jolla</t>
  </si>
  <si>
    <t>claim_411</t>
  </si>
  <si>
    <t>claim_412</t>
  </si>
  <si>
    <t>Oak Brook</t>
  </si>
  <si>
    <t>claim_413</t>
  </si>
  <si>
    <t>claim_414</t>
  </si>
  <si>
    <t>entity_269</t>
  </si>
  <si>
    <t>Aurora</t>
  </si>
  <si>
    <t>claim_415</t>
  </si>
  <si>
    <t>claim_416</t>
  </si>
  <si>
    <t>claim_417</t>
  </si>
  <si>
    <t>claim_418</t>
  </si>
  <si>
    <t>entity_499</t>
  </si>
  <si>
    <t>claim_419</t>
  </si>
  <si>
    <t>claim_420</t>
  </si>
  <si>
    <t>31/1DB</t>
  </si>
  <si>
    <t>Newark</t>
  </si>
  <si>
    <t>claim_421</t>
  </si>
  <si>
    <t>entity_544</t>
  </si>
  <si>
    <t>Greenville</t>
  </si>
  <si>
    <t>claim_422</t>
  </si>
  <si>
    <t>84/SQX</t>
  </si>
  <si>
    <t>Lombard</t>
  </si>
  <si>
    <t>claim_423</t>
  </si>
  <si>
    <t>96/73V</t>
  </si>
  <si>
    <t>Schaumburg</t>
  </si>
  <si>
    <t>claim_424</t>
  </si>
  <si>
    <t>claim_425</t>
  </si>
  <si>
    <t>64/5AE</t>
  </si>
  <si>
    <t>claim_426</t>
  </si>
  <si>
    <t>claim_427</t>
  </si>
  <si>
    <t>26/DC7</t>
  </si>
  <si>
    <t>claim_428</t>
  </si>
  <si>
    <t>1B/SCR</t>
  </si>
  <si>
    <t>Rio de Janeiro</t>
  </si>
  <si>
    <t>claim_429</t>
  </si>
  <si>
    <t>entity_553</t>
  </si>
  <si>
    <t>Kingsport</t>
  </si>
  <si>
    <t>claim_430</t>
  </si>
  <si>
    <t>entity_557</t>
  </si>
  <si>
    <t>claim_431</t>
  </si>
  <si>
    <t>claim_432</t>
  </si>
  <si>
    <t>claim_433</t>
  </si>
  <si>
    <t>entity_591</t>
  </si>
  <si>
    <t>claim_434</t>
  </si>
  <si>
    <t>claim_435</t>
  </si>
  <si>
    <t>73/R49</t>
  </si>
  <si>
    <t>claim_436</t>
  </si>
  <si>
    <t>claim_437</t>
  </si>
  <si>
    <t>claim_438</t>
  </si>
  <si>
    <t>33/7R6</t>
  </si>
  <si>
    <t>claim_439</t>
  </si>
  <si>
    <t>claim_440</t>
  </si>
  <si>
    <t>claim_441</t>
  </si>
  <si>
    <t>claim_442</t>
  </si>
  <si>
    <t>entity_543</t>
  </si>
  <si>
    <t>Newport</t>
  </si>
  <si>
    <t>claim_443</t>
  </si>
  <si>
    <t>57/128</t>
  </si>
  <si>
    <t>Warren</t>
  </si>
  <si>
    <t>claim_444</t>
  </si>
  <si>
    <t>claim_445</t>
  </si>
  <si>
    <t>31/1H6</t>
  </si>
  <si>
    <t>Creve Coeur</t>
  </si>
  <si>
    <t>claim_446</t>
  </si>
  <si>
    <t>57/142</t>
  </si>
  <si>
    <t>claim_447</t>
  </si>
  <si>
    <t>claim_448</t>
  </si>
  <si>
    <t>claim_449</t>
  </si>
  <si>
    <t>73/R44</t>
  </si>
  <si>
    <t>claim_450</t>
  </si>
  <si>
    <t>claim_451</t>
  </si>
  <si>
    <t>claim_452</t>
  </si>
  <si>
    <t>claim_453</t>
  </si>
  <si>
    <t>claim_454</t>
  </si>
  <si>
    <t>claim_455</t>
  </si>
  <si>
    <t>entity_46</t>
  </si>
  <si>
    <t>claim_456</t>
  </si>
  <si>
    <t>claim_457</t>
  </si>
  <si>
    <t>57/315</t>
  </si>
  <si>
    <t>claim_458</t>
  </si>
  <si>
    <t>entity_574</t>
  </si>
  <si>
    <t>claim_459</t>
  </si>
  <si>
    <t>claim_460</t>
  </si>
  <si>
    <t>entity_573</t>
  </si>
  <si>
    <t>claim_461</t>
  </si>
  <si>
    <t>entity_612</t>
  </si>
  <si>
    <t>claim_462</t>
  </si>
  <si>
    <t>claim_463</t>
  </si>
  <si>
    <t>claim_464</t>
  </si>
  <si>
    <t>29/SBK</t>
  </si>
  <si>
    <t>claim_465</t>
  </si>
  <si>
    <t>57/440</t>
  </si>
  <si>
    <t>Redmond</t>
  </si>
  <si>
    <t>claim_466</t>
  </si>
  <si>
    <t>claim_467</t>
  </si>
  <si>
    <t>claim_468</t>
  </si>
  <si>
    <t>claim_469</t>
  </si>
  <si>
    <t>entity_298</t>
  </si>
  <si>
    <t>claim_470</t>
  </si>
  <si>
    <t>entity_42</t>
  </si>
  <si>
    <t>claim_471</t>
  </si>
  <si>
    <t>claim_472</t>
  </si>
  <si>
    <t>entity_308</t>
  </si>
  <si>
    <t>claim_473</t>
  </si>
  <si>
    <t>entity_474</t>
  </si>
  <si>
    <t>claim_474</t>
  </si>
  <si>
    <t>entity_475</t>
  </si>
  <si>
    <t>claim_475</t>
  </si>
  <si>
    <t>entity_385</t>
  </si>
  <si>
    <t>claim_476</t>
  </si>
  <si>
    <t>96/71K</t>
  </si>
  <si>
    <t>Red Bank</t>
  </si>
  <si>
    <t>claim_477</t>
  </si>
  <si>
    <t>claim_478</t>
  </si>
  <si>
    <t>St. Petersburg</t>
  </si>
  <si>
    <t>claim_479</t>
  </si>
  <si>
    <t>claim_480</t>
  </si>
  <si>
    <t>claim_481</t>
  </si>
  <si>
    <t>31/1F3</t>
  </si>
  <si>
    <t>claim_482</t>
  </si>
  <si>
    <t>entity_244</t>
  </si>
  <si>
    <t>Pleasant Hill</t>
  </si>
  <si>
    <t>prior_premium_aop</t>
  </si>
  <si>
    <t>prior_premium_cat_eq</t>
  </si>
  <si>
    <t>prior_premium_cat_wind</t>
  </si>
  <si>
    <t>prior_premium_cat_flood</t>
  </si>
  <si>
    <t>pror_premium_terrorism</t>
  </si>
  <si>
    <t>prior_expenses</t>
  </si>
  <si>
    <t>prior_all_risk_premium</t>
  </si>
  <si>
    <t>prior_total_cat_premium</t>
  </si>
  <si>
    <t>prior_total_premium_excl_expense</t>
  </si>
  <si>
    <t>prior_total_premium_incl_expense</t>
  </si>
  <si>
    <t>entity_2</t>
  </si>
  <si>
    <t>entity_3</t>
  </si>
  <si>
    <t>entity_4</t>
  </si>
  <si>
    <t>entity_5</t>
  </si>
  <si>
    <t>entity_6</t>
  </si>
  <si>
    <t>entity_7</t>
  </si>
  <si>
    <t>entity_8</t>
  </si>
  <si>
    <t>entity_9</t>
  </si>
  <si>
    <t>entity_12</t>
  </si>
  <si>
    <t>entity_13</t>
  </si>
  <si>
    <t>entity_14</t>
  </si>
  <si>
    <t>entity_15</t>
  </si>
  <si>
    <t>entity_16</t>
  </si>
  <si>
    <t>entity_17</t>
  </si>
  <si>
    <t>entity_18</t>
  </si>
  <si>
    <t>entity_19</t>
  </si>
  <si>
    <t>entity_20</t>
  </si>
  <si>
    <t>entity_22</t>
  </si>
  <si>
    <t>entity_24</t>
  </si>
  <si>
    <t>entity_25</t>
  </si>
  <si>
    <t>entity_26</t>
  </si>
  <si>
    <t>entity_27</t>
  </si>
  <si>
    <t>entity_28</t>
  </si>
  <si>
    <t>entity_29</t>
  </si>
  <si>
    <t>entity_30</t>
  </si>
  <si>
    <t>entity_31</t>
  </si>
  <si>
    <t>entity_32</t>
  </si>
  <si>
    <t>entity_33</t>
  </si>
  <si>
    <t>entity_34</t>
  </si>
  <si>
    <t>entity_35</t>
  </si>
  <si>
    <t>entity_37</t>
  </si>
  <si>
    <t>entity_38</t>
  </si>
  <si>
    <t>entity_39</t>
  </si>
  <si>
    <t>entity_40</t>
  </si>
  <si>
    <t>entity_41</t>
  </si>
  <si>
    <t>entity_45</t>
  </si>
  <si>
    <t>entity_47</t>
  </si>
  <si>
    <t>entity_49</t>
  </si>
  <si>
    <t>entity_51</t>
  </si>
  <si>
    <t>entity_52</t>
  </si>
  <si>
    <t>entity_53</t>
  </si>
  <si>
    <t>entity_54</t>
  </si>
  <si>
    <t>entity_55</t>
  </si>
  <si>
    <t>entity_56</t>
  </si>
  <si>
    <t>entity_57</t>
  </si>
  <si>
    <t>entity_58</t>
  </si>
  <si>
    <t>entity_59</t>
  </si>
  <si>
    <t>entity_60</t>
  </si>
  <si>
    <t>entity_62</t>
  </si>
  <si>
    <t>entity_63</t>
  </si>
  <si>
    <t>entity_64</t>
  </si>
  <si>
    <t>entity_65</t>
  </si>
  <si>
    <t>entity_66</t>
  </si>
  <si>
    <t>entity_67</t>
  </si>
  <si>
    <t>entity_68</t>
  </si>
  <si>
    <t>entity_69</t>
  </si>
  <si>
    <t>entity_70</t>
  </si>
  <si>
    <t>entity_71</t>
  </si>
  <si>
    <t>entity_72</t>
  </si>
  <si>
    <t>entity_73</t>
  </si>
  <si>
    <t>entity_74</t>
  </si>
  <si>
    <t>entity_75</t>
  </si>
  <si>
    <t>entity_76</t>
  </si>
  <si>
    <t>entity_77</t>
  </si>
  <si>
    <t>entity_78</t>
  </si>
  <si>
    <t>entity_80</t>
  </si>
  <si>
    <t>entity_82</t>
  </si>
  <si>
    <t>entity_83</t>
  </si>
  <si>
    <t>entity_84</t>
  </si>
  <si>
    <t>entity_85</t>
  </si>
  <si>
    <t>entity_86</t>
  </si>
  <si>
    <t>entity_87</t>
  </si>
  <si>
    <t>entity_88</t>
  </si>
  <si>
    <t>entity_89</t>
  </si>
  <si>
    <t>entity_90</t>
  </si>
  <si>
    <t>entity_91</t>
  </si>
  <si>
    <t>entity_92</t>
  </si>
  <si>
    <t>entity_93</t>
  </si>
  <si>
    <t>entity_94</t>
  </si>
  <si>
    <t>entity_95</t>
  </si>
  <si>
    <t>entity_97</t>
  </si>
  <si>
    <t>entity_98</t>
  </si>
  <si>
    <t>entity_99</t>
  </si>
  <si>
    <t>entity_100</t>
  </si>
  <si>
    <t>entity_102</t>
  </si>
  <si>
    <t>entity_104</t>
  </si>
  <si>
    <t>entity_105</t>
  </si>
  <si>
    <t>entity_106</t>
  </si>
  <si>
    <t>entity_108</t>
  </si>
  <si>
    <t>entity_109</t>
  </si>
  <si>
    <t>entity_110</t>
  </si>
  <si>
    <t>entity_111</t>
  </si>
  <si>
    <t>entity_112</t>
  </si>
  <si>
    <t>entity_113</t>
  </si>
  <si>
    <t>entity_114</t>
  </si>
  <si>
    <t>entity_115</t>
  </si>
  <si>
    <t>entity_116</t>
  </si>
  <si>
    <t>entity_117</t>
  </si>
  <si>
    <t>entity_118</t>
  </si>
  <si>
    <t>entity_119</t>
  </si>
  <si>
    <t>entity_120</t>
  </si>
  <si>
    <t>entity_121</t>
  </si>
  <si>
    <t>entity_122</t>
  </si>
  <si>
    <t>entity_123</t>
  </si>
  <si>
    <t>entity_124</t>
  </si>
  <si>
    <t>entity_125</t>
  </si>
  <si>
    <t>entity_126</t>
  </si>
  <si>
    <t>entity_127</t>
  </si>
  <si>
    <t>entity_128</t>
  </si>
  <si>
    <t>entity_129</t>
  </si>
  <si>
    <t>entity_130</t>
  </si>
  <si>
    <t>entity_131</t>
  </si>
  <si>
    <t>entity_132</t>
  </si>
  <si>
    <t>entity_133</t>
  </si>
  <si>
    <t>entity_134</t>
  </si>
  <si>
    <t>entity_135</t>
  </si>
  <si>
    <t>entity_136</t>
  </si>
  <si>
    <t>entity_137</t>
  </si>
  <si>
    <t>entity_138</t>
  </si>
  <si>
    <t>entity_139</t>
  </si>
  <si>
    <t>entity_140</t>
  </si>
  <si>
    <t>entity_141</t>
  </si>
  <si>
    <t>entity_142</t>
  </si>
  <si>
    <t>entity_143</t>
  </si>
  <si>
    <t>entity_144</t>
  </si>
  <si>
    <t>entity_145</t>
  </si>
  <si>
    <t>entity_146</t>
  </si>
  <si>
    <t>entity_147</t>
  </si>
  <si>
    <t>entity_148</t>
  </si>
  <si>
    <t>entity_149</t>
  </si>
  <si>
    <t>entity_150</t>
  </si>
  <si>
    <t>entity_151</t>
  </si>
  <si>
    <t>entity_152</t>
  </si>
  <si>
    <t>entity_153</t>
  </si>
  <si>
    <t>entity_154</t>
  </si>
  <si>
    <t>entity_155</t>
  </si>
  <si>
    <t>entity_156</t>
  </si>
  <si>
    <t>entity_157</t>
  </si>
  <si>
    <t>entity_158</t>
  </si>
  <si>
    <t>entity_159</t>
  </si>
  <si>
    <t>entity_160</t>
  </si>
  <si>
    <t>entity_161</t>
  </si>
  <si>
    <t>entity_162</t>
  </si>
  <si>
    <t>entity_163</t>
  </si>
  <si>
    <t>entity_164</t>
  </si>
  <si>
    <t>entity_165</t>
  </si>
  <si>
    <t>entity_166</t>
  </si>
  <si>
    <t>entity_167</t>
  </si>
  <si>
    <t>entity_168</t>
  </si>
  <si>
    <t>entity_169</t>
  </si>
  <si>
    <t>entity_170</t>
  </si>
  <si>
    <t>entity_171</t>
  </si>
  <si>
    <t>entity_172</t>
  </si>
  <si>
    <t>entity_173</t>
  </si>
  <si>
    <t>entity_174</t>
  </si>
  <si>
    <t>entity_175</t>
  </si>
  <si>
    <t>entity_176</t>
  </si>
  <si>
    <t>entity_177</t>
  </si>
  <si>
    <t>entity_178</t>
  </si>
  <si>
    <t>entity_179</t>
  </si>
  <si>
    <t>entity_180</t>
  </si>
  <si>
    <t>entity_181</t>
  </si>
  <si>
    <t>entity_182</t>
  </si>
  <si>
    <t>entity_183</t>
  </si>
  <si>
    <t>entity_185</t>
  </si>
  <si>
    <t>entity_186</t>
  </si>
  <si>
    <t>entity_188</t>
  </si>
  <si>
    <t>entity_190</t>
  </si>
  <si>
    <t>entity_191</t>
  </si>
  <si>
    <t>entity_192</t>
  </si>
  <si>
    <t>entity_193</t>
  </si>
  <si>
    <t>entity_194</t>
  </si>
  <si>
    <t>entity_195</t>
  </si>
  <si>
    <t>entity_196</t>
  </si>
  <si>
    <t>entity_197</t>
  </si>
  <si>
    <t>entity_198</t>
  </si>
  <si>
    <t>entity_199</t>
  </si>
  <si>
    <t>entity_200</t>
  </si>
  <si>
    <t>entity_201</t>
  </si>
  <si>
    <t>entity_202</t>
  </si>
  <si>
    <t>entity_203</t>
  </si>
  <si>
    <t>entity_204</t>
  </si>
  <si>
    <t>entity_205</t>
  </si>
  <si>
    <t>entity_206</t>
  </si>
  <si>
    <t>entity_207</t>
  </si>
  <si>
    <t>entity_208</t>
  </si>
  <si>
    <t>entity_209</t>
  </si>
  <si>
    <t>entity_210</t>
  </si>
  <si>
    <t>entity_211</t>
  </si>
  <si>
    <t>entity_212</t>
  </si>
  <si>
    <t>entity_213</t>
  </si>
  <si>
    <t>entity_214</t>
  </si>
  <si>
    <t>entity_215</t>
  </si>
  <si>
    <t>entity_216</t>
  </si>
  <si>
    <t>entity_217</t>
  </si>
  <si>
    <t>entity_218</t>
  </si>
  <si>
    <t>entity_219</t>
  </si>
  <si>
    <t>entity_220</t>
  </si>
  <si>
    <t>entity_221</t>
  </si>
  <si>
    <t>entity_222</t>
  </si>
  <si>
    <t>entity_223</t>
  </si>
  <si>
    <t>entity_224</t>
  </si>
  <si>
    <t>entity_225</t>
  </si>
  <si>
    <t>entity_226</t>
  </si>
  <si>
    <t>entity_227</t>
  </si>
  <si>
    <t>entity_228</t>
  </si>
  <si>
    <t>entity_229</t>
  </si>
  <si>
    <t>entity_230</t>
  </si>
  <si>
    <t>entity_231</t>
  </si>
  <si>
    <t>entity_232</t>
  </si>
  <si>
    <t>entity_233</t>
  </si>
  <si>
    <t>entity_234</t>
  </si>
  <si>
    <t>entity_235</t>
  </si>
  <si>
    <t>entity_236</t>
  </si>
  <si>
    <t>entity_237</t>
  </si>
  <si>
    <t>entity_238</t>
  </si>
  <si>
    <t>entity_239</t>
  </si>
  <si>
    <t>entity_240</t>
  </si>
  <si>
    <t>entity_241</t>
  </si>
  <si>
    <t>entity_242</t>
  </si>
  <si>
    <t>entity_243</t>
  </si>
  <si>
    <t>entity_245</t>
  </si>
  <si>
    <t>entity_246</t>
  </si>
  <si>
    <t>entity_247</t>
  </si>
  <si>
    <t>entity_248</t>
  </si>
  <si>
    <t>entity_249</t>
  </si>
  <si>
    <t>entity_250</t>
  </si>
  <si>
    <t>entity_251</t>
  </si>
  <si>
    <t>entity_252</t>
  </si>
  <si>
    <t>entity_253</t>
  </si>
  <si>
    <t>entity_254</t>
  </si>
  <si>
    <t>entity_255</t>
  </si>
  <si>
    <t>entity_256</t>
  </si>
  <si>
    <t>entity_257</t>
  </si>
  <si>
    <t>entity_258</t>
  </si>
  <si>
    <t>entity_259</t>
  </si>
  <si>
    <t>entity_260</t>
  </si>
  <si>
    <t>entity_261</t>
  </si>
  <si>
    <t>entity_262</t>
  </si>
  <si>
    <t>entity_263</t>
  </si>
  <si>
    <t>entity_264</t>
  </si>
  <si>
    <t>entity_265</t>
  </si>
  <si>
    <t>entity_266</t>
  </si>
  <si>
    <t>entity_268</t>
  </si>
  <si>
    <t>entity_271</t>
  </si>
  <si>
    <t>entity_272</t>
  </si>
  <si>
    <t>entity_273</t>
  </si>
  <si>
    <t>entity_274</t>
  </si>
  <si>
    <t>entity_275</t>
  </si>
  <si>
    <t>entity_276</t>
  </si>
  <si>
    <t>entity_277</t>
  </si>
  <si>
    <t>entity_278</t>
  </si>
  <si>
    <t>entity_279</t>
  </si>
  <si>
    <t>entity_280</t>
  </si>
  <si>
    <t>entity_281</t>
  </si>
  <si>
    <t>entity_282</t>
  </si>
  <si>
    <t>entity_283</t>
  </si>
  <si>
    <t>entity_284</t>
  </si>
  <si>
    <t>entity_287</t>
  </si>
  <si>
    <t>entity_288</t>
  </si>
  <si>
    <t>entity_289</t>
  </si>
  <si>
    <t>entity_290</t>
  </si>
  <si>
    <t>entity_291</t>
  </si>
  <si>
    <t>entity_292</t>
  </si>
  <si>
    <t>entity_293</t>
  </si>
  <si>
    <t>entity_294</t>
  </si>
  <si>
    <t>entity_295</t>
  </si>
  <si>
    <t>entity_296</t>
  </si>
  <si>
    <t>entity_299</t>
  </si>
  <si>
    <t>entity_300</t>
  </si>
  <si>
    <t>entity_301</t>
  </si>
  <si>
    <t>entity_303</t>
  </si>
  <si>
    <t>entity_304</t>
  </si>
  <si>
    <t>entity_305</t>
  </si>
  <si>
    <t>entity_306</t>
  </si>
  <si>
    <t>entity_309</t>
  </si>
  <si>
    <t>entity_310</t>
  </si>
  <si>
    <t>entity_311</t>
  </si>
  <si>
    <t>entity_312</t>
  </si>
  <si>
    <t>entity_313</t>
  </si>
  <si>
    <t>entity_314</t>
  </si>
  <si>
    <t>entity_315</t>
  </si>
  <si>
    <t>entity_316</t>
  </si>
  <si>
    <t>entity_317</t>
  </si>
  <si>
    <t>entity_318</t>
  </si>
  <si>
    <t>entity_319</t>
  </si>
  <si>
    <t>entity_320</t>
  </si>
  <si>
    <t>entity_321</t>
  </si>
  <si>
    <t>entity_322</t>
  </si>
  <si>
    <t>entity_323</t>
  </si>
  <si>
    <t>entity_324</t>
  </si>
  <si>
    <t>entity_325</t>
  </si>
  <si>
    <t>entity_326</t>
  </si>
  <si>
    <t>entity_328</t>
  </si>
  <si>
    <t>entity_329</t>
  </si>
  <si>
    <t>entity_330</t>
  </si>
  <si>
    <t>entity_331</t>
  </si>
  <si>
    <t>entity_333</t>
  </si>
  <si>
    <t>entity_334</t>
  </si>
  <si>
    <t>entity_336</t>
  </si>
  <si>
    <t>entity_337</t>
  </si>
  <si>
    <t>entity_338</t>
  </si>
  <si>
    <t>entity_339</t>
  </si>
  <si>
    <t>entity_340</t>
  </si>
  <si>
    <t>entity_341</t>
  </si>
  <si>
    <t>entity_342</t>
  </si>
  <si>
    <t>entity_343</t>
  </si>
  <si>
    <t>entity_344</t>
  </si>
  <si>
    <t>entity_345</t>
  </si>
  <si>
    <t>entity_347</t>
  </si>
  <si>
    <t>entity_348</t>
  </si>
  <si>
    <t>entity_349</t>
  </si>
  <si>
    <t>entity_350</t>
  </si>
  <si>
    <t>entity_351</t>
  </si>
  <si>
    <t>entity_352</t>
  </si>
  <si>
    <t>entity_353</t>
  </si>
  <si>
    <t>entity_354</t>
  </si>
  <si>
    <t>entity_356</t>
  </si>
  <si>
    <t>entity_357</t>
  </si>
  <si>
    <t>entity_358</t>
  </si>
  <si>
    <t>entity_359</t>
  </si>
  <si>
    <t>entity_360</t>
  </si>
  <si>
    <t>entity_361</t>
  </si>
  <si>
    <t>entity_363</t>
  </si>
  <si>
    <t>entity_364</t>
  </si>
  <si>
    <t>entity_365</t>
  </si>
  <si>
    <t>entity_366</t>
  </si>
  <si>
    <t>entity_367</t>
  </si>
  <si>
    <t>entity_368</t>
  </si>
  <si>
    <t>entity_369</t>
  </si>
  <si>
    <t>entity_370</t>
  </si>
  <si>
    <t>entity_371</t>
  </si>
  <si>
    <t>entity_372</t>
  </si>
  <si>
    <t>entity_373</t>
  </si>
  <si>
    <t>entity_374</t>
  </si>
  <si>
    <t>entity_375</t>
  </si>
  <si>
    <t>entity_376</t>
  </si>
  <si>
    <t>entity_377</t>
  </si>
  <si>
    <t>entity_378</t>
  </si>
  <si>
    <t>entity_379</t>
  </si>
  <si>
    <t>entity_380</t>
  </si>
  <si>
    <t>entity_381</t>
  </si>
  <si>
    <t>entity_383</t>
  </si>
  <si>
    <t>entity_384</t>
  </si>
  <si>
    <t>entity_386</t>
  </si>
  <si>
    <t>entity_388</t>
  </si>
  <si>
    <t>entity_390</t>
  </si>
  <si>
    <t>entity_392</t>
  </si>
  <si>
    <t>entity_393</t>
  </si>
  <si>
    <t>entity_394</t>
  </si>
  <si>
    <t>entity_395</t>
  </si>
  <si>
    <t>entity_396</t>
  </si>
  <si>
    <t>entity_397</t>
  </si>
  <si>
    <t>entity_399</t>
  </si>
  <si>
    <t>entity_400</t>
  </si>
  <si>
    <t>entity_401</t>
  </si>
  <si>
    <t>entity_402</t>
  </si>
  <si>
    <t>entity_403</t>
  </si>
  <si>
    <t>entity_404</t>
  </si>
  <si>
    <t>entity_405</t>
  </si>
  <si>
    <t>entity_406</t>
  </si>
  <si>
    <t>entity_407</t>
  </si>
  <si>
    <t>entity_413</t>
  </si>
  <si>
    <t>entity_414</t>
  </si>
  <si>
    <t>entity_415</t>
  </si>
  <si>
    <t>entity_416</t>
  </si>
  <si>
    <t>entity_417</t>
  </si>
  <si>
    <t>entity_418</t>
  </si>
  <si>
    <t>entity_419</t>
  </si>
  <si>
    <t>entity_420</t>
  </si>
  <si>
    <t>entity_421</t>
  </si>
  <si>
    <t>entity_422</t>
  </si>
  <si>
    <t>entity_424</t>
  </si>
  <si>
    <t>entity_425</t>
  </si>
  <si>
    <t>entity_427</t>
  </si>
  <si>
    <t>entity_429</t>
  </si>
  <si>
    <t>entity_430</t>
  </si>
  <si>
    <t>entity_431</t>
  </si>
  <si>
    <t>entity_433</t>
  </si>
  <si>
    <t>entity_434</t>
  </si>
  <si>
    <t>entity_435</t>
  </si>
  <si>
    <t>entity_436</t>
  </si>
  <si>
    <t>entity_437</t>
  </si>
  <si>
    <t>entity_439</t>
  </si>
  <si>
    <t>entity_440</t>
  </si>
  <si>
    <t>entity_441</t>
  </si>
  <si>
    <t>entity_442</t>
  </si>
  <si>
    <t>entity_443</t>
  </si>
  <si>
    <t>entity_444</t>
  </si>
  <si>
    <t>entity_445</t>
  </si>
  <si>
    <t>entity_446</t>
  </si>
  <si>
    <t>entity_447</t>
  </si>
  <si>
    <t>entity_448</t>
  </si>
  <si>
    <t>entity_449</t>
  </si>
  <si>
    <t>entity_451</t>
  </si>
  <si>
    <t>entity_452</t>
  </si>
  <si>
    <t>entity_453</t>
  </si>
  <si>
    <t>entity_454</t>
  </si>
  <si>
    <t>entity_455</t>
  </si>
  <si>
    <t>entity_460</t>
  </si>
  <si>
    <t>entity_461</t>
  </si>
  <si>
    <t>entity_462</t>
  </si>
  <si>
    <t>entity_463</t>
  </si>
  <si>
    <t>entity_465</t>
  </si>
  <si>
    <t>entity_466</t>
  </si>
  <si>
    <t>entity_467</t>
  </si>
  <si>
    <t>entity_469</t>
  </si>
  <si>
    <t>entity_470</t>
  </si>
  <si>
    <t>entity_472</t>
  </si>
  <si>
    <t>entity_473</t>
  </si>
  <si>
    <t>entity_476</t>
  </si>
  <si>
    <t>entity_477</t>
  </si>
  <si>
    <t>entity_478</t>
  </si>
  <si>
    <t>entity_479</t>
  </si>
  <si>
    <t>entity_480</t>
  </si>
  <si>
    <t>entity_481</t>
  </si>
  <si>
    <t>entity_482</t>
  </si>
  <si>
    <t>entity_483</t>
  </si>
  <si>
    <t>entity_484</t>
  </si>
  <si>
    <t>entity_485</t>
  </si>
  <si>
    <t>entity_486</t>
  </si>
  <si>
    <t>entity_487</t>
  </si>
  <si>
    <t>entity_488</t>
  </si>
  <si>
    <t>entity_489</t>
  </si>
  <si>
    <t>entity_490</t>
  </si>
  <si>
    <t>entity_491</t>
  </si>
  <si>
    <t>entity_492</t>
  </si>
  <si>
    <t>entity_493</t>
  </si>
  <si>
    <t>entity_494</t>
  </si>
  <si>
    <t>entity_495</t>
  </si>
  <si>
    <t>entity_497</t>
  </si>
  <si>
    <t>entity_498</t>
  </si>
  <si>
    <t>entity_500</t>
  </si>
  <si>
    <t>entity_503</t>
  </si>
  <si>
    <t>entity_506</t>
  </si>
  <si>
    <t>entity_507</t>
  </si>
  <si>
    <t>entity_508</t>
  </si>
  <si>
    <t>entity_510</t>
  </si>
  <si>
    <t>entity_511</t>
  </si>
  <si>
    <t>entity_512</t>
  </si>
  <si>
    <t>entity_513</t>
  </si>
  <si>
    <t>entity_514</t>
  </si>
  <si>
    <t>entity_515</t>
  </si>
  <si>
    <t>entity_516</t>
  </si>
  <si>
    <t>entity_517</t>
  </si>
  <si>
    <t>entity_518</t>
  </si>
  <si>
    <t>entity_519</t>
  </si>
  <si>
    <t>entity_520</t>
  </si>
  <si>
    <t>entity_521</t>
  </si>
  <si>
    <t>entity_522</t>
  </si>
  <si>
    <t>entity_524</t>
  </si>
  <si>
    <t>entity_526</t>
  </si>
  <si>
    <t>entity_527</t>
  </si>
  <si>
    <t>entity_529</t>
  </si>
  <si>
    <t>entity_530</t>
  </si>
  <si>
    <t>entity_531</t>
  </si>
  <si>
    <t>entity_532</t>
  </si>
  <si>
    <t>entity_533</t>
  </si>
  <si>
    <t>entity_534</t>
  </si>
  <si>
    <t>entity_535</t>
  </si>
  <si>
    <t>entity_536</t>
  </si>
  <si>
    <t>entity_537</t>
  </si>
  <si>
    <t>entity_538</t>
  </si>
  <si>
    <t>entity_539</t>
  </si>
  <si>
    <t>entity_540</t>
  </si>
  <si>
    <t>entity_541</t>
  </si>
  <si>
    <t>entity_542</t>
  </si>
  <si>
    <t>entity_545</t>
  </si>
  <si>
    <t>entity_547</t>
  </si>
  <si>
    <t>entity_548</t>
  </si>
  <si>
    <t>entity_549</t>
  </si>
  <si>
    <t>entity_550</t>
  </si>
  <si>
    <t>entity_551</t>
  </si>
  <si>
    <t>entity_552</t>
  </si>
  <si>
    <t>entity_554</t>
  </si>
  <si>
    <t>entity_555</t>
  </si>
  <si>
    <t>entity_556</t>
  </si>
  <si>
    <t>entity_559</t>
  </si>
  <si>
    <t>entity_560</t>
  </si>
  <si>
    <t>entity_561</t>
  </si>
  <si>
    <t>entity_562</t>
  </si>
  <si>
    <t>entity_563</t>
  </si>
  <si>
    <t>entity_564</t>
  </si>
  <si>
    <t>entity_565</t>
  </si>
  <si>
    <t>entity_566</t>
  </si>
  <si>
    <t>entity_567</t>
  </si>
  <si>
    <t>entity_568</t>
  </si>
  <si>
    <t>entity_569</t>
  </si>
  <si>
    <t>entity_571</t>
  </si>
  <si>
    <t>entity_575</t>
  </si>
  <si>
    <t>entity_576</t>
  </si>
  <si>
    <t>entity_578</t>
  </si>
  <si>
    <t>entity_579</t>
  </si>
  <si>
    <t>entity_580</t>
  </si>
  <si>
    <t>entity_581</t>
  </si>
  <si>
    <t>entity_582</t>
  </si>
  <si>
    <t>entity_583</t>
  </si>
  <si>
    <t>entity_584</t>
  </si>
  <si>
    <t>entity_585</t>
  </si>
  <si>
    <t>entity_587</t>
  </si>
  <si>
    <t>entity_588</t>
  </si>
  <si>
    <t>entity_589</t>
  </si>
  <si>
    <t>entity_592</t>
  </si>
  <si>
    <t>entity_593</t>
  </si>
  <si>
    <t>entity_594</t>
  </si>
  <si>
    <t>entity_595</t>
  </si>
  <si>
    <t>entity_597</t>
  </si>
  <si>
    <t>entity_598</t>
  </si>
  <si>
    <t>entity_599</t>
  </si>
  <si>
    <t>entity_600</t>
  </si>
  <si>
    <t>entity_602</t>
  </si>
  <si>
    <t>entity_603</t>
  </si>
  <si>
    <t>entity_604</t>
  </si>
  <si>
    <t>entity_605</t>
  </si>
  <si>
    <t>entity_606</t>
  </si>
  <si>
    <t>entity_607</t>
  </si>
  <si>
    <t>entity_608</t>
  </si>
  <si>
    <t>entity_609</t>
  </si>
  <si>
    <t>entity_610</t>
  </si>
  <si>
    <t>entity_611</t>
  </si>
  <si>
    <t>entity_613</t>
  </si>
  <si>
    <t>entity_614</t>
  </si>
  <si>
    <t>entity_615</t>
  </si>
  <si>
    <t>entity_616</t>
  </si>
  <si>
    <t>entity_617</t>
  </si>
  <si>
    <t>entity_618</t>
  </si>
  <si>
    <t>entity_619</t>
  </si>
  <si>
    <t>entity_622</t>
  </si>
  <si>
    <t>entity_623</t>
  </si>
  <si>
    <t>entity_624</t>
  </si>
  <si>
    <t>entity_625</t>
  </si>
  <si>
    <t>entity_626</t>
  </si>
  <si>
    <t>entity_628</t>
  </si>
  <si>
    <t>entity_629</t>
  </si>
  <si>
    <t>entity_630</t>
  </si>
  <si>
    <t>entity_631</t>
  </si>
  <si>
    <t>entity_632</t>
  </si>
  <si>
    <t>entity_633</t>
  </si>
  <si>
    <t>entity_635</t>
  </si>
  <si>
    <t>entity_636</t>
  </si>
  <si>
    <t>entity_637</t>
  </si>
  <si>
    <t>entity_638</t>
  </si>
  <si>
    <t>entity_639</t>
  </si>
  <si>
    <t>entity_640</t>
  </si>
  <si>
    <t>entity_641</t>
  </si>
  <si>
    <t>entity_642</t>
  </si>
  <si>
    <t>entity_643</t>
  </si>
  <si>
    <t>entity_644</t>
  </si>
  <si>
    <t>entity_645</t>
  </si>
  <si>
    <t>entity_646</t>
  </si>
  <si>
    <t>entity_647</t>
  </si>
  <si>
    <t>entity_648</t>
  </si>
  <si>
    <t>entity_649</t>
  </si>
  <si>
    <t>entity_650</t>
  </si>
  <si>
    <t>entity_651</t>
  </si>
  <si>
    <t>entity_653</t>
  </si>
  <si>
    <t>entity_654</t>
  </si>
  <si>
    <t>entity_655</t>
  </si>
  <si>
    <t>entity_656</t>
  </si>
  <si>
    <t>entity_657</t>
  </si>
  <si>
    <t>entity_658</t>
  </si>
  <si>
    <t>entity_659</t>
  </si>
  <si>
    <t>entity_660</t>
  </si>
  <si>
    <t>entity_661</t>
  </si>
  <si>
    <t>entity_662</t>
  </si>
  <si>
    <t>entity_663</t>
  </si>
  <si>
    <t>entity_664</t>
  </si>
  <si>
    <t>entity_665</t>
  </si>
  <si>
    <t>entity_666</t>
  </si>
  <si>
    <t>entity_667</t>
  </si>
  <si>
    <t>entity_668</t>
  </si>
  <si>
    <t>entity_669</t>
  </si>
  <si>
    <t>entity_670</t>
  </si>
  <si>
    <t>entity_671</t>
  </si>
  <si>
    <t>entity_672</t>
  </si>
  <si>
    <t>entity_673</t>
  </si>
  <si>
    <t>entity_674</t>
  </si>
  <si>
    <t>entity_675</t>
  </si>
  <si>
    <t>entity_676</t>
  </si>
  <si>
    <t>entity_677</t>
  </si>
  <si>
    <t>entity_678</t>
  </si>
  <si>
    <t>entity_679</t>
  </si>
  <si>
    <t>entity_680</t>
  </si>
  <si>
    <t>entity_681</t>
  </si>
  <si>
    <t>entity_682</t>
  </si>
  <si>
    <t>entity_683</t>
  </si>
  <si>
    <t>entity_684</t>
  </si>
  <si>
    <t>entity_685</t>
  </si>
  <si>
    <t>entity_686</t>
  </si>
  <si>
    <t>entity_687</t>
  </si>
  <si>
    <t>entity_688</t>
  </si>
  <si>
    <t>entity_689</t>
  </si>
  <si>
    <t>entity_690</t>
  </si>
  <si>
    <t>entity_691</t>
  </si>
  <si>
    <t>entity_692</t>
  </si>
  <si>
    <t>entity_693</t>
  </si>
  <si>
    <t>entity_694</t>
  </si>
  <si>
    <t>entity_695</t>
  </si>
  <si>
    <t>entity_696</t>
  </si>
  <si>
    <t>entity_697</t>
  </si>
  <si>
    <t>entity_698</t>
  </si>
  <si>
    <t>entity_699</t>
  </si>
  <si>
    <t>entity_700</t>
  </si>
  <si>
    <t>entity_701</t>
  </si>
  <si>
    <t>entity_702</t>
  </si>
  <si>
    <t>entity_703</t>
  </si>
  <si>
    <t>entity_704</t>
  </si>
  <si>
    <t>entity_705</t>
  </si>
  <si>
    <t>entity_706</t>
  </si>
  <si>
    <t>entity_707</t>
  </si>
  <si>
    <t>entity_708</t>
  </si>
  <si>
    <t>entity_709</t>
  </si>
  <si>
    <t>entity_710</t>
  </si>
  <si>
    <t>entity_711</t>
  </si>
  <si>
    <t>entity_712</t>
  </si>
  <si>
    <t>entity_713</t>
  </si>
  <si>
    <t>entity_714</t>
  </si>
  <si>
    <t>entity_715</t>
  </si>
  <si>
    <t>entity_716</t>
  </si>
  <si>
    <t>entity_717</t>
  </si>
  <si>
    <t>entity_718</t>
  </si>
  <si>
    <t>entity_719</t>
  </si>
  <si>
    <t>entity_720</t>
  </si>
  <si>
    <t>entity_721</t>
  </si>
  <si>
    <t>entity_722</t>
  </si>
  <si>
    <t>entity_723</t>
  </si>
  <si>
    <t>entity_724</t>
  </si>
  <si>
    <t>entity_725</t>
  </si>
  <si>
    <t>entity_726</t>
  </si>
  <si>
    <t>entity_727</t>
  </si>
  <si>
    <t>entity_728</t>
  </si>
  <si>
    <t>entity_729</t>
  </si>
  <si>
    <t>entity_730</t>
  </si>
  <si>
    <t>entity_731</t>
  </si>
  <si>
    <t>entity_732</t>
  </si>
  <si>
    <t>entity_733</t>
  </si>
  <si>
    <t>entity_734</t>
  </si>
  <si>
    <t>entity_735</t>
  </si>
  <si>
    <t>entity_736</t>
  </si>
  <si>
    <t>entity_737</t>
  </si>
  <si>
    <t>entity_738</t>
  </si>
  <si>
    <t>entity_739</t>
  </si>
  <si>
    <t>rate_type</t>
  </si>
  <si>
    <t>rate_id</t>
  </si>
  <si>
    <t>relativity_type</t>
  </si>
  <si>
    <t>level</t>
  </si>
  <si>
    <t>dataset</t>
  </si>
  <si>
    <t>value_order</t>
  </si>
  <si>
    <t>sov</t>
  </si>
  <si>
    <t>Total Insured Value (TIV)</t>
  </si>
  <si>
    <t>AOP Coverage</t>
  </si>
  <si>
    <t>CAT-EQ Coverage</t>
  </si>
  <si>
    <t>CAT-Wind Coverage</t>
  </si>
  <si>
    <t>CAT-Flood Coverage</t>
  </si>
  <si>
    <t>Terrorism Coverage</t>
  </si>
  <si>
    <t>AOP Sprinkler Tier</t>
  </si>
  <si>
    <t>AOP Combustible</t>
  </si>
  <si>
    <t>AOP TIV Size Bucket</t>
  </si>
  <si>
    <t>CAT-Wind Hurricane</t>
  </si>
  <si>
    <t>Entity ID</t>
  </si>
  <si>
    <t>Loss Run ID</t>
  </si>
  <si>
    <t>market_rate</t>
  </si>
  <si>
    <t>model_rate</t>
  </si>
  <si>
    <t>Below $50K</t>
  </si>
  <si>
    <t>$50K to $100K</t>
  </si>
  <si>
    <t>$100K to $250K</t>
  </si>
  <si>
    <t>$250K to $500K</t>
  </si>
  <si>
    <t>$500K to $1M</t>
  </si>
  <si>
    <t>$1M to $5M</t>
  </si>
  <si>
    <t>$5M to $10M</t>
  </si>
  <si>
    <t>Above $10M</t>
  </si>
  <si>
    <t/>
  </si>
  <si>
    <t>Utah</t>
  </si>
  <si>
    <t>Texas</t>
  </si>
  <si>
    <t>Tennessee</t>
  </si>
  <si>
    <t>South Carolina</t>
  </si>
  <si>
    <t>Rhode Island</t>
  </si>
  <si>
    <t>Pennsylvania</t>
  </si>
  <si>
    <t>Oregon</t>
  </si>
  <si>
    <t>Oklahoma</t>
  </si>
  <si>
    <t>Ohio</t>
  </si>
  <si>
    <t>North Carolina</t>
  </si>
  <si>
    <t>New Mexico</t>
  </si>
  <si>
    <t>New Jersey</t>
  </si>
  <si>
    <t>Nevada</t>
  </si>
  <si>
    <t>Nebraska</t>
  </si>
  <si>
    <t>Missouri</t>
  </si>
  <si>
    <t>Minnesota</t>
  </si>
  <si>
    <t>Michigan</t>
  </si>
  <si>
    <t>Massachusetts</t>
  </si>
  <si>
    <t>Maryland</t>
  </si>
  <si>
    <t>Louisiana</t>
  </si>
  <si>
    <t>Kentucky</t>
  </si>
  <si>
    <t>Kansas</t>
  </si>
  <si>
    <t>Iowa</t>
  </si>
  <si>
    <t>Indiana</t>
  </si>
  <si>
    <t>Illinois</t>
  </si>
  <si>
    <t>Hawaii</t>
  </si>
  <si>
    <t>Georgia</t>
  </si>
  <si>
    <t>Florida</t>
  </si>
  <si>
    <t>Delaware</t>
  </si>
  <si>
    <t>Connecticut</t>
  </si>
  <si>
    <t>Colorado</t>
  </si>
  <si>
    <t>California</t>
  </si>
  <si>
    <t>Arizona</t>
  </si>
  <si>
    <t>Alabama</t>
  </si>
  <si>
    <t xml:space="preserve">International </t>
  </si>
  <si>
    <t>Business Unit B</t>
  </si>
  <si>
    <t>Business Unit A</t>
  </si>
  <si>
    <t>value_label</t>
  </si>
  <si>
    <t>value</t>
  </si>
  <si>
    <t>variable_label</t>
  </si>
  <si>
    <t>variable</t>
  </si>
  <si>
    <t>Washington DC</t>
  </si>
  <si>
    <t>Puerto Rico</t>
  </si>
  <si>
    <t>Virginia</t>
  </si>
  <si>
    <t>Various States</t>
  </si>
  <si>
    <t>Virgin Islands</t>
  </si>
  <si>
    <t>Wisconsin</t>
  </si>
  <si>
    <t>West Virginia</t>
  </si>
  <si>
    <t>.missing</t>
  </si>
  <si>
    <t>State (USA)</t>
  </si>
  <si>
    <t>Division A</t>
  </si>
  <si>
    <t>Division B</t>
  </si>
  <si>
    <t>Division C</t>
  </si>
  <si>
    <t>Division D</t>
  </si>
  <si>
    <t>Division E</t>
  </si>
  <si>
    <t>Division F</t>
  </si>
  <si>
    <t>Location 1</t>
  </si>
  <si>
    <t>Location 2</t>
  </si>
  <si>
    <t>Location 3</t>
  </si>
  <si>
    <t>Location 4</t>
  </si>
  <si>
    <t>Location 5</t>
  </si>
  <si>
    <t>Location 6</t>
  </si>
  <si>
    <t>Location 7</t>
  </si>
  <si>
    <t>Location 8</t>
  </si>
  <si>
    <t>Location 9</t>
  </si>
  <si>
    <t>Location 10</t>
  </si>
  <si>
    <t>Location 11</t>
  </si>
  <si>
    <t>Location 12</t>
  </si>
  <si>
    <t>Location 13</t>
  </si>
  <si>
    <t>Location 14</t>
  </si>
  <si>
    <t>Location 15</t>
  </si>
  <si>
    <t>Location 16</t>
  </si>
  <si>
    <t>Location 17</t>
  </si>
  <si>
    <t>Location 18</t>
  </si>
  <si>
    <t>Location 19</t>
  </si>
  <si>
    <t>Location 20</t>
  </si>
  <si>
    <t>Location 21</t>
  </si>
  <si>
    <t>Location 22</t>
  </si>
  <si>
    <t>Location 23</t>
  </si>
  <si>
    <t>Location 24</t>
  </si>
  <si>
    <t>Location 25</t>
  </si>
  <si>
    <t>Location 26</t>
  </si>
  <si>
    <t>Location 27</t>
  </si>
  <si>
    <t>Location 28</t>
  </si>
  <si>
    <t>Location 29</t>
  </si>
  <si>
    <t>Location 30</t>
  </si>
  <si>
    <t>Location 31</t>
  </si>
  <si>
    <t>Location 32</t>
  </si>
  <si>
    <t>Location 33</t>
  </si>
  <si>
    <t>Location 34</t>
  </si>
  <si>
    <t>Location 35</t>
  </si>
  <si>
    <t>Location 36</t>
  </si>
  <si>
    <t>Location 37</t>
  </si>
  <si>
    <t>Location 38</t>
  </si>
  <si>
    <t>Location 39</t>
  </si>
  <si>
    <t>Location 40</t>
  </si>
  <si>
    <t>Location 41</t>
  </si>
  <si>
    <t>Location 42</t>
  </si>
  <si>
    <t>Location 43</t>
  </si>
  <si>
    <t>Location 44</t>
  </si>
  <si>
    <t>Location 45</t>
  </si>
  <si>
    <t>Location 46</t>
  </si>
  <si>
    <t>Location 47</t>
  </si>
  <si>
    <t>Location 48</t>
  </si>
  <si>
    <t>Location 49</t>
  </si>
  <si>
    <t>Location 50</t>
  </si>
  <si>
    <t>Location 51</t>
  </si>
  <si>
    <t>Location 52</t>
  </si>
  <si>
    <t>Location 53</t>
  </si>
  <si>
    <t>Location 54</t>
  </si>
  <si>
    <t>Location 55</t>
  </si>
  <si>
    <t>Location 56</t>
  </si>
  <si>
    <t>Location 57</t>
  </si>
  <si>
    <t>Location 58</t>
  </si>
  <si>
    <t>Location 59</t>
  </si>
  <si>
    <t>Location 60</t>
  </si>
  <si>
    <t>Location 61</t>
  </si>
  <si>
    <t>Location 62</t>
  </si>
  <si>
    <t>Location 63</t>
  </si>
  <si>
    <t>Location 64</t>
  </si>
  <si>
    <t>Location 65</t>
  </si>
  <si>
    <t>Location 66</t>
  </si>
  <si>
    <t>Location 67</t>
  </si>
  <si>
    <t>Location 68</t>
  </si>
  <si>
    <t>Location 69</t>
  </si>
  <si>
    <t>Location 70</t>
  </si>
  <si>
    <t>Location 71</t>
  </si>
  <si>
    <t>Location 72</t>
  </si>
  <si>
    <t>Location 73</t>
  </si>
  <si>
    <t>Location 74</t>
  </si>
  <si>
    <t>Location 75</t>
  </si>
  <si>
    <t>Location 76</t>
  </si>
  <si>
    <t>Location 77</t>
  </si>
  <si>
    <t>Location 78</t>
  </si>
  <si>
    <t>Location 79</t>
  </si>
  <si>
    <t>Location 80</t>
  </si>
  <si>
    <t>Location 81</t>
  </si>
  <si>
    <t>Location 82</t>
  </si>
  <si>
    <t>Location 83</t>
  </si>
  <si>
    <t>Location 84</t>
  </si>
  <si>
    <t>Location 85</t>
  </si>
  <si>
    <t>Location 86</t>
  </si>
  <si>
    <t>Location 87</t>
  </si>
  <si>
    <t>Location 88</t>
  </si>
  <si>
    <t>Location 89</t>
  </si>
  <si>
    <t>Location 90</t>
  </si>
  <si>
    <t>Location 91</t>
  </si>
  <si>
    <t>Location 92</t>
  </si>
  <si>
    <t>Location 93</t>
  </si>
  <si>
    <t>Location 94</t>
  </si>
  <si>
    <t>Location 95</t>
  </si>
  <si>
    <t>Location 96</t>
  </si>
  <si>
    <t>Location 97</t>
  </si>
  <si>
    <t>Location 98</t>
  </si>
  <si>
    <t>Location 99</t>
  </si>
  <si>
    <t>Location 100</t>
  </si>
  <si>
    <t>Location 101</t>
  </si>
  <si>
    <t>Location 102</t>
  </si>
  <si>
    <t>Location 103</t>
  </si>
  <si>
    <t>Location 104</t>
  </si>
  <si>
    <t>Location 105</t>
  </si>
  <si>
    <t>Location 106</t>
  </si>
  <si>
    <t>Location 107</t>
  </si>
  <si>
    <t>Location 108</t>
  </si>
  <si>
    <t>Location 109</t>
  </si>
  <si>
    <t>Location 110</t>
  </si>
  <si>
    <t>Location 111</t>
  </si>
  <si>
    <t>Location 112</t>
  </si>
  <si>
    <t>Location 113</t>
  </si>
  <si>
    <t>Location 114</t>
  </si>
  <si>
    <t>Location 115</t>
  </si>
  <si>
    <t>Location 116</t>
  </si>
  <si>
    <t>Location 117</t>
  </si>
  <si>
    <t>Location 118</t>
  </si>
  <si>
    <t>Location 119</t>
  </si>
  <si>
    <t>Location 120</t>
  </si>
  <si>
    <t>Location 121</t>
  </si>
  <si>
    <t>Location 122</t>
  </si>
  <si>
    <t>Location 123</t>
  </si>
  <si>
    <t>Location 124</t>
  </si>
  <si>
    <t>Location 125</t>
  </si>
  <si>
    <t>Location 126</t>
  </si>
  <si>
    <t>Location 127</t>
  </si>
  <si>
    <t>Location 128</t>
  </si>
  <si>
    <t>Location 129</t>
  </si>
  <si>
    <t>Location 130</t>
  </si>
  <si>
    <t>Location 131</t>
  </si>
  <si>
    <t>Location 132</t>
  </si>
  <si>
    <t>Location 133</t>
  </si>
  <si>
    <t>Location 134</t>
  </si>
  <si>
    <t>Location 135</t>
  </si>
  <si>
    <t>Location 136</t>
  </si>
  <si>
    <t>Location 137</t>
  </si>
  <si>
    <t>Location 138</t>
  </si>
  <si>
    <t>Location 139</t>
  </si>
  <si>
    <t>Location 140</t>
  </si>
  <si>
    <t>Location 141</t>
  </si>
  <si>
    <t>Location 142</t>
  </si>
  <si>
    <t>Location 143</t>
  </si>
  <si>
    <t>Location 144</t>
  </si>
  <si>
    <t>Location 145</t>
  </si>
  <si>
    <t>Location 146</t>
  </si>
  <si>
    <t>Location 147</t>
  </si>
  <si>
    <t>Location 148</t>
  </si>
  <si>
    <t>Location 149</t>
  </si>
  <si>
    <t>Location 150</t>
  </si>
  <si>
    <t>Location 151</t>
  </si>
  <si>
    <t>Location 152</t>
  </si>
  <si>
    <t>Location 153</t>
  </si>
  <si>
    <t>Location 154</t>
  </si>
  <si>
    <t>Location 155</t>
  </si>
  <si>
    <t>Location 156</t>
  </si>
  <si>
    <t>Location 157</t>
  </si>
  <si>
    <t>Location 158</t>
  </si>
  <si>
    <t>Location 159</t>
  </si>
  <si>
    <t>Location 160</t>
  </si>
  <si>
    <t>Location 161</t>
  </si>
  <si>
    <t>Location 162</t>
  </si>
  <si>
    <t>Location 163</t>
  </si>
  <si>
    <t>Location 164</t>
  </si>
  <si>
    <t>Location 165</t>
  </si>
  <si>
    <t>Location 166</t>
  </si>
  <si>
    <t>Location 167</t>
  </si>
  <si>
    <t>Location 168</t>
  </si>
  <si>
    <t>Location 169</t>
  </si>
  <si>
    <t>Location 170</t>
  </si>
  <si>
    <t>Location 171</t>
  </si>
  <si>
    <t>Location 172</t>
  </si>
  <si>
    <t>Location 173</t>
  </si>
  <si>
    <t>Location 174</t>
  </si>
  <si>
    <t>Location 175</t>
  </si>
  <si>
    <t>Location 176</t>
  </si>
  <si>
    <t>Location 177</t>
  </si>
  <si>
    <t>Location 178</t>
  </si>
  <si>
    <t>Location 179</t>
  </si>
  <si>
    <t>Location 180</t>
  </si>
  <si>
    <t>Location 181</t>
  </si>
  <si>
    <t>Location 182</t>
  </si>
  <si>
    <t>Location 183</t>
  </si>
  <si>
    <t>Location 184</t>
  </si>
  <si>
    <t>Location 185</t>
  </si>
  <si>
    <t>Location 186</t>
  </si>
  <si>
    <t>Location 187</t>
  </si>
  <si>
    <t>Location 188</t>
  </si>
  <si>
    <t>Location 189</t>
  </si>
  <si>
    <t>Location 190</t>
  </si>
  <si>
    <t>Location 191</t>
  </si>
  <si>
    <t>Location 192</t>
  </si>
  <si>
    <t>Location 193</t>
  </si>
  <si>
    <t>Location 194</t>
  </si>
  <si>
    <t>Location 195</t>
  </si>
  <si>
    <t>Location 196</t>
  </si>
  <si>
    <t>Location 197</t>
  </si>
  <si>
    <t>Location 198</t>
  </si>
  <si>
    <t>Location 199</t>
  </si>
  <si>
    <t>Location 200</t>
  </si>
  <si>
    <t>Location 201</t>
  </si>
  <si>
    <t>Location 202</t>
  </si>
  <si>
    <t>Location 203</t>
  </si>
  <si>
    <t>Location 204</t>
  </si>
  <si>
    <t>Location 205</t>
  </si>
  <si>
    <t>Location 206</t>
  </si>
  <si>
    <t>Location 207</t>
  </si>
  <si>
    <t>Location 208</t>
  </si>
  <si>
    <t>Location 209</t>
  </si>
  <si>
    <t>Location 210</t>
  </si>
  <si>
    <t>Location 211</t>
  </si>
  <si>
    <t>Location 212</t>
  </si>
  <si>
    <t>Location 213</t>
  </si>
  <si>
    <t>Location 214</t>
  </si>
  <si>
    <t>Location 215</t>
  </si>
  <si>
    <t>Location 216</t>
  </si>
  <si>
    <t>Location 217</t>
  </si>
  <si>
    <t>Location 218</t>
  </si>
  <si>
    <t>Location 219</t>
  </si>
  <si>
    <t>Location 220</t>
  </si>
  <si>
    <t>Location 221</t>
  </si>
  <si>
    <t>Location 222</t>
  </si>
  <si>
    <t>Location 223</t>
  </si>
  <si>
    <t>Location 224</t>
  </si>
  <si>
    <t>Location 225</t>
  </si>
  <si>
    <t>Location 226</t>
  </si>
  <si>
    <t>Location 227</t>
  </si>
  <si>
    <t>Location 228</t>
  </si>
  <si>
    <t>Location 229</t>
  </si>
  <si>
    <t>Location 230</t>
  </si>
  <si>
    <t>Location 231</t>
  </si>
  <si>
    <t>Location 232</t>
  </si>
  <si>
    <t>Location 233</t>
  </si>
  <si>
    <t>Location 234</t>
  </si>
  <si>
    <t>Location 235</t>
  </si>
  <si>
    <t>Location 236</t>
  </si>
  <si>
    <t>Location 237</t>
  </si>
  <si>
    <t>Location 238</t>
  </si>
  <si>
    <t>Location 239</t>
  </si>
  <si>
    <t>Location 240</t>
  </si>
  <si>
    <t>Location 241</t>
  </si>
  <si>
    <t>Location 242</t>
  </si>
  <si>
    <t>Location 243</t>
  </si>
  <si>
    <t>Location 244</t>
  </si>
  <si>
    <t>Location 245</t>
  </si>
  <si>
    <t>Location 246</t>
  </si>
  <si>
    <t>Location 247</t>
  </si>
  <si>
    <t>Location 248</t>
  </si>
  <si>
    <t>Location 249</t>
  </si>
  <si>
    <t>Location 250</t>
  </si>
  <si>
    <t>Location 251</t>
  </si>
  <si>
    <t>Location 252</t>
  </si>
  <si>
    <t>Location 253</t>
  </si>
  <si>
    <t>Location 254</t>
  </si>
  <si>
    <t>Location 255</t>
  </si>
  <si>
    <t>Location 256</t>
  </si>
  <si>
    <t>Location 257</t>
  </si>
  <si>
    <t>Location 258</t>
  </si>
  <si>
    <t>Location 259</t>
  </si>
  <si>
    <t>Location 260</t>
  </si>
  <si>
    <t>Location 261</t>
  </si>
  <si>
    <t>Location 262</t>
  </si>
  <si>
    <t>Location 263</t>
  </si>
  <si>
    <t>Location 264</t>
  </si>
  <si>
    <t>Location 265</t>
  </si>
  <si>
    <t>Location 266</t>
  </si>
  <si>
    <t>Location 267</t>
  </si>
  <si>
    <t>Location 268</t>
  </si>
  <si>
    <t>Location 269</t>
  </si>
  <si>
    <t>Location 270</t>
  </si>
  <si>
    <t>Location 271</t>
  </si>
  <si>
    <t>Location 272</t>
  </si>
  <si>
    <t>Location 273</t>
  </si>
  <si>
    <t>Location 274</t>
  </si>
  <si>
    <t>Location 275</t>
  </si>
  <si>
    <t>Location 276</t>
  </si>
  <si>
    <t>Location 277</t>
  </si>
  <si>
    <t>Location 278</t>
  </si>
  <si>
    <t>Location 279</t>
  </si>
  <si>
    <t>Location 280</t>
  </si>
  <si>
    <t>Location 281</t>
  </si>
  <si>
    <t>Location 282</t>
  </si>
  <si>
    <t>Location 283</t>
  </si>
  <si>
    <t>Location 284</t>
  </si>
  <si>
    <t>Location 285</t>
  </si>
  <si>
    <t>Location 286</t>
  </si>
  <si>
    <t>Location 287</t>
  </si>
  <si>
    <t>Location 288</t>
  </si>
  <si>
    <t>Location 289</t>
  </si>
  <si>
    <t>Location 290</t>
  </si>
  <si>
    <t>Location 291</t>
  </si>
  <si>
    <t>Location 292</t>
  </si>
  <si>
    <t>Location 293</t>
  </si>
  <si>
    <t>Location 294</t>
  </si>
  <si>
    <t>Location 295</t>
  </si>
  <si>
    <t>Location 296</t>
  </si>
  <si>
    <t>Location 297</t>
  </si>
  <si>
    <t>Location 298</t>
  </si>
  <si>
    <t>Location 299</t>
  </si>
  <si>
    <t>Location 300</t>
  </si>
  <si>
    <t>Location 301</t>
  </si>
  <si>
    <t>Location 302</t>
  </si>
  <si>
    <t>Location 303</t>
  </si>
  <si>
    <t>Location 304</t>
  </si>
  <si>
    <t>Location 305</t>
  </si>
  <si>
    <t>Location 306</t>
  </si>
  <si>
    <t>Location 307</t>
  </si>
  <si>
    <t>Location 308</t>
  </si>
  <si>
    <t>Location 309</t>
  </si>
  <si>
    <t>Location 310</t>
  </si>
  <si>
    <t>Location 311</t>
  </si>
  <si>
    <t>Location 312</t>
  </si>
  <si>
    <t>Location 313</t>
  </si>
  <si>
    <t>Location 314</t>
  </si>
  <si>
    <t>Location 315</t>
  </si>
  <si>
    <t>Location 316</t>
  </si>
  <si>
    <t>Location 317</t>
  </si>
  <si>
    <t>Location 318</t>
  </si>
  <si>
    <t>Location 319</t>
  </si>
  <si>
    <t>Location 320</t>
  </si>
  <si>
    <t>Location 321</t>
  </si>
  <si>
    <t>Location 322</t>
  </si>
  <si>
    <t>Location 323</t>
  </si>
  <si>
    <t>Location 324</t>
  </si>
  <si>
    <t>Location 325</t>
  </si>
  <si>
    <t>Location 326</t>
  </si>
  <si>
    <t>Location 327</t>
  </si>
  <si>
    <t>Location 328</t>
  </si>
  <si>
    <t>Location 329</t>
  </si>
  <si>
    <t>Location 330</t>
  </si>
  <si>
    <t>Location 331</t>
  </si>
  <si>
    <t>Location 332</t>
  </si>
  <si>
    <t>Location 333</t>
  </si>
  <si>
    <t>Location 334</t>
  </si>
  <si>
    <t>Location 335</t>
  </si>
  <si>
    <t>Location 336</t>
  </si>
  <si>
    <t>Location 337</t>
  </si>
  <si>
    <t>Location 338</t>
  </si>
  <si>
    <t>Location 339</t>
  </si>
  <si>
    <t>Location 340</t>
  </si>
  <si>
    <t>Location 341</t>
  </si>
  <si>
    <t>Location 342</t>
  </si>
  <si>
    <t>Location 343</t>
  </si>
  <si>
    <t>Location 344</t>
  </si>
  <si>
    <t>Location 345</t>
  </si>
  <si>
    <t>Location 346</t>
  </si>
  <si>
    <t>Location 347</t>
  </si>
  <si>
    <t>Location 348</t>
  </si>
  <si>
    <t>Location 349</t>
  </si>
  <si>
    <t>Location 350</t>
  </si>
  <si>
    <t>Location 351</t>
  </si>
  <si>
    <t>Location 352</t>
  </si>
  <si>
    <t>Location 353</t>
  </si>
  <si>
    <t>Location 354</t>
  </si>
  <si>
    <t>Location 355</t>
  </si>
  <si>
    <t>Location 356</t>
  </si>
  <si>
    <t>Location 357</t>
  </si>
  <si>
    <t>Location 358</t>
  </si>
  <si>
    <t>Location 359</t>
  </si>
  <si>
    <t>Location 360</t>
  </si>
  <si>
    <t>Location 361</t>
  </si>
  <si>
    <t>Location 362</t>
  </si>
  <si>
    <t>Location 363</t>
  </si>
  <si>
    <t>Location 364</t>
  </si>
  <si>
    <t>Location 365</t>
  </si>
  <si>
    <t>Location 366</t>
  </si>
  <si>
    <t>Location 367</t>
  </si>
  <si>
    <t>Location 368</t>
  </si>
  <si>
    <t>Location 369</t>
  </si>
  <si>
    <t>Location 370</t>
  </si>
  <si>
    <t>Location 371</t>
  </si>
  <si>
    <t>Location 372</t>
  </si>
  <si>
    <t>Location 373</t>
  </si>
  <si>
    <t>Location 374</t>
  </si>
  <si>
    <t>Location 375</t>
  </si>
  <si>
    <t>Location 376</t>
  </si>
  <si>
    <t>Location 377</t>
  </si>
  <si>
    <t>Location 378</t>
  </si>
  <si>
    <t>Location 379</t>
  </si>
  <si>
    <t>Location 380</t>
  </si>
  <si>
    <t>Location 381</t>
  </si>
  <si>
    <t>Location 382</t>
  </si>
  <si>
    <t>Location 383</t>
  </si>
  <si>
    <t>Location 384</t>
  </si>
  <si>
    <t>Location 385</t>
  </si>
  <si>
    <t>Location 386</t>
  </si>
  <si>
    <t>Location 387</t>
  </si>
  <si>
    <t>Location 388</t>
  </si>
  <si>
    <t>Location 389</t>
  </si>
  <si>
    <t>Location 390</t>
  </si>
  <si>
    <t>Location 391</t>
  </si>
  <si>
    <t>Location 392</t>
  </si>
  <si>
    <t>Location 393</t>
  </si>
  <si>
    <t>Location 394</t>
  </si>
  <si>
    <t>Location 395</t>
  </si>
  <si>
    <t>Location 396</t>
  </si>
  <si>
    <t>Location 397</t>
  </si>
  <si>
    <t>Location 398</t>
  </si>
  <si>
    <t>Location 399</t>
  </si>
  <si>
    <t>Location 400</t>
  </si>
  <si>
    <t>Location 401</t>
  </si>
  <si>
    <t>Location 402</t>
  </si>
  <si>
    <t>Location 403</t>
  </si>
  <si>
    <t>Location 404</t>
  </si>
  <si>
    <t>Location 405</t>
  </si>
  <si>
    <t>Location 406</t>
  </si>
  <si>
    <t>Location 407</t>
  </si>
  <si>
    <t>Location 408</t>
  </si>
  <si>
    <t>Location 409</t>
  </si>
  <si>
    <t>Location 410</t>
  </si>
  <si>
    <t>Location 411</t>
  </si>
  <si>
    <t>Location 412</t>
  </si>
  <si>
    <t>Location 413</t>
  </si>
  <si>
    <t>Location 414</t>
  </si>
  <si>
    <t>Location 415</t>
  </si>
  <si>
    <t>Location 416</t>
  </si>
  <si>
    <t>Location 417</t>
  </si>
  <si>
    <t>Location 418</t>
  </si>
  <si>
    <t>Location 419</t>
  </si>
  <si>
    <t>Location 420</t>
  </si>
  <si>
    <t>Location 421</t>
  </si>
  <si>
    <t>Location 422</t>
  </si>
  <si>
    <t>Location 423</t>
  </si>
  <si>
    <t>Location 424</t>
  </si>
  <si>
    <t>Location 425</t>
  </si>
  <si>
    <t>Location 426</t>
  </si>
  <si>
    <t>Location 427</t>
  </si>
  <si>
    <t>Location 428</t>
  </si>
  <si>
    <t>Location 429</t>
  </si>
  <si>
    <t>Location 430</t>
  </si>
  <si>
    <t>Location 431</t>
  </si>
  <si>
    <t>Location 432</t>
  </si>
  <si>
    <t>Location 433</t>
  </si>
  <si>
    <t>Location 434</t>
  </si>
  <si>
    <t>Location 435</t>
  </si>
  <si>
    <t>Location 436</t>
  </si>
  <si>
    <t>Location 437</t>
  </si>
  <si>
    <t>Location 438</t>
  </si>
  <si>
    <t>Location 439</t>
  </si>
  <si>
    <t>Location 440</t>
  </si>
  <si>
    <t>Location 441</t>
  </si>
  <si>
    <t>Location 442</t>
  </si>
  <si>
    <t>Location 443</t>
  </si>
  <si>
    <t>Location 444</t>
  </si>
  <si>
    <t>Location 445</t>
  </si>
  <si>
    <t>Location 446</t>
  </si>
  <si>
    <t>Location 447</t>
  </si>
  <si>
    <t>Location 448</t>
  </si>
  <si>
    <t>Location 449</t>
  </si>
  <si>
    <t>Location 450</t>
  </si>
  <si>
    <t>Location 451</t>
  </si>
  <si>
    <t>Location 452</t>
  </si>
  <si>
    <t>Location 453</t>
  </si>
  <si>
    <t>Location 454</t>
  </si>
  <si>
    <t>Location 455</t>
  </si>
  <si>
    <t>Location 456</t>
  </si>
  <si>
    <t>Location 457</t>
  </si>
  <si>
    <t>Location 458</t>
  </si>
  <si>
    <t>Location 459</t>
  </si>
  <si>
    <t>Location 460</t>
  </si>
  <si>
    <t>Location 461</t>
  </si>
  <si>
    <t>Location 462</t>
  </si>
  <si>
    <t>Location 463</t>
  </si>
  <si>
    <t>Location 464</t>
  </si>
  <si>
    <t>Location 465</t>
  </si>
  <si>
    <t>Location 466</t>
  </si>
  <si>
    <t>Location 467</t>
  </si>
  <si>
    <t>Location 468</t>
  </si>
  <si>
    <t>Location 469</t>
  </si>
  <si>
    <t>Location 470</t>
  </si>
  <si>
    <t>Location 471</t>
  </si>
  <si>
    <t>Location 472</t>
  </si>
  <si>
    <t>Location 473</t>
  </si>
  <si>
    <t>Location 474</t>
  </si>
  <si>
    <t>Location 475</t>
  </si>
  <si>
    <t>Location 476</t>
  </si>
  <si>
    <t>Location 477</t>
  </si>
  <si>
    <t>Location 478</t>
  </si>
  <si>
    <t>Location 479</t>
  </si>
  <si>
    <t>Location 480</t>
  </si>
  <si>
    <t>Location 481</t>
  </si>
  <si>
    <t>Location 482</t>
  </si>
  <si>
    <t>Location 483</t>
  </si>
  <si>
    <t>Location 484</t>
  </si>
  <si>
    <t>Location 485</t>
  </si>
  <si>
    <t>Location 486</t>
  </si>
  <si>
    <t>Location 487</t>
  </si>
  <si>
    <t>Location 488</t>
  </si>
  <si>
    <t>Location 489</t>
  </si>
  <si>
    <t>Location 490</t>
  </si>
  <si>
    <t>Location 491</t>
  </si>
  <si>
    <t>Location 492</t>
  </si>
  <si>
    <t>Location 493</t>
  </si>
  <si>
    <t>Location 494</t>
  </si>
  <si>
    <t>Location 495</t>
  </si>
  <si>
    <t>Location 496</t>
  </si>
  <si>
    <t>Location 497</t>
  </si>
  <si>
    <t>Location 498</t>
  </si>
  <si>
    <t>Location 499</t>
  </si>
  <si>
    <t>Location 500</t>
  </si>
  <si>
    <t>Location 501</t>
  </si>
  <si>
    <t>Location 502</t>
  </si>
  <si>
    <t>Location 503</t>
  </si>
  <si>
    <t>Location 504</t>
  </si>
  <si>
    <t>Location 505</t>
  </si>
  <si>
    <t>Location 506</t>
  </si>
  <si>
    <t>Location 507</t>
  </si>
  <si>
    <t>Location 508</t>
  </si>
  <si>
    <t>Location 509</t>
  </si>
  <si>
    <t>Location 510</t>
  </si>
  <si>
    <t>Location 511</t>
  </si>
  <si>
    <t>Location 512</t>
  </si>
  <si>
    <t>Location 513</t>
  </si>
  <si>
    <t>Location 514</t>
  </si>
  <si>
    <t>Location 515</t>
  </si>
  <si>
    <t>Location 516</t>
  </si>
  <si>
    <t>Location 517</t>
  </si>
  <si>
    <t>Location 518</t>
  </si>
  <si>
    <t>Location 519</t>
  </si>
  <si>
    <t>Location 520</t>
  </si>
  <si>
    <t>Location 521</t>
  </si>
  <si>
    <t>Location 522</t>
  </si>
  <si>
    <t>Location 523</t>
  </si>
  <si>
    <t>Location 524</t>
  </si>
  <si>
    <t>Location 525</t>
  </si>
  <si>
    <t>Location 526</t>
  </si>
  <si>
    <t>Location 527</t>
  </si>
  <si>
    <t>Location 528</t>
  </si>
  <si>
    <t>Location 529</t>
  </si>
  <si>
    <t>Location 530</t>
  </si>
  <si>
    <t>Location 531</t>
  </si>
  <si>
    <t>Location 532</t>
  </si>
  <si>
    <t>Location 533</t>
  </si>
  <si>
    <t>Location 534</t>
  </si>
  <si>
    <t>Location 535</t>
  </si>
  <si>
    <t>Location 536</t>
  </si>
  <si>
    <t>Location 537</t>
  </si>
  <si>
    <t>Location 538</t>
  </si>
  <si>
    <t>Location 539</t>
  </si>
  <si>
    <t>Location 540</t>
  </si>
  <si>
    <t>Location 541</t>
  </si>
  <si>
    <t>Location 542</t>
  </si>
  <si>
    <t>Location 543</t>
  </si>
  <si>
    <t>Location 544</t>
  </si>
  <si>
    <t>Location 545</t>
  </si>
  <si>
    <t>Location 546</t>
  </si>
  <si>
    <t>Location 547</t>
  </si>
  <si>
    <t>Location 548</t>
  </si>
  <si>
    <t>Location 549</t>
  </si>
  <si>
    <t>Location 550</t>
  </si>
  <si>
    <t>Location 551</t>
  </si>
  <si>
    <t>Location 552</t>
  </si>
  <si>
    <t>Location 553</t>
  </si>
  <si>
    <t>Location 554</t>
  </si>
  <si>
    <t>Location 555</t>
  </si>
  <si>
    <t>Location 556</t>
  </si>
  <si>
    <t>Location 557</t>
  </si>
  <si>
    <t>Location 558</t>
  </si>
  <si>
    <t>Location 559</t>
  </si>
  <si>
    <t>Location 560</t>
  </si>
  <si>
    <t>Location 561</t>
  </si>
  <si>
    <t>Location 562</t>
  </si>
  <si>
    <t>Location 563</t>
  </si>
  <si>
    <t>Location 564</t>
  </si>
  <si>
    <t>Location 565</t>
  </si>
  <si>
    <t>Location 566</t>
  </si>
  <si>
    <t>Location 567</t>
  </si>
  <si>
    <t>Location 568</t>
  </si>
  <si>
    <t>Location 569</t>
  </si>
  <si>
    <t>Location 570</t>
  </si>
  <si>
    <t>Location 571</t>
  </si>
  <si>
    <t>Location 572</t>
  </si>
  <si>
    <t>Location 573</t>
  </si>
  <si>
    <t>Location 574</t>
  </si>
  <si>
    <t>Location 575</t>
  </si>
  <si>
    <t>Location 576</t>
  </si>
  <si>
    <t>Location 577</t>
  </si>
  <si>
    <t>Location 578</t>
  </si>
  <si>
    <t>Location 579</t>
  </si>
  <si>
    <t>Location 580</t>
  </si>
  <si>
    <t>Location 581</t>
  </si>
  <si>
    <t>Location 582</t>
  </si>
  <si>
    <t>Location 583</t>
  </si>
  <si>
    <t>Location 584</t>
  </si>
  <si>
    <t>Location 585</t>
  </si>
  <si>
    <t>Location 586</t>
  </si>
  <si>
    <t>Location 587</t>
  </si>
  <si>
    <t>Location 588</t>
  </si>
  <si>
    <t>Location 589</t>
  </si>
  <si>
    <t>Location 590</t>
  </si>
  <si>
    <t>Location 591</t>
  </si>
  <si>
    <t>Location 592</t>
  </si>
  <si>
    <t>Location 593</t>
  </si>
  <si>
    <t>Location 594</t>
  </si>
  <si>
    <t>Location 595</t>
  </si>
  <si>
    <t>Location 596</t>
  </si>
  <si>
    <t>Location 597</t>
  </si>
  <si>
    <t>Location 598</t>
  </si>
  <si>
    <t>Location 599</t>
  </si>
  <si>
    <t>Location 600</t>
  </si>
  <si>
    <t>Location 601</t>
  </si>
  <si>
    <t>Location 602</t>
  </si>
  <si>
    <t>Location 603</t>
  </si>
  <si>
    <t>Location 604</t>
  </si>
  <si>
    <t>Location 605</t>
  </si>
  <si>
    <t>Location 606</t>
  </si>
  <si>
    <t>Location 607</t>
  </si>
  <si>
    <t>Location 608</t>
  </si>
  <si>
    <t>Location 609</t>
  </si>
  <si>
    <t>Location 610</t>
  </si>
  <si>
    <t>Location 611</t>
  </si>
  <si>
    <t>Location 612</t>
  </si>
  <si>
    <t>Location 613</t>
  </si>
  <si>
    <t>Location 614</t>
  </si>
  <si>
    <t>Location 615</t>
  </si>
  <si>
    <t>Location 616</t>
  </si>
  <si>
    <t>Location 617</t>
  </si>
  <si>
    <t>Location 618</t>
  </si>
  <si>
    <t>Location 619</t>
  </si>
  <si>
    <t>Location 620</t>
  </si>
  <si>
    <t>Location 621</t>
  </si>
  <si>
    <t>Location 622</t>
  </si>
  <si>
    <t>Location 623</t>
  </si>
  <si>
    <t>Location 624</t>
  </si>
  <si>
    <t>Location 625</t>
  </si>
  <si>
    <t>Location 626</t>
  </si>
  <si>
    <t>Location 627</t>
  </si>
  <si>
    <t>Location 628</t>
  </si>
  <si>
    <t>Location 629</t>
  </si>
  <si>
    <t>Location 630</t>
  </si>
  <si>
    <t>Location 631</t>
  </si>
  <si>
    <t>Location 632</t>
  </si>
  <si>
    <t>Location 633</t>
  </si>
  <si>
    <t>Location 634</t>
  </si>
  <si>
    <t>Location 635</t>
  </si>
  <si>
    <t>Location 636</t>
  </si>
  <si>
    <t>Location 637</t>
  </si>
  <si>
    <t>Location 638</t>
  </si>
  <si>
    <t>Location 639</t>
  </si>
  <si>
    <t>Location 640</t>
  </si>
  <si>
    <t>Location 641</t>
  </si>
  <si>
    <t>Location 642</t>
  </si>
  <si>
    <t>Location 643</t>
  </si>
  <si>
    <t>Location 644</t>
  </si>
  <si>
    <t>Location 645</t>
  </si>
  <si>
    <t>Location 646</t>
  </si>
  <si>
    <t>Location 647</t>
  </si>
  <si>
    <t>Location 648</t>
  </si>
  <si>
    <t>Location 649</t>
  </si>
  <si>
    <t>Location 650</t>
  </si>
  <si>
    <t>Location 651</t>
  </si>
  <si>
    <t>Location 652</t>
  </si>
  <si>
    <t>Location 653</t>
  </si>
  <si>
    <t>Location 654</t>
  </si>
  <si>
    <t>Location 655</t>
  </si>
  <si>
    <t>Location 656</t>
  </si>
  <si>
    <t>Location 657</t>
  </si>
  <si>
    <t>Location 658</t>
  </si>
  <si>
    <t>Location 659</t>
  </si>
  <si>
    <t>Location 660</t>
  </si>
  <si>
    <t>Location 661</t>
  </si>
  <si>
    <t>Location 662</t>
  </si>
  <si>
    <t>Location 663</t>
  </si>
  <si>
    <t>Location 664</t>
  </si>
  <si>
    <t>Location 665</t>
  </si>
  <si>
    <t>Location 666</t>
  </si>
  <si>
    <t>Location 667</t>
  </si>
  <si>
    <t>Location 668</t>
  </si>
  <si>
    <t>Location 669</t>
  </si>
  <si>
    <t>Location 670</t>
  </si>
  <si>
    <t>Location 671</t>
  </si>
  <si>
    <t>Location 672</t>
  </si>
  <si>
    <t>Location 673</t>
  </si>
  <si>
    <t>Location 674</t>
  </si>
  <si>
    <t>Location 675</t>
  </si>
  <si>
    <t>Location 676</t>
  </si>
  <si>
    <t>Location 677</t>
  </si>
  <si>
    <t>Location 678</t>
  </si>
  <si>
    <t>Location 679</t>
  </si>
  <si>
    <t>Location 680</t>
  </si>
  <si>
    <t>Location 681</t>
  </si>
  <si>
    <t>Location 682</t>
  </si>
  <si>
    <t>Location 683</t>
  </si>
  <si>
    <t>Location 684</t>
  </si>
  <si>
    <t>Location 685</t>
  </si>
  <si>
    <t>Location 686</t>
  </si>
  <si>
    <t>Location 687</t>
  </si>
  <si>
    <t>Location 688</t>
  </si>
  <si>
    <t>Location 689</t>
  </si>
  <si>
    <t>Location 690</t>
  </si>
  <si>
    <t>Location 691</t>
  </si>
  <si>
    <t>Location 692</t>
  </si>
  <si>
    <t>Location 693</t>
  </si>
  <si>
    <t>Location 694</t>
  </si>
  <si>
    <t>Location 695</t>
  </si>
  <si>
    <t>Location 696</t>
  </si>
  <si>
    <t>Location 697</t>
  </si>
  <si>
    <t>Location 698</t>
  </si>
  <si>
    <t>Location 699</t>
  </si>
  <si>
    <t>Location 700</t>
  </si>
  <si>
    <t>Location 701</t>
  </si>
  <si>
    <t>Location 702</t>
  </si>
  <si>
    <t>Location 703</t>
  </si>
  <si>
    <t>Location 704</t>
  </si>
  <si>
    <t>Location 705</t>
  </si>
  <si>
    <t>Location 706</t>
  </si>
  <si>
    <t>Location 707</t>
  </si>
  <si>
    <t>Location 708</t>
  </si>
  <si>
    <t>Location 709</t>
  </si>
  <si>
    <t>Location 710</t>
  </si>
  <si>
    <t>Location 711</t>
  </si>
  <si>
    <t>Location 712</t>
  </si>
  <si>
    <t>Location 713</t>
  </si>
  <si>
    <t>Location 714</t>
  </si>
  <si>
    <t>Location 715</t>
  </si>
  <si>
    <t>Location 716</t>
  </si>
  <si>
    <t>Location 717</t>
  </si>
  <si>
    <t>Location 718</t>
  </si>
  <si>
    <t>Location 719</t>
  </si>
  <si>
    <t>Location 720</t>
  </si>
  <si>
    <t>Location 721</t>
  </si>
  <si>
    <t>Location 722</t>
  </si>
  <si>
    <t>Location 723</t>
  </si>
  <si>
    <t>Location 724</t>
  </si>
  <si>
    <t>Location 725</t>
  </si>
  <si>
    <t>Location 726</t>
  </si>
  <si>
    <t>Location 727</t>
  </si>
  <si>
    <t>Location 728</t>
  </si>
  <si>
    <t>Location 729</t>
  </si>
  <si>
    <t>Location 730</t>
  </si>
  <si>
    <t>Location 731</t>
  </si>
  <si>
    <t>Location 732</t>
  </si>
  <si>
    <t>Location 733</t>
  </si>
  <si>
    <t>Location 734</t>
  </si>
  <si>
    <t>Location 735</t>
  </si>
  <si>
    <t>Location 736</t>
  </si>
  <si>
    <t>Location 737</t>
  </si>
  <si>
    <t>Location 738</t>
  </si>
  <si>
    <t>Department 43</t>
  </si>
  <si>
    <t>Department 42</t>
  </si>
  <si>
    <t>Department 41</t>
  </si>
  <si>
    <t>Department 40</t>
  </si>
  <si>
    <t>Department 39</t>
  </si>
  <si>
    <t>Department 38</t>
  </si>
  <si>
    <t>Department 37</t>
  </si>
  <si>
    <t>Department 36</t>
  </si>
  <si>
    <t>Department 35</t>
  </si>
  <si>
    <t>Department 34</t>
  </si>
  <si>
    <t>Department 33</t>
  </si>
  <si>
    <t>Department 32</t>
  </si>
  <si>
    <t>Department 31</t>
  </si>
  <si>
    <t>Department 30</t>
  </si>
  <si>
    <t>Department 29</t>
  </si>
  <si>
    <t>Department 28</t>
  </si>
  <si>
    <t>Department 27</t>
  </si>
  <si>
    <t>Department 26</t>
  </si>
  <si>
    <t>Department 25</t>
  </si>
  <si>
    <t>Department 24</t>
  </si>
  <si>
    <t>Department 23</t>
  </si>
  <si>
    <t>Department 22</t>
  </si>
  <si>
    <t>Department 21</t>
  </si>
  <si>
    <t>Department 20</t>
  </si>
  <si>
    <t>Department 19</t>
  </si>
  <si>
    <t>Department 18</t>
  </si>
  <si>
    <t>Department 17</t>
  </si>
  <si>
    <t>Department 16</t>
  </si>
  <si>
    <t>Department 15</t>
  </si>
  <si>
    <t>Department 14</t>
  </si>
  <si>
    <t>Department 13</t>
  </si>
  <si>
    <t>Department 12</t>
  </si>
  <si>
    <t>Department 11</t>
  </si>
  <si>
    <t>Department 10</t>
  </si>
  <si>
    <t>Department 9</t>
  </si>
  <si>
    <t>Department 8</t>
  </si>
  <si>
    <t>Department 7</t>
  </si>
  <si>
    <t>Department 6</t>
  </si>
  <si>
    <t>Department 5</t>
  </si>
  <si>
    <t>Department 4</t>
  </si>
  <si>
    <t>Department 3</t>
  </si>
  <si>
    <t>Department 2</t>
  </si>
  <si>
    <t>Department 1</t>
  </si>
  <si>
    <t>tier_0</t>
  </si>
  <si>
    <t>tier_1</t>
  </si>
  <si>
    <t>tier_2</t>
  </si>
  <si>
    <t>tier_3</t>
  </si>
  <si>
    <t>entity_1</t>
  </si>
  <si>
    <t>Entity 1</t>
  </si>
  <si>
    <t>Entity 2</t>
  </si>
  <si>
    <t>Entity 3</t>
  </si>
  <si>
    <t>Entity 4</t>
  </si>
  <si>
    <t>Entity 5</t>
  </si>
  <si>
    <t>Entity 6</t>
  </si>
  <si>
    <t>Entity 7</t>
  </si>
  <si>
    <t>Entity 8</t>
  </si>
  <si>
    <t>Entity 9</t>
  </si>
  <si>
    <t>Entity 10</t>
  </si>
  <si>
    <t>Entity 11</t>
  </si>
  <si>
    <t>Entity 12</t>
  </si>
  <si>
    <t>Entity 13</t>
  </si>
  <si>
    <t>Entity 14</t>
  </si>
  <si>
    <t>Entity 15</t>
  </si>
  <si>
    <t>Entity 16</t>
  </si>
  <si>
    <t>Entity 17</t>
  </si>
  <si>
    <t>Entity 18</t>
  </si>
  <si>
    <t>Entity 19</t>
  </si>
  <si>
    <t>Entity 20</t>
  </si>
  <si>
    <t>Entity 21</t>
  </si>
  <si>
    <t>Entity 22</t>
  </si>
  <si>
    <t>Entity 23</t>
  </si>
  <si>
    <t>Entity 24</t>
  </si>
  <si>
    <t>Entity 25</t>
  </si>
  <si>
    <t>Entity 26</t>
  </si>
  <si>
    <t>Entity 27</t>
  </si>
  <si>
    <t>Entity 28</t>
  </si>
  <si>
    <t>Entity 29</t>
  </si>
  <si>
    <t>Entity 30</t>
  </si>
  <si>
    <t>Entity 31</t>
  </si>
  <si>
    <t>Entity 32</t>
  </si>
  <si>
    <t>Entity 33</t>
  </si>
  <si>
    <t>Entity 34</t>
  </si>
  <si>
    <t>Entity 35</t>
  </si>
  <si>
    <t>Entity 36</t>
  </si>
  <si>
    <t>Entity 37</t>
  </si>
  <si>
    <t>Entity 38</t>
  </si>
  <si>
    <t>Entity 39</t>
  </si>
  <si>
    <t>Entity 40</t>
  </si>
  <si>
    <t>Entity 41</t>
  </si>
  <si>
    <t>Entity 42</t>
  </si>
  <si>
    <t>Entity 43</t>
  </si>
  <si>
    <t>Entity 44</t>
  </si>
  <si>
    <t>Entity 45</t>
  </si>
  <si>
    <t>Entity 46</t>
  </si>
  <si>
    <t>Entity 47</t>
  </si>
  <si>
    <t>Entity 48</t>
  </si>
  <si>
    <t>Entity 49</t>
  </si>
  <si>
    <t>Entity 50</t>
  </si>
  <si>
    <t>Entity 51</t>
  </si>
  <si>
    <t>Entity 52</t>
  </si>
  <si>
    <t>Entity 53</t>
  </si>
  <si>
    <t>Entity 54</t>
  </si>
  <si>
    <t>Entity 55</t>
  </si>
  <si>
    <t>Entity 56</t>
  </si>
  <si>
    <t>Entity 57</t>
  </si>
  <si>
    <t>Entity 58</t>
  </si>
  <si>
    <t>Entity 59</t>
  </si>
  <si>
    <t>Entity 60</t>
  </si>
  <si>
    <t>Entity 61</t>
  </si>
  <si>
    <t>Entity 62</t>
  </si>
  <si>
    <t>Entity 63</t>
  </si>
  <si>
    <t>Entity 64</t>
  </si>
  <si>
    <t>Entity 65</t>
  </si>
  <si>
    <t>Entity 66</t>
  </si>
  <si>
    <t>Entity 67</t>
  </si>
  <si>
    <t>Entity 68</t>
  </si>
  <si>
    <t>Entity 69</t>
  </si>
  <si>
    <t>Entity 70</t>
  </si>
  <si>
    <t>Entity 71</t>
  </si>
  <si>
    <t>Entity 72</t>
  </si>
  <si>
    <t>Entity 73</t>
  </si>
  <si>
    <t>Entity 74</t>
  </si>
  <si>
    <t>Entity 75</t>
  </si>
  <si>
    <t>Entity 76</t>
  </si>
  <si>
    <t>Entity 77</t>
  </si>
  <si>
    <t>Entity 78</t>
  </si>
  <si>
    <t>Entity 79</t>
  </si>
  <si>
    <t>Entity 80</t>
  </si>
  <si>
    <t>Entity 81</t>
  </si>
  <si>
    <t>Entity 82</t>
  </si>
  <si>
    <t>Entity 83</t>
  </si>
  <si>
    <t>Entity 84</t>
  </si>
  <si>
    <t>Entity 85</t>
  </si>
  <si>
    <t>Entity 86</t>
  </si>
  <si>
    <t>Entity 87</t>
  </si>
  <si>
    <t>Entity 88</t>
  </si>
  <si>
    <t>Entity 89</t>
  </si>
  <si>
    <t>Entity 90</t>
  </si>
  <si>
    <t>Entity 91</t>
  </si>
  <si>
    <t>Entity 92</t>
  </si>
  <si>
    <t>Entity 93</t>
  </si>
  <si>
    <t>Entity 94</t>
  </si>
  <si>
    <t>Entity 95</t>
  </si>
  <si>
    <t>Entity 96</t>
  </si>
  <si>
    <t>Entity 97</t>
  </si>
  <si>
    <t>Entity 98</t>
  </si>
  <si>
    <t>Entity 99</t>
  </si>
  <si>
    <t>Entity 100</t>
  </si>
  <si>
    <t>Entity 101</t>
  </si>
  <si>
    <t>Entity 102</t>
  </si>
  <si>
    <t>Entity 103</t>
  </si>
  <si>
    <t>Entity 104</t>
  </si>
  <si>
    <t>Entity 105</t>
  </si>
  <si>
    <t>Entity 106</t>
  </si>
  <si>
    <t>Entity 107</t>
  </si>
  <si>
    <t>Entity 108</t>
  </si>
  <si>
    <t>Entity 109</t>
  </si>
  <si>
    <t>Entity 110</t>
  </si>
  <si>
    <t>Entity 111</t>
  </si>
  <si>
    <t>Entity 112</t>
  </si>
  <si>
    <t>Entity 113</t>
  </si>
  <si>
    <t>Entity 114</t>
  </si>
  <si>
    <t>Entity 115</t>
  </si>
  <si>
    <t>Entity 116</t>
  </si>
  <si>
    <t>Entity 117</t>
  </si>
  <si>
    <t>Entity 118</t>
  </si>
  <si>
    <t>Entity 119</t>
  </si>
  <si>
    <t>Entity 120</t>
  </si>
  <si>
    <t>Entity 121</t>
  </si>
  <si>
    <t>Entity 122</t>
  </si>
  <si>
    <t>Entity 123</t>
  </si>
  <si>
    <t>Entity 124</t>
  </si>
  <si>
    <t>Entity 125</t>
  </si>
  <si>
    <t>Entity 126</t>
  </si>
  <si>
    <t>Entity 127</t>
  </si>
  <si>
    <t>Entity 128</t>
  </si>
  <si>
    <t>Entity 129</t>
  </si>
  <si>
    <t>Entity 130</t>
  </si>
  <si>
    <t>Entity 131</t>
  </si>
  <si>
    <t>Entity 132</t>
  </si>
  <si>
    <t>Entity 133</t>
  </si>
  <si>
    <t>Entity 134</t>
  </si>
  <si>
    <t>Entity 135</t>
  </si>
  <si>
    <t>Entity 136</t>
  </si>
  <si>
    <t>Entity 137</t>
  </si>
  <si>
    <t>Entity 138</t>
  </si>
  <si>
    <t>Entity 139</t>
  </si>
  <si>
    <t>Entity 140</t>
  </si>
  <si>
    <t>Entity 141</t>
  </si>
  <si>
    <t>Entity 142</t>
  </si>
  <si>
    <t>Entity 143</t>
  </si>
  <si>
    <t>Entity 144</t>
  </si>
  <si>
    <t>Entity 145</t>
  </si>
  <si>
    <t>Entity 146</t>
  </si>
  <si>
    <t>Entity 147</t>
  </si>
  <si>
    <t>Entity 148</t>
  </si>
  <si>
    <t>Entity 149</t>
  </si>
  <si>
    <t>Entity 150</t>
  </si>
  <si>
    <t>Entity 151</t>
  </si>
  <si>
    <t>Entity 152</t>
  </si>
  <si>
    <t>Entity 153</t>
  </si>
  <si>
    <t>Entity 154</t>
  </si>
  <si>
    <t>Entity 155</t>
  </si>
  <si>
    <t>Entity 156</t>
  </si>
  <si>
    <t>Entity 157</t>
  </si>
  <si>
    <t>Entity 158</t>
  </si>
  <si>
    <t>Entity 159</t>
  </si>
  <si>
    <t>Entity 160</t>
  </si>
  <si>
    <t>Entity 161</t>
  </si>
  <si>
    <t>Entity 162</t>
  </si>
  <si>
    <t>Entity 163</t>
  </si>
  <si>
    <t>Entity 164</t>
  </si>
  <si>
    <t>Entity 165</t>
  </si>
  <si>
    <t>Entity 166</t>
  </si>
  <si>
    <t>Entity 167</t>
  </si>
  <si>
    <t>Entity 168</t>
  </si>
  <si>
    <t>Entity 169</t>
  </si>
  <si>
    <t>Entity 170</t>
  </si>
  <si>
    <t>Entity 171</t>
  </si>
  <si>
    <t>Entity 172</t>
  </si>
  <si>
    <t>Entity 173</t>
  </si>
  <si>
    <t>Entity 174</t>
  </si>
  <si>
    <t>Entity 175</t>
  </si>
  <si>
    <t>Entity 176</t>
  </si>
  <si>
    <t>Entity 177</t>
  </si>
  <si>
    <t>Entity 178</t>
  </si>
  <si>
    <t>Entity 179</t>
  </si>
  <si>
    <t>Entity 180</t>
  </si>
  <si>
    <t>Entity 181</t>
  </si>
  <si>
    <t>Entity 182</t>
  </si>
  <si>
    <t>Entity 183</t>
  </si>
  <si>
    <t>Entity 184</t>
  </si>
  <si>
    <t>Entity 185</t>
  </si>
  <si>
    <t>Entity 186</t>
  </si>
  <si>
    <t>Entity 187</t>
  </si>
  <si>
    <t>Entity 188</t>
  </si>
  <si>
    <t>Entity 189</t>
  </si>
  <si>
    <t>Entity 190</t>
  </si>
  <si>
    <t>Entity 191</t>
  </si>
  <si>
    <t>Entity 192</t>
  </si>
  <si>
    <t>Entity 193</t>
  </si>
  <si>
    <t>Entity 194</t>
  </si>
  <si>
    <t>Entity 195</t>
  </si>
  <si>
    <t>Entity 196</t>
  </si>
  <si>
    <t>Entity 197</t>
  </si>
  <si>
    <t>Entity 198</t>
  </si>
  <si>
    <t>Entity 199</t>
  </si>
  <si>
    <t>Entity 200</t>
  </si>
  <si>
    <t>Entity 201</t>
  </si>
  <si>
    <t>Entity 202</t>
  </si>
  <si>
    <t>Entity 203</t>
  </si>
  <si>
    <t>Entity 204</t>
  </si>
  <si>
    <t>Entity 205</t>
  </si>
  <si>
    <t>Entity 206</t>
  </si>
  <si>
    <t>Entity 207</t>
  </si>
  <si>
    <t>Entity 208</t>
  </si>
  <si>
    <t>Entity 209</t>
  </si>
  <si>
    <t>Entity 210</t>
  </si>
  <si>
    <t>Entity 211</t>
  </si>
  <si>
    <t>Entity 212</t>
  </si>
  <si>
    <t>Entity 213</t>
  </si>
  <si>
    <t>Entity 214</t>
  </si>
  <si>
    <t>Entity 215</t>
  </si>
  <si>
    <t>Entity 216</t>
  </si>
  <si>
    <t>Entity 217</t>
  </si>
  <si>
    <t>Entity 218</t>
  </si>
  <si>
    <t>Entity 219</t>
  </si>
  <si>
    <t>Entity 220</t>
  </si>
  <si>
    <t>Entity 221</t>
  </si>
  <si>
    <t>Entity 222</t>
  </si>
  <si>
    <t>Entity 223</t>
  </si>
  <si>
    <t>Entity 224</t>
  </si>
  <si>
    <t>Entity 225</t>
  </si>
  <si>
    <t>Entity 226</t>
  </si>
  <si>
    <t>Entity 227</t>
  </si>
  <si>
    <t>Entity 228</t>
  </si>
  <si>
    <t>Entity 229</t>
  </si>
  <si>
    <t>Entity 230</t>
  </si>
  <si>
    <t>Entity 231</t>
  </si>
  <si>
    <t>Entity 232</t>
  </si>
  <si>
    <t>Entity 233</t>
  </si>
  <si>
    <t>Entity 234</t>
  </si>
  <si>
    <t>Entity 235</t>
  </si>
  <si>
    <t>Entity 236</t>
  </si>
  <si>
    <t>Entity 237</t>
  </si>
  <si>
    <t>Entity 238</t>
  </si>
  <si>
    <t>Entity 239</t>
  </si>
  <si>
    <t>Entity 240</t>
  </si>
  <si>
    <t>Entity 241</t>
  </si>
  <si>
    <t>Entity 242</t>
  </si>
  <si>
    <t>Entity 243</t>
  </si>
  <si>
    <t>Entity 244</t>
  </si>
  <si>
    <t>Entity 245</t>
  </si>
  <si>
    <t>Entity 246</t>
  </si>
  <si>
    <t>Entity 247</t>
  </si>
  <si>
    <t>Entity 248</t>
  </si>
  <si>
    <t>Entity 249</t>
  </si>
  <si>
    <t>Entity 250</t>
  </si>
  <si>
    <t>Entity 251</t>
  </si>
  <si>
    <t>Entity 252</t>
  </si>
  <si>
    <t>Entity 253</t>
  </si>
  <si>
    <t>Entity 254</t>
  </si>
  <si>
    <t>Entity 255</t>
  </si>
  <si>
    <t>Entity 256</t>
  </si>
  <si>
    <t>Entity 257</t>
  </si>
  <si>
    <t>Entity 258</t>
  </si>
  <si>
    <t>Entity 259</t>
  </si>
  <si>
    <t>Entity 260</t>
  </si>
  <si>
    <t>Entity 261</t>
  </si>
  <si>
    <t>Entity 262</t>
  </si>
  <si>
    <t>Entity 263</t>
  </si>
  <si>
    <t>Entity 264</t>
  </si>
  <si>
    <t>Entity 265</t>
  </si>
  <si>
    <t>Entity 266</t>
  </si>
  <si>
    <t>Entity 267</t>
  </si>
  <si>
    <t>Entity 268</t>
  </si>
  <si>
    <t>Entity 269</t>
  </si>
  <si>
    <t>Entity 270</t>
  </si>
  <si>
    <t>Entity 271</t>
  </si>
  <si>
    <t>Entity 272</t>
  </si>
  <si>
    <t>Entity 273</t>
  </si>
  <si>
    <t>Entity 274</t>
  </si>
  <si>
    <t>Entity 275</t>
  </si>
  <si>
    <t>Entity 276</t>
  </si>
  <si>
    <t>Entity 277</t>
  </si>
  <si>
    <t>Entity 278</t>
  </si>
  <si>
    <t>Entity 279</t>
  </si>
  <si>
    <t>Entity 280</t>
  </si>
  <si>
    <t>Entity 281</t>
  </si>
  <si>
    <t>Entity 282</t>
  </si>
  <si>
    <t>Entity 283</t>
  </si>
  <si>
    <t>Entity 284</t>
  </si>
  <si>
    <t>Entity 285</t>
  </si>
  <si>
    <t>Entity 286</t>
  </si>
  <si>
    <t>Entity 287</t>
  </si>
  <si>
    <t>Entity 288</t>
  </si>
  <si>
    <t>Entity 289</t>
  </si>
  <si>
    <t>Entity 290</t>
  </si>
  <si>
    <t>Entity 291</t>
  </si>
  <si>
    <t>Entity 292</t>
  </si>
  <si>
    <t>Entity 293</t>
  </si>
  <si>
    <t>Entity 294</t>
  </si>
  <si>
    <t>Entity 295</t>
  </si>
  <si>
    <t>Entity 296</t>
  </si>
  <si>
    <t>Entity 297</t>
  </si>
  <si>
    <t>Entity 298</t>
  </si>
  <si>
    <t>Entity 299</t>
  </si>
  <si>
    <t>Entity 300</t>
  </si>
  <si>
    <t>Entity 301</t>
  </si>
  <si>
    <t>Entity 302</t>
  </si>
  <si>
    <t>Entity 303</t>
  </si>
  <si>
    <t>Entity 304</t>
  </si>
  <si>
    <t>Entity 305</t>
  </si>
  <si>
    <t>Entity 306</t>
  </si>
  <si>
    <t>Entity 307</t>
  </si>
  <si>
    <t>Entity 308</t>
  </si>
  <si>
    <t>Entity 309</t>
  </si>
  <si>
    <t>Entity 310</t>
  </si>
  <si>
    <t>Entity 311</t>
  </si>
  <si>
    <t>Entity 312</t>
  </si>
  <si>
    <t>Entity 313</t>
  </si>
  <si>
    <t>Entity 314</t>
  </si>
  <si>
    <t>Entity 315</t>
  </si>
  <si>
    <t>Entity 316</t>
  </si>
  <si>
    <t>Entity 317</t>
  </si>
  <si>
    <t>Entity 318</t>
  </si>
  <si>
    <t>Entity 319</t>
  </si>
  <si>
    <t>Entity 320</t>
  </si>
  <si>
    <t>Entity 321</t>
  </si>
  <si>
    <t>Entity 322</t>
  </si>
  <si>
    <t>Entity 323</t>
  </si>
  <si>
    <t>Entity 324</t>
  </si>
  <si>
    <t>Entity 325</t>
  </si>
  <si>
    <t>Entity 326</t>
  </si>
  <si>
    <t>Entity 327</t>
  </si>
  <si>
    <t>Entity 328</t>
  </si>
  <si>
    <t>Entity 329</t>
  </si>
  <si>
    <t>Entity 330</t>
  </si>
  <si>
    <t>Entity 331</t>
  </si>
  <si>
    <t>Entity 332</t>
  </si>
  <si>
    <t>Entity 333</t>
  </si>
  <si>
    <t>Entity 334</t>
  </si>
  <si>
    <t>Entity 335</t>
  </si>
  <si>
    <t>Entity 336</t>
  </si>
  <si>
    <t>Entity 337</t>
  </si>
  <si>
    <t>Entity 338</t>
  </si>
  <si>
    <t>Entity 339</t>
  </si>
  <si>
    <t>Entity 340</t>
  </si>
  <si>
    <t>Entity 341</t>
  </si>
  <si>
    <t>Entity 342</t>
  </si>
  <si>
    <t>Entity 343</t>
  </si>
  <si>
    <t>Entity 344</t>
  </si>
  <si>
    <t>Entity 345</t>
  </si>
  <si>
    <t>Entity 346</t>
  </si>
  <si>
    <t>Entity 347</t>
  </si>
  <si>
    <t>Entity 348</t>
  </si>
  <si>
    <t>Entity 349</t>
  </si>
  <si>
    <t>Entity 350</t>
  </si>
  <si>
    <t>Entity 351</t>
  </si>
  <si>
    <t>Entity 352</t>
  </si>
  <si>
    <t>Entity 353</t>
  </si>
  <si>
    <t>Entity 354</t>
  </si>
  <si>
    <t>Entity 355</t>
  </si>
  <si>
    <t>Entity 356</t>
  </si>
  <si>
    <t>Entity 357</t>
  </si>
  <si>
    <t>Entity 358</t>
  </si>
  <si>
    <t>Entity 359</t>
  </si>
  <si>
    <t>Entity 360</t>
  </si>
  <si>
    <t>Entity 361</t>
  </si>
  <si>
    <t>Entity 362</t>
  </si>
  <si>
    <t>Entity 363</t>
  </si>
  <si>
    <t>Entity 364</t>
  </si>
  <si>
    <t>Entity 365</t>
  </si>
  <si>
    <t>Entity 366</t>
  </si>
  <si>
    <t>Entity 367</t>
  </si>
  <si>
    <t>Entity 368</t>
  </si>
  <si>
    <t>Entity 369</t>
  </si>
  <si>
    <t>Entity 370</t>
  </si>
  <si>
    <t>Entity 371</t>
  </si>
  <si>
    <t>Entity 372</t>
  </si>
  <si>
    <t>Entity 373</t>
  </si>
  <si>
    <t>Entity 374</t>
  </si>
  <si>
    <t>Entity 375</t>
  </si>
  <si>
    <t>Entity 376</t>
  </si>
  <si>
    <t>Entity 377</t>
  </si>
  <si>
    <t>Entity 378</t>
  </si>
  <si>
    <t>Entity 379</t>
  </si>
  <si>
    <t>Entity 380</t>
  </si>
  <si>
    <t>Entity 381</t>
  </si>
  <si>
    <t>Entity 382</t>
  </si>
  <si>
    <t>Entity 383</t>
  </si>
  <si>
    <t>Entity 384</t>
  </si>
  <si>
    <t>Entity 385</t>
  </si>
  <si>
    <t>Entity 386</t>
  </si>
  <si>
    <t>Entity 387</t>
  </si>
  <si>
    <t>Entity 388</t>
  </si>
  <si>
    <t>Entity 389</t>
  </si>
  <si>
    <t>Entity 390</t>
  </si>
  <si>
    <t>Entity 391</t>
  </si>
  <si>
    <t>Entity 392</t>
  </si>
  <si>
    <t>Entity 393</t>
  </si>
  <si>
    <t>Entity 394</t>
  </si>
  <si>
    <t>Entity 395</t>
  </si>
  <si>
    <t>Entity 396</t>
  </si>
  <si>
    <t>Entity 397</t>
  </si>
  <si>
    <t>Entity 398</t>
  </si>
  <si>
    <t>Entity 399</t>
  </si>
  <si>
    <t>Entity 400</t>
  </si>
  <si>
    <t>Entity 401</t>
  </si>
  <si>
    <t>Entity 402</t>
  </si>
  <si>
    <t>Entity 403</t>
  </si>
  <si>
    <t>Entity 404</t>
  </si>
  <si>
    <t>Entity 405</t>
  </si>
  <si>
    <t>Entity 406</t>
  </si>
  <si>
    <t>Entity 407</t>
  </si>
  <si>
    <t>Entity 408</t>
  </si>
  <si>
    <t>Entity 409</t>
  </si>
  <si>
    <t>Entity 410</t>
  </si>
  <si>
    <t>Entity 411</t>
  </si>
  <si>
    <t>Entity 412</t>
  </si>
  <si>
    <t>Entity 413</t>
  </si>
  <si>
    <t>Entity 414</t>
  </si>
  <si>
    <t>Entity 415</t>
  </si>
  <si>
    <t>Entity 416</t>
  </si>
  <si>
    <t>Entity 417</t>
  </si>
  <si>
    <t>Entity 418</t>
  </si>
  <si>
    <t>Entity 419</t>
  </si>
  <si>
    <t>Entity 420</t>
  </si>
  <si>
    <t>Entity 421</t>
  </si>
  <si>
    <t>Entity 422</t>
  </si>
  <si>
    <t>Entity 423</t>
  </si>
  <si>
    <t>Entity 424</t>
  </si>
  <si>
    <t>Entity 425</t>
  </si>
  <si>
    <t>Entity 426</t>
  </si>
  <si>
    <t>Entity 427</t>
  </si>
  <si>
    <t>Entity 428</t>
  </si>
  <si>
    <t>Entity 429</t>
  </si>
  <si>
    <t>Entity 430</t>
  </si>
  <si>
    <t>Entity 431</t>
  </si>
  <si>
    <t>Entity 432</t>
  </si>
  <si>
    <t>Entity 433</t>
  </si>
  <si>
    <t>Entity 434</t>
  </si>
  <si>
    <t>Entity 435</t>
  </si>
  <si>
    <t>Entity 436</t>
  </si>
  <si>
    <t>Entity 437</t>
  </si>
  <si>
    <t>Entity 438</t>
  </si>
  <si>
    <t>Entity 439</t>
  </si>
  <si>
    <t>Entity 440</t>
  </si>
  <si>
    <t>Entity 441</t>
  </si>
  <si>
    <t>Entity 442</t>
  </si>
  <si>
    <t>Entity 443</t>
  </si>
  <si>
    <t>Entity 444</t>
  </si>
  <si>
    <t>Entity 445</t>
  </si>
  <si>
    <t>Entity 446</t>
  </si>
  <si>
    <t>Entity 447</t>
  </si>
  <si>
    <t>Entity 448</t>
  </si>
  <si>
    <t>Entity 449</t>
  </si>
  <si>
    <t>Entity 450</t>
  </si>
  <si>
    <t>Entity 451</t>
  </si>
  <si>
    <t>Entity 452</t>
  </si>
  <si>
    <t>Entity 453</t>
  </si>
  <si>
    <t>Entity 454</t>
  </si>
  <si>
    <t>Entity 455</t>
  </si>
  <si>
    <t>Entity 456</t>
  </si>
  <si>
    <t>Entity 457</t>
  </si>
  <si>
    <t>Entity 458</t>
  </si>
  <si>
    <t>Entity 459</t>
  </si>
  <si>
    <t>Entity 460</t>
  </si>
  <si>
    <t>Entity 461</t>
  </si>
  <si>
    <t>Entity 462</t>
  </si>
  <si>
    <t>Entity 463</t>
  </si>
  <si>
    <t>Entity 464</t>
  </si>
  <si>
    <t>Entity 465</t>
  </si>
  <si>
    <t>Entity 466</t>
  </si>
  <si>
    <t>Entity 467</t>
  </si>
  <si>
    <t>Entity 468</t>
  </si>
  <si>
    <t>Entity 469</t>
  </si>
  <si>
    <t>Entity 470</t>
  </si>
  <si>
    <t>Entity 471</t>
  </si>
  <si>
    <t>Entity 472</t>
  </si>
  <si>
    <t>Entity 473</t>
  </si>
  <si>
    <t>Entity 474</t>
  </si>
  <si>
    <t>Entity 475</t>
  </si>
  <si>
    <t>Entity 476</t>
  </si>
  <si>
    <t>Entity 477</t>
  </si>
  <si>
    <t>Entity 478</t>
  </si>
  <si>
    <t>Entity 479</t>
  </si>
  <si>
    <t>Entity 480</t>
  </si>
  <si>
    <t>Entity 481</t>
  </si>
  <si>
    <t>Entity 482</t>
  </si>
  <si>
    <t>Entity 483</t>
  </si>
  <si>
    <t>Entity 484</t>
  </si>
  <si>
    <t>Entity 485</t>
  </si>
  <si>
    <t>Entity 486</t>
  </si>
  <si>
    <t>Entity 487</t>
  </si>
  <si>
    <t>Entity 488</t>
  </si>
  <si>
    <t>Entity 489</t>
  </si>
  <si>
    <t>Entity 490</t>
  </si>
  <si>
    <t>Entity 491</t>
  </si>
  <si>
    <t>Entity 492</t>
  </si>
  <si>
    <t>Entity 493</t>
  </si>
  <si>
    <t>Entity 494</t>
  </si>
  <si>
    <t>Entity 495</t>
  </si>
  <si>
    <t>Entity 496</t>
  </si>
  <si>
    <t>Entity 497</t>
  </si>
  <si>
    <t>Entity 498</t>
  </si>
  <si>
    <t>Entity 499</t>
  </si>
  <si>
    <t>Entity 500</t>
  </si>
  <si>
    <t>Entity 501</t>
  </si>
  <si>
    <t>Entity 502</t>
  </si>
  <si>
    <t>Entity 503</t>
  </si>
  <si>
    <t>Entity 504</t>
  </si>
  <si>
    <t>Entity 505</t>
  </si>
  <si>
    <t>Entity 506</t>
  </si>
  <si>
    <t>Entity 507</t>
  </si>
  <si>
    <t>Entity 508</t>
  </si>
  <si>
    <t>Entity 509</t>
  </si>
  <si>
    <t>Entity 510</t>
  </si>
  <si>
    <t>Entity 511</t>
  </si>
  <si>
    <t>Entity 512</t>
  </si>
  <si>
    <t>Entity 513</t>
  </si>
  <si>
    <t>Entity 514</t>
  </si>
  <si>
    <t>Entity 515</t>
  </si>
  <si>
    <t>Entity 516</t>
  </si>
  <si>
    <t>Entity 517</t>
  </si>
  <si>
    <t>Entity 518</t>
  </si>
  <si>
    <t>Entity 519</t>
  </si>
  <si>
    <t>Entity 520</t>
  </si>
  <si>
    <t>Entity 521</t>
  </si>
  <si>
    <t>Entity 522</t>
  </si>
  <si>
    <t>Entity 523</t>
  </si>
  <si>
    <t>Entity 524</t>
  </si>
  <si>
    <t>Entity 525</t>
  </si>
  <si>
    <t>Entity 526</t>
  </si>
  <si>
    <t>Entity 527</t>
  </si>
  <si>
    <t>Entity 528</t>
  </si>
  <si>
    <t>Entity 529</t>
  </si>
  <si>
    <t>Entity 530</t>
  </si>
  <si>
    <t>Entity 531</t>
  </si>
  <si>
    <t>Entity 532</t>
  </si>
  <si>
    <t>Entity 533</t>
  </si>
  <si>
    <t>Entity 534</t>
  </si>
  <si>
    <t>Entity 535</t>
  </si>
  <si>
    <t>Entity 536</t>
  </si>
  <si>
    <t>Entity 537</t>
  </si>
  <si>
    <t>Entity 538</t>
  </si>
  <si>
    <t>Entity 539</t>
  </si>
  <si>
    <t>Entity 540</t>
  </si>
  <si>
    <t>Entity 541</t>
  </si>
  <si>
    <t>Entity 542</t>
  </si>
  <si>
    <t>Entity 543</t>
  </si>
  <si>
    <t>Entity 544</t>
  </si>
  <si>
    <t>Entity 545</t>
  </si>
  <si>
    <t>Entity 546</t>
  </si>
  <si>
    <t>Entity 547</t>
  </si>
  <si>
    <t>Entity 548</t>
  </si>
  <si>
    <t>Entity 549</t>
  </si>
  <si>
    <t>Entity 550</t>
  </si>
  <si>
    <t>Entity 551</t>
  </si>
  <si>
    <t>Entity 552</t>
  </si>
  <si>
    <t>Entity 553</t>
  </si>
  <si>
    <t>Entity 554</t>
  </si>
  <si>
    <t>Entity 555</t>
  </si>
  <si>
    <t>Entity 556</t>
  </si>
  <si>
    <t>Entity 557</t>
  </si>
  <si>
    <t>Entity 558</t>
  </si>
  <si>
    <t>Entity 559</t>
  </si>
  <si>
    <t>Entity 560</t>
  </si>
  <si>
    <t>Entity 561</t>
  </si>
  <si>
    <t>Entity 562</t>
  </si>
  <si>
    <t>Entity 563</t>
  </si>
  <si>
    <t>Entity 564</t>
  </si>
  <si>
    <t>Entity 565</t>
  </si>
  <si>
    <t>Entity 566</t>
  </si>
  <si>
    <t>Entity 567</t>
  </si>
  <si>
    <t>Entity 568</t>
  </si>
  <si>
    <t>Entity 569</t>
  </si>
  <si>
    <t>Entity 570</t>
  </si>
  <si>
    <t>Entity 571</t>
  </si>
  <si>
    <t>Entity 572</t>
  </si>
  <si>
    <t>Entity 573</t>
  </si>
  <si>
    <t>Entity 574</t>
  </si>
  <si>
    <t>Entity 575</t>
  </si>
  <si>
    <t>Entity 576</t>
  </si>
  <si>
    <t>Entity 577</t>
  </si>
  <si>
    <t>Entity 578</t>
  </si>
  <si>
    <t>Entity 579</t>
  </si>
  <si>
    <t>Entity 580</t>
  </si>
  <si>
    <t>Entity 581</t>
  </si>
  <si>
    <t>Entity 582</t>
  </si>
  <si>
    <t>Entity 583</t>
  </si>
  <si>
    <t>Entity 584</t>
  </si>
  <si>
    <t>Entity 585</t>
  </si>
  <si>
    <t>Entity 586</t>
  </si>
  <si>
    <t>Entity 587</t>
  </si>
  <si>
    <t>Entity 588</t>
  </si>
  <si>
    <t>Entity 589</t>
  </si>
  <si>
    <t>Entity 590</t>
  </si>
  <si>
    <t>Entity 591</t>
  </si>
  <si>
    <t>Entity 592</t>
  </si>
  <si>
    <t>Entity 593</t>
  </si>
  <si>
    <t>Entity 594</t>
  </si>
  <si>
    <t>Entity 595</t>
  </si>
  <si>
    <t>Entity 596</t>
  </si>
  <si>
    <t>Entity 597</t>
  </si>
  <si>
    <t>Entity 598</t>
  </si>
  <si>
    <t>Entity 599</t>
  </si>
  <si>
    <t>Entity 600</t>
  </si>
  <si>
    <t>Entity 601</t>
  </si>
  <si>
    <t>Entity 602</t>
  </si>
  <si>
    <t>Entity 603</t>
  </si>
  <si>
    <t>Entity 604</t>
  </si>
  <si>
    <t>Entity 605</t>
  </si>
  <si>
    <t>Entity 606</t>
  </si>
  <si>
    <t>Entity 607</t>
  </si>
  <si>
    <t>Entity 608</t>
  </si>
  <si>
    <t>Entity 609</t>
  </si>
  <si>
    <t>Entity 610</t>
  </si>
  <si>
    <t>Entity 611</t>
  </si>
  <si>
    <t>Entity 612</t>
  </si>
  <si>
    <t>Entity 613</t>
  </si>
  <si>
    <t>Entity 614</t>
  </si>
  <si>
    <t>Entity 615</t>
  </si>
  <si>
    <t>Entity 616</t>
  </si>
  <si>
    <t>Entity 617</t>
  </si>
  <si>
    <t>Entity 618</t>
  </si>
  <si>
    <t>Entity 619</t>
  </si>
  <si>
    <t>Entity 620</t>
  </si>
  <si>
    <t>Entity 621</t>
  </si>
  <si>
    <t>Entity 622</t>
  </si>
  <si>
    <t>Entity 623</t>
  </si>
  <si>
    <t>Entity 624</t>
  </si>
  <si>
    <t>Entity 625</t>
  </si>
  <si>
    <t>Entity 626</t>
  </si>
  <si>
    <t>Entity 627</t>
  </si>
  <si>
    <t>Entity 628</t>
  </si>
  <si>
    <t>Entity 629</t>
  </si>
  <si>
    <t>Entity 630</t>
  </si>
  <si>
    <t>Entity 631</t>
  </si>
  <si>
    <t>Entity 632</t>
  </si>
  <si>
    <t>Entity 633</t>
  </si>
  <si>
    <t>Entity 634</t>
  </si>
  <si>
    <t>Entity 635</t>
  </si>
  <si>
    <t>Entity 636</t>
  </si>
  <si>
    <t>Entity 637</t>
  </si>
  <si>
    <t>Entity 638</t>
  </si>
  <si>
    <t>Entity 639</t>
  </si>
  <si>
    <t>Entity 640</t>
  </si>
  <si>
    <t>Entity 641</t>
  </si>
  <si>
    <t>Entity 642</t>
  </si>
  <si>
    <t>Entity 643</t>
  </si>
  <si>
    <t>Entity 644</t>
  </si>
  <si>
    <t>Entity 645</t>
  </si>
  <si>
    <t>Entity 646</t>
  </si>
  <si>
    <t>Entity 647</t>
  </si>
  <si>
    <t>Entity 648</t>
  </si>
  <si>
    <t>Entity 649</t>
  </si>
  <si>
    <t>Entity 650</t>
  </si>
  <si>
    <t>Entity 651</t>
  </si>
  <si>
    <t>Entity 652</t>
  </si>
  <si>
    <t>Entity 653</t>
  </si>
  <si>
    <t>Entity 654</t>
  </si>
  <si>
    <t>Entity 655</t>
  </si>
  <si>
    <t>Entity 656</t>
  </si>
  <si>
    <t>Entity 657</t>
  </si>
  <si>
    <t>Entity 658</t>
  </si>
  <si>
    <t>Entity 659</t>
  </si>
  <si>
    <t>Entity 660</t>
  </si>
  <si>
    <t>Entity 661</t>
  </si>
  <si>
    <t>Entity 662</t>
  </si>
  <si>
    <t>Entity 663</t>
  </si>
  <si>
    <t>Entity 664</t>
  </si>
  <si>
    <t>Entity 665</t>
  </si>
  <si>
    <t>Entity 666</t>
  </si>
  <si>
    <t>Entity 667</t>
  </si>
  <si>
    <t>Entity 668</t>
  </si>
  <si>
    <t>Entity 669</t>
  </si>
  <si>
    <t>Entity 670</t>
  </si>
  <si>
    <t>Entity 671</t>
  </si>
  <si>
    <t>Entity 672</t>
  </si>
  <si>
    <t>Entity 673</t>
  </si>
  <si>
    <t>Entity 674</t>
  </si>
  <si>
    <t>Entity 675</t>
  </si>
  <si>
    <t>Entity 676</t>
  </si>
  <si>
    <t>Entity 677</t>
  </si>
  <si>
    <t>Entity 678</t>
  </si>
  <si>
    <t>Entity 679</t>
  </si>
  <si>
    <t>Entity 680</t>
  </si>
  <si>
    <t>Entity 681</t>
  </si>
  <si>
    <t>Entity 682</t>
  </si>
  <si>
    <t>Entity 683</t>
  </si>
  <si>
    <t>Entity 684</t>
  </si>
  <si>
    <t>Entity 685</t>
  </si>
  <si>
    <t>Entity 686</t>
  </si>
  <si>
    <t>Entity 687</t>
  </si>
  <si>
    <t>Entity 688</t>
  </si>
  <si>
    <t>Entity 689</t>
  </si>
  <si>
    <t>Entity 690</t>
  </si>
  <si>
    <t>Entity 691</t>
  </si>
  <si>
    <t>Entity 692</t>
  </si>
  <si>
    <t>Entity 693</t>
  </si>
  <si>
    <t>Entity 694</t>
  </si>
  <si>
    <t>Entity 695</t>
  </si>
  <si>
    <t>Entity 696</t>
  </si>
  <si>
    <t>Entity 697</t>
  </si>
  <si>
    <t>Entity 698</t>
  </si>
  <si>
    <t>Entity 699</t>
  </si>
  <si>
    <t>Entity 700</t>
  </si>
  <si>
    <t>Entity 701</t>
  </si>
  <si>
    <t>Entity 702</t>
  </si>
  <si>
    <t>Entity 703</t>
  </si>
  <si>
    <t>Entity 704</t>
  </si>
  <si>
    <t>Entity 705</t>
  </si>
  <si>
    <t>Entity 706</t>
  </si>
  <si>
    <t>Entity 707</t>
  </si>
  <si>
    <t>Entity 708</t>
  </si>
  <si>
    <t>Entity 709</t>
  </si>
  <si>
    <t>Entity 710</t>
  </si>
  <si>
    <t>Entity 711</t>
  </si>
  <si>
    <t>Entity 712</t>
  </si>
  <si>
    <t>Entity 713</t>
  </si>
  <si>
    <t>Entity 714</t>
  </si>
  <si>
    <t>Entity 715</t>
  </si>
  <si>
    <t>Entity 716</t>
  </si>
  <si>
    <t>Entity 717</t>
  </si>
  <si>
    <t>Entity 718</t>
  </si>
  <si>
    <t>Entity 719</t>
  </si>
  <si>
    <t>Entity 720</t>
  </si>
  <si>
    <t>Entity 721</t>
  </si>
  <si>
    <t>Entity 722</t>
  </si>
  <si>
    <t>Entity 723</t>
  </si>
  <si>
    <t>Entity 724</t>
  </si>
  <si>
    <t>Entity 725</t>
  </si>
  <si>
    <t>Entity 726</t>
  </si>
  <si>
    <t>Entity 727</t>
  </si>
  <si>
    <t>Entity 728</t>
  </si>
  <si>
    <t>Entity 729</t>
  </si>
  <si>
    <t>Entity 730</t>
  </si>
  <si>
    <t>Entity 731</t>
  </si>
  <si>
    <t>Entity 732</t>
  </si>
  <si>
    <t>Entity 733</t>
  </si>
  <si>
    <t>Entity 734</t>
  </si>
  <si>
    <t>Entity 735</t>
  </si>
  <si>
    <t>Entity 736</t>
  </si>
  <si>
    <t>Entity 737</t>
  </si>
  <si>
    <t>Entity 738</t>
  </si>
  <si>
    <t>Entity 739</t>
  </si>
  <si>
    <t>loss_run</t>
  </si>
  <si>
    <t>Claim Number</t>
  </si>
  <si>
    <t>Accident Description</t>
  </si>
  <si>
    <t>Accident Location</t>
  </si>
  <si>
    <t>Location ID</t>
  </si>
  <si>
    <t>Date of Loss</t>
  </si>
  <si>
    <t>Total Reported</t>
  </si>
  <si>
    <t>Policy Year</t>
  </si>
  <si>
    <t>.global</t>
  </si>
  <si>
    <t>entity_</t>
  </si>
  <si>
    <t xml:space="preserve">Entity </t>
  </si>
  <si>
    <t>claim_</t>
  </si>
  <si>
    <t xml:space="preserve">Claim </t>
  </si>
  <si>
    <t>priors</t>
  </si>
  <si>
    <t>Prior TIV</t>
  </si>
  <si>
    <t>Prior AOP Premium</t>
  </si>
  <si>
    <t>Prior Premium CAT-EQ</t>
  </si>
  <si>
    <t>Prior Premium CAT-Wind</t>
  </si>
  <si>
    <t>Prior Premium CAT-Flood</t>
  </si>
  <si>
    <t>Prior Premium Terrorism</t>
  </si>
  <si>
    <t>Prior Total CAT Premium</t>
  </si>
  <si>
    <t>Prior Total Expenses</t>
  </si>
  <si>
    <t>Prior Total All Risk Premium</t>
  </si>
  <si>
    <t>Prior Total Premium and Expense</t>
  </si>
  <si>
    <t>Prior Total Premium Excl. Expense</t>
  </si>
  <si>
    <t>renewal_costs</t>
  </si>
  <si>
    <t>Cost Type</t>
  </si>
  <si>
    <t>Cost Description</t>
  </si>
  <si>
    <t>All Risk</t>
  </si>
  <si>
    <t>Terrorism</t>
  </si>
  <si>
    <t>Taxes</t>
  </si>
  <si>
    <t>Fees</t>
  </si>
  <si>
    <t>Program Expenses</t>
  </si>
  <si>
    <t>Adjustments</t>
  </si>
  <si>
    <t>Premium</t>
  </si>
  <si>
    <t>Expense</t>
  </si>
  <si>
    <t>rates</t>
  </si>
  <si>
    <t>Coverage</t>
  </si>
  <si>
    <t>All Other Peril</t>
  </si>
  <si>
    <t>Catastrophe - Earthquake</t>
  </si>
  <si>
    <t>Catastrophe - Wind</t>
  </si>
  <si>
    <t>Catastrophe - Flood</t>
  </si>
  <si>
    <t>Rate Identifier</t>
  </si>
  <si>
    <t>Prior Rate</t>
  </si>
  <si>
    <t>Market Rate</t>
  </si>
  <si>
    <t>Model Rate</t>
  </si>
  <si>
    <t>rels</t>
  </si>
  <si>
    <t>Relativity Type</t>
  </si>
  <si>
    <t>Level</t>
  </si>
  <si>
    <t>Relativity Factor</t>
  </si>
  <si>
    <t>Count Bucket</t>
  </si>
  <si>
    <t>Bucket Minimum</t>
  </si>
  <si>
    <t>Bucket Maximum</t>
  </si>
  <si>
    <t>Percent Surcharge</t>
  </si>
  <si>
    <t>Dollar Surcharge</t>
  </si>
  <si>
    <t>count_buckets</t>
  </si>
  <si>
    <t>aop_id</t>
  </si>
  <si>
    <t>cat_eq_id</t>
  </si>
  <si>
    <t>cat_wind_id</t>
  </si>
  <si>
    <t>cat_flood_id</t>
  </si>
  <si>
    <t>terrorism_id</t>
  </si>
  <si>
    <t>aop_bu_relativity</t>
  </si>
  <si>
    <t>AOP</t>
  </si>
  <si>
    <t>cat_eq_bu_relativity</t>
  </si>
  <si>
    <t>cat_wind_bu_relativity</t>
  </si>
  <si>
    <t>cat_flood_bu_relativity</t>
  </si>
  <si>
    <t>terrorism_bu_relativity</t>
  </si>
  <si>
    <t>CAT-EQ</t>
  </si>
  <si>
    <t>CAT-Wind</t>
  </si>
  <si>
    <t>CAT-Flood</t>
  </si>
  <si>
    <t>aop_sprinkler_tier_relativity</t>
  </si>
  <si>
    <t>Relativity</t>
  </si>
  <si>
    <t>Combusitible?</t>
  </si>
  <si>
    <t>aop_combustible_relativity</t>
  </si>
  <si>
    <t>rels_old</t>
  </si>
  <si>
    <t>prior</t>
  </si>
  <si>
    <t>current</t>
  </si>
  <si>
    <t>AOP ID</t>
  </si>
  <si>
    <t>CAT-EQ ID</t>
  </si>
  <si>
    <t>CAT-Wind ID</t>
  </si>
  <si>
    <t>CAT-Flood ID</t>
  </si>
  <si>
    <t>Terrorism ID</t>
  </si>
  <si>
    <t>prior_aop_premium</t>
  </si>
  <si>
    <t>prior_cat_eq_premium</t>
  </si>
  <si>
    <t>prior_cat_wind_premium</t>
  </si>
  <si>
    <t>prior_cat_flood_premium</t>
  </si>
  <si>
    <t>prior_risk_transfer_premium</t>
  </si>
  <si>
    <t>prior_terrorism_premium</t>
  </si>
  <si>
    <t>prior_premium_incl_expenses</t>
  </si>
  <si>
    <t>Inf</t>
  </si>
  <si>
    <t>driver_summary</t>
  </si>
  <si>
    <t>Driver</t>
  </si>
  <si>
    <t>driver</t>
  </si>
  <si>
    <t>impact</t>
  </si>
  <si>
    <t>model_aop_rate</t>
  </si>
  <si>
    <t>model_terrorism_rate</t>
  </si>
  <si>
    <t>allocation</t>
  </si>
  <si>
    <t>surcharged_premium</t>
  </si>
  <si>
    <t>allocated</t>
  </si>
  <si>
    <t>allocated_expenses</t>
  </si>
  <si>
    <t>model_cat_rate</t>
  </si>
  <si>
    <t>model_all_risk_rate</t>
  </si>
  <si>
    <t>claim_surcharges</t>
  </si>
  <si>
    <t>risk_engineering</t>
  </si>
  <si>
    <t>man_adj</t>
  </si>
  <si>
    <t>final_premium</t>
  </si>
  <si>
    <t>Model AOP Rate</t>
  </si>
  <si>
    <t>initial_model_premium</t>
  </si>
  <si>
    <t>Model CAT Rate</t>
  </si>
  <si>
    <t>Premium After Cap/Rebal</t>
  </si>
  <si>
    <t>details</t>
  </si>
  <si>
    <t>prior_allocated</t>
  </si>
  <si>
    <t>dollar_change</t>
  </si>
  <si>
    <t>percent_change</t>
  </si>
  <si>
    <t>market_premium_plus_expense</t>
  </si>
  <si>
    <t>dollar_change_market</t>
  </si>
  <si>
    <t>percent_change_market</t>
  </si>
  <si>
    <t>bg_premium_plus_expense</t>
  </si>
  <si>
    <t>dollar_change_bg</t>
  </si>
  <si>
    <t>percent_change_bg</t>
  </si>
  <si>
    <t>Dollar Change Since Prior</t>
  </si>
  <si>
    <t>Percent Change Since Prior</t>
  </si>
  <si>
    <t>Market Premium Plus Expense</t>
  </si>
  <si>
    <t>Final Premium Plus Expense</t>
  </si>
  <si>
    <t>Dollar Change Market</t>
  </si>
  <si>
    <t>Percent Change Market</t>
  </si>
  <si>
    <t>Budget Guidance Premium Plus Expense</t>
  </si>
  <si>
    <t>Dollar Change Budget Guidance</t>
  </si>
  <si>
    <t>Prior Allocated Plus Expense</t>
  </si>
  <si>
    <t>Percent Change Budget Guidance</t>
  </si>
  <si>
    <t>individual_driver</t>
  </si>
  <si>
    <t>tiv_impact</t>
  </si>
  <si>
    <t>aop_rate_impact</t>
  </si>
  <si>
    <t>eq_rate_impact</t>
  </si>
  <si>
    <t>flood_rate_impact</t>
  </si>
  <si>
    <t>wind_rate_impact</t>
  </si>
  <si>
    <t>terrorism_rate_impact</t>
  </si>
  <si>
    <t>surcharge_impact</t>
  </si>
  <si>
    <t>capping_rebalancing_impact</t>
  </si>
  <si>
    <t>expense_impact</t>
  </si>
  <si>
    <t>relativity_impact</t>
  </si>
  <si>
    <t>TIV Impact</t>
  </si>
  <si>
    <t>AOP Rate Impact</t>
  </si>
  <si>
    <t>Flood Rate Impact</t>
  </si>
  <si>
    <t>Earthquake Rate Impact</t>
  </si>
  <si>
    <t>Wind Rate Impact</t>
  </si>
  <si>
    <t>Terrorism Rate Impact</t>
  </si>
  <si>
    <t>Surcharges Impact</t>
  </si>
  <si>
    <t>Capping and Rebalancing Impact</t>
  </si>
  <si>
    <t>Expenses Impact</t>
  </si>
  <si>
    <t>Relativity Impact</t>
  </si>
  <si>
    <t>total</t>
  </si>
  <si>
    <t>Total</t>
  </si>
  <si>
    <t>AOP Rate</t>
  </si>
  <si>
    <t>Earthquake Rate</t>
  </si>
  <si>
    <t>Flood Rate</t>
  </si>
  <si>
    <t>Wind Rate</t>
  </si>
  <si>
    <t>Terrorism Rate</t>
  </si>
  <si>
    <t>Surcharges</t>
  </si>
  <si>
    <t>Capping and Rebalancing</t>
  </si>
  <si>
    <t>Expenses</t>
  </si>
  <si>
    <t>Change in Premium Attributable to Driver</t>
  </si>
  <si>
    <t>2020 Costs</t>
  </si>
  <si>
    <t>2021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</si>
</sst>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_);[Red]\(#,##0.0000\)"/>
    <numFmt numFmtId="165" formatCode="#,##0.00000_);[Red]\(#,##0.00000\)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38" fontId="2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38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1" fillId="2" borderId="0" xfId="0" applyFont="1" applyFill="1"/>
    <xf numFmtId="38" fontId="3" fillId="2" borderId="0" xfId="0" applyNumberFormat="1" applyFont="1" applyFill="1"/>
    <xf numFmtId="38" fontId="1" fillId="2" borderId="0" xfId="0" applyNumberFormat="1" applyFont="1" applyFill="1"/>
    <xf numFmtId="164" fontId="3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/>
    </xf>
    <xf numFmtId="38" fontId="6" fillId="2" borderId="0" xfId="0" applyNumberFormat="1" applyFont="1" applyFill="1"/>
    <xf numFmtId="0" fontId="0" fillId="2" borderId="0" xfId="0" applyFill="1" applyAlignment="1">
      <alignment horizontal="center"/>
    </xf>
    <xf numFmtId="0" fontId="0" fillId="2" borderId="0" xfId="0" applyFill="1"/>
    <xf numFmtId="38" fontId="0" fillId="0" borderId="0" xfId="0" applyNumberFormat="1"/>
    <xf numFmtId="164" fontId="0" fillId="0" borderId="0" xfId="0" applyNumberFormat="1"/>
    <xf numFmtId="0" fontId="7" fillId="2" borderId="0" xfId="0" applyFont="1" applyFill="1"/>
    <xf numFmtId="165" fontId="0" fillId="2" borderId="0" xfId="0" applyNumberFormat="1" applyFill="1" applyAlignment="1">
      <alignment horizontal="center"/>
    </xf>
    <xf numFmtId="165" fontId="6" fillId="0" borderId="0" xfId="0" applyNumberFormat="1" applyFont="1" applyAlignment="1">
      <alignment horizontal="center"/>
    </xf>
    <xf numFmtId="38" fontId="0" fillId="2" borderId="0" xfId="0" applyNumberFormat="1" applyFill="1"/>
    <xf numFmtId="38" fontId="0" fillId="0" borderId="0" xfId="0" applyNumberFormat="1" applyFill="1"/>
    <xf numFmtId="0" fontId="0" fillId="0" borderId="0" xfId="0" applyFill="1"/>
    <xf numFmtId="11" fontId="0" fillId="0" borderId="0" xfId="0" applyNumberFormat="1"/>
    <xf numFmtId="14" fontId="0" fillId="0" borderId="0" xfId="0" applyNumberFormat="1"/>
    <xf numFmtId="40" fontId="0" fillId="0" borderId="0" xfId="0" applyNumberFormat="1"/>
    <xf numFmtId="0" fontId="8" fillId="0" borderId="0" xfId="0" applyFont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mmy.briggs/Projects/Internal-Projects/Packages/propAlloc/data-raw/marriott-data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Jimmy Briggs" refreshedDate="43867.721729513891" createdVersion="6" refreshedVersion="6" minRefreshableVersion="3" recordCount="739" xr:uid="{B26C4C34-89AF-4B3C-9A1F-B599A0DD084A}">
  <cacheSource type="worksheet">
    <worksheetSource ref="AA1:AJ740" sheet="marriott" r:id="rId1"/>
  </cacheSource>
  <cacheFields count="10">
    <cacheField name="Marriott AOP Base ID" numFmtId="0">
      <sharedItems count="6">
        <s v="CALA"/>
        <s v="APAC"/>
        <s v="Offices / Misc"/>
        <s v="EU / MEA"/>
        <s v="US &amp; Canada"/>
        <s v="Fiji"/>
      </sharedItems>
    </cacheField>
    <cacheField name="Marriott CAT EQ ID" numFmtId="0">
      <sharedItems count="17">
        <s v="SW Low Earthquake"/>
        <s v="None"/>
        <s v="MI Low Earthquake"/>
        <s v="MI Minimal Earthquake"/>
        <s v="SW All Other Moderate Earthquake"/>
        <s v="MI All Other Moderate Earthquake"/>
        <s v="SW WA/Pacific North West Earthquake"/>
        <s v="SW Minimal Earthquake"/>
        <s v="MI All Other Severe Earthquake"/>
        <s v="SW All Other High Earthquake"/>
        <s v="MI CA Severe Earthquake"/>
        <s v="MI CA High Earthquake"/>
        <s v="MI CA Moderate Earthquake"/>
        <s v="MI WA/Pacific North West Earthquake"/>
        <s v="SW All Other Severe Earthquake"/>
        <s v="MI All Other High Earthquake"/>
        <s v="SW CA Severe Earthquake"/>
      </sharedItems>
    </cacheField>
    <cacheField name="Marriott CAT Wind ID" numFmtId="0">
      <sharedItems count="14">
        <s v="None"/>
        <s v="MI Aruba Wind"/>
        <s v="MI CALA Wind"/>
        <s v="MI All Other High Wind"/>
        <s v="MI Maldives Wind"/>
        <s v="SW All Other High Wind"/>
        <s v="MI All Other Severe Wind"/>
        <s v="MI All Other Moderate Wind"/>
        <s v="MI US Hurricane Wind"/>
        <s v="SW FL Inland Wind"/>
        <s v="SW All Other Severe Wind"/>
        <s v="MI FL Inland Wind"/>
        <s v="MI Hawaii Wind"/>
        <s v="MI CALA Hurricane Wind"/>
      </sharedItems>
    </cacheField>
    <cacheField name="Marriott CAT Flood ID" numFmtId="0">
      <sharedItems count="2">
        <s v="No"/>
        <s v="Yes"/>
      </sharedItems>
    </cacheField>
    <cacheField name="Marriott Terror ID" numFmtId="0">
      <sharedItems count="14">
        <s v="Latin America"/>
        <s v="Caribbean"/>
        <s v="DIC Local Pools"/>
        <s v="MEA excl. UAE"/>
        <s v="Europe High Terrorism"/>
        <s v="APAC"/>
        <s v="Canada excl. Toronto"/>
        <s v="Toronto"/>
        <s v="Europe excl High Terrorism"/>
        <s v="Europe Israel"/>
        <s v="UAE"/>
        <s v="US Low Terrorism"/>
        <s v="US Moderate Terrorism"/>
        <s v="US High Terrorism"/>
      </sharedItems>
    </cacheField>
    <cacheField name="Market AOP Base ID" numFmtId="0">
      <sharedItems count="9">
        <s v="CALA"/>
        <s v="APAC"/>
        <s v="Offices / Misc"/>
        <s v="Middle East and Africa"/>
        <s v="Europe"/>
        <s v="US &amp; Canada"/>
        <s v="Hotels w/TIV $150M-$500M"/>
        <s v="Fiji"/>
        <s v="Hotels wTIV &gt;$500M"/>
      </sharedItems>
    </cacheField>
    <cacheField name="Market CAT EQ ID" numFmtId="0">
      <sharedItems count="6">
        <s v="None"/>
        <s v="WA/PNW EQ"/>
        <s v="Moderate All Other EQ and New Madrid EQ"/>
        <s v="Rest of World Severe"/>
        <s v="Severe CA EQ"/>
        <s v="Moderate CA EQ"/>
      </sharedItems>
    </cacheField>
    <cacheField name="Market CAT Wind ID" numFmtId="0">
      <sharedItems count="8">
        <s v="None"/>
        <s v="CALA Moderate Wind Exposures"/>
        <s v="CALA Severe Wind Exposures"/>
        <s v="Fiji Wind"/>
        <s v="Pacific Wind (Typhoon/Cyclone) Exposures"/>
        <s v="FL &amp; MX Coastal Wind Exposures"/>
        <s v="AOS Moderate Wind Exposures"/>
        <s v="AOS High Wind Exposures"/>
      </sharedItems>
    </cacheField>
    <cacheField name="Market CAT Flood ID" numFmtId="0">
      <sharedItems count="2">
        <s v="No"/>
        <s v="Flood Exposure"/>
      </sharedItems>
    </cacheField>
    <cacheField name="Market Terror ID" numFmtId="0">
      <sharedItems count="4">
        <s v="US/ROW Moderate"/>
        <s v="ROW DIC"/>
        <s v="ROW Restricted (Moderate)"/>
        <s v="US/ROW Restric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4FC5B-63CE-4E13-822A-7375F1B13AE0}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3:U13" firstHeaderRow="1" firstDataRow="1" firstDataCol="1"/>
  <pivotFields count="10">
    <pivotField showAll="0">
      <items count="7">
        <item x="1"/>
        <item x="0"/>
        <item x="3"/>
        <item x="5"/>
        <item x="2"/>
        <item x="4"/>
        <item t="default"/>
      </items>
    </pivotField>
    <pivotField showAll="0"/>
    <pivotField showAll="0"/>
    <pivotField showAll="0"/>
    <pivotField showAll="0"/>
    <pivotField axis="axisRow" showAll="0">
      <items count="10">
        <item x="1"/>
        <item x="0"/>
        <item x="4"/>
        <item x="7"/>
        <item x="6"/>
        <item x="8"/>
        <item x="3"/>
        <item x="2"/>
        <item x="5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B4946-CC09-4953-9A43-7C6B74C4BC62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12:Q30" firstHeaderRow="1" firstDataRow="1" firstDataCol="1"/>
  <pivotFields count="10">
    <pivotField showAll="0">
      <items count="7">
        <item x="1"/>
        <item x="0"/>
        <item x="3"/>
        <item x="5"/>
        <item x="2"/>
        <item x="4"/>
        <item t="default"/>
      </items>
    </pivotField>
    <pivotField axis="axisRow" showAll="0">
      <items count="18">
        <item x="15"/>
        <item x="5"/>
        <item x="8"/>
        <item x="11"/>
        <item x="12"/>
        <item x="10"/>
        <item x="2"/>
        <item x="3"/>
        <item x="13"/>
        <item x="1"/>
        <item x="9"/>
        <item x="4"/>
        <item x="14"/>
        <item x="16"/>
        <item x="0"/>
        <item x="7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6C595-2269-458B-8747-C08473A165D4}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15:U22" firstHeaderRow="1" firstDataRow="1" firstDataCol="1"/>
  <pivotFields count="10">
    <pivotField showAll="0">
      <items count="7">
        <item x="1"/>
        <item x="0"/>
        <item x="3"/>
        <item x="5"/>
        <item x="2"/>
        <item x="4"/>
        <item t="default"/>
      </items>
    </pivotField>
    <pivotField showAll="0"/>
    <pivotField showAll="0"/>
    <pivotField showAll="0"/>
    <pivotField showAll="0"/>
    <pivotField showAll="0">
      <items count="10">
        <item x="1"/>
        <item x="0"/>
        <item x="4"/>
        <item x="7"/>
        <item x="6"/>
        <item x="8"/>
        <item x="3"/>
        <item x="2"/>
        <item x="5"/>
        <item t="default"/>
      </items>
    </pivotField>
    <pivotField axis="axisRow" showAll="0">
      <items count="7">
        <item x="2"/>
        <item x="5"/>
        <item x="0"/>
        <item x="3"/>
        <item x="4"/>
        <item x="1"/>
        <item t="default"/>
      </items>
    </pivotField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FC2081-3035-43AE-9013-2D08C1507E06}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24:U33" firstHeaderRow="1" firstDataRow="1" firstDataCol="1"/>
  <pivotFields count="10">
    <pivotField showAll="0">
      <items count="7">
        <item x="1"/>
        <item x="0"/>
        <item x="3"/>
        <item x="5"/>
        <item x="2"/>
        <item x="4"/>
        <item t="default"/>
      </items>
    </pivotField>
    <pivotField showAll="0"/>
    <pivotField showAll="0"/>
    <pivotField showAll="0"/>
    <pivotField showAll="0"/>
    <pivotField showAll="0">
      <items count="10">
        <item x="1"/>
        <item x="0"/>
        <item x="4"/>
        <item x="7"/>
        <item x="6"/>
        <item x="8"/>
        <item x="3"/>
        <item x="2"/>
        <item x="5"/>
        <item t="default"/>
      </items>
    </pivotField>
    <pivotField showAll="0">
      <items count="7">
        <item x="2"/>
        <item x="5"/>
        <item x="0"/>
        <item x="3"/>
        <item x="4"/>
        <item x="1"/>
        <item t="default"/>
      </items>
    </pivotField>
    <pivotField axis="axisRow" showAll="0">
      <items count="9">
        <item x="7"/>
        <item x="6"/>
        <item x="1"/>
        <item x="2"/>
        <item x="3"/>
        <item x="5"/>
        <item x="0"/>
        <item x="4"/>
        <item t="default"/>
      </items>
    </pivotField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32E28-6A5C-4A02-B628-9EF7A15BD9A9}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35:U38" firstHeaderRow="1" firstDataRow="1" firstDataCol="1"/>
  <pivotFields count="10">
    <pivotField showAll="0">
      <items count="7">
        <item x="1"/>
        <item x="0"/>
        <item x="3"/>
        <item x="5"/>
        <item x="2"/>
        <item x="4"/>
        <item t="default"/>
      </items>
    </pivotField>
    <pivotField showAll="0"/>
    <pivotField showAll="0"/>
    <pivotField showAll="0"/>
    <pivotField showAll="0"/>
    <pivotField showAll="0">
      <items count="10">
        <item x="1"/>
        <item x="0"/>
        <item x="4"/>
        <item x="7"/>
        <item x="6"/>
        <item x="8"/>
        <item x="3"/>
        <item x="2"/>
        <item x="5"/>
        <item t="default"/>
      </items>
    </pivotField>
    <pivotField showAll="0">
      <items count="7">
        <item x="2"/>
        <item x="5"/>
        <item x="0"/>
        <item x="3"/>
        <item x="4"/>
        <item x="1"/>
        <item t="default"/>
      </items>
    </pivotField>
    <pivotField showAll="0">
      <items count="9">
        <item x="7"/>
        <item x="6"/>
        <item x="1"/>
        <item x="2"/>
        <item x="3"/>
        <item x="5"/>
        <item x="0"/>
        <item x="4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08884-885E-4FBB-AB06-516DB27E4758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3:Q10" firstHeaderRow="1" firstDataRow="1" firstDataCol="1"/>
  <pivotFields count="10">
    <pivotField axis="axisRow" showAll="0">
      <items count="7">
        <item x="1"/>
        <item x="0"/>
        <item x="3"/>
        <item x="5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C2AAE-1AC0-4120-AFBA-59CA9D0660E2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32:Q47" firstHeaderRow="1" firstDataRow="1" firstDataCol="1"/>
  <pivotFields count="10">
    <pivotField showAll="0">
      <items count="7">
        <item x="1"/>
        <item x="0"/>
        <item x="3"/>
        <item x="5"/>
        <item x="2"/>
        <item x="4"/>
        <item t="default"/>
      </items>
    </pivotField>
    <pivotField showAll="0">
      <items count="18">
        <item x="15"/>
        <item x="5"/>
        <item x="8"/>
        <item x="11"/>
        <item x="12"/>
        <item x="10"/>
        <item x="2"/>
        <item x="3"/>
        <item x="13"/>
        <item x="1"/>
        <item x="9"/>
        <item x="4"/>
        <item x="14"/>
        <item x="16"/>
        <item x="0"/>
        <item x="7"/>
        <item x="6"/>
        <item t="default"/>
      </items>
    </pivotField>
    <pivotField axis="axisRow" showAll="0">
      <items count="15">
        <item x="3"/>
        <item x="7"/>
        <item x="6"/>
        <item x="1"/>
        <item x="13"/>
        <item x="2"/>
        <item x="11"/>
        <item x="12"/>
        <item x="4"/>
        <item x="8"/>
        <item x="0"/>
        <item x="5"/>
        <item x="10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9FE7EA-6CE1-4ECE-9E32-3D03488E31D5}" name="PivotTable2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40:U45" firstHeaderRow="1" firstDataRow="1" firstDataCol="1"/>
  <pivotFields count="10">
    <pivotField showAll="0">
      <items count="7">
        <item x="1"/>
        <item x="0"/>
        <item x="3"/>
        <item x="5"/>
        <item x="2"/>
        <item x="4"/>
        <item t="default"/>
      </items>
    </pivotField>
    <pivotField showAll="0"/>
    <pivotField showAll="0"/>
    <pivotField showAll="0"/>
    <pivotField showAll="0"/>
    <pivotField showAll="0">
      <items count="10">
        <item x="1"/>
        <item x="0"/>
        <item x="4"/>
        <item x="7"/>
        <item x="6"/>
        <item x="8"/>
        <item x="3"/>
        <item x="2"/>
        <item x="5"/>
        <item t="default"/>
      </items>
    </pivotField>
    <pivotField showAll="0">
      <items count="7">
        <item x="2"/>
        <item x="5"/>
        <item x="0"/>
        <item x="3"/>
        <item x="4"/>
        <item x="1"/>
        <item t="default"/>
      </items>
    </pivotField>
    <pivotField showAll="0">
      <items count="9">
        <item x="7"/>
        <item x="6"/>
        <item x="1"/>
        <item x="2"/>
        <item x="3"/>
        <item x="5"/>
        <item x="0"/>
        <item x="4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60F8E-F30F-4B8C-B87F-399D30FD91BD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49:Q52" firstHeaderRow="1" firstDataRow="1" firstDataCol="1"/>
  <pivotFields count="10">
    <pivotField showAll="0">
      <items count="7">
        <item x="1"/>
        <item x="0"/>
        <item x="3"/>
        <item x="5"/>
        <item x="2"/>
        <item x="4"/>
        <item t="default"/>
      </items>
    </pivotField>
    <pivotField showAll="0">
      <items count="18">
        <item x="15"/>
        <item x="5"/>
        <item x="8"/>
        <item x="11"/>
        <item x="12"/>
        <item x="10"/>
        <item x="2"/>
        <item x="3"/>
        <item x="13"/>
        <item x="1"/>
        <item x="9"/>
        <item x="4"/>
        <item x="14"/>
        <item x="16"/>
        <item x="0"/>
        <item x="7"/>
        <item x="6"/>
        <item t="default"/>
      </items>
    </pivotField>
    <pivotField showAll="0">
      <items count="15">
        <item x="3"/>
        <item x="7"/>
        <item x="6"/>
        <item x="1"/>
        <item x="13"/>
        <item x="2"/>
        <item x="11"/>
        <item x="12"/>
        <item x="4"/>
        <item x="8"/>
        <item x="0"/>
        <item x="5"/>
        <item x="10"/>
        <item x="9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8BE35-FC89-40CC-AF2A-139F5137D527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54:Q69" firstHeaderRow="1" firstDataRow="1" firstDataCol="1"/>
  <pivotFields count="10">
    <pivotField showAll="0">
      <items count="7">
        <item x="1"/>
        <item x="0"/>
        <item x="3"/>
        <item x="5"/>
        <item x="2"/>
        <item x="4"/>
        <item t="default"/>
      </items>
    </pivotField>
    <pivotField showAll="0">
      <items count="18">
        <item x="15"/>
        <item x="5"/>
        <item x="8"/>
        <item x="11"/>
        <item x="12"/>
        <item x="10"/>
        <item x="2"/>
        <item x="3"/>
        <item x="13"/>
        <item x="1"/>
        <item x="9"/>
        <item x="4"/>
        <item x="14"/>
        <item x="16"/>
        <item x="0"/>
        <item x="7"/>
        <item x="6"/>
        <item t="default"/>
      </items>
    </pivotField>
    <pivotField showAll="0">
      <items count="15">
        <item x="3"/>
        <item x="7"/>
        <item x="6"/>
        <item x="1"/>
        <item x="13"/>
        <item x="2"/>
        <item x="11"/>
        <item x="12"/>
        <item x="4"/>
        <item x="8"/>
        <item x="0"/>
        <item x="5"/>
        <item x="10"/>
        <item x="9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15">
        <item x="5"/>
        <item x="6"/>
        <item x="1"/>
        <item x="2"/>
        <item x="8"/>
        <item x="4"/>
        <item x="9"/>
        <item x="0"/>
        <item x="3"/>
        <item x="7"/>
        <item x="10"/>
        <item x="13"/>
        <item x="11"/>
        <item x="12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liver Wyman">
  <a:themeElements>
    <a:clrScheme name="Oliver Wyman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80AAE"/>
      </a:accent1>
      <a:accent2>
        <a:srgbClr val="06C9F4"/>
      </a:accent2>
      <a:accent3>
        <a:srgbClr val="949494"/>
      </a:accent3>
      <a:accent4>
        <a:srgbClr val="DCDCDC"/>
      </a:accent4>
      <a:accent5>
        <a:srgbClr val="00582D"/>
      </a:accent5>
      <a:accent6>
        <a:srgbClr val="26CF73"/>
      </a:accent6>
      <a:hlink>
        <a:srgbClr val="2C6EF2"/>
      </a:hlink>
      <a:folHlink>
        <a:srgbClr val="2C6EF2"/>
      </a:folHlink>
    </a:clrScheme>
    <a:fontScheme name="Oliver Wyman - Word">
      <a:majorFont>
        <a:latin typeface="Calibri"/>
        <a:ea typeface=""/>
        <a:cs typeface=""/>
        <a:font script="Jpan" typeface="Meiryo"/>
        <a:font script="Hang" typeface="맑은 고딕"/>
        <a:font script="Hans" typeface="DengXian"/>
        <a:font script="Hant" typeface="DengXian"/>
        <a:font script="Arab" typeface="Dubai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Meiryo"/>
        <a:font script="Hang" typeface="맑은 고딕"/>
        <a:font script="Hans" typeface="DengXian"/>
        <a:font script="Hant" typeface="DengXian"/>
        <a:font script="Arab" typeface="Duba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Calibri"/>
        <a:font script="Uigh" typeface="Microsoft Uighur"/>
        <a:font script="Geor" typeface="Sylfaen"/>
      </a:minorFont>
    </a:fontScheme>
    <a:fmtScheme name="Oliver Wyman">
      <a:fillStyleLst>
        <a:solidFill>
          <a:schemeClr val="phClr"/>
        </a:solidFill>
        <a:solidFill>
          <a:schemeClr val="phClr">
            <a:tint val="0"/>
          </a:schemeClr>
        </a:solidFill>
        <a:solidFill>
          <a:schemeClr val="phClr"/>
        </a:solidFill>
      </a:fillStyleLst>
      <a:lnStyleLst>
        <a:ln w="9525" cap="flat" cmpd="sng" algn="ctr">
          <a:solidFill>
            <a:schemeClr val="phClr">
              <a:satMod val="105000"/>
            </a:schemeClr>
          </a:solidFill>
          <a:prstDash val="solid"/>
        </a:ln>
        <a:ln w="9525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9525">
          <a:solidFill>
            <a:schemeClr val="tx1"/>
          </a:solidFill>
          <a:miter lim="800000"/>
        </a:ln>
      </a:spPr>
      <a:bodyPr lIns="73152" tIns="73152" rIns="73152" bIns="73152" rtlCol="0" anchor="ctr"/>
      <a:lstStyle>
        <a:defPPr algn="ctr">
          <a:defRPr sz="1000" kern="0" dirty="0" err="1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tx1"/>
          </a:solidFill>
          <a:headEnd type="none" w="med" len="med"/>
          <a:tailEnd type="none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0" rIns="0" bIns="0" rtlCol="0">
        <a:spAutoFit/>
      </a:bodyPr>
      <a:lstStyle>
        <a:defPPr algn="l">
          <a:defRPr sz="1200" kern="0" dirty="0" smtClean="0"/>
        </a:defPPr>
      </a:lstStyle>
    </a:txDef>
  </a:objectDefaults>
  <a:extraClrSchemeLst/>
  <a:custClrLst>
    <a:custClr name="Dark Purple">
      <a:srgbClr val="5F34A4"/>
    </a:custClr>
    <a:custClr name="Purple">
      <a:srgbClr val="8A75FF"/>
    </a:custClr>
    <a:custClr name="Light Purple">
      <a:srgbClr val="DCDAEE"/>
    </a:custClr>
    <a:custClr name="Dark Orange">
      <a:srgbClr val="A34400"/>
    </a:custClr>
    <a:custClr name="Orange">
      <a:srgbClr val="FF8C00"/>
    </a:custClr>
    <a:custClr name="Light Orange">
      <a:srgbClr val="FED8B3"/>
    </a:custClr>
    <a:custClr name="Dark Yellow">
      <a:srgbClr val="7E5D00"/>
    </a:custClr>
    <a:custClr name="Yellow">
      <a:srgbClr val="FFBE00"/>
    </a:custClr>
    <a:custClr name="Light Yellow">
      <a:srgbClr val="FFE8BA"/>
    </a:custClr>
    <a:custClr name="Light Green">
      <a:srgbClr val="C5E8C9"/>
    </a:custClr>
    <a:custClr name="Dark Red">
      <a:srgbClr val="7D0204"/>
    </a:custClr>
    <a:custClr name="Red">
      <a:srgbClr val="FF2B3D"/>
    </a:custClr>
    <a:custClr name="Light Red">
      <a:srgbClr val="FBC9BD"/>
    </a:custClr>
    <a:custClr name="Night Gray">
      <a:srgbClr val="646464"/>
    </a:custClr>
    <a:custClr name="Muted Gray">
      <a:srgbClr val="C3C3C3"/>
    </a:custClr>
    <a:custClr name="Blank (White)">
      <a:srgbClr val="FFFFFF"/>
    </a:custClr>
    <a:custClr name="Table Gray">
      <a:srgbClr val="EBEBEB"/>
    </a:custClr>
    <a:custClr name="Table Blue">
      <a:srgbClr val="D3E4F5"/>
    </a:custClr>
    <a:custClr name="Blank (White)">
      <a:srgbClr val="FFFFFF"/>
    </a:custClr>
    <a:custClr name="Digital">
      <a:srgbClr val="2C6EF2"/>
    </a:custClr>
  </a:custClrLst>
  <a:extLst>
    <a:ext uri="{05A4C25C-085E-4340-85A3-A5531E510DB2}">
      <thm15:themeFamily xmlns:thm15="http://schemas.microsoft.com/office/thememl/2012/main" name="Oliver Wyman" id="{410F836E-4098-4D9E-8805-BB488A13CDA2}" vid="{2075D74E-2052-4F76-86B0-ADB973E8B76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3DF2-70A5-4AFA-894B-BE96D39EE66F}">
  <sheetPr>
    <tabColor theme="8"/>
  </sheetPr>
  <dimension ref="A2:V810"/>
  <sheetViews>
    <sheetView topLeftCell="B1" zoomScale="70" zoomScaleNormal="70" workbookViewId="0">
      <selection activeCell="B3" sqref="B3"/>
    </sheetView>
  </sheetViews>
  <sheetFormatPr defaultRowHeight="15" x14ac:dyDescent="0.25"/>
  <cols>
    <col min="1" max="1" width="24.28515625" customWidth="1"/>
    <col min="2" max="2" width="12.140625" bestFit="1" customWidth="1"/>
    <col min="4" max="4" width="35.85546875" bestFit="1" customWidth="1"/>
    <col min="5" max="5" width="13.42578125" bestFit="1" customWidth="1"/>
    <col min="6" max="6" width="9.7109375" bestFit="1" customWidth="1"/>
    <col min="7" max="7" width="30.5703125" bestFit="1" customWidth="1"/>
    <col min="9" max="9" width="26.140625" bestFit="1" customWidth="1"/>
    <col min="17" max="17" width="25.140625" bestFit="1" customWidth="1"/>
    <col min="21" max="21" width="26" bestFit="1" customWidth="1"/>
    <col min="22" max="22" width="7.140625" bestFit="1" customWidth="1"/>
  </cols>
  <sheetData>
    <row r="2" spans="1:22" x14ac:dyDescent="0.25">
      <c r="A2" t="s">
        <v>0</v>
      </c>
      <c r="D2" t="s">
        <v>1</v>
      </c>
    </row>
    <row r="3" spans="1:22" x14ac:dyDescent="0.25">
      <c r="A3" t="s">
        <v>2</v>
      </c>
      <c r="B3" s="1" t="s">
        <v>3</v>
      </c>
      <c r="D3" t="s">
        <v>4</v>
      </c>
      <c r="E3" s="2" t="s">
        <v>5</v>
      </c>
      <c r="I3" s="3" t="s">
        <v>6</v>
      </c>
      <c r="J3" s="1" t="s">
        <v>7</v>
      </c>
      <c r="Q3" t="s">
        <v>8</v>
      </c>
      <c r="U3" t="s">
        <v>8</v>
      </c>
    </row>
    <row r="4" spans="1:22" x14ac:dyDescent="0.25">
      <c r="A4" t="s">
        <v>9</v>
      </c>
      <c r="B4" s="1" t="s">
        <v>10</v>
      </c>
      <c r="D4" t="s">
        <v>11</v>
      </c>
      <c r="E4" s="2" t="s">
        <v>12</v>
      </c>
      <c r="I4" s="3" t="s">
        <v>13</v>
      </c>
      <c r="J4" s="1" t="s">
        <v>14</v>
      </c>
      <c r="Q4" s="4" t="s">
        <v>15</v>
      </c>
      <c r="R4" t="s">
        <v>15</v>
      </c>
      <c r="U4" s="4" t="s">
        <v>15</v>
      </c>
      <c r="V4" t="s">
        <v>15</v>
      </c>
    </row>
    <row r="5" spans="1:22" x14ac:dyDescent="0.25">
      <c r="A5" t="s">
        <v>16</v>
      </c>
      <c r="D5" t="s">
        <v>17</v>
      </c>
      <c r="E5" s="2" t="s">
        <v>18</v>
      </c>
      <c r="I5" s="3" t="s">
        <v>19</v>
      </c>
      <c r="J5" s="1" t="s">
        <v>20</v>
      </c>
      <c r="Q5" s="4" t="s">
        <v>21</v>
      </c>
      <c r="R5" t="s">
        <v>21</v>
      </c>
      <c r="U5" s="4" t="s">
        <v>21</v>
      </c>
      <c r="V5" t="s">
        <v>21</v>
      </c>
    </row>
    <row r="6" spans="1:22" x14ac:dyDescent="0.25">
      <c r="D6" t="s">
        <v>22</v>
      </c>
      <c r="E6" s="2" t="s">
        <v>23</v>
      </c>
      <c r="I6" s="3" t="s">
        <v>21</v>
      </c>
      <c r="J6" s="1" t="s">
        <v>21</v>
      </c>
      <c r="Q6" s="4" t="s">
        <v>24</v>
      </c>
      <c r="R6" t="s">
        <v>25</v>
      </c>
      <c r="U6" s="4" t="s">
        <v>25</v>
      </c>
      <c r="V6" t="s">
        <v>25</v>
      </c>
    </row>
    <row r="7" spans="1:22" x14ac:dyDescent="0.25">
      <c r="A7" t="s">
        <v>26</v>
      </c>
      <c r="D7" t="s">
        <v>16</v>
      </c>
      <c r="I7" s="3" t="s">
        <v>25</v>
      </c>
      <c r="J7" s="1" t="s">
        <v>25</v>
      </c>
      <c r="Q7" s="4" t="s">
        <v>27</v>
      </c>
      <c r="R7" t="s">
        <v>27</v>
      </c>
      <c r="U7" s="4" t="s">
        <v>27</v>
      </c>
      <c r="V7" t="s">
        <v>27</v>
      </c>
    </row>
    <row r="8" spans="1:22" x14ac:dyDescent="0.25">
      <c r="A8" t="s">
        <v>28</v>
      </c>
      <c r="B8" s="1" t="s">
        <v>29</v>
      </c>
      <c r="I8" s="3" t="s">
        <v>30</v>
      </c>
      <c r="J8" s="1" t="s">
        <v>30</v>
      </c>
      <c r="Q8" s="4" t="s">
        <v>31</v>
      </c>
      <c r="R8" t="s">
        <v>32</v>
      </c>
      <c r="U8" s="4" t="s">
        <v>13</v>
      </c>
      <c r="V8" t="s">
        <v>33</v>
      </c>
    </row>
    <row r="9" spans="1:22" x14ac:dyDescent="0.25">
      <c r="A9" t="s">
        <v>21</v>
      </c>
      <c r="B9" s="1" t="s">
        <v>34</v>
      </c>
      <c r="D9" t="s">
        <v>35</v>
      </c>
      <c r="E9" s="5" t="s">
        <v>36</v>
      </c>
      <c r="F9" s="2" t="s">
        <v>37</v>
      </c>
      <c r="G9" s="2" t="s">
        <v>38</v>
      </c>
      <c r="I9" s="3" t="s">
        <v>15</v>
      </c>
      <c r="J9" s="1" t="s">
        <v>15</v>
      </c>
      <c r="Q9" s="4" t="s">
        <v>6</v>
      </c>
      <c r="R9" t="s">
        <v>7</v>
      </c>
      <c r="U9" s="4" t="s">
        <v>19</v>
      </c>
      <c r="V9" t="s">
        <v>39</v>
      </c>
    </row>
    <row r="10" spans="1:22" x14ac:dyDescent="0.25">
      <c r="A10" t="s">
        <v>40</v>
      </c>
      <c r="B10" s="1" t="s">
        <v>41</v>
      </c>
      <c r="D10" t="s">
        <v>42</v>
      </c>
      <c r="E10" s="5" t="s">
        <v>43</v>
      </c>
      <c r="F10" s="2" t="s">
        <v>44</v>
      </c>
      <c r="G10" s="1" t="s">
        <v>45</v>
      </c>
      <c r="I10" s="3" t="s">
        <v>27</v>
      </c>
      <c r="J10" s="1" t="s">
        <v>27</v>
      </c>
      <c r="Q10" s="4" t="s">
        <v>16</v>
      </c>
      <c r="U10" s="4" t="s">
        <v>30</v>
      </c>
      <c r="V10" t="s">
        <v>30</v>
      </c>
    </row>
    <row r="11" spans="1:22" x14ac:dyDescent="0.25">
      <c r="A11" t="s">
        <v>25</v>
      </c>
      <c r="B11" s="1" t="s">
        <v>46</v>
      </c>
      <c r="D11" t="s">
        <v>47</v>
      </c>
      <c r="E11" s="5" t="s">
        <v>43</v>
      </c>
      <c r="F11" s="2" t="s">
        <v>48</v>
      </c>
      <c r="G11" s="1" t="s">
        <v>49</v>
      </c>
      <c r="I11" s="3" t="s">
        <v>31</v>
      </c>
      <c r="J11" s="1" t="s">
        <v>31</v>
      </c>
      <c r="U11" s="4" t="s">
        <v>31</v>
      </c>
      <c r="V11" t="s">
        <v>32</v>
      </c>
    </row>
    <row r="12" spans="1:22" x14ac:dyDescent="0.25">
      <c r="A12" t="s">
        <v>50</v>
      </c>
      <c r="B12" s="1" t="s">
        <v>51</v>
      </c>
      <c r="D12" t="s">
        <v>52</v>
      </c>
      <c r="E12" s="5" t="s">
        <v>43</v>
      </c>
      <c r="F12" s="2" t="s">
        <v>53</v>
      </c>
      <c r="G12" s="1" t="s">
        <v>54</v>
      </c>
      <c r="I12" s="3" t="s">
        <v>55</v>
      </c>
      <c r="J12" s="1" t="s">
        <v>56</v>
      </c>
      <c r="Q12" t="s">
        <v>8</v>
      </c>
      <c r="U12" s="4" t="s">
        <v>6</v>
      </c>
      <c r="V12" t="s">
        <v>7</v>
      </c>
    </row>
    <row r="13" spans="1:22" x14ac:dyDescent="0.25">
      <c r="A13" t="s">
        <v>57</v>
      </c>
      <c r="B13" s="1" t="s">
        <v>58</v>
      </c>
      <c r="D13" t="s">
        <v>59</v>
      </c>
      <c r="E13" s="5" t="s">
        <v>60</v>
      </c>
      <c r="F13" s="2" t="s">
        <v>44</v>
      </c>
      <c r="G13" s="1" t="s">
        <v>61</v>
      </c>
      <c r="I13" s="3" t="s">
        <v>62</v>
      </c>
      <c r="J13" s="1" t="s">
        <v>63</v>
      </c>
      <c r="Q13" s="4" t="s">
        <v>42</v>
      </c>
      <c r="R13" t="s">
        <v>64</v>
      </c>
      <c r="U13" s="4" t="s">
        <v>16</v>
      </c>
    </row>
    <row r="14" spans="1:22" x14ac:dyDescent="0.25">
      <c r="A14" t="s">
        <v>16</v>
      </c>
      <c r="D14" t="s">
        <v>65</v>
      </c>
      <c r="E14" s="5" t="s">
        <v>60</v>
      </c>
      <c r="F14" s="2" t="s">
        <v>48</v>
      </c>
      <c r="G14" s="1" t="s">
        <v>66</v>
      </c>
      <c r="I14" s="3" t="s">
        <v>67</v>
      </c>
      <c r="J14" s="1" t="s">
        <v>68</v>
      </c>
      <c r="Q14" s="4" t="s">
        <v>47</v>
      </c>
      <c r="R14" t="s">
        <v>68</v>
      </c>
    </row>
    <row r="15" spans="1:22" x14ac:dyDescent="0.25">
      <c r="D15" t="s">
        <v>69</v>
      </c>
      <c r="E15" s="5" t="s">
        <v>60</v>
      </c>
      <c r="F15" s="2" t="s">
        <v>53</v>
      </c>
      <c r="G15" s="1" t="s">
        <v>70</v>
      </c>
      <c r="I15" s="3" t="s">
        <v>71</v>
      </c>
      <c r="J15" s="1" t="s">
        <v>72</v>
      </c>
      <c r="Q15" s="4" t="s">
        <v>52</v>
      </c>
      <c r="R15" t="s">
        <v>73</v>
      </c>
      <c r="U15" t="s">
        <v>8</v>
      </c>
    </row>
    <row r="16" spans="1:22" x14ac:dyDescent="0.25">
      <c r="A16" t="s">
        <v>74</v>
      </c>
      <c r="D16" t="s">
        <v>75</v>
      </c>
      <c r="E16" s="5" t="s">
        <v>43</v>
      </c>
      <c r="F16" s="2" t="s">
        <v>76</v>
      </c>
      <c r="G16" s="1" t="s">
        <v>77</v>
      </c>
      <c r="I16" s="3" t="s">
        <v>78</v>
      </c>
      <c r="J16" s="1" t="s">
        <v>79</v>
      </c>
      <c r="Q16" s="4" t="s">
        <v>59</v>
      </c>
      <c r="R16" t="s">
        <v>80</v>
      </c>
      <c r="U16" s="4" t="s">
        <v>67</v>
      </c>
      <c r="V16" t="s">
        <v>81</v>
      </c>
    </row>
    <row r="17" spans="1:22" x14ac:dyDescent="0.25">
      <c r="A17" t="s">
        <v>82</v>
      </c>
      <c r="B17" s="1" t="s">
        <v>83</v>
      </c>
      <c r="D17" t="s">
        <v>84</v>
      </c>
      <c r="E17" s="5" t="s">
        <v>43</v>
      </c>
      <c r="F17" s="2" t="s">
        <v>85</v>
      </c>
      <c r="G17" s="1" t="s">
        <v>86</v>
      </c>
      <c r="I17" s="3" t="s">
        <v>87</v>
      </c>
      <c r="J17" s="1" t="s">
        <v>88</v>
      </c>
      <c r="Q17" s="4" t="s">
        <v>65</v>
      </c>
      <c r="R17" t="s">
        <v>56</v>
      </c>
      <c r="U17" s="4" t="s">
        <v>55</v>
      </c>
      <c r="V17" t="s">
        <v>56</v>
      </c>
    </row>
    <row r="18" spans="1:22" x14ac:dyDescent="0.25">
      <c r="A18" t="s">
        <v>89</v>
      </c>
      <c r="B18" s="1" t="s">
        <v>90</v>
      </c>
      <c r="D18" t="s">
        <v>91</v>
      </c>
      <c r="E18" s="5" t="s">
        <v>92</v>
      </c>
      <c r="F18" s="2" t="s">
        <v>48</v>
      </c>
      <c r="G18" s="1" t="s">
        <v>93</v>
      </c>
      <c r="I18" s="3" t="s">
        <v>94</v>
      </c>
      <c r="J18" s="1" t="s">
        <v>95</v>
      </c>
      <c r="Q18" s="4" t="s">
        <v>69</v>
      </c>
      <c r="R18" t="s">
        <v>63</v>
      </c>
      <c r="U18" s="4" t="s">
        <v>96</v>
      </c>
      <c r="V18" t="s">
        <v>97</v>
      </c>
    </row>
    <row r="19" spans="1:22" x14ac:dyDescent="0.25">
      <c r="A19" t="s">
        <v>98</v>
      </c>
      <c r="B19" s="1" t="s">
        <v>99</v>
      </c>
      <c r="D19" t="s">
        <v>96</v>
      </c>
      <c r="E19" s="5" t="s">
        <v>100</v>
      </c>
      <c r="F19" s="5" t="s">
        <v>100</v>
      </c>
      <c r="G19" s="5" t="s">
        <v>100</v>
      </c>
      <c r="H19" s="5"/>
      <c r="I19" s="3" t="s">
        <v>101</v>
      </c>
      <c r="J19" s="1" t="s">
        <v>102</v>
      </c>
      <c r="Q19" s="4" t="s">
        <v>75</v>
      </c>
      <c r="R19" t="s">
        <v>103</v>
      </c>
      <c r="U19" s="4" t="s">
        <v>78</v>
      </c>
      <c r="V19" t="s">
        <v>79</v>
      </c>
    </row>
    <row r="20" spans="1:22" x14ac:dyDescent="0.25">
      <c r="A20" t="s">
        <v>104</v>
      </c>
      <c r="B20" s="1" t="s">
        <v>105</v>
      </c>
      <c r="D20" t="s">
        <v>106</v>
      </c>
      <c r="E20" s="5" t="s">
        <v>43</v>
      </c>
      <c r="F20" s="2" t="s">
        <v>44</v>
      </c>
      <c r="G20" s="1" t="s">
        <v>45</v>
      </c>
      <c r="I20" s="3" t="s">
        <v>107</v>
      </c>
      <c r="J20" s="1" t="s">
        <v>108</v>
      </c>
      <c r="Q20" s="4" t="s">
        <v>84</v>
      </c>
      <c r="R20" t="s">
        <v>109</v>
      </c>
      <c r="U20" s="4" t="s">
        <v>62</v>
      </c>
      <c r="V20" t="s">
        <v>63</v>
      </c>
    </row>
    <row r="21" spans="1:22" x14ac:dyDescent="0.25">
      <c r="A21" t="s">
        <v>110</v>
      </c>
      <c r="B21" s="1" t="s">
        <v>111</v>
      </c>
      <c r="D21" t="s">
        <v>112</v>
      </c>
      <c r="E21" s="5" t="s">
        <v>43</v>
      </c>
      <c r="F21" s="2" t="s">
        <v>48</v>
      </c>
      <c r="G21" s="1" t="s">
        <v>49</v>
      </c>
      <c r="I21" s="3" t="s">
        <v>113</v>
      </c>
      <c r="J21" s="1" t="s">
        <v>114</v>
      </c>
      <c r="Q21" s="4" t="s">
        <v>91</v>
      </c>
      <c r="R21" t="s">
        <v>72</v>
      </c>
      <c r="U21" s="4" t="s">
        <v>71</v>
      </c>
      <c r="V21" t="s">
        <v>72</v>
      </c>
    </row>
    <row r="22" spans="1:22" x14ac:dyDescent="0.25">
      <c r="A22" t="s">
        <v>115</v>
      </c>
      <c r="B22" s="1" t="s">
        <v>116</v>
      </c>
      <c r="D22" t="s">
        <v>117</v>
      </c>
      <c r="E22" s="5" t="s">
        <v>43</v>
      </c>
      <c r="F22" s="2" t="s">
        <v>53</v>
      </c>
      <c r="G22" s="1" t="s">
        <v>54</v>
      </c>
      <c r="I22" s="3" t="s">
        <v>118</v>
      </c>
      <c r="J22" s="1" t="s">
        <v>119</v>
      </c>
      <c r="Q22" s="4" t="s">
        <v>96</v>
      </c>
      <c r="R22" t="s">
        <v>97</v>
      </c>
      <c r="U22" s="4" t="s">
        <v>16</v>
      </c>
    </row>
    <row r="23" spans="1:22" x14ac:dyDescent="0.25">
      <c r="A23" t="s">
        <v>16</v>
      </c>
      <c r="D23" t="s">
        <v>120</v>
      </c>
      <c r="E23" s="5" t="s">
        <v>60</v>
      </c>
      <c r="F23" s="2" t="s">
        <v>53</v>
      </c>
      <c r="G23" s="1" t="s">
        <v>70</v>
      </c>
      <c r="I23" s="3" t="s">
        <v>121</v>
      </c>
      <c r="J23" s="1" t="s">
        <v>122</v>
      </c>
      <c r="Q23" s="4" t="s">
        <v>106</v>
      </c>
      <c r="R23" t="s">
        <v>64</v>
      </c>
    </row>
    <row r="24" spans="1:22" x14ac:dyDescent="0.25">
      <c r="D24" t="s">
        <v>123</v>
      </c>
      <c r="E24" s="5" t="s">
        <v>43</v>
      </c>
      <c r="F24" s="2" t="s">
        <v>76</v>
      </c>
      <c r="G24" s="1" t="s">
        <v>77</v>
      </c>
      <c r="I24" s="3" t="s">
        <v>124</v>
      </c>
      <c r="J24" s="1" t="s">
        <v>125</v>
      </c>
      <c r="Q24" s="4" t="s">
        <v>112</v>
      </c>
      <c r="R24" t="s">
        <v>68</v>
      </c>
      <c r="U24" t="s">
        <v>8</v>
      </c>
    </row>
    <row r="25" spans="1:22" x14ac:dyDescent="0.25">
      <c r="A25" t="s">
        <v>126</v>
      </c>
      <c r="D25" t="s">
        <v>127</v>
      </c>
      <c r="E25" s="5" t="s">
        <v>43</v>
      </c>
      <c r="F25" s="2" t="s">
        <v>85</v>
      </c>
      <c r="G25" s="1" t="s">
        <v>86</v>
      </c>
      <c r="I25" s="3" t="s">
        <v>128</v>
      </c>
      <c r="J25" s="1" t="s">
        <v>129</v>
      </c>
      <c r="Q25" s="4" t="s">
        <v>117</v>
      </c>
      <c r="R25" t="s">
        <v>73</v>
      </c>
      <c r="U25" s="4" t="s">
        <v>121</v>
      </c>
      <c r="V25" t="s">
        <v>122</v>
      </c>
    </row>
    <row r="26" spans="1:22" x14ac:dyDescent="0.25">
      <c r="A26" t="s">
        <v>130</v>
      </c>
      <c r="B26" s="1" t="s">
        <v>131</v>
      </c>
      <c r="D26" t="s">
        <v>132</v>
      </c>
      <c r="E26" s="5" t="s">
        <v>92</v>
      </c>
      <c r="F26" s="2" t="s">
        <v>48</v>
      </c>
      <c r="G26" s="1" t="s">
        <v>93</v>
      </c>
      <c r="I26" s="3" t="s">
        <v>133</v>
      </c>
      <c r="J26" s="1" t="s">
        <v>134</v>
      </c>
      <c r="Q26" s="4" t="s">
        <v>120</v>
      </c>
      <c r="R26" t="s">
        <v>63</v>
      </c>
      <c r="U26" s="4" t="s">
        <v>118</v>
      </c>
      <c r="V26" t="s">
        <v>119</v>
      </c>
    </row>
    <row r="27" spans="1:22" x14ac:dyDescent="0.25">
      <c r="A27" t="s">
        <v>135</v>
      </c>
      <c r="B27" s="1" t="s">
        <v>136</v>
      </c>
      <c r="D27" t="s">
        <v>16</v>
      </c>
      <c r="I27" s="3" t="s">
        <v>137</v>
      </c>
      <c r="J27" s="1" t="s">
        <v>138</v>
      </c>
      <c r="Q27" s="4" t="s">
        <v>123</v>
      </c>
      <c r="R27" t="s">
        <v>103</v>
      </c>
      <c r="U27" s="4" t="s">
        <v>101</v>
      </c>
      <c r="V27" t="s">
        <v>102</v>
      </c>
    </row>
    <row r="28" spans="1:22" x14ac:dyDescent="0.25">
      <c r="A28" t="s">
        <v>139</v>
      </c>
      <c r="B28" s="1" t="s">
        <v>140</v>
      </c>
      <c r="I28" s="3" t="s">
        <v>141</v>
      </c>
      <c r="J28" s="1" t="s">
        <v>142</v>
      </c>
      <c r="Q28" s="4" t="s">
        <v>127</v>
      </c>
      <c r="R28" t="s">
        <v>109</v>
      </c>
      <c r="U28" s="4" t="s">
        <v>107</v>
      </c>
      <c r="V28" t="s">
        <v>108</v>
      </c>
    </row>
    <row r="29" spans="1:22" x14ac:dyDescent="0.25">
      <c r="A29" t="s">
        <v>143</v>
      </c>
      <c r="B29" s="1" t="s">
        <v>144</v>
      </c>
      <c r="D29" t="s">
        <v>145</v>
      </c>
      <c r="E29" s="5" t="s">
        <v>36</v>
      </c>
      <c r="F29" s="2" t="s">
        <v>37</v>
      </c>
      <c r="G29" s="2" t="s">
        <v>146</v>
      </c>
      <c r="H29" s="2" t="s">
        <v>38</v>
      </c>
      <c r="I29" s="3"/>
      <c r="Q29" s="4" t="s">
        <v>132</v>
      </c>
      <c r="R29" t="s">
        <v>72</v>
      </c>
      <c r="U29" s="4" t="s">
        <v>94</v>
      </c>
      <c r="V29" t="s">
        <v>95</v>
      </c>
    </row>
    <row r="30" spans="1:22" x14ac:dyDescent="0.25">
      <c r="A30" t="s">
        <v>147</v>
      </c>
      <c r="B30" s="1" t="s">
        <v>148</v>
      </c>
      <c r="D30" t="s">
        <v>149</v>
      </c>
      <c r="E30" s="5" t="s">
        <v>43</v>
      </c>
      <c r="F30" s="2" t="s">
        <v>44</v>
      </c>
      <c r="G30" s="2" t="s">
        <v>150</v>
      </c>
      <c r="H30" s="1" t="s">
        <v>151</v>
      </c>
      <c r="Q30" s="4" t="s">
        <v>16</v>
      </c>
      <c r="U30" s="4" t="s">
        <v>113</v>
      </c>
      <c r="V30" t="s">
        <v>152</v>
      </c>
    </row>
    <row r="31" spans="1:22" x14ac:dyDescent="0.25">
      <c r="A31" t="s">
        <v>153</v>
      </c>
      <c r="B31" s="1" t="s">
        <v>154</v>
      </c>
      <c r="D31" t="s">
        <v>155</v>
      </c>
      <c r="E31" s="5" t="s">
        <v>43</v>
      </c>
      <c r="F31" s="2" t="s">
        <v>48</v>
      </c>
      <c r="G31" s="2" t="s">
        <v>150</v>
      </c>
      <c r="H31" s="1" t="s">
        <v>156</v>
      </c>
      <c r="U31" s="4" t="s">
        <v>96</v>
      </c>
      <c r="V31" t="s">
        <v>157</v>
      </c>
    </row>
    <row r="32" spans="1:22" x14ac:dyDescent="0.25">
      <c r="A32" t="s">
        <v>158</v>
      </c>
      <c r="B32" s="1" t="s">
        <v>159</v>
      </c>
      <c r="D32" t="s">
        <v>160</v>
      </c>
      <c r="E32" s="5" t="s">
        <v>43</v>
      </c>
      <c r="F32" s="2" t="s">
        <v>53</v>
      </c>
      <c r="G32" s="2" t="s">
        <v>150</v>
      </c>
      <c r="H32" s="1" t="s">
        <v>161</v>
      </c>
      <c r="Q32" t="s">
        <v>8</v>
      </c>
      <c r="U32" s="4" t="s">
        <v>87</v>
      </c>
      <c r="V32" t="s">
        <v>162</v>
      </c>
    </row>
    <row r="33" spans="1:22" x14ac:dyDescent="0.25">
      <c r="A33" t="s">
        <v>163</v>
      </c>
      <c r="B33" s="1" t="s">
        <v>164</v>
      </c>
      <c r="D33" t="s">
        <v>165</v>
      </c>
      <c r="E33" s="5" t="s">
        <v>166</v>
      </c>
      <c r="F33" s="2" t="s">
        <v>48</v>
      </c>
      <c r="G33" s="2" t="s">
        <v>150</v>
      </c>
      <c r="H33" s="1" t="s">
        <v>167</v>
      </c>
      <c r="Q33" s="4" t="s">
        <v>149</v>
      </c>
      <c r="R33" t="s">
        <v>168</v>
      </c>
      <c r="U33" s="4" t="s">
        <v>16</v>
      </c>
    </row>
    <row r="34" spans="1:22" x14ac:dyDescent="0.25">
      <c r="A34" t="s">
        <v>169</v>
      </c>
      <c r="B34" s="1" t="s">
        <v>170</v>
      </c>
      <c r="D34" t="s">
        <v>171</v>
      </c>
      <c r="E34" s="5" t="s">
        <v>34</v>
      </c>
      <c r="F34" s="2" t="s">
        <v>48</v>
      </c>
      <c r="G34" s="2" t="s">
        <v>172</v>
      </c>
      <c r="H34" s="1" t="s">
        <v>173</v>
      </c>
      <c r="Q34" s="4" t="s">
        <v>155</v>
      </c>
      <c r="R34" t="s">
        <v>174</v>
      </c>
    </row>
    <row r="35" spans="1:22" x14ac:dyDescent="0.25">
      <c r="A35" t="s">
        <v>175</v>
      </c>
      <c r="B35" s="1" t="s">
        <v>176</v>
      </c>
      <c r="D35" t="s">
        <v>177</v>
      </c>
      <c r="E35" s="5" t="s">
        <v>34</v>
      </c>
      <c r="F35" s="2" t="s">
        <v>48</v>
      </c>
      <c r="G35" s="2" t="s">
        <v>150</v>
      </c>
      <c r="H35" s="1" t="s">
        <v>178</v>
      </c>
      <c r="Q35" s="4" t="s">
        <v>160</v>
      </c>
      <c r="R35" t="s">
        <v>179</v>
      </c>
      <c r="U35" t="s">
        <v>8</v>
      </c>
    </row>
    <row r="36" spans="1:22" x14ac:dyDescent="0.25">
      <c r="A36" t="s">
        <v>180</v>
      </c>
      <c r="B36" s="1" t="s">
        <v>181</v>
      </c>
      <c r="D36" t="s">
        <v>182</v>
      </c>
      <c r="E36" s="5" t="s">
        <v>183</v>
      </c>
      <c r="F36" s="2" t="s">
        <v>48</v>
      </c>
      <c r="G36" s="2" t="s">
        <v>150</v>
      </c>
      <c r="H36" s="1" t="s">
        <v>184</v>
      </c>
      <c r="Q36" s="4" t="s">
        <v>165</v>
      </c>
      <c r="R36" t="s">
        <v>185</v>
      </c>
      <c r="U36" s="4" t="s">
        <v>124</v>
      </c>
      <c r="V36" t="s">
        <v>125</v>
      </c>
    </row>
    <row r="37" spans="1:22" x14ac:dyDescent="0.25">
      <c r="A37" t="s">
        <v>186</v>
      </c>
      <c r="B37" s="1" t="s">
        <v>187</v>
      </c>
      <c r="D37" t="s">
        <v>188</v>
      </c>
      <c r="E37" s="5" t="s">
        <v>189</v>
      </c>
      <c r="F37" s="2" t="s">
        <v>48</v>
      </c>
      <c r="G37" s="2" t="s">
        <v>150</v>
      </c>
      <c r="H37" s="1" t="s">
        <v>190</v>
      </c>
      <c r="Q37" s="4" t="s">
        <v>171</v>
      </c>
      <c r="R37" t="s">
        <v>191</v>
      </c>
      <c r="U37" s="4" t="s">
        <v>192</v>
      </c>
      <c r="V37" t="s">
        <v>193</v>
      </c>
    </row>
    <row r="38" spans="1:22" x14ac:dyDescent="0.25">
      <c r="A38" t="s">
        <v>194</v>
      </c>
      <c r="B38" s="1" t="s">
        <v>195</v>
      </c>
      <c r="D38" t="s">
        <v>196</v>
      </c>
      <c r="E38" s="5" t="s">
        <v>197</v>
      </c>
      <c r="F38" s="2" t="s">
        <v>48</v>
      </c>
      <c r="G38" s="2" t="s">
        <v>150</v>
      </c>
      <c r="H38" s="1" t="s">
        <v>198</v>
      </c>
      <c r="Q38" s="4" t="s">
        <v>177</v>
      </c>
      <c r="R38" t="s">
        <v>199</v>
      </c>
      <c r="U38" s="4" t="s">
        <v>16</v>
      </c>
    </row>
    <row r="39" spans="1:22" x14ac:dyDescent="0.25">
      <c r="A39" t="s">
        <v>200</v>
      </c>
      <c r="B39" s="1" t="s">
        <v>201</v>
      </c>
      <c r="D39" t="s">
        <v>202</v>
      </c>
      <c r="E39" s="5" t="s">
        <v>203</v>
      </c>
      <c r="F39" s="1" t="s">
        <v>48</v>
      </c>
      <c r="G39" s="2" t="s">
        <v>172</v>
      </c>
      <c r="H39" s="1" t="s">
        <v>204</v>
      </c>
      <c r="Q39" s="4" t="s">
        <v>182</v>
      </c>
      <c r="R39" t="s">
        <v>152</v>
      </c>
    </row>
    <row r="40" spans="1:22" x14ac:dyDescent="0.25">
      <c r="A40" t="s">
        <v>205</v>
      </c>
      <c r="B40" s="1" t="s">
        <v>206</v>
      </c>
      <c r="D40" t="s">
        <v>96</v>
      </c>
      <c r="E40" s="5" t="s">
        <v>100</v>
      </c>
      <c r="F40" s="5" t="s">
        <v>100</v>
      </c>
      <c r="G40" s="5" t="s">
        <v>100</v>
      </c>
      <c r="H40" s="5" t="s">
        <v>100</v>
      </c>
      <c r="Q40" s="4" t="s">
        <v>188</v>
      </c>
      <c r="R40" t="s">
        <v>207</v>
      </c>
      <c r="U40" t="s">
        <v>8</v>
      </c>
    </row>
    <row r="41" spans="1:22" x14ac:dyDescent="0.25">
      <c r="A41" t="s">
        <v>89</v>
      </c>
      <c r="B41" s="1" t="s">
        <v>208</v>
      </c>
      <c r="D41" t="s">
        <v>209</v>
      </c>
      <c r="E41" s="5" t="s">
        <v>43</v>
      </c>
      <c r="F41" s="2" t="s">
        <v>44</v>
      </c>
      <c r="G41" s="2" t="s">
        <v>150</v>
      </c>
      <c r="H41" s="1" t="s">
        <v>151</v>
      </c>
      <c r="Q41" s="4" t="s">
        <v>196</v>
      </c>
      <c r="R41" t="s">
        <v>210</v>
      </c>
      <c r="U41" s="4" t="s">
        <v>137</v>
      </c>
      <c r="V41" t="s">
        <v>211</v>
      </c>
    </row>
    <row r="42" spans="1:22" x14ac:dyDescent="0.25">
      <c r="A42" t="s">
        <v>212</v>
      </c>
      <c r="B42" s="1" t="s">
        <v>213</v>
      </c>
      <c r="D42" t="s">
        <v>214</v>
      </c>
      <c r="E42" s="5" t="s">
        <v>43</v>
      </c>
      <c r="F42" s="2" t="s">
        <v>53</v>
      </c>
      <c r="G42" s="2" t="s">
        <v>150</v>
      </c>
      <c r="H42" s="1" t="s">
        <v>161</v>
      </c>
      <c r="Q42" s="4" t="s">
        <v>202</v>
      </c>
      <c r="R42" t="s">
        <v>215</v>
      </c>
      <c r="U42" s="4" t="s">
        <v>133</v>
      </c>
      <c r="V42" t="s">
        <v>216</v>
      </c>
    </row>
    <row r="43" spans="1:22" x14ac:dyDescent="0.25">
      <c r="A43" t="s">
        <v>217</v>
      </c>
      <c r="B43" s="1" t="s">
        <v>218</v>
      </c>
      <c r="D43" t="s">
        <v>219</v>
      </c>
      <c r="E43" s="5" t="s">
        <v>183</v>
      </c>
      <c r="F43" s="2" t="s">
        <v>48</v>
      </c>
      <c r="G43" s="2" t="s">
        <v>150</v>
      </c>
      <c r="H43" s="1" t="s">
        <v>184</v>
      </c>
      <c r="Q43" s="4" t="s">
        <v>96</v>
      </c>
      <c r="R43" t="s">
        <v>157</v>
      </c>
      <c r="U43" s="4" t="s">
        <v>141</v>
      </c>
      <c r="V43" t="s">
        <v>142</v>
      </c>
    </row>
    <row r="44" spans="1:22" x14ac:dyDescent="0.25">
      <c r="A44" t="s">
        <v>220</v>
      </c>
      <c r="B44" s="1" t="s">
        <v>221</v>
      </c>
      <c r="D44" t="s">
        <v>16</v>
      </c>
      <c r="F44" s="2"/>
      <c r="G44" s="1"/>
      <c r="Q44" s="4" t="s">
        <v>209</v>
      </c>
      <c r="R44" t="s">
        <v>168</v>
      </c>
      <c r="U44" s="4" t="s">
        <v>128</v>
      </c>
      <c r="V44" t="s">
        <v>222</v>
      </c>
    </row>
    <row r="45" spans="1:22" x14ac:dyDescent="0.25">
      <c r="A45" t="s">
        <v>223</v>
      </c>
      <c r="B45" s="1" t="s">
        <v>224</v>
      </c>
      <c r="F45" s="2"/>
      <c r="G45" s="1"/>
      <c r="Q45" s="4" t="s">
        <v>214</v>
      </c>
      <c r="R45" t="s">
        <v>179</v>
      </c>
      <c r="U45" s="4" t="s">
        <v>16</v>
      </c>
    </row>
    <row r="46" spans="1:22" x14ac:dyDescent="0.25">
      <c r="A46" t="s">
        <v>225</v>
      </c>
      <c r="B46" s="1" t="s">
        <v>226</v>
      </c>
      <c r="D46" t="s">
        <v>145</v>
      </c>
      <c r="E46" s="5" t="s">
        <v>36</v>
      </c>
      <c r="F46" s="2" t="s">
        <v>37</v>
      </c>
      <c r="G46" s="2" t="s">
        <v>38</v>
      </c>
      <c r="Q46" s="4" t="s">
        <v>219</v>
      </c>
      <c r="R46" t="s">
        <v>152</v>
      </c>
    </row>
    <row r="47" spans="1:22" x14ac:dyDescent="0.25">
      <c r="A47" t="s">
        <v>227</v>
      </c>
      <c r="B47" s="1" t="s">
        <v>228</v>
      </c>
      <c r="D47" t="s">
        <v>15</v>
      </c>
      <c r="E47" s="5" t="s">
        <v>29</v>
      </c>
      <c r="F47" s="2" t="s">
        <v>48</v>
      </c>
      <c r="G47" s="2" t="s">
        <v>229</v>
      </c>
      <c r="Q47" s="4" t="s">
        <v>16</v>
      </c>
    </row>
    <row r="48" spans="1:22" x14ac:dyDescent="0.25">
      <c r="A48" t="s">
        <v>230</v>
      </c>
      <c r="B48" s="1" t="s">
        <v>231</v>
      </c>
      <c r="D48" t="s">
        <v>232</v>
      </c>
      <c r="E48" s="5" t="s">
        <v>41</v>
      </c>
      <c r="F48" s="2" t="s">
        <v>48</v>
      </c>
      <c r="G48" s="2" t="s">
        <v>233</v>
      </c>
    </row>
    <row r="49" spans="1:18" x14ac:dyDescent="0.25">
      <c r="A49" t="s">
        <v>234</v>
      </c>
      <c r="B49" s="1" t="s">
        <v>235</v>
      </c>
      <c r="D49" t="s">
        <v>236</v>
      </c>
      <c r="E49" s="5" t="s">
        <v>34</v>
      </c>
      <c r="F49" s="2" t="s">
        <v>48</v>
      </c>
      <c r="G49" s="2" t="s">
        <v>237</v>
      </c>
      <c r="Q49" t="s">
        <v>8</v>
      </c>
    </row>
    <row r="50" spans="1:18" x14ac:dyDescent="0.25">
      <c r="A50" t="s">
        <v>98</v>
      </c>
      <c r="B50" s="1" t="s">
        <v>238</v>
      </c>
      <c r="D50" t="s">
        <v>239</v>
      </c>
      <c r="E50" s="5" t="s">
        <v>240</v>
      </c>
      <c r="F50" s="2" t="s">
        <v>48</v>
      </c>
      <c r="G50" s="2" t="s">
        <v>241</v>
      </c>
      <c r="Q50" s="4" t="s">
        <v>192</v>
      </c>
      <c r="R50" t="s">
        <v>193</v>
      </c>
    </row>
    <row r="51" spans="1:18" x14ac:dyDescent="0.25">
      <c r="A51" t="s">
        <v>242</v>
      </c>
      <c r="B51" s="1" t="s">
        <v>243</v>
      </c>
      <c r="D51" t="s">
        <v>244</v>
      </c>
      <c r="E51" s="5" t="s">
        <v>46</v>
      </c>
      <c r="F51" s="2" t="s">
        <v>48</v>
      </c>
      <c r="G51" s="2" t="s">
        <v>245</v>
      </c>
      <c r="Q51" s="4" t="s">
        <v>246</v>
      </c>
      <c r="R51" t="s">
        <v>125</v>
      </c>
    </row>
    <row r="52" spans="1:18" x14ac:dyDescent="0.25">
      <c r="A52" t="s">
        <v>104</v>
      </c>
      <c r="B52" s="1" t="s">
        <v>247</v>
      </c>
      <c r="D52" t="s">
        <v>248</v>
      </c>
      <c r="E52" s="5" t="s">
        <v>46</v>
      </c>
      <c r="F52" s="2" t="s">
        <v>44</v>
      </c>
      <c r="G52" s="2" t="s">
        <v>249</v>
      </c>
      <c r="Q52" s="4" t="s">
        <v>16</v>
      </c>
    </row>
    <row r="53" spans="1:18" x14ac:dyDescent="0.25">
      <c r="A53" t="s">
        <v>250</v>
      </c>
      <c r="B53" s="1" t="s">
        <v>251</v>
      </c>
      <c r="D53" t="s">
        <v>252</v>
      </c>
      <c r="E53" s="5" t="s">
        <v>253</v>
      </c>
      <c r="F53" s="2" t="s">
        <v>48</v>
      </c>
      <c r="G53" s="2" t="s">
        <v>254</v>
      </c>
    </row>
    <row r="54" spans="1:18" x14ac:dyDescent="0.25">
      <c r="A54" t="s">
        <v>255</v>
      </c>
      <c r="B54" s="1" t="s">
        <v>256</v>
      </c>
      <c r="D54" t="s">
        <v>257</v>
      </c>
      <c r="E54" s="5" t="s">
        <v>34</v>
      </c>
      <c r="F54" s="2" t="s">
        <v>48</v>
      </c>
      <c r="G54" s="2" t="s">
        <v>237</v>
      </c>
      <c r="Q54" t="s">
        <v>8</v>
      </c>
    </row>
    <row r="55" spans="1:18" x14ac:dyDescent="0.25">
      <c r="A55" t="s">
        <v>258</v>
      </c>
      <c r="B55" s="1" t="s">
        <v>259</v>
      </c>
      <c r="D55" t="s">
        <v>260</v>
      </c>
      <c r="E55" s="5" t="s">
        <v>240</v>
      </c>
      <c r="F55" s="2" t="s">
        <v>48</v>
      </c>
      <c r="G55" s="2" t="s">
        <v>241</v>
      </c>
      <c r="Q55" s="4" t="s">
        <v>15</v>
      </c>
      <c r="R55" t="s">
        <v>15</v>
      </c>
    </row>
    <row r="56" spans="1:18" x14ac:dyDescent="0.25">
      <c r="A56" t="s">
        <v>261</v>
      </c>
      <c r="B56" s="1" t="s">
        <v>262</v>
      </c>
      <c r="D56" t="s">
        <v>263</v>
      </c>
      <c r="E56" s="5" t="s">
        <v>41</v>
      </c>
      <c r="F56" s="2" t="s">
        <v>48</v>
      </c>
      <c r="G56" s="2" t="s">
        <v>233</v>
      </c>
      <c r="Q56" s="4" t="s">
        <v>232</v>
      </c>
      <c r="R56" t="s">
        <v>264</v>
      </c>
    </row>
    <row r="57" spans="1:18" x14ac:dyDescent="0.25">
      <c r="A57" t="s">
        <v>265</v>
      </c>
      <c r="B57" s="1" t="s">
        <v>266</v>
      </c>
      <c r="D57" t="s">
        <v>267</v>
      </c>
      <c r="E57" s="5" t="s">
        <v>240</v>
      </c>
      <c r="F57" s="2" t="s">
        <v>48</v>
      </c>
      <c r="G57" s="2" t="s">
        <v>241</v>
      </c>
      <c r="Q57" s="4" t="s">
        <v>236</v>
      </c>
      <c r="R57" t="s">
        <v>268</v>
      </c>
    </row>
    <row r="58" spans="1:18" x14ac:dyDescent="0.25">
      <c r="A58" t="s">
        <v>269</v>
      </c>
      <c r="B58" s="1" t="s">
        <v>270</v>
      </c>
      <c r="D58" t="s">
        <v>271</v>
      </c>
      <c r="E58" s="5" t="s">
        <v>58</v>
      </c>
      <c r="F58" s="2" t="s">
        <v>44</v>
      </c>
      <c r="G58" s="2" t="s">
        <v>272</v>
      </c>
      <c r="Q58" s="4" t="s">
        <v>239</v>
      </c>
      <c r="R58" t="s">
        <v>239</v>
      </c>
    </row>
    <row r="59" spans="1:18" x14ac:dyDescent="0.25">
      <c r="A59" t="s">
        <v>273</v>
      </c>
      <c r="B59" s="1" t="s">
        <v>274</v>
      </c>
      <c r="D59" t="s">
        <v>275</v>
      </c>
      <c r="E59" s="5" t="s">
        <v>58</v>
      </c>
      <c r="F59" s="2" t="s">
        <v>76</v>
      </c>
      <c r="G59" s="2" t="s">
        <v>276</v>
      </c>
      <c r="Q59" s="4" t="s">
        <v>244</v>
      </c>
      <c r="R59" t="s">
        <v>277</v>
      </c>
    </row>
    <row r="60" spans="1:18" x14ac:dyDescent="0.25">
      <c r="A60" t="s">
        <v>278</v>
      </c>
      <c r="B60" s="1" t="s">
        <v>279</v>
      </c>
      <c r="D60" t="s">
        <v>280</v>
      </c>
      <c r="E60" s="5" t="s">
        <v>58</v>
      </c>
      <c r="F60" s="2" t="s">
        <v>48</v>
      </c>
      <c r="G60" s="2" t="s">
        <v>281</v>
      </c>
      <c r="Q60" s="4" t="s">
        <v>248</v>
      </c>
      <c r="R60" t="s">
        <v>248</v>
      </c>
    </row>
    <row r="61" spans="1:18" x14ac:dyDescent="0.25">
      <c r="A61" t="s">
        <v>282</v>
      </c>
      <c r="B61" s="1" t="s">
        <v>283</v>
      </c>
      <c r="D61" t="s">
        <v>16</v>
      </c>
      <c r="E61" s="5"/>
      <c r="Q61" s="4" t="s">
        <v>252</v>
      </c>
      <c r="R61" t="s">
        <v>252</v>
      </c>
    </row>
    <row r="62" spans="1:18" x14ac:dyDescent="0.25">
      <c r="A62" t="s">
        <v>284</v>
      </c>
      <c r="B62" s="1" t="s">
        <v>285</v>
      </c>
      <c r="Q62" s="4" t="s">
        <v>257</v>
      </c>
      <c r="R62" t="s">
        <v>257</v>
      </c>
    </row>
    <row r="63" spans="1:18" x14ac:dyDescent="0.25">
      <c r="A63" t="s">
        <v>286</v>
      </c>
      <c r="B63" s="1" t="s">
        <v>287</v>
      </c>
      <c r="Q63" s="4" t="s">
        <v>260</v>
      </c>
      <c r="R63" t="s">
        <v>288</v>
      </c>
    </row>
    <row r="64" spans="1:18" x14ac:dyDescent="0.25">
      <c r="A64" t="s">
        <v>289</v>
      </c>
      <c r="B64" s="1" t="s">
        <v>290</v>
      </c>
      <c r="Q64" s="4" t="s">
        <v>263</v>
      </c>
      <c r="R64" t="s">
        <v>291</v>
      </c>
    </row>
    <row r="65" spans="1:18" x14ac:dyDescent="0.25">
      <c r="A65" t="s">
        <v>292</v>
      </c>
      <c r="B65" s="1" t="s">
        <v>293</v>
      </c>
      <c r="Q65" s="4" t="s">
        <v>267</v>
      </c>
      <c r="R65" t="s">
        <v>267</v>
      </c>
    </row>
    <row r="66" spans="1:18" x14ac:dyDescent="0.25">
      <c r="A66" t="s">
        <v>294</v>
      </c>
      <c r="B66" s="1" t="s">
        <v>295</v>
      </c>
      <c r="Q66" s="4" t="s">
        <v>271</v>
      </c>
      <c r="R66" t="s">
        <v>296</v>
      </c>
    </row>
    <row r="67" spans="1:18" x14ac:dyDescent="0.25">
      <c r="A67" t="s">
        <v>297</v>
      </c>
      <c r="B67" s="1" t="s">
        <v>298</v>
      </c>
      <c r="Q67" s="4" t="s">
        <v>275</v>
      </c>
      <c r="R67" t="s">
        <v>299</v>
      </c>
    </row>
    <row r="68" spans="1:18" x14ac:dyDescent="0.25">
      <c r="A68" t="s">
        <v>300</v>
      </c>
      <c r="B68" s="1" t="s">
        <v>301</v>
      </c>
      <c r="Q68" s="4" t="s">
        <v>280</v>
      </c>
      <c r="R68" t="s">
        <v>302</v>
      </c>
    </row>
    <row r="69" spans="1:18" x14ac:dyDescent="0.25">
      <c r="A69" t="s">
        <v>16</v>
      </c>
      <c r="Q69" s="4" t="s">
        <v>16</v>
      </c>
    </row>
    <row r="71" spans="1:18" x14ac:dyDescent="0.25">
      <c r="A71" t="s">
        <v>303</v>
      </c>
    </row>
    <row r="72" spans="1:18" x14ac:dyDescent="0.25">
      <c r="A72" t="s">
        <v>304</v>
      </c>
      <c r="B72" s="1" t="s">
        <v>305</v>
      </c>
    </row>
    <row r="73" spans="1:18" x14ac:dyDescent="0.25">
      <c r="A73" t="s">
        <v>306</v>
      </c>
      <c r="B73" s="1" t="s">
        <v>307</v>
      </c>
    </row>
    <row r="74" spans="1:18" x14ac:dyDescent="0.25">
      <c r="A74" t="s">
        <v>308</v>
      </c>
      <c r="B74" s="1" t="s">
        <v>309</v>
      </c>
    </row>
    <row r="75" spans="1:18" x14ac:dyDescent="0.25">
      <c r="A75" t="s">
        <v>310</v>
      </c>
      <c r="B75" s="1" t="s">
        <v>311</v>
      </c>
    </row>
    <row r="76" spans="1:18" x14ac:dyDescent="0.25">
      <c r="A76" t="s">
        <v>312</v>
      </c>
      <c r="B76" s="1" t="s">
        <v>313</v>
      </c>
    </row>
    <row r="77" spans="1:18" x14ac:dyDescent="0.25">
      <c r="A77" t="s">
        <v>314</v>
      </c>
      <c r="B77" s="1" t="s">
        <v>315</v>
      </c>
    </row>
    <row r="78" spans="1:18" x14ac:dyDescent="0.25">
      <c r="A78" t="s">
        <v>316</v>
      </c>
      <c r="B78" s="1" t="s">
        <v>317</v>
      </c>
    </row>
    <row r="79" spans="1:18" x14ac:dyDescent="0.25">
      <c r="A79" t="s">
        <v>318</v>
      </c>
      <c r="B79" s="1" t="s">
        <v>319</v>
      </c>
    </row>
    <row r="80" spans="1:18" x14ac:dyDescent="0.25">
      <c r="A80" t="s">
        <v>320</v>
      </c>
      <c r="B80" s="1" t="s">
        <v>321</v>
      </c>
    </row>
    <row r="81" spans="1:2" x14ac:dyDescent="0.25">
      <c r="A81" t="s">
        <v>322</v>
      </c>
      <c r="B81" s="1" t="s">
        <v>323</v>
      </c>
    </row>
    <row r="82" spans="1:2" x14ac:dyDescent="0.25">
      <c r="A82" t="s">
        <v>324</v>
      </c>
      <c r="B82" s="1" t="s">
        <v>325</v>
      </c>
    </row>
    <row r="83" spans="1:2" x14ac:dyDescent="0.25">
      <c r="A83" t="s">
        <v>326</v>
      </c>
      <c r="B83" s="1" t="s">
        <v>327</v>
      </c>
    </row>
    <row r="84" spans="1:2" x14ac:dyDescent="0.25">
      <c r="A84" t="s">
        <v>328</v>
      </c>
      <c r="B84" s="1" t="s">
        <v>329</v>
      </c>
    </row>
    <row r="85" spans="1:2" x14ac:dyDescent="0.25">
      <c r="A85" t="s">
        <v>330</v>
      </c>
      <c r="B85" s="1" t="s">
        <v>331</v>
      </c>
    </row>
    <row r="86" spans="1:2" x14ac:dyDescent="0.25">
      <c r="A86" t="s">
        <v>332</v>
      </c>
      <c r="B86" s="1" t="s">
        <v>333</v>
      </c>
    </row>
    <row r="87" spans="1:2" x14ac:dyDescent="0.25">
      <c r="A87" t="s">
        <v>334</v>
      </c>
      <c r="B87" s="1" t="s">
        <v>335</v>
      </c>
    </row>
    <row r="88" spans="1:2" x14ac:dyDescent="0.25">
      <c r="A88" t="s">
        <v>336</v>
      </c>
      <c r="B88" s="1" t="s">
        <v>337</v>
      </c>
    </row>
    <row r="89" spans="1:2" x14ac:dyDescent="0.25">
      <c r="A89" t="s">
        <v>338</v>
      </c>
      <c r="B89" s="1" t="s">
        <v>339</v>
      </c>
    </row>
    <row r="90" spans="1:2" x14ac:dyDescent="0.25">
      <c r="A90" t="s">
        <v>340</v>
      </c>
      <c r="B90" s="1" t="s">
        <v>341</v>
      </c>
    </row>
    <row r="91" spans="1:2" x14ac:dyDescent="0.25">
      <c r="A91" t="s">
        <v>342</v>
      </c>
      <c r="B91" s="1" t="s">
        <v>343</v>
      </c>
    </row>
    <row r="92" spans="1:2" x14ac:dyDescent="0.25">
      <c r="A92" t="s">
        <v>344</v>
      </c>
      <c r="B92" s="1" t="s">
        <v>345</v>
      </c>
    </row>
    <row r="93" spans="1:2" x14ac:dyDescent="0.25">
      <c r="A93" t="s">
        <v>346</v>
      </c>
      <c r="B93" s="1" t="s">
        <v>347</v>
      </c>
    </row>
    <row r="94" spans="1:2" x14ac:dyDescent="0.25">
      <c r="A94" t="s">
        <v>348</v>
      </c>
      <c r="B94" s="1" t="s">
        <v>349</v>
      </c>
    </row>
    <row r="95" spans="1:2" x14ac:dyDescent="0.25">
      <c r="A95" t="s">
        <v>350</v>
      </c>
      <c r="B95" s="1" t="s">
        <v>351</v>
      </c>
    </row>
    <row r="96" spans="1:2" x14ac:dyDescent="0.25">
      <c r="A96" t="s">
        <v>352</v>
      </c>
      <c r="B96" s="1" t="s">
        <v>353</v>
      </c>
    </row>
    <row r="97" spans="1:2" x14ac:dyDescent="0.25">
      <c r="A97" t="s">
        <v>354</v>
      </c>
      <c r="B97" s="1" t="s">
        <v>355</v>
      </c>
    </row>
    <row r="98" spans="1:2" x14ac:dyDescent="0.25">
      <c r="A98" t="s">
        <v>356</v>
      </c>
      <c r="B98" s="1" t="s">
        <v>357</v>
      </c>
    </row>
    <row r="99" spans="1:2" x14ac:dyDescent="0.25">
      <c r="A99" t="s">
        <v>358</v>
      </c>
      <c r="B99" s="1" t="s">
        <v>359</v>
      </c>
    </row>
    <row r="100" spans="1:2" x14ac:dyDescent="0.25">
      <c r="A100" t="s">
        <v>360</v>
      </c>
      <c r="B100" s="1" t="s">
        <v>361</v>
      </c>
    </row>
    <row r="101" spans="1:2" x14ac:dyDescent="0.25">
      <c r="A101" t="s">
        <v>362</v>
      </c>
      <c r="B101" s="1" t="s">
        <v>363</v>
      </c>
    </row>
    <row r="102" spans="1:2" x14ac:dyDescent="0.25">
      <c r="A102" t="s">
        <v>364</v>
      </c>
      <c r="B102" s="1" t="s">
        <v>365</v>
      </c>
    </row>
    <row r="103" spans="1:2" x14ac:dyDescent="0.25">
      <c r="A103" t="s">
        <v>366</v>
      </c>
      <c r="B103" s="1" t="s">
        <v>367</v>
      </c>
    </row>
    <row r="104" spans="1:2" x14ac:dyDescent="0.25">
      <c r="A104" t="s">
        <v>368</v>
      </c>
      <c r="B104" s="1" t="s">
        <v>369</v>
      </c>
    </row>
    <row r="105" spans="1:2" x14ac:dyDescent="0.25">
      <c r="A105" t="s">
        <v>370</v>
      </c>
      <c r="B105" s="1" t="s">
        <v>371</v>
      </c>
    </row>
    <row r="106" spans="1:2" x14ac:dyDescent="0.25">
      <c r="A106" t="s">
        <v>372</v>
      </c>
      <c r="B106" s="1" t="s">
        <v>373</v>
      </c>
    </row>
    <row r="107" spans="1:2" x14ac:dyDescent="0.25">
      <c r="A107" t="s">
        <v>374</v>
      </c>
      <c r="B107" s="1" t="s">
        <v>375</v>
      </c>
    </row>
    <row r="108" spans="1:2" x14ac:dyDescent="0.25">
      <c r="A108" t="s">
        <v>376</v>
      </c>
      <c r="B108" s="1" t="s">
        <v>377</v>
      </c>
    </row>
    <row r="109" spans="1:2" x14ac:dyDescent="0.25">
      <c r="A109" t="s">
        <v>378</v>
      </c>
      <c r="B109" s="1" t="s">
        <v>379</v>
      </c>
    </row>
    <row r="110" spans="1:2" x14ac:dyDescent="0.25">
      <c r="A110" t="s">
        <v>380</v>
      </c>
      <c r="B110" s="1" t="s">
        <v>381</v>
      </c>
    </row>
    <row r="111" spans="1:2" x14ac:dyDescent="0.25">
      <c r="A111" t="s">
        <v>382</v>
      </c>
      <c r="B111" s="1" t="s">
        <v>383</v>
      </c>
    </row>
    <row r="112" spans="1:2" x14ac:dyDescent="0.25">
      <c r="A112" t="s">
        <v>384</v>
      </c>
      <c r="B112" s="1" t="s">
        <v>385</v>
      </c>
    </row>
    <row r="113" spans="1:2" x14ac:dyDescent="0.25">
      <c r="A113" t="s">
        <v>386</v>
      </c>
      <c r="B113" s="1" t="s">
        <v>387</v>
      </c>
    </row>
    <row r="114" spans="1:2" x14ac:dyDescent="0.25">
      <c r="A114" t="s">
        <v>388</v>
      </c>
      <c r="B114" s="1" t="s">
        <v>389</v>
      </c>
    </row>
    <row r="115" spans="1:2" x14ac:dyDescent="0.25">
      <c r="A115" t="s">
        <v>390</v>
      </c>
      <c r="B115" s="1" t="s">
        <v>391</v>
      </c>
    </row>
    <row r="116" spans="1:2" x14ac:dyDescent="0.25">
      <c r="A116" t="s">
        <v>392</v>
      </c>
      <c r="B116" s="1" t="s">
        <v>393</v>
      </c>
    </row>
    <row r="117" spans="1:2" x14ac:dyDescent="0.25">
      <c r="A117" t="s">
        <v>394</v>
      </c>
      <c r="B117" s="1" t="s">
        <v>395</v>
      </c>
    </row>
    <row r="118" spans="1:2" x14ac:dyDescent="0.25">
      <c r="A118" t="s">
        <v>396</v>
      </c>
      <c r="B118" s="1" t="s">
        <v>397</v>
      </c>
    </row>
    <row r="119" spans="1:2" x14ac:dyDescent="0.25">
      <c r="A119" t="s">
        <v>398</v>
      </c>
      <c r="B119" s="1" t="s">
        <v>399</v>
      </c>
    </row>
    <row r="120" spans="1:2" x14ac:dyDescent="0.25">
      <c r="A120" t="s">
        <v>400</v>
      </c>
      <c r="B120" s="1" t="s">
        <v>401</v>
      </c>
    </row>
    <row r="121" spans="1:2" x14ac:dyDescent="0.25">
      <c r="A121" t="s">
        <v>402</v>
      </c>
      <c r="B121" s="1" t="s">
        <v>403</v>
      </c>
    </row>
    <row r="122" spans="1:2" x14ac:dyDescent="0.25">
      <c r="A122" t="s">
        <v>404</v>
      </c>
      <c r="B122" s="1" t="s">
        <v>405</v>
      </c>
    </row>
    <row r="123" spans="1:2" x14ac:dyDescent="0.25">
      <c r="A123" t="s">
        <v>406</v>
      </c>
      <c r="B123" s="1" t="s">
        <v>407</v>
      </c>
    </row>
    <row r="124" spans="1:2" x14ac:dyDescent="0.25">
      <c r="A124" t="s">
        <v>408</v>
      </c>
      <c r="B124" s="1" t="s">
        <v>409</v>
      </c>
    </row>
    <row r="125" spans="1:2" x14ac:dyDescent="0.25">
      <c r="A125" t="s">
        <v>410</v>
      </c>
      <c r="B125" s="1" t="s">
        <v>411</v>
      </c>
    </row>
    <row r="126" spans="1:2" x14ac:dyDescent="0.25">
      <c r="A126" t="s">
        <v>412</v>
      </c>
      <c r="B126" s="1" t="s">
        <v>413</v>
      </c>
    </row>
    <row r="127" spans="1:2" x14ac:dyDescent="0.25">
      <c r="A127" t="s">
        <v>414</v>
      </c>
      <c r="B127" s="1" t="s">
        <v>415</v>
      </c>
    </row>
    <row r="128" spans="1:2" x14ac:dyDescent="0.25">
      <c r="A128" t="s">
        <v>416</v>
      </c>
      <c r="B128" s="1" t="s">
        <v>417</v>
      </c>
    </row>
    <row r="129" spans="1:2" x14ac:dyDescent="0.25">
      <c r="A129" t="s">
        <v>418</v>
      </c>
      <c r="B129" s="1" t="s">
        <v>419</v>
      </c>
    </row>
    <row r="130" spans="1:2" x14ac:dyDescent="0.25">
      <c r="A130" t="s">
        <v>420</v>
      </c>
      <c r="B130" s="1" t="s">
        <v>421</v>
      </c>
    </row>
    <row r="131" spans="1:2" x14ac:dyDescent="0.25">
      <c r="A131" t="s">
        <v>422</v>
      </c>
      <c r="B131" s="1" t="s">
        <v>423</v>
      </c>
    </row>
    <row r="132" spans="1:2" x14ac:dyDescent="0.25">
      <c r="A132" t="s">
        <v>424</v>
      </c>
      <c r="B132" s="1" t="s">
        <v>425</v>
      </c>
    </row>
    <row r="133" spans="1:2" x14ac:dyDescent="0.25">
      <c r="A133" t="s">
        <v>426</v>
      </c>
      <c r="B133" s="1" t="s">
        <v>427</v>
      </c>
    </row>
    <row r="134" spans="1:2" x14ac:dyDescent="0.25">
      <c r="A134" t="s">
        <v>428</v>
      </c>
      <c r="B134" s="1" t="s">
        <v>429</v>
      </c>
    </row>
    <row r="135" spans="1:2" x14ac:dyDescent="0.25">
      <c r="A135" t="s">
        <v>430</v>
      </c>
      <c r="B135" s="1" t="s">
        <v>431</v>
      </c>
    </row>
    <row r="136" spans="1:2" x14ac:dyDescent="0.25">
      <c r="A136" t="s">
        <v>432</v>
      </c>
      <c r="B136" s="1" t="s">
        <v>433</v>
      </c>
    </row>
    <row r="137" spans="1:2" x14ac:dyDescent="0.25">
      <c r="A137" t="s">
        <v>434</v>
      </c>
      <c r="B137" s="1" t="s">
        <v>435</v>
      </c>
    </row>
    <row r="138" spans="1:2" x14ac:dyDescent="0.25">
      <c r="A138" t="s">
        <v>436</v>
      </c>
      <c r="B138" s="1" t="s">
        <v>437</v>
      </c>
    </row>
    <row r="139" spans="1:2" x14ac:dyDescent="0.25">
      <c r="A139" t="s">
        <v>438</v>
      </c>
      <c r="B139" s="1" t="s">
        <v>439</v>
      </c>
    </row>
    <row r="140" spans="1:2" x14ac:dyDescent="0.25">
      <c r="A140" t="s">
        <v>440</v>
      </c>
      <c r="B140" s="1" t="s">
        <v>441</v>
      </c>
    </row>
    <row r="141" spans="1:2" x14ac:dyDescent="0.25">
      <c r="A141" t="s">
        <v>442</v>
      </c>
      <c r="B141" s="1" t="s">
        <v>443</v>
      </c>
    </row>
    <row r="142" spans="1:2" x14ac:dyDescent="0.25">
      <c r="A142" t="s">
        <v>444</v>
      </c>
      <c r="B142" s="1" t="s">
        <v>445</v>
      </c>
    </row>
    <row r="143" spans="1:2" x14ac:dyDescent="0.25">
      <c r="A143" t="s">
        <v>446</v>
      </c>
      <c r="B143" s="1" t="s">
        <v>447</v>
      </c>
    </row>
    <row r="144" spans="1:2" x14ac:dyDescent="0.25">
      <c r="A144" t="s">
        <v>448</v>
      </c>
      <c r="B144" s="1" t="s">
        <v>449</v>
      </c>
    </row>
    <row r="145" spans="1:2" x14ac:dyDescent="0.25">
      <c r="A145" t="s">
        <v>450</v>
      </c>
      <c r="B145" s="1" t="s">
        <v>451</v>
      </c>
    </row>
    <row r="146" spans="1:2" x14ac:dyDescent="0.25">
      <c r="A146" t="s">
        <v>452</v>
      </c>
      <c r="B146" s="1" t="s">
        <v>453</v>
      </c>
    </row>
    <row r="147" spans="1:2" x14ac:dyDescent="0.25">
      <c r="A147" t="s">
        <v>454</v>
      </c>
      <c r="B147" s="1" t="s">
        <v>455</v>
      </c>
    </row>
    <row r="148" spans="1:2" x14ac:dyDescent="0.25">
      <c r="A148" t="s">
        <v>456</v>
      </c>
      <c r="B148" s="1" t="s">
        <v>457</v>
      </c>
    </row>
    <row r="149" spans="1:2" x14ac:dyDescent="0.25">
      <c r="A149" t="s">
        <v>458</v>
      </c>
      <c r="B149" s="1" t="s">
        <v>459</v>
      </c>
    </row>
    <row r="150" spans="1:2" x14ac:dyDescent="0.25">
      <c r="A150" t="s">
        <v>460</v>
      </c>
      <c r="B150" s="1" t="s">
        <v>461</v>
      </c>
    </row>
    <row r="151" spans="1:2" x14ac:dyDescent="0.25">
      <c r="A151" t="s">
        <v>462</v>
      </c>
      <c r="B151" s="1" t="s">
        <v>463</v>
      </c>
    </row>
    <row r="152" spans="1:2" x14ac:dyDescent="0.25">
      <c r="A152" t="s">
        <v>464</v>
      </c>
      <c r="B152" s="1" t="s">
        <v>465</v>
      </c>
    </row>
    <row r="153" spans="1:2" x14ac:dyDescent="0.25">
      <c r="A153" t="s">
        <v>466</v>
      </c>
      <c r="B153" s="1" t="s">
        <v>467</v>
      </c>
    </row>
    <row r="154" spans="1:2" x14ac:dyDescent="0.25">
      <c r="A154" t="s">
        <v>468</v>
      </c>
      <c r="B154" s="1" t="s">
        <v>469</v>
      </c>
    </row>
    <row r="155" spans="1:2" x14ac:dyDescent="0.25">
      <c r="A155" t="s">
        <v>470</v>
      </c>
      <c r="B155" s="1" t="s">
        <v>471</v>
      </c>
    </row>
    <row r="156" spans="1:2" x14ac:dyDescent="0.25">
      <c r="A156" t="s">
        <v>472</v>
      </c>
      <c r="B156" s="1" t="s">
        <v>473</v>
      </c>
    </row>
    <row r="157" spans="1:2" x14ac:dyDescent="0.25">
      <c r="A157" t="s">
        <v>474</v>
      </c>
      <c r="B157" s="1" t="s">
        <v>475</v>
      </c>
    </row>
    <row r="158" spans="1:2" x14ac:dyDescent="0.25">
      <c r="A158" t="s">
        <v>476</v>
      </c>
      <c r="B158" s="1" t="s">
        <v>477</v>
      </c>
    </row>
    <row r="159" spans="1:2" x14ac:dyDescent="0.25">
      <c r="A159" t="s">
        <v>478</v>
      </c>
      <c r="B159" s="1" t="s">
        <v>479</v>
      </c>
    </row>
    <row r="160" spans="1:2" x14ac:dyDescent="0.25">
      <c r="A160" t="s">
        <v>480</v>
      </c>
      <c r="B160" s="1" t="s">
        <v>481</v>
      </c>
    </row>
    <row r="161" spans="1:2" x14ac:dyDescent="0.25">
      <c r="A161" t="s">
        <v>482</v>
      </c>
      <c r="B161" s="1" t="s">
        <v>483</v>
      </c>
    </row>
    <row r="162" spans="1:2" x14ac:dyDescent="0.25">
      <c r="A162" t="s">
        <v>484</v>
      </c>
      <c r="B162" s="1" t="s">
        <v>485</v>
      </c>
    </row>
    <row r="163" spans="1:2" x14ac:dyDescent="0.25">
      <c r="A163" t="s">
        <v>486</v>
      </c>
      <c r="B163" s="1" t="s">
        <v>487</v>
      </c>
    </row>
    <row r="164" spans="1:2" x14ac:dyDescent="0.25">
      <c r="A164" t="s">
        <v>488</v>
      </c>
      <c r="B164" s="1" t="s">
        <v>489</v>
      </c>
    </row>
    <row r="165" spans="1:2" x14ac:dyDescent="0.25">
      <c r="A165" t="s">
        <v>490</v>
      </c>
      <c r="B165" s="1" t="s">
        <v>491</v>
      </c>
    </row>
    <row r="166" spans="1:2" x14ac:dyDescent="0.25">
      <c r="A166" t="s">
        <v>492</v>
      </c>
      <c r="B166" s="1" t="s">
        <v>493</v>
      </c>
    </row>
    <row r="167" spans="1:2" x14ac:dyDescent="0.25">
      <c r="A167" t="s">
        <v>494</v>
      </c>
      <c r="B167" s="1" t="s">
        <v>495</v>
      </c>
    </row>
    <row r="168" spans="1:2" x14ac:dyDescent="0.25">
      <c r="A168" t="s">
        <v>496</v>
      </c>
      <c r="B168" s="1" t="s">
        <v>497</v>
      </c>
    </row>
    <row r="169" spans="1:2" x14ac:dyDescent="0.25">
      <c r="A169" t="s">
        <v>498</v>
      </c>
      <c r="B169" s="1" t="s">
        <v>499</v>
      </c>
    </row>
    <row r="170" spans="1:2" x14ac:dyDescent="0.25">
      <c r="A170" t="s">
        <v>500</v>
      </c>
      <c r="B170" s="1" t="s">
        <v>501</v>
      </c>
    </row>
    <row r="171" spans="1:2" x14ac:dyDescent="0.25">
      <c r="A171" t="s">
        <v>502</v>
      </c>
      <c r="B171" s="1" t="s">
        <v>503</v>
      </c>
    </row>
    <row r="172" spans="1:2" x14ac:dyDescent="0.25">
      <c r="A172" t="s">
        <v>504</v>
      </c>
      <c r="B172" s="1" t="s">
        <v>505</v>
      </c>
    </row>
    <row r="173" spans="1:2" x14ac:dyDescent="0.25">
      <c r="A173" t="s">
        <v>506</v>
      </c>
      <c r="B173" s="1" t="s">
        <v>507</v>
      </c>
    </row>
    <row r="174" spans="1:2" x14ac:dyDescent="0.25">
      <c r="A174" t="s">
        <v>508</v>
      </c>
      <c r="B174" s="1" t="s">
        <v>509</v>
      </c>
    </row>
    <row r="175" spans="1:2" x14ac:dyDescent="0.25">
      <c r="A175" t="s">
        <v>510</v>
      </c>
      <c r="B175" s="1" t="s">
        <v>511</v>
      </c>
    </row>
    <row r="176" spans="1:2" x14ac:dyDescent="0.25">
      <c r="A176" t="s">
        <v>512</v>
      </c>
      <c r="B176" s="1" t="s">
        <v>513</v>
      </c>
    </row>
    <row r="177" spans="1:2" x14ac:dyDescent="0.25">
      <c r="A177" t="s">
        <v>514</v>
      </c>
      <c r="B177" s="1" t="s">
        <v>515</v>
      </c>
    </row>
    <row r="178" spans="1:2" x14ac:dyDescent="0.25">
      <c r="A178" t="s">
        <v>516</v>
      </c>
      <c r="B178" s="1" t="s">
        <v>517</v>
      </c>
    </row>
    <row r="179" spans="1:2" x14ac:dyDescent="0.25">
      <c r="A179" t="s">
        <v>518</v>
      </c>
      <c r="B179" s="1" t="s">
        <v>519</v>
      </c>
    </row>
    <row r="180" spans="1:2" x14ac:dyDescent="0.25">
      <c r="A180" t="s">
        <v>520</v>
      </c>
      <c r="B180" s="1" t="s">
        <v>521</v>
      </c>
    </row>
    <row r="181" spans="1:2" x14ac:dyDescent="0.25">
      <c r="A181" t="s">
        <v>522</v>
      </c>
      <c r="B181" s="1" t="s">
        <v>523</v>
      </c>
    </row>
    <row r="182" spans="1:2" x14ac:dyDescent="0.25">
      <c r="A182" t="s">
        <v>524</v>
      </c>
      <c r="B182" s="1" t="s">
        <v>525</v>
      </c>
    </row>
    <row r="183" spans="1:2" x14ac:dyDescent="0.25">
      <c r="A183" t="s">
        <v>526</v>
      </c>
      <c r="B183" s="1" t="s">
        <v>527</v>
      </c>
    </row>
    <row r="184" spans="1:2" x14ac:dyDescent="0.25">
      <c r="A184" t="s">
        <v>528</v>
      </c>
      <c r="B184" s="1" t="s">
        <v>529</v>
      </c>
    </row>
    <row r="185" spans="1:2" x14ac:dyDescent="0.25">
      <c r="A185" t="s">
        <v>530</v>
      </c>
      <c r="B185" s="1" t="s">
        <v>531</v>
      </c>
    </row>
    <row r="186" spans="1:2" x14ac:dyDescent="0.25">
      <c r="A186" t="s">
        <v>532</v>
      </c>
      <c r="B186" s="1" t="s">
        <v>533</v>
      </c>
    </row>
    <row r="187" spans="1:2" x14ac:dyDescent="0.25">
      <c r="A187" t="s">
        <v>534</v>
      </c>
      <c r="B187" s="1" t="s">
        <v>535</v>
      </c>
    </row>
    <row r="188" spans="1:2" x14ac:dyDescent="0.25">
      <c r="A188" t="s">
        <v>536</v>
      </c>
      <c r="B188" s="1" t="s">
        <v>537</v>
      </c>
    </row>
    <row r="189" spans="1:2" x14ac:dyDescent="0.25">
      <c r="A189" t="s">
        <v>538</v>
      </c>
      <c r="B189" s="1" t="s">
        <v>539</v>
      </c>
    </row>
    <row r="190" spans="1:2" x14ac:dyDescent="0.25">
      <c r="A190" t="s">
        <v>540</v>
      </c>
      <c r="B190" s="1" t="s">
        <v>541</v>
      </c>
    </row>
    <row r="191" spans="1:2" x14ac:dyDescent="0.25">
      <c r="A191" t="s">
        <v>542</v>
      </c>
      <c r="B191" s="1" t="s">
        <v>543</v>
      </c>
    </row>
    <row r="192" spans="1:2" x14ac:dyDescent="0.25">
      <c r="A192" t="s">
        <v>544</v>
      </c>
      <c r="B192" s="1" t="s">
        <v>545</v>
      </c>
    </row>
    <row r="193" spans="1:2" x14ac:dyDescent="0.25">
      <c r="A193" t="s">
        <v>546</v>
      </c>
      <c r="B193" s="1" t="s">
        <v>547</v>
      </c>
    </row>
    <row r="194" spans="1:2" x14ac:dyDescent="0.25">
      <c r="A194" t="s">
        <v>548</v>
      </c>
      <c r="B194" s="1" t="s">
        <v>549</v>
      </c>
    </row>
    <row r="195" spans="1:2" x14ac:dyDescent="0.25">
      <c r="A195" t="s">
        <v>550</v>
      </c>
      <c r="B195" s="1" t="s">
        <v>551</v>
      </c>
    </row>
    <row r="196" spans="1:2" x14ac:dyDescent="0.25">
      <c r="A196" t="s">
        <v>552</v>
      </c>
      <c r="B196" s="1" t="s">
        <v>553</v>
      </c>
    </row>
    <row r="197" spans="1:2" x14ac:dyDescent="0.25">
      <c r="A197" t="s">
        <v>554</v>
      </c>
      <c r="B197" s="1" t="s">
        <v>555</v>
      </c>
    </row>
    <row r="198" spans="1:2" x14ac:dyDescent="0.25">
      <c r="A198" t="s">
        <v>556</v>
      </c>
      <c r="B198" s="1" t="s">
        <v>557</v>
      </c>
    </row>
    <row r="199" spans="1:2" x14ac:dyDescent="0.25">
      <c r="A199" t="s">
        <v>558</v>
      </c>
      <c r="B199" s="1" t="s">
        <v>559</v>
      </c>
    </row>
    <row r="200" spans="1:2" x14ac:dyDescent="0.25">
      <c r="A200" t="s">
        <v>560</v>
      </c>
      <c r="B200" s="1" t="s">
        <v>561</v>
      </c>
    </row>
    <row r="201" spans="1:2" x14ac:dyDescent="0.25">
      <c r="A201" t="s">
        <v>562</v>
      </c>
      <c r="B201" s="1" t="s">
        <v>563</v>
      </c>
    </row>
    <row r="202" spans="1:2" x14ac:dyDescent="0.25">
      <c r="A202" t="s">
        <v>564</v>
      </c>
      <c r="B202" s="1" t="s">
        <v>565</v>
      </c>
    </row>
    <row r="203" spans="1:2" x14ac:dyDescent="0.25">
      <c r="A203" t="s">
        <v>566</v>
      </c>
      <c r="B203" s="1" t="s">
        <v>567</v>
      </c>
    </row>
    <row r="204" spans="1:2" x14ac:dyDescent="0.25">
      <c r="A204" t="s">
        <v>568</v>
      </c>
      <c r="B204" s="1" t="s">
        <v>569</v>
      </c>
    </row>
    <row r="205" spans="1:2" x14ac:dyDescent="0.25">
      <c r="A205" t="s">
        <v>570</v>
      </c>
      <c r="B205" s="1" t="s">
        <v>571</v>
      </c>
    </row>
    <row r="206" spans="1:2" x14ac:dyDescent="0.25">
      <c r="A206" t="s">
        <v>572</v>
      </c>
      <c r="B206" s="1" t="s">
        <v>573</v>
      </c>
    </row>
    <row r="207" spans="1:2" x14ac:dyDescent="0.25">
      <c r="A207" t="s">
        <v>574</v>
      </c>
      <c r="B207" s="1" t="s">
        <v>575</v>
      </c>
    </row>
    <row r="208" spans="1:2" x14ac:dyDescent="0.25">
      <c r="A208" t="s">
        <v>576</v>
      </c>
      <c r="B208" s="1" t="s">
        <v>577</v>
      </c>
    </row>
    <row r="209" spans="1:2" x14ac:dyDescent="0.25">
      <c r="A209" t="s">
        <v>578</v>
      </c>
      <c r="B209" s="1" t="s">
        <v>579</v>
      </c>
    </row>
    <row r="210" spans="1:2" x14ac:dyDescent="0.25">
      <c r="A210" t="s">
        <v>580</v>
      </c>
      <c r="B210" s="1" t="s">
        <v>581</v>
      </c>
    </row>
    <row r="211" spans="1:2" x14ac:dyDescent="0.25">
      <c r="A211" t="s">
        <v>582</v>
      </c>
      <c r="B211" s="1" t="s">
        <v>583</v>
      </c>
    </row>
    <row r="212" spans="1:2" x14ac:dyDescent="0.25">
      <c r="A212" t="s">
        <v>584</v>
      </c>
      <c r="B212" s="1" t="s">
        <v>585</v>
      </c>
    </row>
    <row r="213" spans="1:2" x14ac:dyDescent="0.25">
      <c r="A213" t="s">
        <v>586</v>
      </c>
      <c r="B213" s="1" t="s">
        <v>587</v>
      </c>
    </row>
    <row r="214" spans="1:2" x14ac:dyDescent="0.25">
      <c r="A214" t="s">
        <v>588</v>
      </c>
      <c r="B214" s="1" t="s">
        <v>589</v>
      </c>
    </row>
    <row r="215" spans="1:2" x14ac:dyDescent="0.25">
      <c r="A215" t="s">
        <v>590</v>
      </c>
      <c r="B215" s="1" t="s">
        <v>591</v>
      </c>
    </row>
    <row r="216" spans="1:2" x14ac:dyDescent="0.25">
      <c r="A216" t="s">
        <v>592</v>
      </c>
      <c r="B216" s="1" t="s">
        <v>593</v>
      </c>
    </row>
    <row r="217" spans="1:2" x14ac:dyDescent="0.25">
      <c r="A217" t="s">
        <v>594</v>
      </c>
      <c r="B217" s="1" t="s">
        <v>595</v>
      </c>
    </row>
    <row r="218" spans="1:2" x14ac:dyDescent="0.25">
      <c r="A218" t="s">
        <v>596</v>
      </c>
      <c r="B218" s="1" t="s">
        <v>597</v>
      </c>
    </row>
    <row r="219" spans="1:2" x14ac:dyDescent="0.25">
      <c r="A219" t="s">
        <v>598</v>
      </c>
      <c r="B219" s="1" t="s">
        <v>599</v>
      </c>
    </row>
    <row r="220" spans="1:2" x14ac:dyDescent="0.25">
      <c r="A220" t="s">
        <v>600</v>
      </c>
      <c r="B220" s="1" t="s">
        <v>601</v>
      </c>
    </row>
    <row r="221" spans="1:2" x14ac:dyDescent="0.25">
      <c r="A221" t="s">
        <v>602</v>
      </c>
      <c r="B221" s="1" t="s">
        <v>603</v>
      </c>
    </row>
    <row r="222" spans="1:2" x14ac:dyDescent="0.25">
      <c r="A222" t="s">
        <v>604</v>
      </c>
      <c r="B222" s="1" t="s">
        <v>605</v>
      </c>
    </row>
    <row r="223" spans="1:2" x14ac:dyDescent="0.25">
      <c r="A223" t="s">
        <v>606</v>
      </c>
      <c r="B223" s="1" t="s">
        <v>607</v>
      </c>
    </row>
    <row r="224" spans="1:2" x14ac:dyDescent="0.25">
      <c r="A224" t="s">
        <v>608</v>
      </c>
      <c r="B224" s="1" t="s">
        <v>609</v>
      </c>
    </row>
    <row r="225" spans="1:2" x14ac:dyDescent="0.25">
      <c r="A225" t="s">
        <v>610</v>
      </c>
      <c r="B225" s="1" t="s">
        <v>611</v>
      </c>
    </row>
    <row r="226" spans="1:2" x14ac:dyDescent="0.25">
      <c r="A226" t="s">
        <v>612</v>
      </c>
      <c r="B226" s="1" t="s">
        <v>613</v>
      </c>
    </row>
    <row r="227" spans="1:2" x14ac:dyDescent="0.25">
      <c r="A227" t="s">
        <v>614</v>
      </c>
      <c r="B227" s="1" t="s">
        <v>615</v>
      </c>
    </row>
    <row r="228" spans="1:2" x14ac:dyDescent="0.25">
      <c r="A228" t="s">
        <v>616</v>
      </c>
      <c r="B228" s="1" t="s">
        <v>617</v>
      </c>
    </row>
    <row r="229" spans="1:2" x14ac:dyDescent="0.25">
      <c r="A229" t="s">
        <v>618</v>
      </c>
      <c r="B229" s="1" t="s">
        <v>619</v>
      </c>
    </row>
    <row r="230" spans="1:2" x14ac:dyDescent="0.25">
      <c r="A230" t="s">
        <v>620</v>
      </c>
      <c r="B230" s="1" t="s">
        <v>621</v>
      </c>
    </row>
    <row r="231" spans="1:2" x14ac:dyDescent="0.25">
      <c r="A231" t="s">
        <v>622</v>
      </c>
      <c r="B231" s="1" t="s">
        <v>623</v>
      </c>
    </row>
    <row r="232" spans="1:2" x14ac:dyDescent="0.25">
      <c r="A232" t="s">
        <v>624</v>
      </c>
      <c r="B232" s="1" t="s">
        <v>625</v>
      </c>
    </row>
    <row r="233" spans="1:2" x14ac:dyDescent="0.25">
      <c r="A233" t="s">
        <v>626</v>
      </c>
      <c r="B233" s="1" t="s">
        <v>627</v>
      </c>
    </row>
    <row r="234" spans="1:2" x14ac:dyDescent="0.25">
      <c r="A234" t="s">
        <v>628</v>
      </c>
      <c r="B234" s="1" t="s">
        <v>629</v>
      </c>
    </row>
    <row r="235" spans="1:2" x14ac:dyDescent="0.25">
      <c r="A235" t="s">
        <v>630</v>
      </c>
      <c r="B235" s="1" t="s">
        <v>631</v>
      </c>
    </row>
    <row r="236" spans="1:2" x14ac:dyDescent="0.25">
      <c r="A236" t="s">
        <v>632</v>
      </c>
      <c r="B236" s="1" t="s">
        <v>633</v>
      </c>
    </row>
    <row r="237" spans="1:2" x14ac:dyDescent="0.25">
      <c r="A237" t="s">
        <v>634</v>
      </c>
      <c r="B237" s="1" t="s">
        <v>635</v>
      </c>
    </row>
    <row r="238" spans="1:2" x14ac:dyDescent="0.25">
      <c r="A238" t="s">
        <v>636</v>
      </c>
      <c r="B238" s="1" t="s">
        <v>637</v>
      </c>
    </row>
    <row r="239" spans="1:2" x14ac:dyDescent="0.25">
      <c r="A239" t="s">
        <v>638</v>
      </c>
      <c r="B239" s="1" t="s">
        <v>639</v>
      </c>
    </row>
    <row r="240" spans="1:2" x14ac:dyDescent="0.25">
      <c r="A240" t="s">
        <v>640</v>
      </c>
      <c r="B240" s="1" t="s">
        <v>641</v>
      </c>
    </row>
    <row r="241" spans="1:2" x14ac:dyDescent="0.25">
      <c r="A241" t="s">
        <v>642</v>
      </c>
      <c r="B241" s="1" t="s">
        <v>643</v>
      </c>
    </row>
    <row r="242" spans="1:2" x14ac:dyDescent="0.25">
      <c r="A242" t="s">
        <v>644</v>
      </c>
      <c r="B242" s="1" t="s">
        <v>645</v>
      </c>
    </row>
    <row r="243" spans="1:2" x14ac:dyDescent="0.25">
      <c r="A243" t="s">
        <v>646</v>
      </c>
      <c r="B243" s="1" t="s">
        <v>647</v>
      </c>
    </row>
    <row r="244" spans="1:2" x14ac:dyDescent="0.25">
      <c r="A244" t="s">
        <v>648</v>
      </c>
      <c r="B244" s="1" t="s">
        <v>649</v>
      </c>
    </row>
    <row r="245" spans="1:2" x14ac:dyDescent="0.25">
      <c r="A245" t="s">
        <v>650</v>
      </c>
      <c r="B245" s="1" t="s">
        <v>651</v>
      </c>
    </row>
    <row r="246" spans="1:2" x14ac:dyDescent="0.25">
      <c r="A246" t="s">
        <v>652</v>
      </c>
      <c r="B246" s="1" t="s">
        <v>653</v>
      </c>
    </row>
    <row r="247" spans="1:2" x14ac:dyDescent="0.25">
      <c r="A247" t="s">
        <v>654</v>
      </c>
      <c r="B247" s="1" t="s">
        <v>655</v>
      </c>
    </row>
    <row r="248" spans="1:2" x14ac:dyDescent="0.25">
      <c r="A248" t="s">
        <v>656</v>
      </c>
      <c r="B248" s="1" t="s">
        <v>657</v>
      </c>
    </row>
    <row r="249" spans="1:2" x14ac:dyDescent="0.25">
      <c r="A249" t="s">
        <v>658</v>
      </c>
      <c r="B249" s="1" t="s">
        <v>659</v>
      </c>
    </row>
    <row r="250" spans="1:2" x14ac:dyDescent="0.25">
      <c r="A250" t="s">
        <v>660</v>
      </c>
      <c r="B250" s="1" t="s">
        <v>661</v>
      </c>
    </row>
    <row r="251" spans="1:2" x14ac:dyDescent="0.25">
      <c r="A251" t="s">
        <v>662</v>
      </c>
      <c r="B251" s="1" t="s">
        <v>663</v>
      </c>
    </row>
    <row r="252" spans="1:2" x14ac:dyDescent="0.25">
      <c r="A252" t="s">
        <v>664</v>
      </c>
      <c r="B252" s="1" t="s">
        <v>665</v>
      </c>
    </row>
    <row r="253" spans="1:2" x14ac:dyDescent="0.25">
      <c r="A253" t="s">
        <v>666</v>
      </c>
      <c r="B253" s="1" t="s">
        <v>667</v>
      </c>
    </row>
    <row r="254" spans="1:2" x14ac:dyDescent="0.25">
      <c r="A254" t="s">
        <v>668</v>
      </c>
      <c r="B254" s="1" t="s">
        <v>669</v>
      </c>
    </row>
    <row r="255" spans="1:2" x14ac:dyDescent="0.25">
      <c r="A255" t="s">
        <v>670</v>
      </c>
      <c r="B255" s="1" t="s">
        <v>671</v>
      </c>
    </row>
    <row r="256" spans="1:2" x14ac:dyDescent="0.25">
      <c r="A256" t="s">
        <v>672</v>
      </c>
      <c r="B256" s="1" t="s">
        <v>673</v>
      </c>
    </row>
    <row r="257" spans="1:2" x14ac:dyDescent="0.25">
      <c r="A257" t="s">
        <v>674</v>
      </c>
      <c r="B257" s="1" t="s">
        <v>675</v>
      </c>
    </row>
    <row r="258" spans="1:2" x14ac:dyDescent="0.25">
      <c r="A258" t="s">
        <v>676</v>
      </c>
      <c r="B258" s="1" t="s">
        <v>677</v>
      </c>
    </row>
    <row r="259" spans="1:2" x14ac:dyDescent="0.25">
      <c r="A259" t="s">
        <v>678</v>
      </c>
      <c r="B259" s="1" t="s">
        <v>679</v>
      </c>
    </row>
    <row r="260" spans="1:2" x14ac:dyDescent="0.25">
      <c r="A260" t="s">
        <v>680</v>
      </c>
      <c r="B260" s="1" t="s">
        <v>681</v>
      </c>
    </row>
    <row r="261" spans="1:2" x14ac:dyDescent="0.25">
      <c r="A261" t="s">
        <v>682</v>
      </c>
      <c r="B261" s="1" t="s">
        <v>683</v>
      </c>
    </row>
    <row r="262" spans="1:2" x14ac:dyDescent="0.25">
      <c r="A262" t="s">
        <v>684</v>
      </c>
      <c r="B262" s="1" t="s">
        <v>685</v>
      </c>
    </row>
    <row r="263" spans="1:2" x14ac:dyDescent="0.25">
      <c r="A263" t="s">
        <v>686</v>
      </c>
      <c r="B263" s="1" t="s">
        <v>687</v>
      </c>
    </row>
    <row r="264" spans="1:2" x14ac:dyDescent="0.25">
      <c r="A264" t="s">
        <v>688</v>
      </c>
      <c r="B264" s="1" t="s">
        <v>689</v>
      </c>
    </row>
    <row r="265" spans="1:2" x14ac:dyDescent="0.25">
      <c r="A265" t="s">
        <v>690</v>
      </c>
      <c r="B265" s="1" t="s">
        <v>691</v>
      </c>
    </row>
    <row r="266" spans="1:2" x14ac:dyDescent="0.25">
      <c r="A266" t="s">
        <v>692</v>
      </c>
      <c r="B266" s="1" t="s">
        <v>693</v>
      </c>
    </row>
    <row r="267" spans="1:2" x14ac:dyDescent="0.25">
      <c r="A267" t="s">
        <v>694</v>
      </c>
      <c r="B267" s="1" t="s">
        <v>695</v>
      </c>
    </row>
    <row r="268" spans="1:2" x14ac:dyDescent="0.25">
      <c r="A268" t="s">
        <v>696</v>
      </c>
      <c r="B268" s="1" t="s">
        <v>697</v>
      </c>
    </row>
    <row r="269" spans="1:2" x14ac:dyDescent="0.25">
      <c r="A269" t="s">
        <v>698</v>
      </c>
      <c r="B269" s="1" t="s">
        <v>699</v>
      </c>
    </row>
    <row r="270" spans="1:2" x14ac:dyDescent="0.25">
      <c r="A270" t="s">
        <v>700</v>
      </c>
      <c r="B270" s="1" t="s">
        <v>701</v>
      </c>
    </row>
    <row r="271" spans="1:2" x14ac:dyDescent="0.25">
      <c r="A271" t="s">
        <v>702</v>
      </c>
      <c r="B271" s="1" t="s">
        <v>703</v>
      </c>
    </row>
    <row r="272" spans="1:2" x14ac:dyDescent="0.25">
      <c r="A272" t="s">
        <v>704</v>
      </c>
      <c r="B272" s="1" t="s">
        <v>705</v>
      </c>
    </row>
    <row r="273" spans="1:2" x14ac:dyDescent="0.25">
      <c r="A273" t="s">
        <v>706</v>
      </c>
      <c r="B273" s="1" t="s">
        <v>707</v>
      </c>
    </row>
    <row r="274" spans="1:2" x14ac:dyDescent="0.25">
      <c r="A274" t="s">
        <v>708</v>
      </c>
      <c r="B274" s="1" t="s">
        <v>709</v>
      </c>
    </row>
    <row r="275" spans="1:2" x14ac:dyDescent="0.25">
      <c r="A275" t="s">
        <v>710</v>
      </c>
      <c r="B275" s="1" t="s">
        <v>711</v>
      </c>
    </row>
    <row r="276" spans="1:2" x14ac:dyDescent="0.25">
      <c r="A276" t="s">
        <v>712</v>
      </c>
      <c r="B276" s="1" t="s">
        <v>713</v>
      </c>
    </row>
    <row r="277" spans="1:2" x14ac:dyDescent="0.25">
      <c r="A277" t="s">
        <v>714</v>
      </c>
      <c r="B277" s="1" t="s">
        <v>715</v>
      </c>
    </row>
    <row r="278" spans="1:2" x14ac:dyDescent="0.25">
      <c r="A278" t="s">
        <v>716</v>
      </c>
      <c r="B278" s="1" t="s">
        <v>717</v>
      </c>
    </row>
    <row r="279" spans="1:2" x14ac:dyDescent="0.25">
      <c r="A279" t="s">
        <v>718</v>
      </c>
      <c r="B279" s="1" t="s">
        <v>719</v>
      </c>
    </row>
    <row r="280" spans="1:2" x14ac:dyDescent="0.25">
      <c r="A280" t="s">
        <v>720</v>
      </c>
      <c r="B280" s="1" t="s">
        <v>721</v>
      </c>
    </row>
    <row r="281" spans="1:2" x14ac:dyDescent="0.25">
      <c r="A281" t="s">
        <v>722</v>
      </c>
      <c r="B281" s="1" t="s">
        <v>723</v>
      </c>
    </row>
    <row r="282" spans="1:2" x14ac:dyDescent="0.25">
      <c r="A282" t="s">
        <v>724</v>
      </c>
      <c r="B282" s="1" t="s">
        <v>725</v>
      </c>
    </row>
    <row r="283" spans="1:2" x14ac:dyDescent="0.25">
      <c r="A283" t="s">
        <v>726</v>
      </c>
      <c r="B283" s="1" t="s">
        <v>727</v>
      </c>
    </row>
    <row r="284" spans="1:2" x14ac:dyDescent="0.25">
      <c r="A284" t="s">
        <v>728</v>
      </c>
      <c r="B284" s="1" t="s">
        <v>729</v>
      </c>
    </row>
    <row r="285" spans="1:2" x14ac:dyDescent="0.25">
      <c r="A285" t="s">
        <v>730</v>
      </c>
      <c r="B285" s="1" t="s">
        <v>731</v>
      </c>
    </row>
    <row r="286" spans="1:2" x14ac:dyDescent="0.25">
      <c r="A286" t="s">
        <v>732</v>
      </c>
      <c r="B286" s="1" t="s">
        <v>733</v>
      </c>
    </row>
    <row r="287" spans="1:2" x14ac:dyDescent="0.25">
      <c r="A287" t="s">
        <v>734</v>
      </c>
      <c r="B287" s="1" t="s">
        <v>735</v>
      </c>
    </row>
    <row r="288" spans="1:2" x14ac:dyDescent="0.25">
      <c r="A288" t="s">
        <v>736</v>
      </c>
      <c r="B288" s="1" t="s">
        <v>737</v>
      </c>
    </row>
    <row r="289" spans="1:2" x14ac:dyDescent="0.25">
      <c r="A289" t="s">
        <v>738</v>
      </c>
      <c r="B289" s="1" t="s">
        <v>739</v>
      </c>
    </row>
    <row r="290" spans="1:2" x14ac:dyDescent="0.25">
      <c r="A290" t="s">
        <v>740</v>
      </c>
      <c r="B290" s="1" t="s">
        <v>741</v>
      </c>
    </row>
    <row r="291" spans="1:2" x14ac:dyDescent="0.25">
      <c r="A291" t="s">
        <v>742</v>
      </c>
      <c r="B291" s="1" t="s">
        <v>743</v>
      </c>
    </row>
    <row r="292" spans="1:2" x14ac:dyDescent="0.25">
      <c r="A292" t="s">
        <v>744</v>
      </c>
      <c r="B292" s="1" t="s">
        <v>745</v>
      </c>
    </row>
    <row r="293" spans="1:2" x14ac:dyDescent="0.25">
      <c r="A293" t="s">
        <v>746</v>
      </c>
      <c r="B293" s="1" t="s">
        <v>747</v>
      </c>
    </row>
    <row r="294" spans="1:2" x14ac:dyDescent="0.25">
      <c r="A294" t="s">
        <v>748</v>
      </c>
      <c r="B294" s="1" t="s">
        <v>749</v>
      </c>
    </row>
    <row r="295" spans="1:2" x14ac:dyDescent="0.25">
      <c r="A295" t="s">
        <v>750</v>
      </c>
      <c r="B295" s="1" t="s">
        <v>751</v>
      </c>
    </row>
    <row r="296" spans="1:2" x14ac:dyDescent="0.25">
      <c r="A296" t="s">
        <v>752</v>
      </c>
      <c r="B296" s="1" t="s">
        <v>753</v>
      </c>
    </row>
    <row r="297" spans="1:2" x14ac:dyDescent="0.25">
      <c r="A297" t="s">
        <v>754</v>
      </c>
      <c r="B297" s="1" t="s">
        <v>755</v>
      </c>
    </row>
    <row r="298" spans="1:2" x14ac:dyDescent="0.25">
      <c r="A298" t="s">
        <v>756</v>
      </c>
      <c r="B298" s="1" t="s">
        <v>757</v>
      </c>
    </row>
    <row r="299" spans="1:2" x14ac:dyDescent="0.25">
      <c r="A299" t="s">
        <v>758</v>
      </c>
      <c r="B299" s="1" t="s">
        <v>759</v>
      </c>
    </row>
    <row r="300" spans="1:2" x14ac:dyDescent="0.25">
      <c r="A300" t="s">
        <v>760</v>
      </c>
      <c r="B300" s="1" t="s">
        <v>761</v>
      </c>
    </row>
    <row r="301" spans="1:2" x14ac:dyDescent="0.25">
      <c r="A301" t="s">
        <v>762</v>
      </c>
      <c r="B301" s="1" t="s">
        <v>763</v>
      </c>
    </row>
    <row r="302" spans="1:2" x14ac:dyDescent="0.25">
      <c r="A302" t="s">
        <v>764</v>
      </c>
      <c r="B302" s="1" t="s">
        <v>765</v>
      </c>
    </row>
    <row r="303" spans="1:2" x14ac:dyDescent="0.25">
      <c r="A303" t="s">
        <v>766</v>
      </c>
      <c r="B303" s="1" t="s">
        <v>767</v>
      </c>
    </row>
    <row r="304" spans="1:2" x14ac:dyDescent="0.25">
      <c r="A304" t="s">
        <v>768</v>
      </c>
      <c r="B304" s="1" t="s">
        <v>769</v>
      </c>
    </row>
    <row r="305" spans="1:2" x14ac:dyDescent="0.25">
      <c r="A305" t="s">
        <v>770</v>
      </c>
      <c r="B305" s="1" t="s">
        <v>771</v>
      </c>
    </row>
    <row r="306" spans="1:2" x14ac:dyDescent="0.25">
      <c r="A306" t="s">
        <v>772</v>
      </c>
      <c r="B306" s="1" t="s">
        <v>773</v>
      </c>
    </row>
    <row r="307" spans="1:2" x14ac:dyDescent="0.25">
      <c r="A307" t="s">
        <v>774</v>
      </c>
      <c r="B307" s="1" t="s">
        <v>775</v>
      </c>
    </row>
    <row r="308" spans="1:2" x14ac:dyDescent="0.25">
      <c r="A308" t="s">
        <v>776</v>
      </c>
      <c r="B308" s="1" t="s">
        <v>777</v>
      </c>
    </row>
    <row r="309" spans="1:2" x14ac:dyDescent="0.25">
      <c r="A309" t="s">
        <v>778</v>
      </c>
      <c r="B309" s="1" t="s">
        <v>779</v>
      </c>
    </row>
    <row r="310" spans="1:2" x14ac:dyDescent="0.25">
      <c r="A310" t="s">
        <v>780</v>
      </c>
      <c r="B310" s="1" t="s">
        <v>781</v>
      </c>
    </row>
    <row r="311" spans="1:2" x14ac:dyDescent="0.25">
      <c r="A311" t="s">
        <v>782</v>
      </c>
      <c r="B311" s="1" t="s">
        <v>783</v>
      </c>
    </row>
    <row r="312" spans="1:2" x14ac:dyDescent="0.25">
      <c r="A312" t="s">
        <v>784</v>
      </c>
      <c r="B312" s="1" t="s">
        <v>785</v>
      </c>
    </row>
    <row r="313" spans="1:2" x14ac:dyDescent="0.25">
      <c r="A313" t="s">
        <v>786</v>
      </c>
      <c r="B313" s="1" t="s">
        <v>787</v>
      </c>
    </row>
    <row r="314" spans="1:2" x14ac:dyDescent="0.25">
      <c r="A314" t="s">
        <v>788</v>
      </c>
      <c r="B314" s="1" t="s">
        <v>789</v>
      </c>
    </row>
    <row r="315" spans="1:2" x14ac:dyDescent="0.25">
      <c r="A315" t="s">
        <v>790</v>
      </c>
      <c r="B315" s="1" t="s">
        <v>791</v>
      </c>
    </row>
    <row r="316" spans="1:2" x14ac:dyDescent="0.25">
      <c r="A316" t="s">
        <v>792</v>
      </c>
      <c r="B316" s="1" t="s">
        <v>793</v>
      </c>
    </row>
    <row r="317" spans="1:2" x14ac:dyDescent="0.25">
      <c r="A317" t="s">
        <v>794</v>
      </c>
      <c r="B317" s="1" t="s">
        <v>795</v>
      </c>
    </row>
    <row r="318" spans="1:2" x14ac:dyDescent="0.25">
      <c r="A318" t="s">
        <v>796</v>
      </c>
      <c r="B318" s="1" t="s">
        <v>797</v>
      </c>
    </row>
    <row r="319" spans="1:2" x14ac:dyDescent="0.25">
      <c r="A319" t="s">
        <v>798</v>
      </c>
      <c r="B319" s="1" t="s">
        <v>799</v>
      </c>
    </row>
    <row r="320" spans="1:2" x14ac:dyDescent="0.25">
      <c r="A320" t="s">
        <v>800</v>
      </c>
      <c r="B320" s="1" t="s">
        <v>801</v>
      </c>
    </row>
    <row r="321" spans="1:2" x14ac:dyDescent="0.25">
      <c r="A321" t="s">
        <v>802</v>
      </c>
      <c r="B321" s="1" t="s">
        <v>803</v>
      </c>
    </row>
    <row r="322" spans="1:2" x14ac:dyDescent="0.25">
      <c r="A322" t="s">
        <v>804</v>
      </c>
      <c r="B322" s="1" t="s">
        <v>805</v>
      </c>
    </row>
    <row r="323" spans="1:2" x14ac:dyDescent="0.25">
      <c r="A323" t="s">
        <v>806</v>
      </c>
      <c r="B323" s="1" t="s">
        <v>807</v>
      </c>
    </row>
    <row r="324" spans="1:2" x14ac:dyDescent="0.25">
      <c r="A324" t="s">
        <v>808</v>
      </c>
      <c r="B324" s="1" t="s">
        <v>809</v>
      </c>
    </row>
    <row r="325" spans="1:2" x14ac:dyDescent="0.25">
      <c r="A325" t="s">
        <v>810</v>
      </c>
      <c r="B325" s="1" t="s">
        <v>811</v>
      </c>
    </row>
    <row r="326" spans="1:2" x14ac:dyDescent="0.25">
      <c r="A326" t="s">
        <v>812</v>
      </c>
      <c r="B326" s="1" t="s">
        <v>813</v>
      </c>
    </row>
    <row r="327" spans="1:2" x14ac:dyDescent="0.25">
      <c r="A327" t="s">
        <v>814</v>
      </c>
      <c r="B327" s="1" t="s">
        <v>815</v>
      </c>
    </row>
    <row r="328" spans="1:2" x14ac:dyDescent="0.25">
      <c r="A328" t="s">
        <v>816</v>
      </c>
      <c r="B328" s="1" t="s">
        <v>817</v>
      </c>
    </row>
    <row r="329" spans="1:2" x14ac:dyDescent="0.25">
      <c r="A329" t="s">
        <v>818</v>
      </c>
      <c r="B329" s="1" t="s">
        <v>819</v>
      </c>
    </row>
    <row r="330" spans="1:2" x14ac:dyDescent="0.25">
      <c r="A330" t="s">
        <v>820</v>
      </c>
      <c r="B330" s="1" t="s">
        <v>821</v>
      </c>
    </row>
    <row r="331" spans="1:2" x14ac:dyDescent="0.25">
      <c r="A331" t="s">
        <v>822</v>
      </c>
      <c r="B331" s="1" t="s">
        <v>823</v>
      </c>
    </row>
    <row r="332" spans="1:2" x14ac:dyDescent="0.25">
      <c r="A332" t="s">
        <v>824</v>
      </c>
      <c r="B332" s="1" t="s">
        <v>825</v>
      </c>
    </row>
    <row r="333" spans="1:2" x14ac:dyDescent="0.25">
      <c r="A333" t="s">
        <v>826</v>
      </c>
      <c r="B333" s="1" t="s">
        <v>827</v>
      </c>
    </row>
    <row r="334" spans="1:2" x14ac:dyDescent="0.25">
      <c r="A334" t="s">
        <v>828</v>
      </c>
      <c r="B334" s="1" t="s">
        <v>829</v>
      </c>
    </row>
    <row r="335" spans="1:2" x14ac:dyDescent="0.25">
      <c r="A335" t="s">
        <v>830</v>
      </c>
      <c r="B335" s="1" t="s">
        <v>831</v>
      </c>
    </row>
    <row r="336" spans="1:2" x14ac:dyDescent="0.25">
      <c r="A336" t="s">
        <v>832</v>
      </c>
      <c r="B336" s="1" t="s">
        <v>833</v>
      </c>
    </row>
    <row r="337" spans="1:2" x14ac:dyDescent="0.25">
      <c r="A337" t="s">
        <v>834</v>
      </c>
      <c r="B337" s="1" t="s">
        <v>835</v>
      </c>
    </row>
    <row r="338" spans="1:2" x14ac:dyDescent="0.25">
      <c r="A338" t="s">
        <v>836</v>
      </c>
      <c r="B338" s="1" t="s">
        <v>837</v>
      </c>
    </row>
    <row r="339" spans="1:2" x14ac:dyDescent="0.25">
      <c r="A339" t="s">
        <v>838</v>
      </c>
      <c r="B339" s="1" t="s">
        <v>839</v>
      </c>
    </row>
    <row r="340" spans="1:2" x14ac:dyDescent="0.25">
      <c r="A340" t="s">
        <v>840</v>
      </c>
      <c r="B340" s="1" t="s">
        <v>841</v>
      </c>
    </row>
    <row r="341" spans="1:2" x14ac:dyDescent="0.25">
      <c r="A341" t="s">
        <v>842</v>
      </c>
      <c r="B341" s="1" t="s">
        <v>843</v>
      </c>
    </row>
    <row r="342" spans="1:2" x14ac:dyDescent="0.25">
      <c r="A342" t="s">
        <v>844</v>
      </c>
      <c r="B342" s="1" t="s">
        <v>845</v>
      </c>
    </row>
    <row r="343" spans="1:2" x14ac:dyDescent="0.25">
      <c r="A343" t="s">
        <v>846</v>
      </c>
      <c r="B343" s="1" t="s">
        <v>847</v>
      </c>
    </row>
    <row r="344" spans="1:2" x14ac:dyDescent="0.25">
      <c r="A344" t="s">
        <v>848</v>
      </c>
      <c r="B344" s="1" t="s">
        <v>849</v>
      </c>
    </row>
    <row r="345" spans="1:2" x14ac:dyDescent="0.25">
      <c r="A345" t="s">
        <v>850</v>
      </c>
      <c r="B345" s="1" t="s">
        <v>851</v>
      </c>
    </row>
    <row r="346" spans="1:2" x14ac:dyDescent="0.25">
      <c r="A346" t="s">
        <v>852</v>
      </c>
      <c r="B346" s="1" t="s">
        <v>853</v>
      </c>
    </row>
    <row r="347" spans="1:2" x14ac:dyDescent="0.25">
      <c r="A347" t="s">
        <v>854</v>
      </c>
      <c r="B347" s="1" t="s">
        <v>855</v>
      </c>
    </row>
    <row r="348" spans="1:2" x14ac:dyDescent="0.25">
      <c r="A348" t="s">
        <v>856</v>
      </c>
      <c r="B348" s="1" t="s">
        <v>857</v>
      </c>
    </row>
    <row r="349" spans="1:2" x14ac:dyDescent="0.25">
      <c r="A349" t="s">
        <v>858</v>
      </c>
      <c r="B349" s="1" t="s">
        <v>859</v>
      </c>
    </row>
    <row r="350" spans="1:2" x14ac:dyDescent="0.25">
      <c r="A350" t="s">
        <v>860</v>
      </c>
      <c r="B350" s="1" t="s">
        <v>861</v>
      </c>
    </row>
    <row r="351" spans="1:2" x14ac:dyDescent="0.25">
      <c r="A351" t="s">
        <v>862</v>
      </c>
      <c r="B351" s="1" t="s">
        <v>863</v>
      </c>
    </row>
    <row r="352" spans="1:2" x14ac:dyDescent="0.25">
      <c r="A352" t="s">
        <v>864</v>
      </c>
      <c r="B352" s="1" t="s">
        <v>865</v>
      </c>
    </row>
    <row r="353" spans="1:2" x14ac:dyDescent="0.25">
      <c r="A353" t="s">
        <v>866</v>
      </c>
      <c r="B353" s="1" t="s">
        <v>867</v>
      </c>
    </row>
    <row r="354" spans="1:2" x14ac:dyDescent="0.25">
      <c r="A354" t="s">
        <v>868</v>
      </c>
      <c r="B354" s="1" t="s">
        <v>869</v>
      </c>
    </row>
    <row r="355" spans="1:2" x14ac:dyDescent="0.25">
      <c r="A355" t="s">
        <v>870</v>
      </c>
      <c r="B355" s="1" t="s">
        <v>871</v>
      </c>
    </row>
    <row r="356" spans="1:2" x14ac:dyDescent="0.25">
      <c r="A356" t="s">
        <v>872</v>
      </c>
      <c r="B356" s="1" t="s">
        <v>873</v>
      </c>
    </row>
    <row r="357" spans="1:2" x14ac:dyDescent="0.25">
      <c r="A357" t="s">
        <v>874</v>
      </c>
      <c r="B357" s="1" t="s">
        <v>875</v>
      </c>
    </row>
    <row r="358" spans="1:2" x14ac:dyDescent="0.25">
      <c r="A358" t="s">
        <v>876</v>
      </c>
      <c r="B358" s="1" t="s">
        <v>877</v>
      </c>
    </row>
    <row r="359" spans="1:2" x14ac:dyDescent="0.25">
      <c r="A359" t="s">
        <v>878</v>
      </c>
      <c r="B359" s="1" t="s">
        <v>879</v>
      </c>
    </row>
    <row r="360" spans="1:2" x14ac:dyDescent="0.25">
      <c r="A360" t="s">
        <v>880</v>
      </c>
      <c r="B360" s="1" t="s">
        <v>881</v>
      </c>
    </row>
    <row r="361" spans="1:2" x14ac:dyDescent="0.25">
      <c r="A361" t="s">
        <v>882</v>
      </c>
      <c r="B361" s="1" t="s">
        <v>883</v>
      </c>
    </row>
    <row r="362" spans="1:2" x14ac:dyDescent="0.25">
      <c r="A362" t="s">
        <v>884</v>
      </c>
      <c r="B362" s="1" t="s">
        <v>885</v>
      </c>
    </row>
    <row r="363" spans="1:2" x14ac:dyDescent="0.25">
      <c r="A363" t="s">
        <v>886</v>
      </c>
      <c r="B363" s="1" t="s">
        <v>887</v>
      </c>
    </row>
    <row r="364" spans="1:2" x14ac:dyDescent="0.25">
      <c r="A364" t="s">
        <v>888</v>
      </c>
      <c r="B364" s="1" t="s">
        <v>889</v>
      </c>
    </row>
    <row r="365" spans="1:2" x14ac:dyDescent="0.25">
      <c r="A365" t="s">
        <v>890</v>
      </c>
      <c r="B365" s="1" t="s">
        <v>891</v>
      </c>
    </row>
    <row r="366" spans="1:2" x14ac:dyDescent="0.25">
      <c r="A366" t="s">
        <v>892</v>
      </c>
      <c r="B366" s="1" t="s">
        <v>893</v>
      </c>
    </row>
    <row r="367" spans="1:2" x14ac:dyDescent="0.25">
      <c r="A367" t="s">
        <v>894</v>
      </c>
      <c r="B367" s="1" t="s">
        <v>895</v>
      </c>
    </row>
    <row r="368" spans="1:2" x14ac:dyDescent="0.25">
      <c r="A368" t="s">
        <v>896</v>
      </c>
      <c r="B368" s="1" t="s">
        <v>897</v>
      </c>
    </row>
    <row r="369" spans="1:2" x14ac:dyDescent="0.25">
      <c r="A369" t="s">
        <v>898</v>
      </c>
      <c r="B369" s="1" t="s">
        <v>899</v>
      </c>
    </row>
    <row r="370" spans="1:2" x14ac:dyDescent="0.25">
      <c r="A370" t="s">
        <v>900</v>
      </c>
      <c r="B370" s="1" t="s">
        <v>901</v>
      </c>
    </row>
    <row r="371" spans="1:2" x14ac:dyDescent="0.25">
      <c r="A371" t="s">
        <v>902</v>
      </c>
      <c r="B371" s="1" t="s">
        <v>903</v>
      </c>
    </row>
    <row r="372" spans="1:2" x14ac:dyDescent="0.25">
      <c r="A372" t="s">
        <v>904</v>
      </c>
      <c r="B372" s="1" t="s">
        <v>905</v>
      </c>
    </row>
    <row r="373" spans="1:2" x14ac:dyDescent="0.25">
      <c r="A373" t="s">
        <v>906</v>
      </c>
      <c r="B373" s="1" t="s">
        <v>907</v>
      </c>
    </row>
    <row r="374" spans="1:2" x14ac:dyDescent="0.25">
      <c r="A374" t="s">
        <v>908</v>
      </c>
      <c r="B374" s="1" t="s">
        <v>909</v>
      </c>
    </row>
    <row r="375" spans="1:2" x14ac:dyDescent="0.25">
      <c r="A375" t="s">
        <v>910</v>
      </c>
      <c r="B375" s="1" t="s">
        <v>911</v>
      </c>
    </row>
    <row r="376" spans="1:2" x14ac:dyDescent="0.25">
      <c r="A376" t="s">
        <v>912</v>
      </c>
      <c r="B376" s="1" t="s">
        <v>913</v>
      </c>
    </row>
    <row r="377" spans="1:2" x14ac:dyDescent="0.25">
      <c r="A377" t="s">
        <v>914</v>
      </c>
      <c r="B377" s="1" t="s">
        <v>915</v>
      </c>
    </row>
    <row r="378" spans="1:2" x14ac:dyDescent="0.25">
      <c r="A378" t="s">
        <v>916</v>
      </c>
      <c r="B378" s="1" t="s">
        <v>917</v>
      </c>
    </row>
    <row r="379" spans="1:2" x14ac:dyDescent="0.25">
      <c r="A379" t="s">
        <v>918</v>
      </c>
      <c r="B379" s="1" t="s">
        <v>919</v>
      </c>
    </row>
    <row r="380" spans="1:2" x14ac:dyDescent="0.25">
      <c r="A380" t="s">
        <v>920</v>
      </c>
      <c r="B380" s="1" t="s">
        <v>921</v>
      </c>
    </row>
    <row r="381" spans="1:2" x14ac:dyDescent="0.25">
      <c r="A381" t="s">
        <v>922</v>
      </c>
      <c r="B381" s="1" t="s">
        <v>923</v>
      </c>
    </row>
    <row r="382" spans="1:2" x14ac:dyDescent="0.25">
      <c r="A382" t="s">
        <v>924</v>
      </c>
      <c r="B382" s="1" t="s">
        <v>925</v>
      </c>
    </row>
    <row r="383" spans="1:2" x14ac:dyDescent="0.25">
      <c r="A383" t="s">
        <v>926</v>
      </c>
      <c r="B383" s="1" t="s">
        <v>927</v>
      </c>
    </row>
    <row r="384" spans="1:2" x14ac:dyDescent="0.25">
      <c r="A384" t="s">
        <v>928</v>
      </c>
      <c r="B384" s="1" t="s">
        <v>929</v>
      </c>
    </row>
    <row r="385" spans="1:2" x14ac:dyDescent="0.25">
      <c r="A385" t="s">
        <v>930</v>
      </c>
      <c r="B385" s="1" t="s">
        <v>931</v>
      </c>
    </row>
    <row r="386" spans="1:2" x14ac:dyDescent="0.25">
      <c r="A386" t="s">
        <v>932</v>
      </c>
      <c r="B386" s="1" t="s">
        <v>933</v>
      </c>
    </row>
    <row r="387" spans="1:2" x14ac:dyDescent="0.25">
      <c r="A387" t="s">
        <v>934</v>
      </c>
      <c r="B387" s="1" t="s">
        <v>935</v>
      </c>
    </row>
    <row r="388" spans="1:2" x14ac:dyDescent="0.25">
      <c r="A388" t="s">
        <v>936</v>
      </c>
      <c r="B388" s="1" t="s">
        <v>937</v>
      </c>
    </row>
    <row r="389" spans="1:2" x14ac:dyDescent="0.25">
      <c r="A389" t="s">
        <v>938</v>
      </c>
      <c r="B389" s="1" t="s">
        <v>939</v>
      </c>
    </row>
    <row r="390" spans="1:2" x14ac:dyDescent="0.25">
      <c r="A390" t="s">
        <v>940</v>
      </c>
      <c r="B390" s="1" t="s">
        <v>941</v>
      </c>
    </row>
    <row r="391" spans="1:2" x14ac:dyDescent="0.25">
      <c r="A391" t="s">
        <v>942</v>
      </c>
      <c r="B391" s="1" t="s">
        <v>943</v>
      </c>
    </row>
    <row r="392" spans="1:2" x14ac:dyDescent="0.25">
      <c r="A392" t="s">
        <v>944</v>
      </c>
      <c r="B392" s="1" t="s">
        <v>945</v>
      </c>
    </row>
    <row r="393" spans="1:2" x14ac:dyDescent="0.25">
      <c r="A393" t="s">
        <v>946</v>
      </c>
      <c r="B393" s="1" t="s">
        <v>947</v>
      </c>
    </row>
    <row r="394" spans="1:2" x14ac:dyDescent="0.25">
      <c r="A394" t="s">
        <v>948</v>
      </c>
      <c r="B394" s="1" t="s">
        <v>949</v>
      </c>
    </row>
    <row r="395" spans="1:2" x14ac:dyDescent="0.25">
      <c r="A395" t="s">
        <v>950</v>
      </c>
      <c r="B395" s="1" t="s">
        <v>951</v>
      </c>
    </row>
    <row r="396" spans="1:2" x14ac:dyDescent="0.25">
      <c r="A396" t="s">
        <v>952</v>
      </c>
      <c r="B396" s="1" t="s">
        <v>953</v>
      </c>
    </row>
    <row r="397" spans="1:2" x14ac:dyDescent="0.25">
      <c r="A397" t="s">
        <v>954</v>
      </c>
      <c r="B397" s="1" t="s">
        <v>955</v>
      </c>
    </row>
    <row r="398" spans="1:2" x14ac:dyDescent="0.25">
      <c r="A398" t="s">
        <v>956</v>
      </c>
      <c r="B398" s="1" t="s">
        <v>957</v>
      </c>
    </row>
    <row r="399" spans="1:2" x14ac:dyDescent="0.25">
      <c r="A399" t="s">
        <v>958</v>
      </c>
      <c r="B399" s="1" t="s">
        <v>959</v>
      </c>
    </row>
    <row r="400" spans="1:2" x14ac:dyDescent="0.25">
      <c r="A400" t="s">
        <v>960</v>
      </c>
      <c r="B400" s="1" t="s">
        <v>961</v>
      </c>
    </row>
    <row r="401" spans="1:2" x14ac:dyDescent="0.25">
      <c r="A401" t="s">
        <v>962</v>
      </c>
      <c r="B401" s="1" t="s">
        <v>963</v>
      </c>
    </row>
    <row r="402" spans="1:2" x14ac:dyDescent="0.25">
      <c r="A402" t="s">
        <v>964</v>
      </c>
      <c r="B402" s="1" t="s">
        <v>965</v>
      </c>
    </row>
    <row r="403" spans="1:2" x14ac:dyDescent="0.25">
      <c r="A403" t="s">
        <v>966</v>
      </c>
      <c r="B403" s="1" t="s">
        <v>967</v>
      </c>
    </row>
    <row r="404" spans="1:2" x14ac:dyDescent="0.25">
      <c r="A404" t="s">
        <v>968</v>
      </c>
      <c r="B404" s="1" t="s">
        <v>969</v>
      </c>
    </row>
    <row r="405" spans="1:2" x14ac:dyDescent="0.25">
      <c r="A405" t="s">
        <v>970</v>
      </c>
      <c r="B405" s="1" t="s">
        <v>971</v>
      </c>
    </row>
    <row r="406" spans="1:2" x14ac:dyDescent="0.25">
      <c r="A406" t="s">
        <v>972</v>
      </c>
      <c r="B406" s="1" t="s">
        <v>973</v>
      </c>
    </row>
    <row r="407" spans="1:2" x14ac:dyDescent="0.25">
      <c r="A407" t="s">
        <v>974</v>
      </c>
      <c r="B407" s="1" t="s">
        <v>975</v>
      </c>
    </row>
    <row r="408" spans="1:2" x14ac:dyDescent="0.25">
      <c r="A408" t="s">
        <v>976</v>
      </c>
      <c r="B408" s="1" t="s">
        <v>977</v>
      </c>
    </row>
    <row r="409" spans="1:2" x14ac:dyDescent="0.25">
      <c r="A409" t="s">
        <v>978</v>
      </c>
      <c r="B409" s="1" t="s">
        <v>979</v>
      </c>
    </row>
    <row r="410" spans="1:2" x14ac:dyDescent="0.25">
      <c r="A410" t="s">
        <v>980</v>
      </c>
      <c r="B410" s="1" t="s">
        <v>981</v>
      </c>
    </row>
    <row r="411" spans="1:2" x14ac:dyDescent="0.25">
      <c r="A411" t="s">
        <v>982</v>
      </c>
      <c r="B411" s="1" t="s">
        <v>983</v>
      </c>
    </row>
    <row r="412" spans="1:2" x14ac:dyDescent="0.25">
      <c r="A412" t="s">
        <v>984</v>
      </c>
      <c r="B412" s="1" t="s">
        <v>985</v>
      </c>
    </row>
    <row r="413" spans="1:2" x14ac:dyDescent="0.25">
      <c r="A413" t="s">
        <v>986</v>
      </c>
      <c r="B413" s="1" t="s">
        <v>987</v>
      </c>
    </row>
    <row r="414" spans="1:2" x14ac:dyDescent="0.25">
      <c r="A414" t="s">
        <v>988</v>
      </c>
      <c r="B414" s="1" t="s">
        <v>989</v>
      </c>
    </row>
    <row r="415" spans="1:2" x14ac:dyDescent="0.25">
      <c r="A415" t="s">
        <v>990</v>
      </c>
      <c r="B415" s="1" t="s">
        <v>991</v>
      </c>
    </row>
    <row r="416" spans="1:2" x14ac:dyDescent="0.25">
      <c r="A416" t="s">
        <v>992</v>
      </c>
      <c r="B416" s="1" t="s">
        <v>993</v>
      </c>
    </row>
    <row r="417" spans="1:2" x14ac:dyDescent="0.25">
      <c r="A417" t="s">
        <v>994</v>
      </c>
      <c r="B417" s="1" t="s">
        <v>995</v>
      </c>
    </row>
    <row r="418" spans="1:2" x14ac:dyDescent="0.25">
      <c r="A418" t="s">
        <v>996</v>
      </c>
      <c r="B418" s="1" t="s">
        <v>997</v>
      </c>
    </row>
    <row r="419" spans="1:2" x14ac:dyDescent="0.25">
      <c r="A419" t="s">
        <v>998</v>
      </c>
      <c r="B419" s="1" t="s">
        <v>999</v>
      </c>
    </row>
    <row r="420" spans="1:2" x14ac:dyDescent="0.25">
      <c r="A420" t="s">
        <v>1000</v>
      </c>
      <c r="B420" s="1" t="s">
        <v>1001</v>
      </c>
    </row>
    <row r="421" spans="1:2" x14ac:dyDescent="0.25">
      <c r="A421" t="s">
        <v>1002</v>
      </c>
      <c r="B421" s="1" t="s">
        <v>1003</v>
      </c>
    </row>
    <row r="422" spans="1:2" x14ac:dyDescent="0.25">
      <c r="A422" t="s">
        <v>1004</v>
      </c>
      <c r="B422" s="1" t="s">
        <v>1005</v>
      </c>
    </row>
    <row r="423" spans="1:2" x14ac:dyDescent="0.25">
      <c r="A423" t="s">
        <v>1006</v>
      </c>
      <c r="B423" s="1" t="s">
        <v>1007</v>
      </c>
    </row>
    <row r="424" spans="1:2" x14ac:dyDescent="0.25">
      <c r="A424" t="s">
        <v>1008</v>
      </c>
      <c r="B424" s="1" t="s">
        <v>1009</v>
      </c>
    </row>
    <row r="425" spans="1:2" x14ac:dyDescent="0.25">
      <c r="A425" t="s">
        <v>1010</v>
      </c>
      <c r="B425" s="1" t="s">
        <v>1011</v>
      </c>
    </row>
    <row r="426" spans="1:2" x14ac:dyDescent="0.25">
      <c r="A426" t="s">
        <v>1012</v>
      </c>
      <c r="B426" s="1" t="s">
        <v>1013</v>
      </c>
    </row>
    <row r="427" spans="1:2" x14ac:dyDescent="0.25">
      <c r="A427" t="s">
        <v>1014</v>
      </c>
      <c r="B427" s="1" t="s">
        <v>1015</v>
      </c>
    </row>
    <row r="428" spans="1:2" x14ac:dyDescent="0.25">
      <c r="A428" t="s">
        <v>1016</v>
      </c>
      <c r="B428" s="1" t="s">
        <v>1017</v>
      </c>
    </row>
    <row r="429" spans="1:2" x14ac:dyDescent="0.25">
      <c r="A429" t="s">
        <v>1018</v>
      </c>
      <c r="B429" s="1" t="s">
        <v>1019</v>
      </c>
    </row>
    <row r="430" spans="1:2" x14ac:dyDescent="0.25">
      <c r="A430" t="s">
        <v>1020</v>
      </c>
      <c r="B430" s="1" t="s">
        <v>1021</v>
      </c>
    </row>
    <row r="431" spans="1:2" x14ac:dyDescent="0.25">
      <c r="A431" t="s">
        <v>1022</v>
      </c>
      <c r="B431" s="1" t="s">
        <v>1023</v>
      </c>
    </row>
    <row r="432" spans="1:2" x14ac:dyDescent="0.25">
      <c r="A432" t="s">
        <v>1024</v>
      </c>
      <c r="B432" s="1" t="s">
        <v>1025</v>
      </c>
    </row>
    <row r="433" spans="1:2" x14ac:dyDescent="0.25">
      <c r="A433" t="s">
        <v>1026</v>
      </c>
      <c r="B433" s="1" t="s">
        <v>1027</v>
      </c>
    </row>
    <row r="434" spans="1:2" x14ac:dyDescent="0.25">
      <c r="A434" t="s">
        <v>1028</v>
      </c>
      <c r="B434" s="1" t="s">
        <v>1029</v>
      </c>
    </row>
    <row r="435" spans="1:2" x14ac:dyDescent="0.25">
      <c r="A435" t="s">
        <v>1030</v>
      </c>
      <c r="B435" s="1" t="s">
        <v>1031</v>
      </c>
    </row>
    <row r="436" spans="1:2" x14ac:dyDescent="0.25">
      <c r="A436" t="s">
        <v>1032</v>
      </c>
      <c r="B436" s="1" t="s">
        <v>1033</v>
      </c>
    </row>
    <row r="437" spans="1:2" x14ac:dyDescent="0.25">
      <c r="A437" t="s">
        <v>1034</v>
      </c>
      <c r="B437" s="1" t="s">
        <v>1035</v>
      </c>
    </row>
    <row r="438" spans="1:2" x14ac:dyDescent="0.25">
      <c r="A438" t="s">
        <v>1036</v>
      </c>
      <c r="B438" s="1" t="s">
        <v>1037</v>
      </c>
    </row>
    <row r="439" spans="1:2" x14ac:dyDescent="0.25">
      <c r="A439" t="s">
        <v>1038</v>
      </c>
      <c r="B439" s="1" t="s">
        <v>1039</v>
      </c>
    </row>
    <row r="440" spans="1:2" x14ac:dyDescent="0.25">
      <c r="A440" t="s">
        <v>1040</v>
      </c>
      <c r="B440" s="1" t="s">
        <v>1041</v>
      </c>
    </row>
    <row r="441" spans="1:2" x14ac:dyDescent="0.25">
      <c r="A441" t="s">
        <v>1042</v>
      </c>
      <c r="B441" s="1" t="s">
        <v>1043</v>
      </c>
    </row>
    <row r="442" spans="1:2" x14ac:dyDescent="0.25">
      <c r="A442" t="s">
        <v>1044</v>
      </c>
      <c r="B442" s="1" t="s">
        <v>1045</v>
      </c>
    </row>
    <row r="443" spans="1:2" x14ac:dyDescent="0.25">
      <c r="A443" t="s">
        <v>1046</v>
      </c>
      <c r="B443" s="1" t="s">
        <v>1047</v>
      </c>
    </row>
    <row r="444" spans="1:2" x14ac:dyDescent="0.25">
      <c r="A444" t="s">
        <v>1048</v>
      </c>
      <c r="B444" s="1" t="s">
        <v>1049</v>
      </c>
    </row>
    <row r="445" spans="1:2" x14ac:dyDescent="0.25">
      <c r="A445" t="s">
        <v>1050</v>
      </c>
      <c r="B445" s="1" t="s">
        <v>1051</v>
      </c>
    </row>
    <row r="446" spans="1:2" x14ac:dyDescent="0.25">
      <c r="A446" t="s">
        <v>1052</v>
      </c>
      <c r="B446" s="1" t="s">
        <v>1053</v>
      </c>
    </row>
    <row r="447" spans="1:2" x14ac:dyDescent="0.25">
      <c r="A447" t="s">
        <v>1054</v>
      </c>
      <c r="B447" s="1" t="s">
        <v>1055</v>
      </c>
    </row>
    <row r="448" spans="1:2" x14ac:dyDescent="0.25">
      <c r="A448" t="s">
        <v>1056</v>
      </c>
      <c r="B448" s="1" t="s">
        <v>1057</v>
      </c>
    </row>
    <row r="449" spans="1:2" x14ac:dyDescent="0.25">
      <c r="A449" t="s">
        <v>1058</v>
      </c>
      <c r="B449" s="1" t="s">
        <v>1059</v>
      </c>
    </row>
    <row r="450" spans="1:2" x14ac:dyDescent="0.25">
      <c r="A450" t="s">
        <v>1060</v>
      </c>
      <c r="B450" s="1" t="s">
        <v>1061</v>
      </c>
    </row>
    <row r="451" spans="1:2" x14ac:dyDescent="0.25">
      <c r="A451" t="s">
        <v>1062</v>
      </c>
      <c r="B451" s="1" t="s">
        <v>1063</v>
      </c>
    </row>
    <row r="452" spans="1:2" x14ac:dyDescent="0.25">
      <c r="A452" t="s">
        <v>1064</v>
      </c>
      <c r="B452" s="1" t="s">
        <v>1065</v>
      </c>
    </row>
    <row r="453" spans="1:2" x14ac:dyDescent="0.25">
      <c r="A453" t="s">
        <v>1066</v>
      </c>
      <c r="B453" s="1" t="s">
        <v>1067</v>
      </c>
    </row>
    <row r="454" spans="1:2" x14ac:dyDescent="0.25">
      <c r="A454" t="s">
        <v>1068</v>
      </c>
      <c r="B454" s="1" t="s">
        <v>1069</v>
      </c>
    </row>
    <row r="455" spans="1:2" x14ac:dyDescent="0.25">
      <c r="A455" t="s">
        <v>1070</v>
      </c>
      <c r="B455" s="1" t="s">
        <v>1071</v>
      </c>
    </row>
    <row r="456" spans="1:2" x14ac:dyDescent="0.25">
      <c r="A456" t="s">
        <v>1072</v>
      </c>
      <c r="B456" s="1" t="s">
        <v>1073</v>
      </c>
    </row>
    <row r="457" spans="1:2" x14ac:dyDescent="0.25">
      <c r="A457" t="s">
        <v>1074</v>
      </c>
      <c r="B457" s="1" t="s">
        <v>1075</v>
      </c>
    </row>
    <row r="458" spans="1:2" x14ac:dyDescent="0.25">
      <c r="A458" t="s">
        <v>1076</v>
      </c>
      <c r="B458" s="1" t="s">
        <v>1077</v>
      </c>
    </row>
    <row r="459" spans="1:2" x14ac:dyDescent="0.25">
      <c r="A459" t="s">
        <v>1078</v>
      </c>
      <c r="B459" s="1" t="s">
        <v>1079</v>
      </c>
    </row>
    <row r="460" spans="1:2" x14ac:dyDescent="0.25">
      <c r="A460" t="s">
        <v>1080</v>
      </c>
      <c r="B460" s="1" t="s">
        <v>1081</v>
      </c>
    </row>
    <row r="461" spans="1:2" x14ac:dyDescent="0.25">
      <c r="A461" t="s">
        <v>1082</v>
      </c>
      <c r="B461" s="1" t="s">
        <v>1083</v>
      </c>
    </row>
    <row r="462" spans="1:2" x14ac:dyDescent="0.25">
      <c r="A462" t="s">
        <v>1084</v>
      </c>
      <c r="B462" s="1" t="s">
        <v>1085</v>
      </c>
    </row>
    <row r="463" spans="1:2" x14ac:dyDescent="0.25">
      <c r="A463" t="s">
        <v>1086</v>
      </c>
      <c r="B463" s="1" t="s">
        <v>1087</v>
      </c>
    </row>
    <row r="464" spans="1:2" x14ac:dyDescent="0.25">
      <c r="A464" t="s">
        <v>1088</v>
      </c>
      <c r="B464" s="1" t="s">
        <v>1089</v>
      </c>
    </row>
    <row r="465" spans="1:2" x14ac:dyDescent="0.25">
      <c r="A465" t="s">
        <v>1090</v>
      </c>
      <c r="B465" s="1" t="s">
        <v>1091</v>
      </c>
    </row>
    <row r="466" spans="1:2" x14ac:dyDescent="0.25">
      <c r="A466" t="s">
        <v>1092</v>
      </c>
      <c r="B466" s="1" t="s">
        <v>1093</v>
      </c>
    </row>
    <row r="467" spans="1:2" x14ac:dyDescent="0.25">
      <c r="A467" t="s">
        <v>1094</v>
      </c>
      <c r="B467" s="1" t="s">
        <v>1095</v>
      </c>
    </row>
    <row r="468" spans="1:2" x14ac:dyDescent="0.25">
      <c r="A468" t="s">
        <v>1096</v>
      </c>
      <c r="B468" s="1" t="s">
        <v>1097</v>
      </c>
    </row>
    <row r="469" spans="1:2" x14ac:dyDescent="0.25">
      <c r="A469" t="s">
        <v>1098</v>
      </c>
      <c r="B469" s="1" t="s">
        <v>1099</v>
      </c>
    </row>
    <row r="470" spans="1:2" x14ac:dyDescent="0.25">
      <c r="A470" t="s">
        <v>1100</v>
      </c>
      <c r="B470" s="1" t="s">
        <v>1101</v>
      </c>
    </row>
    <row r="471" spans="1:2" x14ac:dyDescent="0.25">
      <c r="A471" t="s">
        <v>1102</v>
      </c>
      <c r="B471" s="1" t="s">
        <v>1103</v>
      </c>
    </row>
    <row r="472" spans="1:2" x14ac:dyDescent="0.25">
      <c r="A472" t="s">
        <v>1104</v>
      </c>
      <c r="B472" s="1" t="s">
        <v>1105</v>
      </c>
    </row>
    <row r="473" spans="1:2" x14ac:dyDescent="0.25">
      <c r="A473" t="s">
        <v>1106</v>
      </c>
      <c r="B473" s="1" t="s">
        <v>1107</v>
      </c>
    </row>
    <row r="474" spans="1:2" x14ac:dyDescent="0.25">
      <c r="A474" t="s">
        <v>1108</v>
      </c>
      <c r="B474" s="1" t="s">
        <v>1109</v>
      </c>
    </row>
    <row r="475" spans="1:2" x14ac:dyDescent="0.25">
      <c r="A475" t="s">
        <v>1110</v>
      </c>
      <c r="B475" s="1" t="s">
        <v>1111</v>
      </c>
    </row>
    <row r="476" spans="1:2" x14ac:dyDescent="0.25">
      <c r="A476" t="s">
        <v>1112</v>
      </c>
      <c r="B476" s="1" t="s">
        <v>1113</v>
      </c>
    </row>
    <row r="477" spans="1:2" x14ac:dyDescent="0.25">
      <c r="A477" t="s">
        <v>1114</v>
      </c>
      <c r="B477" s="1" t="s">
        <v>1115</v>
      </c>
    </row>
    <row r="478" spans="1:2" x14ac:dyDescent="0.25">
      <c r="A478" t="s">
        <v>1116</v>
      </c>
      <c r="B478" s="1" t="s">
        <v>1117</v>
      </c>
    </row>
    <row r="479" spans="1:2" x14ac:dyDescent="0.25">
      <c r="A479" t="s">
        <v>1118</v>
      </c>
      <c r="B479" s="1" t="s">
        <v>1119</v>
      </c>
    </row>
    <row r="480" spans="1:2" x14ac:dyDescent="0.25">
      <c r="A480" t="s">
        <v>1120</v>
      </c>
      <c r="B480" s="1" t="s">
        <v>1121</v>
      </c>
    </row>
    <row r="481" spans="1:2" x14ac:dyDescent="0.25">
      <c r="A481" t="s">
        <v>1122</v>
      </c>
      <c r="B481" s="1" t="s">
        <v>1123</v>
      </c>
    </row>
    <row r="482" spans="1:2" x14ac:dyDescent="0.25">
      <c r="A482" t="s">
        <v>1124</v>
      </c>
      <c r="B482" s="1" t="s">
        <v>1125</v>
      </c>
    </row>
    <row r="483" spans="1:2" x14ac:dyDescent="0.25">
      <c r="A483" t="s">
        <v>1126</v>
      </c>
      <c r="B483" s="1" t="s">
        <v>1127</v>
      </c>
    </row>
    <row r="484" spans="1:2" x14ac:dyDescent="0.25">
      <c r="A484" t="s">
        <v>1128</v>
      </c>
      <c r="B484" s="1" t="s">
        <v>1129</v>
      </c>
    </row>
    <row r="485" spans="1:2" x14ac:dyDescent="0.25">
      <c r="A485" t="s">
        <v>1130</v>
      </c>
      <c r="B485" s="1" t="s">
        <v>1131</v>
      </c>
    </row>
    <row r="486" spans="1:2" x14ac:dyDescent="0.25">
      <c r="A486" t="s">
        <v>1132</v>
      </c>
      <c r="B486" s="1" t="s">
        <v>1133</v>
      </c>
    </row>
    <row r="487" spans="1:2" x14ac:dyDescent="0.25">
      <c r="A487" t="s">
        <v>1134</v>
      </c>
      <c r="B487" s="1" t="s">
        <v>1135</v>
      </c>
    </row>
    <row r="488" spans="1:2" x14ac:dyDescent="0.25">
      <c r="A488" t="s">
        <v>1136</v>
      </c>
      <c r="B488" s="1" t="s">
        <v>1137</v>
      </c>
    </row>
    <row r="489" spans="1:2" x14ac:dyDescent="0.25">
      <c r="A489" t="s">
        <v>1138</v>
      </c>
      <c r="B489" s="1" t="s">
        <v>1139</v>
      </c>
    </row>
    <row r="490" spans="1:2" x14ac:dyDescent="0.25">
      <c r="A490" t="s">
        <v>1140</v>
      </c>
      <c r="B490" s="1" t="s">
        <v>1141</v>
      </c>
    </row>
    <row r="491" spans="1:2" x14ac:dyDescent="0.25">
      <c r="A491" t="s">
        <v>1142</v>
      </c>
      <c r="B491" s="1" t="s">
        <v>1143</v>
      </c>
    </row>
    <row r="492" spans="1:2" x14ac:dyDescent="0.25">
      <c r="A492" t="s">
        <v>1144</v>
      </c>
      <c r="B492" s="1" t="s">
        <v>1145</v>
      </c>
    </row>
    <row r="493" spans="1:2" x14ac:dyDescent="0.25">
      <c r="A493" t="s">
        <v>1146</v>
      </c>
      <c r="B493" s="1" t="s">
        <v>1147</v>
      </c>
    </row>
    <row r="494" spans="1:2" x14ac:dyDescent="0.25">
      <c r="A494" t="s">
        <v>1148</v>
      </c>
      <c r="B494" s="1" t="s">
        <v>1149</v>
      </c>
    </row>
    <row r="495" spans="1:2" x14ac:dyDescent="0.25">
      <c r="A495" t="s">
        <v>1150</v>
      </c>
      <c r="B495" s="1" t="s">
        <v>1151</v>
      </c>
    </row>
    <row r="496" spans="1:2" x14ac:dyDescent="0.25">
      <c r="A496" t="s">
        <v>1152</v>
      </c>
      <c r="B496" s="1" t="s">
        <v>1153</v>
      </c>
    </row>
    <row r="497" spans="1:2" x14ac:dyDescent="0.25">
      <c r="A497" t="s">
        <v>1154</v>
      </c>
      <c r="B497" s="1" t="s">
        <v>1155</v>
      </c>
    </row>
    <row r="498" spans="1:2" x14ac:dyDescent="0.25">
      <c r="A498" t="s">
        <v>1156</v>
      </c>
      <c r="B498" s="1" t="s">
        <v>1157</v>
      </c>
    </row>
    <row r="499" spans="1:2" x14ac:dyDescent="0.25">
      <c r="A499" t="s">
        <v>1158</v>
      </c>
      <c r="B499" s="1" t="s">
        <v>1159</v>
      </c>
    </row>
    <row r="500" spans="1:2" x14ac:dyDescent="0.25">
      <c r="A500" t="s">
        <v>1160</v>
      </c>
      <c r="B500" s="1" t="s">
        <v>1161</v>
      </c>
    </row>
    <row r="501" spans="1:2" x14ac:dyDescent="0.25">
      <c r="A501" t="s">
        <v>1162</v>
      </c>
      <c r="B501" s="1" t="s">
        <v>1163</v>
      </c>
    </row>
    <row r="502" spans="1:2" x14ac:dyDescent="0.25">
      <c r="A502" t="s">
        <v>1164</v>
      </c>
      <c r="B502" s="1" t="s">
        <v>1165</v>
      </c>
    </row>
    <row r="503" spans="1:2" x14ac:dyDescent="0.25">
      <c r="A503" t="s">
        <v>1166</v>
      </c>
      <c r="B503" s="1" t="s">
        <v>1167</v>
      </c>
    </row>
    <row r="504" spans="1:2" x14ac:dyDescent="0.25">
      <c r="A504" t="s">
        <v>1168</v>
      </c>
      <c r="B504" s="1" t="s">
        <v>1169</v>
      </c>
    </row>
    <row r="505" spans="1:2" x14ac:dyDescent="0.25">
      <c r="A505" t="s">
        <v>1170</v>
      </c>
      <c r="B505" s="1" t="s">
        <v>1171</v>
      </c>
    </row>
    <row r="506" spans="1:2" x14ac:dyDescent="0.25">
      <c r="A506" t="s">
        <v>1172</v>
      </c>
      <c r="B506" s="1" t="s">
        <v>1173</v>
      </c>
    </row>
    <row r="507" spans="1:2" x14ac:dyDescent="0.25">
      <c r="A507" t="s">
        <v>1174</v>
      </c>
      <c r="B507" s="1" t="s">
        <v>1175</v>
      </c>
    </row>
    <row r="508" spans="1:2" x14ac:dyDescent="0.25">
      <c r="A508" t="s">
        <v>1176</v>
      </c>
      <c r="B508" s="1" t="s">
        <v>1177</v>
      </c>
    </row>
    <row r="509" spans="1:2" x14ac:dyDescent="0.25">
      <c r="A509" t="s">
        <v>1178</v>
      </c>
      <c r="B509" s="1" t="s">
        <v>1179</v>
      </c>
    </row>
    <row r="510" spans="1:2" x14ac:dyDescent="0.25">
      <c r="A510" t="s">
        <v>1180</v>
      </c>
      <c r="B510" s="1" t="s">
        <v>1181</v>
      </c>
    </row>
    <row r="511" spans="1:2" x14ac:dyDescent="0.25">
      <c r="A511" t="s">
        <v>1182</v>
      </c>
      <c r="B511" s="1" t="s">
        <v>1183</v>
      </c>
    </row>
    <row r="512" spans="1:2" x14ac:dyDescent="0.25">
      <c r="A512" t="s">
        <v>1184</v>
      </c>
      <c r="B512" s="1" t="s">
        <v>1185</v>
      </c>
    </row>
    <row r="513" spans="1:2" x14ac:dyDescent="0.25">
      <c r="A513" t="s">
        <v>1186</v>
      </c>
      <c r="B513" s="1" t="s">
        <v>1187</v>
      </c>
    </row>
    <row r="514" spans="1:2" x14ac:dyDescent="0.25">
      <c r="A514" t="s">
        <v>1188</v>
      </c>
      <c r="B514" s="1" t="s">
        <v>1189</v>
      </c>
    </row>
    <row r="515" spans="1:2" x14ac:dyDescent="0.25">
      <c r="A515" t="s">
        <v>1190</v>
      </c>
      <c r="B515" s="1" t="s">
        <v>1191</v>
      </c>
    </row>
    <row r="516" spans="1:2" x14ac:dyDescent="0.25">
      <c r="A516" t="s">
        <v>1192</v>
      </c>
      <c r="B516" s="1" t="s">
        <v>1193</v>
      </c>
    </row>
    <row r="517" spans="1:2" x14ac:dyDescent="0.25">
      <c r="A517" t="s">
        <v>1194</v>
      </c>
      <c r="B517" s="1" t="s">
        <v>1195</v>
      </c>
    </row>
    <row r="518" spans="1:2" x14ac:dyDescent="0.25">
      <c r="A518" t="s">
        <v>1196</v>
      </c>
      <c r="B518" s="1" t="s">
        <v>1197</v>
      </c>
    </row>
    <row r="519" spans="1:2" x14ac:dyDescent="0.25">
      <c r="A519" t="s">
        <v>1198</v>
      </c>
      <c r="B519" s="1" t="s">
        <v>1199</v>
      </c>
    </row>
    <row r="520" spans="1:2" x14ac:dyDescent="0.25">
      <c r="A520" t="s">
        <v>1200</v>
      </c>
      <c r="B520" s="1" t="s">
        <v>1201</v>
      </c>
    </row>
    <row r="521" spans="1:2" x14ac:dyDescent="0.25">
      <c r="A521" t="s">
        <v>1202</v>
      </c>
      <c r="B521" s="1" t="s">
        <v>1203</v>
      </c>
    </row>
    <row r="522" spans="1:2" x14ac:dyDescent="0.25">
      <c r="A522" t="s">
        <v>1204</v>
      </c>
      <c r="B522" s="1" t="s">
        <v>1205</v>
      </c>
    </row>
    <row r="523" spans="1:2" x14ac:dyDescent="0.25">
      <c r="A523" t="s">
        <v>1206</v>
      </c>
      <c r="B523" s="1" t="s">
        <v>1207</v>
      </c>
    </row>
    <row r="524" spans="1:2" x14ac:dyDescent="0.25">
      <c r="A524" t="s">
        <v>1208</v>
      </c>
      <c r="B524" s="1" t="s">
        <v>1209</v>
      </c>
    </row>
    <row r="525" spans="1:2" x14ac:dyDescent="0.25">
      <c r="A525" t="s">
        <v>1210</v>
      </c>
      <c r="B525" s="1" t="s">
        <v>1211</v>
      </c>
    </row>
    <row r="526" spans="1:2" x14ac:dyDescent="0.25">
      <c r="A526" t="s">
        <v>1212</v>
      </c>
      <c r="B526" s="1" t="s">
        <v>1213</v>
      </c>
    </row>
    <row r="527" spans="1:2" x14ac:dyDescent="0.25">
      <c r="A527" t="s">
        <v>1214</v>
      </c>
      <c r="B527" s="1" t="s">
        <v>1215</v>
      </c>
    </row>
    <row r="528" spans="1:2" x14ac:dyDescent="0.25">
      <c r="A528" t="s">
        <v>1216</v>
      </c>
      <c r="B528" s="1" t="s">
        <v>1217</v>
      </c>
    </row>
    <row r="529" spans="1:2" x14ac:dyDescent="0.25">
      <c r="A529" t="s">
        <v>1218</v>
      </c>
      <c r="B529" s="1" t="s">
        <v>1219</v>
      </c>
    </row>
    <row r="530" spans="1:2" x14ac:dyDescent="0.25">
      <c r="A530" t="s">
        <v>1220</v>
      </c>
      <c r="B530" s="1" t="s">
        <v>1221</v>
      </c>
    </row>
    <row r="531" spans="1:2" x14ac:dyDescent="0.25">
      <c r="A531" t="s">
        <v>1222</v>
      </c>
      <c r="B531" s="1" t="s">
        <v>1223</v>
      </c>
    </row>
    <row r="532" spans="1:2" x14ac:dyDescent="0.25">
      <c r="A532" t="s">
        <v>1224</v>
      </c>
      <c r="B532" s="1" t="s">
        <v>1225</v>
      </c>
    </row>
    <row r="533" spans="1:2" x14ac:dyDescent="0.25">
      <c r="A533" t="s">
        <v>1226</v>
      </c>
      <c r="B533" s="1" t="s">
        <v>1227</v>
      </c>
    </row>
    <row r="534" spans="1:2" x14ac:dyDescent="0.25">
      <c r="A534" t="s">
        <v>1228</v>
      </c>
      <c r="B534" s="1" t="s">
        <v>1229</v>
      </c>
    </row>
    <row r="535" spans="1:2" x14ac:dyDescent="0.25">
      <c r="A535" t="s">
        <v>1230</v>
      </c>
      <c r="B535" s="1" t="s">
        <v>1231</v>
      </c>
    </row>
    <row r="536" spans="1:2" x14ac:dyDescent="0.25">
      <c r="A536" t="s">
        <v>1232</v>
      </c>
      <c r="B536" s="1" t="s">
        <v>1233</v>
      </c>
    </row>
    <row r="537" spans="1:2" x14ac:dyDescent="0.25">
      <c r="A537" t="s">
        <v>1234</v>
      </c>
      <c r="B537" s="1" t="s">
        <v>1235</v>
      </c>
    </row>
    <row r="538" spans="1:2" x14ac:dyDescent="0.25">
      <c r="A538" t="s">
        <v>1236</v>
      </c>
      <c r="B538" s="1" t="s">
        <v>1237</v>
      </c>
    </row>
    <row r="539" spans="1:2" x14ac:dyDescent="0.25">
      <c r="A539" t="s">
        <v>1238</v>
      </c>
      <c r="B539" s="1" t="s">
        <v>1239</v>
      </c>
    </row>
    <row r="540" spans="1:2" x14ac:dyDescent="0.25">
      <c r="A540" t="s">
        <v>1240</v>
      </c>
      <c r="B540" s="1" t="s">
        <v>1241</v>
      </c>
    </row>
    <row r="541" spans="1:2" x14ac:dyDescent="0.25">
      <c r="A541" t="s">
        <v>1242</v>
      </c>
      <c r="B541" s="1" t="s">
        <v>1243</v>
      </c>
    </row>
    <row r="542" spans="1:2" x14ac:dyDescent="0.25">
      <c r="A542" t="s">
        <v>1244</v>
      </c>
      <c r="B542" s="1" t="s">
        <v>1245</v>
      </c>
    </row>
    <row r="543" spans="1:2" x14ac:dyDescent="0.25">
      <c r="A543" t="s">
        <v>1246</v>
      </c>
      <c r="B543" s="1" t="s">
        <v>1247</v>
      </c>
    </row>
    <row r="544" spans="1:2" x14ac:dyDescent="0.25">
      <c r="A544" t="s">
        <v>1248</v>
      </c>
      <c r="B544" s="1" t="s">
        <v>1249</v>
      </c>
    </row>
    <row r="545" spans="1:2" x14ac:dyDescent="0.25">
      <c r="A545" t="s">
        <v>1250</v>
      </c>
      <c r="B545" s="1" t="s">
        <v>1251</v>
      </c>
    </row>
    <row r="546" spans="1:2" x14ac:dyDescent="0.25">
      <c r="A546" t="s">
        <v>1252</v>
      </c>
      <c r="B546" s="1" t="s">
        <v>1253</v>
      </c>
    </row>
    <row r="547" spans="1:2" x14ac:dyDescent="0.25">
      <c r="A547" t="s">
        <v>1254</v>
      </c>
      <c r="B547" s="1" t="s">
        <v>1255</v>
      </c>
    </row>
    <row r="548" spans="1:2" x14ac:dyDescent="0.25">
      <c r="A548" t="s">
        <v>1256</v>
      </c>
      <c r="B548" s="1" t="s">
        <v>1257</v>
      </c>
    </row>
    <row r="549" spans="1:2" x14ac:dyDescent="0.25">
      <c r="A549" t="s">
        <v>1258</v>
      </c>
      <c r="B549" s="1" t="s">
        <v>1259</v>
      </c>
    </row>
    <row r="550" spans="1:2" x14ac:dyDescent="0.25">
      <c r="A550" t="s">
        <v>1260</v>
      </c>
      <c r="B550" s="1" t="s">
        <v>1261</v>
      </c>
    </row>
    <row r="551" spans="1:2" x14ac:dyDescent="0.25">
      <c r="A551" t="s">
        <v>1262</v>
      </c>
      <c r="B551" s="1" t="s">
        <v>1263</v>
      </c>
    </row>
    <row r="552" spans="1:2" x14ac:dyDescent="0.25">
      <c r="A552" t="s">
        <v>1264</v>
      </c>
      <c r="B552" s="1" t="s">
        <v>1265</v>
      </c>
    </row>
    <row r="553" spans="1:2" x14ac:dyDescent="0.25">
      <c r="A553" t="s">
        <v>1266</v>
      </c>
      <c r="B553" s="1" t="s">
        <v>1267</v>
      </c>
    </row>
    <row r="554" spans="1:2" x14ac:dyDescent="0.25">
      <c r="A554" t="s">
        <v>1268</v>
      </c>
      <c r="B554" s="1" t="s">
        <v>1269</v>
      </c>
    </row>
    <row r="555" spans="1:2" x14ac:dyDescent="0.25">
      <c r="A555" t="s">
        <v>1270</v>
      </c>
      <c r="B555" s="1" t="s">
        <v>1271</v>
      </c>
    </row>
    <row r="556" spans="1:2" x14ac:dyDescent="0.25">
      <c r="A556" t="s">
        <v>1272</v>
      </c>
      <c r="B556" s="1" t="s">
        <v>1273</v>
      </c>
    </row>
    <row r="557" spans="1:2" x14ac:dyDescent="0.25">
      <c r="A557" t="s">
        <v>1274</v>
      </c>
      <c r="B557" s="1" t="s">
        <v>1275</v>
      </c>
    </row>
    <row r="558" spans="1:2" x14ac:dyDescent="0.25">
      <c r="A558" t="s">
        <v>1276</v>
      </c>
      <c r="B558" s="1" t="s">
        <v>1277</v>
      </c>
    </row>
    <row r="559" spans="1:2" x14ac:dyDescent="0.25">
      <c r="A559" t="s">
        <v>1278</v>
      </c>
      <c r="B559" s="1" t="s">
        <v>1279</v>
      </c>
    </row>
    <row r="560" spans="1:2" x14ac:dyDescent="0.25">
      <c r="A560" t="s">
        <v>1280</v>
      </c>
      <c r="B560" s="1" t="s">
        <v>1281</v>
      </c>
    </row>
    <row r="561" spans="1:2" x14ac:dyDescent="0.25">
      <c r="A561" t="s">
        <v>1282</v>
      </c>
      <c r="B561" s="1" t="s">
        <v>1283</v>
      </c>
    </row>
    <row r="562" spans="1:2" x14ac:dyDescent="0.25">
      <c r="A562" t="s">
        <v>1284</v>
      </c>
      <c r="B562" s="1" t="s">
        <v>1285</v>
      </c>
    </row>
    <row r="563" spans="1:2" x14ac:dyDescent="0.25">
      <c r="A563" t="s">
        <v>1286</v>
      </c>
      <c r="B563" s="1" t="s">
        <v>1287</v>
      </c>
    </row>
    <row r="564" spans="1:2" x14ac:dyDescent="0.25">
      <c r="A564" t="s">
        <v>1288</v>
      </c>
      <c r="B564" s="1" t="s">
        <v>1289</v>
      </c>
    </row>
    <row r="565" spans="1:2" x14ac:dyDescent="0.25">
      <c r="A565" t="s">
        <v>1290</v>
      </c>
      <c r="B565" s="1" t="s">
        <v>1291</v>
      </c>
    </row>
    <row r="566" spans="1:2" x14ac:dyDescent="0.25">
      <c r="A566" t="s">
        <v>1292</v>
      </c>
      <c r="B566" s="1" t="s">
        <v>1293</v>
      </c>
    </row>
    <row r="567" spans="1:2" x14ac:dyDescent="0.25">
      <c r="A567" t="s">
        <v>1294</v>
      </c>
      <c r="B567" s="1" t="s">
        <v>1295</v>
      </c>
    </row>
    <row r="568" spans="1:2" x14ac:dyDescent="0.25">
      <c r="A568" t="s">
        <v>1296</v>
      </c>
      <c r="B568" s="1" t="s">
        <v>1297</v>
      </c>
    </row>
    <row r="569" spans="1:2" x14ac:dyDescent="0.25">
      <c r="A569" t="s">
        <v>1298</v>
      </c>
      <c r="B569" s="1" t="s">
        <v>1299</v>
      </c>
    </row>
    <row r="570" spans="1:2" x14ac:dyDescent="0.25">
      <c r="A570" t="s">
        <v>1300</v>
      </c>
      <c r="B570" s="1" t="s">
        <v>1301</v>
      </c>
    </row>
    <row r="571" spans="1:2" x14ac:dyDescent="0.25">
      <c r="A571" t="s">
        <v>1302</v>
      </c>
      <c r="B571" s="1" t="s">
        <v>1303</v>
      </c>
    </row>
    <row r="572" spans="1:2" x14ac:dyDescent="0.25">
      <c r="A572" t="s">
        <v>1304</v>
      </c>
      <c r="B572" s="1" t="s">
        <v>1305</v>
      </c>
    </row>
    <row r="573" spans="1:2" x14ac:dyDescent="0.25">
      <c r="A573" t="s">
        <v>1306</v>
      </c>
      <c r="B573" s="1" t="s">
        <v>1307</v>
      </c>
    </row>
    <row r="574" spans="1:2" x14ac:dyDescent="0.25">
      <c r="A574" t="s">
        <v>1308</v>
      </c>
      <c r="B574" s="1" t="s">
        <v>1309</v>
      </c>
    </row>
    <row r="575" spans="1:2" x14ac:dyDescent="0.25">
      <c r="A575" t="s">
        <v>1310</v>
      </c>
      <c r="B575" s="1" t="s">
        <v>1311</v>
      </c>
    </row>
    <row r="576" spans="1:2" x14ac:dyDescent="0.25">
      <c r="A576" t="s">
        <v>1312</v>
      </c>
      <c r="B576" s="1" t="s">
        <v>1313</v>
      </c>
    </row>
    <row r="577" spans="1:2" x14ac:dyDescent="0.25">
      <c r="A577" t="s">
        <v>1314</v>
      </c>
      <c r="B577" s="1" t="s">
        <v>1315</v>
      </c>
    </row>
    <row r="578" spans="1:2" x14ac:dyDescent="0.25">
      <c r="A578" t="s">
        <v>1316</v>
      </c>
      <c r="B578" s="1" t="s">
        <v>1317</v>
      </c>
    </row>
    <row r="579" spans="1:2" x14ac:dyDescent="0.25">
      <c r="A579" t="s">
        <v>1318</v>
      </c>
      <c r="B579" s="1" t="s">
        <v>1319</v>
      </c>
    </row>
    <row r="580" spans="1:2" x14ac:dyDescent="0.25">
      <c r="A580" t="s">
        <v>1320</v>
      </c>
      <c r="B580" s="1" t="s">
        <v>1321</v>
      </c>
    </row>
    <row r="581" spans="1:2" x14ac:dyDescent="0.25">
      <c r="A581" t="s">
        <v>1322</v>
      </c>
      <c r="B581" s="1" t="s">
        <v>1323</v>
      </c>
    </row>
    <row r="582" spans="1:2" x14ac:dyDescent="0.25">
      <c r="A582" t="s">
        <v>1324</v>
      </c>
      <c r="B582" s="1" t="s">
        <v>1325</v>
      </c>
    </row>
    <row r="583" spans="1:2" x14ac:dyDescent="0.25">
      <c r="A583" t="s">
        <v>1326</v>
      </c>
      <c r="B583" s="1" t="s">
        <v>1327</v>
      </c>
    </row>
    <row r="584" spans="1:2" x14ac:dyDescent="0.25">
      <c r="A584" t="s">
        <v>1328</v>
      </c>
      <c r="B584" s="1" t="s">
        <v>1329</v>
      </c>
    </row>
    <row r="585" spans="1:2" x14ac:dyDescent="0.25">
      <c r="A585" t="s">
        <v>1330</v>
      </c>
      <c r="B585" s="1" t="s">
        <v>1331</v>
      </c>
    </row>
    <row r="586" spans="1:2" x14ac:dyDescent="0.25">
      <c r="A586" t="s">
        <v>1332</v>
      </c>
      <c r="B586" s="1" t="s">
        <v>1333</v>
      </c>
    </row>
    <row r="587" spans="1:2" x14ac:dyDescent="0.25">
      <c r="A587" t="s">
        <v>1334</v>
      </c>
      <c r="B587" s="1" t="s">
        <v>1335</v>
      </c>
    </row>
    <row r="588" spans="1:2" x14ac:dyDescent="0.25">
      <c r="A588" t="s">
        <v>1336</v>
      </c>
      <c r="B588" s="1" t="s">
        <v>1337</v>
      </c>
    </row>
    <row r="589" spans="1:2" x14ac:dyDescent="0.25">
      <c r="A589" t="s">
        <v>1338</v>
      </c>
      <c r="B589" s="1" t="s">
        <v>1339</v>
      </c>
    </row>
    <row r="590" spans="1:2" x14ac:dyDescent="0.25">
      <c r="A590" t="s">
        <v>1340</v>
      </c>
      <c r="B590" s="1" t="s">
        <v>1341</v>
      </c>
    </row>
    <row r="591" spans="1:2" x14ac:dyDescent="0.25">
      <c r="A591" t="s">
        <v>1342</v>
      </c>
      <c r="B591" s="1" t="s">
        <v>1343</v>
      </c>
    </row>
    <row r="592" spans="1:2" x14ac:dyDescent="0.25">
      <c r="A592" t="s">
        <v>1344</v>
      </c>
      <c r="B592" s="1" t="s">
        <v>1345</v>
      </c>
    </row>
    <row r="593" spans="1:2" x14ac:dyDescent="0.25">
      <c r="A593" t="s">
        <v>1346</v>
      </c>
      <c r="B593" s="1" t="s">
        <v>1347</v>
      </c>
    </row>
    <row r="594" spans="1:2" x14ac:dyDescent="0.25">
      <c r="A594" t="s">
        <v>1348</v>
      </c>
      <c r="B594" s="1" t="s">
        <v>1349</v>
      </c>
    </row>
    <row r="595" spans="1:2" x14ac:dyDescent="0.25">
      <c r="A595" t="s">
        <v>1350</v>
      </c>
      <c r="B595" s="1" t="s">
        <v>1351</v>
      </c>
    </row>
    <row r="596" spans="1:2" x14ac:dyDescent="0.25">
      <c r="A596" t="s">
        <v>1352</v>
      </c>
      <c r="B596" s="1" t="s">
        <v>1353</v>
      </c>
    </row>
    <row r="597" spans="1:2" x14ac:dyDescent="0.25">
      <c r="A597" t="s">
        <v>1354</v>
      </c>
      <c r="B597" s="1" t="s">
        <v>1355</v>
      </c>
    </row>
    <row r="598" spans="1:2" x14ac:dyDescent="0.25">
      <c r="A598" t="s">
        <v>1356</v>
      </c>
      <c r="B598" s="1" t="s">
        <v>1357</v>
      </c>
    </row>
    <row r="599" spans="1:2" x14ac:dyDescent="0.25">
      <c r="A599" t="s">
        <v>1358</v>
      </c>
      <c r="B599" s="1" t="s">
        <v>1359</v>
      </c>
    </row>
    <row r="600" spans="1:2" x14ac:dyDescent="0.25">
      <c r="A600" t="s">
        <v>1360</v>
      </c>
      <c r="B600" s="1" t="s">
        <v>1361</v>
      </c>
    </row>
    <row r="601" spans="1:2" x14ac:dyDescent="0.25">
      <c r="A601" t="s">
        <v>1362</v>
      </c>
      <c r="B601" s="1" t="s">
        <v>1363</v>
      </c>
    </row>
    <row r="602" spans="1:2" x14ac:dyDescent="0.25">
      <c r="A602" t="s">
        <v>1364</v>
      </c>
      <c r="B602" s="1" t="s">
        <v>1365</v>
      </c>
    </row>
    <row r="603" spans="1:2" x14ac:dyDescent="0.25">
      <c r="A603" t="s">
        <v>1366</v>
      </c>
      <c r="B603" s="1" t="s">
        <v>1367</v>
      </c>
    </row>
    <row r="604" spans="1:2" x14ac:dyDescent="0.25">
      <c r="A604" t="s">
        <v>1368</v>
      </c>
      <c r="B604" s="1" t="s">
        <v>1369</v>
      </c>
    </row>
    <row r="605" spans="1:2" x14ac:dyDescent="0.25">
      <c r="A605" t="s">
        <v>1370</v>
      </c>
      <c r="B605" s="1" t="s">
        <v>1371</v>
      </c>
    </row>
    <row r="606" spans="1:2" x14ac:dyDescent="0.25">
      <c r="A606" t="s">
        <v>1372</v>
      </c>
      <c r="B606" s="1" t="s">
        <v>1373</v>
      </c>
    </row>
    <row r="607" spans="1:2" x14ac:dyDescent="0.25">
      <c r="A607" t="s">
        <v>1374</v>
      </c>
      <c r="B607" s="1" t="s">
        <v>1375</v>
      </c>
    </row>
    <row r="608" spans="1:2" x14ac:dyDescent="0.25">
      <c r="A608" t="s">
        <v>1376</v>
      </c>
      <c r="B608" s="1" t="s">
        <v>1377</v>
      </c>
    </row>
    <row r="609" spans="1:2" x14ac:dyDescent="0.25">
      <c r="A609" t="s">
        <v>1378</v>
      </c>
      <c r="B609" s="1" t="s">
        <v>1379</v>
      </c>
    </row>
    <row r="610" spans="1:2" x14ac:dyDescent="0.25">
      <c r="A610" t="s">
        <v>1380</v>
      </c>
      <c r="B610" s="1" t="s">
        <v>1381</v>
      </c>
    </row>
    <row r="611" spans="1:2" x14ac:dyDescent="0.25">
      <c r="A611" t="s">
        <v>1382</v>
      </c>
      <c r="B611" s="1" t="s">
        <v>1383</v>
      </c>
    </row>
    <row r="612" spans="1:2" x14ac:dyDescent="0.25">
      <c r="A612" t="s">
        <v>1384</v>
      </c>
      <c r="B612" s="1" t="s">
        <v>1385</v>
      </c>
    </row>
    <row r="613" spans="1:2" x14ac:dyDescent="0.25">
      <c r="A613" t="s">
        <v>1386</v>
      </c>
      <c r="B613" s="1" t="s">
        <v>1387</v>
      </c>
    </row>
    <row r="614" spans="1:2" x14ac:dyDescent="0.25">
      <c r="A614" t="s">
        <v>1388</v>
      </c>
      <c r="B614" s="1" t="s">
        <v>1389</v>
      </c>
    </row>
    <row r="615" spans="1:2" x14ac:dyDescent="0.25">
      <c r="A615" t="s">
        <v>1390</v>
      </c>
      <c r="B615" s="1" t="s">
        <v>1391</v>
      </c>
    </row>
    <row r="616" spans="1:2" x14ac:dyDescent="0.25">
      <c r="A616" t="s">
        <v>1392</v>
      </c>
      <c r="B616" s="1" t="s">
        <v>1393</v>
      </c>
    </row>
    <row r="617" spans="1:2" x14ac:dyDescent="0.25">
      <c r="A617" t="s">
        <v>1394</v>
      </c>
      <c r="B617" s="1" t="s">
        <v>1395</v>
      </c>
    </row>
    <row r="618" spans="1:2" x14ac:dyDescent="0.25">
      <c r="A618" t="s">
        <v>1396</v>
      </c>
      <c r="B618" s="1" t="s">
        <v>1397</v>
      </c>
    </row>
    <row r="619" spans="1:2" x14ac:dyDescent="0.25">
      <c r="A619" t="s">
        <v>1398</v>
      </c>
      <c r="B619" s="1" t="s">
        <v>1399</v>
      </c>
    </row>
    <row r="620" spans="1:2" x14ac:dyDescent="0.25">
      <c r="A620" t="s">
        <v>1400</v>
      </c>
      <c r="B620" s="1" t="s">
        <v>1401</v>
      </c>
    </row>
    <row r="621" spans="1:2" x14ac:dyDescent="0.25">
      <c r="A621" t="s">
        <v>1402</v>
      </c>
      <c r="B621" s="1" t="s">
        <v>1403</v>
      </c>
    </row>
    <row r="622" spans="1:2" x14ac:dyDescent="0.25">
      <c r="A622" t="s">
        <v>1404</v>
      </c>
      <c r="B622" s="1" t="s">
        <v>1405</v>
      </c>
    </row>
    <row r="623" spans="1:2" x14ac:dyDescent="0.25">
      <c r="A623" t="s">
        <v>1406</v>
      </c>
      <c r="B623" s="1" t="s">
        <v>1407</v>
      </c>
    </row>
    <row r="624" spans="1:2" x14ac:dyDescent="0.25">
      <c r="A624" t="s">
        <v>1408</v>
      </c>
      <c r="B624" s="1" t="s">
        <v>1409</v>
      </c>
    </row>
    <row r="625" spans="1:2" x14ac:dyDescent="0.25">
      <c r="A625" t="s">
        <v>1410</v>
      </c>
      <c r="B625" s="1" t="s">
        <v>1411</v>
      </c>
    </row>
    <row r="626" spans="1:2" x14ac:dyDescent="0.25">
      <c r="A626" t="s">
        <v>1412</v>
      </c>
      <c r="B626" s="1" t="s">
        <v>1413</v>
      </c>
    </row>
    <row r="627" spans="1:2" x14ac:dyDescent="0.25">
      <c r="A627" t="s">
        <v>1414</v>
      </c>
      <c r="B627" s="1" t="s">
        <v>1415</v>
      </c>
    </row>
    <row r="628" spans="1:2" x14ac:dyDescent="0.25">
      <c r="A628" t="s">
        <v>1416</v>
      </c>
      <c r="B628" s="1" t="s">
        <v>1417</v>
      </c>
    </row>
    <row r="629" spans="1:2" x14ac:dyDescent="0.25">
      <c r="A629" t="s">
        <v>1418</v>
      </c>
      <c r="B629" s="1" t="s">
        <v>1419</v>
      </c>
    </row>
    <row r="630" spans="1:2" x14ac:dyDescent="0.25">
      <c r="A630" t="s">
        <v>1420</v>
      </c>
      <c r="B630" s="1" t="s">
        <v>1421</v>
      </c>
    </row>
    <row r="631" spans="1:2" x14ac:dyDescent="0.25">
      <c r="A631" t="s">
        <v>1422</v>
      </c>
      <c r="B631" s="1" t="s">
        <v>1423</v>
      </c>
    </row>
    <row r="632" spans="1:2" x14ac:dyDescent="0.25">
      <c r="A632" t="s">
        <v>1424</v>
      </c>
      <c r="B632" s="1" t="s">
        <v>1425</v>
      </c>
    </row>
    <row r="633" spans="1:2" x14ac:dyDescent="0.25">
      <c r="A633" t="s">
        <v>1426</v>
      </c>
      <c r="B633" s="1" t="s">
        <v>1427</v>
      </c>
    </row>
    <row r="634" spans="1:2" x14ac:dyDescent="0.25">
      <c r="A634" t="s">
        <v>1428</v>
      </c>
      <c r="B634" s="1" t="s">
        <v>1429</v>
      </c>
    </row>
    <row r="635" spans="1:2" x14ac:dyDescent="0.25">
      <c r="A635" t="s">
        <v>1430</v>
      </c>
      <c r="B635" s="1" t="s">
        <v>1431</v>
      </c>
    </row>
    <row r="636" spans="1:2" x14ac:dyDescent="0.25">
      <c r="A636" t="s">
        <v>1432</v>
      </c>
      <c r="B636" s="1" t="s">
        <v>1433</v>
      </c>
    </row>
    <row r="637" spans="1:2" x14ac:dyDescent="0.25">
      <c r="A637" t="s">
        <v>1434</v>
      </c>
      <c r="B637" s="1" t="s">
        <v>1435</v>
      </c>
    </row>
    <row r="638" spans="1:2" x14ac:dyDescent="0.25">
      <c r="A638" t="s">
        <v>1436</v>
      </c>
      <c r="B638" s="1" t="s">
        <v>1437</v>
      </c>
    </row>
    <row r="639" spans="1:2" x14ac:dyDescent="0.25">
      <c r="A639" t="s">
        <v>1438</v>
      </c>
      <c r="B639" s="1" t="s">
        <v>1439</v>
      </c>
    </row>
    <row r="640" spans="1:2" x14ac:dyDescent="0.25">
      <c r="A640" t="s">
        <v>1440</v>
      </c>
      <c r="B640" s="1" t="s">
        <v>1441</v>
      </c>
    </row>
    <row r="641" spans="1:2" x14ac:dyDescent="0.25">
      <c r="A641" t="s">
        <v>1442</v>
      </c>
      <c r="B641" s="1" t="s">
        <v>1443</v>
      </c>
    </row>
    <row r="642" spans="1:2" x14ac:dyDescent="0.25">
      <c r="A642" t="s">
        <v>1444</v>
      </c>
      <c r="B642" s="1" t="s">
        <v>1445</v>
      </c>
    </row>
    <row r="643" spans="1:2" x14ac:dyDescent="0.25">
      <c r="A643" t="s">
        <v>1446</v>
      </c>
      <c r="B643" s="1" t="s">
        <v>1447</v>
      </c>
    </row>
    <row r="644" spans="1:2" x14ac:dyDescent="0.25">
      <c r="A644" t="s">
        <v>1448</v>
      </c>
      <c r="B644" s="1" t="s">
        <v>1449</v>
      </c>
    </row>
    <row r="645" spans="1:2" x14ac:dyDescent="0.25">
      <c r="A645" t="s">
        <v>1450</v>
      </c>
      <c r="B645" s="1" t="s">
        <v>1451</v>
      </c>
    </row>
    <row r="646" spans="1:2" x14ac:dyDescent="0.25">
      <c r="A646" t="s">
        <v>1452</v>
      </c>
      <c r="B646" s="1" t="s">
        <v>1453</v>
      </c>
    </row>
    <row r="647" spans="1:2" x14ac:dyDescent="0.25">
      <c r="A647" t="s">
        <v>1454</v>
      </c>
      <c r="B647" s="1" t="s">
        <v>1455</v>
      </c>
    </row>
    <row r="648" spans="1:2" x14ac:dyDescent="0.25">
      <c r="A648" t="s">
        <v>1456</v>
      </c>
      <c r="B648" s="1" t="s">
        <v>1457</v>
      </c>
    </row>
    <row r="649" spans="1:2" x14ac:dyDescent="0.25">
      <c r="A649" t="s">
        <v>1458</v>
      </c>
      <c r="B649" s="1" t="s">
        <v>1459</v>
      </c>
    </row>
    <row r="650" spans="1:2" x14ac:dyDescent="0.25">
      <c r="A650" t="s">
        <v>1460</v>
      </c>
      <c r="B650" s="1" t="s">
        <v>1461</v>
      </c>
    </row>
    <row r="651" spans="1:2" x14ac:dyDescent="0.25">
      <c r="A651" t="s">
        <v>1462</v>
      </c>
      <c r="B651" s="1" t="s">
        <v>1463</v>
      </c>
    </row>
    <row r="652" spans="1:2" x14ac:dyDescent="0.25">
      <c r="A652" t="s">
        <v>1464</v>
      </c>
      <c r="B652" s="1" t="s">
        <v>1465</v>
      </c>
    </row>
    <row r="653" spans="1:2" x14ac:dyDescent="0.25">
      <c r="A653" t="s">
        <v>1466</v>
      </c>
      <c r="B653" s="1" t="s">
        <v>1467</v>
      </c>
    </row>
    <row r="654" spans="1:2" x14ac:dyDescent="0.25">
      <c r="A654" t="s">
        <v>1468</v>
      </c>
      <c r="B654" s="1" t="s">
        <v>1469</v>
      </c>
    </row>
    <row r="655" spans="1:2" x14ac:dyDescent="0.25">
      <c r="A655" t="s">
        <v>1470</v>
      </c>
      <c r="B655" s="1" t="s">
        <v>1471</v>
      </c>
    </row>
    <row r="656" spans="1:2" x14ac:dyDescent="0.25">
      <c r="A656" t="s">
        <v>1472</v>
      </c>
      <c r="B656" s="1" t="s">
        <v>1473</v>
      </c>
    </row>
    <row r="657" spans="1:2" x14ac:dyDescent="0.25">
      <c r="A657" t="s">
        <v>1474</v>
      </c>
      <c r="B657" s="1" t="s">
        <v>1475</v>
      </c>
    </row>
    <row r="658" spans="1:2" x14ac:dyDescent="0.25">
      <c r="A658" t="s">
        <v>1476</v>
      </c>
      <c r="B658" s="1" t="s">
        <v>1477</v>
      </c>
    </row>
    <row r="659" spans="1:2" x14ac:dyDescent="0.25">
      <c r="A659" t="s">
        <v>1478</v>
      </c>
      <c r="B659" s="1" t="s">
        <v>1479</v>
      </c>
    </row>
    <row r="660" spans="1:2" x14ac:dyDescent="0.25">
      <c r="A660" t="s">
        <v>1480</v>
      </c>
      <c r="B660" s="1" t="s">
        <v>1481</v>
      </c>
    </row>
    <row r="661" spans="1:2" x14ac:dyDescent="0.25">
      <c r="A661" t="s">
        <v>1482</v>
      </c>
      <c r="B661" s="1" t="s">
        <v>1483</v>
      </c>
    </row>
    <row r="662" spans="1:2" x14ac:dyDescent="0.25">
      <c r="A662" t="s">
        <v>1484</v>
      </c>
      <c r="B662" s="1" t="s">
        <v>1485</v>
      </c>
    </row>
    <row r="663" spans="1:2" x14ac:dyDescent="0.25">
      <c r="A663" t="s">
        <v>1486</v>
      </c>
      <c r="B663" s="1" t="s">
        <v>1487</v>
      </c>
    </row>
    <row r="664" spans="1:2" x14ac:dyDescent="0.25">
      <c r="A664" t="s">
        <v>1488</v>
      </c>
      <c r="B664" s="1" t="s">
        <v>1489</v>
      </c>
    </row>
    <row r="665" spans="1:2" x14ac:dyDescent="0.25">
      <c r="A665" t="s">
        <v>1490</v>
      </c>
      <c r="B665" s="1" t="s">
        <v>1491</v>
      </c>
    </row>
    <row r="666" spans="1:2" x14ac:dyDescent="0.25">
      <c r="A666" t="s">
        <v>1492</v>
      </c>
      <c r="B666" s="1" t="s">
        <v>1493</v>
      </c>
    </row>
    <row r="667" spans="1:2" x14ac:dyDescent="0.25">
      <c r="A667" t="s">
        <v>1494</v>
      </c>
      <c r="B667" s="1" t="s">
        <v>1495</v>
      </c>
    </row>
    <row r="668" spans="1:2" x14ac:dyDescent="0.25">
      <c r="A668" t="s">
        <v>1496</v>
      </c>
      <c r="B668" s="1" t="s">
        <v>1497</v>
      </c>
    </row>
    <row r="669" spans="1:2" x14ac:dyDescent="0.25">
      <c r="A669" t="s">
        <v>1498</v>
      </c>
      <c r="B669" s="1" t="s">
        <v>1499</v>
      </c>
    </row>
    <row r="670" spans="1:2" x14ac:dyDescent="0.25">
      <c r="A670" t="s">
        <v>1500</v>
      </c>
      <c r="B670" s="1" t="s">
        <v>1501</v>
      </c>
    </row>
    <row r="671" spans="1:2" x14ac:dyDescent="0.25">
      <c r="A671" t="s">
        <v>1502</v>
      </c>
      <c r="B671" s="1" t="s">
        <v>1503</v>
      </c>
    </row>
    <row r="672" spans="1:2" x14ac:dyDescent="0.25">
      <c r="A672" t="s">
        <v>1504</v>
      </c>
      <c r="B672" s="1" t="s">
        <v>1505</v>
      </c>
    </row>
    <row r="673" spans="1:2" x14ac:dyDescent="0.25">
      <c r="A673" t="s">
        <v>1506</v>
      </c>
      <c r="B673" s="1" t="s">
        <v>1507</v>
      </c>
    </row>
    <row r="674" spans="1:2" x14ac:dyDescent="0.25">
      <c r="A674" t="s">
        <v>1508</v>
      </c>
      <c r="B674" s="1" t="s">
        <v>1509</v>
      </c>
    </row>
    <row r="675" spans="1:2" x14ac:dyDescent="0.25">
      <c r="A675" t="s">
        <v>1510</v>
      </c>
      <c r="B675" s="1" t="s">
        <v>1511</v>
      </c>
    </row>
    <row r="676" spans="1:2" x14ac:dyDescent="0.25">
      <c r="A676" t="s">
        <v>1512</v>
      </c>
      <c r="B676" s="1" t="s">
        <v>1513</v>
      </c>
    </row>
    <row r="677" spans="1:2" x14ac:dyDescent="0.25">
      <c r="A677" t="s">
        <v>1514</v>
      </c>
      <c r="B677" s="1" t="s">
        <v>1515</v>
      </c>
    </row>
    <row r="678" spans="1:2" x14ac:dyDescent="0.25">
      <c r="A678" t="s">
        <v>1516</v>
      </c>
      <c r="B678" s="1" t="s">
        <v>1517</v>
      </c>
    </row>
    <row r="679" spans="1:2" x14ac:dyDescent="0.25">
      <c r="A679" t="s">
        <v>1518</v>
      </c>
      <c r="B679" s="1" t="s">
        <v>1519</v>
      </c>
    </row>
    <row r="680" spans="1:2" x14ac:dyDescent="0.25">
      <c r="A680" t="s">
        <v>1520</v>
      </c>
      <c r="B680" s="1" t="s">
        <v>1521</v>
      </c>
    </row>
    <row r="681" spans="1:2" x14ac:dyDescent="0.25">
      <c r="A681" t="s">
        <v>1522</v>
      </c>
      <c r="B681" s="1" t="s">
        <v>1523</v>
      </c>
    </row>
    <row r="682" spans="1:2" x14ac:dyDescent="0.25">
      <c r="A682" t="s">
        <v>1524</v>
      </c>
      <c r="B682" s="1" t="s">
        <v>1525</v>
      </c>
    </row>
    <row r="683" spans="1:2" x14ac:dyDescent="0.25">
      <c r="A683" t="s">
        <v>1526</v>
      </c>
      <c r="B683" s="1" t="s">
        <v>1527</v>
      </c>
    </row>
    <row r="684" spans="1:2" x14ac:dyDescent="0.25">
      <c r="A684" t="s">
        <v>1528</v>
      </c>
      <c r="B684" s="1" t="s">
        <v>1529</v>
      </c>
    </row>
    <row r="685" spans="1:2" x14ac:dyDescent="0.25">
      <c r="A685" t="s">
        <v>1530</v>
      </c>
      <c r="B685" s="1" t="s">
        <v>1531</v>
      </c>
    </row>
    <row r="686" spans="1:2" x14ac:dyDescent="0.25">
      <c r="A686" t="s">
        <v>1532</v>
      </c>
      <c r="B686" s="1" t="s">
        <v>1533</v>
      </c>
    </row>
    <row r="687" spans="1:2" x14ac:dyDescent="0.25">
      <c r="A687" t="s">
        <v>1534</v>
      </c>
      <c r="B687" s="1" t="s">
        <v>1535</v>
      </c>
    </row>
    <row r="688" spans="1:2" x14ac:dyDescent="0.25">
      <c r="A688" t="s">
        <v>1536</v>
      </c>
      <c r="B688" s="1" t="s">
        <v>1537</v>
      </c>
    </row>
    <row r="689" spans="1:2" x14ac:dyDescent="0.25">
      <c r="A689" t="s">
        <v>1538</v>
      </c>
      <c r="B689" s="1" t="s">
        <v>1539</v>
      </c>
    </row>
    <row r="690" spans="1:2" x14ac:dyDescent="0.25">
      <c r="A690" t="s">
        <v>1540</v>
      </c>
      <c r="B690" s="1" t="s">
        <v>1541</v>
      </c>
    </row>
    <row r="691" spans="1:2" x14ac:dyDescent="0.25">
      <c r="A691" t="s">
        <v>1542</v>
      </c>
      <c r="B691" s="1" t="s">
        <v>1543</v>
      </c>
    </row>
    <row r="692" spans="1:2" x14ac:dyDescent="0.25">
      <c r="A692" t="s">
        <v>1544</v>
      </c>
      <c r="B692" s="1" t="s">
        <v>1545</v>
      </c>
    </row>
    <row r="693" spans="1:2" x14ac:dyDescent="0.25">
      <c r="A693" t="s">
        <v>1546</v>
      </c>
      <c r="B693" s="1" t="s">
        <v>1547</v>
      </c>
    </row>
    <row r="694" spans="1:2" x14ac:dyDescent="0.25">
      <c r="A694" t="s">
        <v>1548</v>
      </c>
      <c r="B694" s="1" t="s">
        <v>1549</v>
      </c>
    </row>
    <row r="695" spans="1:2" x14ac:dyDescent="0.25">
      <c r="A695" t="s">
        <v>1550</v>
      </c>
      <c r="B695" s="1" t="s">
        <v>1551</v>
      </c>
    </row>
    <row r="696" spans="1:2" x14ac:dyDescent="0.25">
      <c r="A696" t="s">
        <v>1552</v>
      </c>
      <c r="B696" s="1" t="s">
        <v>1553</v>
      </c>
    </row>
    <row r="697" spans="1:2" x14ac:dyDescent="0.25">
      <c r="A697" t="s">
        <v>1554</v>
      </c>
      <c r="B697" s="1" t="s">
        <v>1555</v>
      </c>
    </row>
    <row r="698" spans="1:2" x14ac:dyDescent="0.25">
      <c r="A698" t="s">
        <v>1556</v>
      </c>
      <c r="B698" s="1" t="s">
        <v>1557</v>
      </c>
    </row>
    <row r="699" spans="1:2" x14ac:dyDescent="0.25">
      <c r="A699" t="s">
        <v>1558</v>
      </c>
      <c r="B699" s="1" t="s">
        <v>1559</v>
      </c>
    </row>
    <row r="700" spans="1:2" x14ac:dyDescent="0.25">
      <c r="A700" t="s">
        <v>1560</v>
      </c>
      <c r="B700" s="1" t="s">
        <v>1561</v>
      </c>
    </row>
    <row r="701" spans="1:2" x14ac:dyDescent="0.25">
      <c r="A701" t="s">
        <v>1562</v>
      </c>
      <c r="B701" s="1" t="s">
        <v>1563</v>
      </c>
    </row>
    <row r="702" spans="1:2" x14ac:dyDescent="0.25">
      <c r="A702" t="s">
        <v>1564</v>
      </c>
      <c r="B702" s="1" t="s">
        <v>1565</v>
      </c>
    </row>
    <row r="703" spans="1:2" x14ac:dyDescent="0.25">
      <c r="A703" t="s">
        <v>1566</v>
      </c>
      <c r="B703" s="1" t="s">
        <v>1567</v>
      </c>
    </row>
    <row r="704" spans="1:2" x14ac:dyDescent="0.25">
      <c r="A704" t="s">
        <v>1568</v>
      </c>
      <c r="B704" s="1" t="s">
        <v>1569</v>
      </c>
    </row>
    <row r="705" spans="1:2" x14ac:dyDescent="0.25">
      <c r="A705" t="s">
        <v>1570</v>
      </c>
      <c r="B705" s="1" t="s">
        <v>1571</v>
      </c>
    </row>
    <row r="706" spans="1:2" x14ac:dyDescent="0.25">
      <c r="A706" t="s">
        <v>1572</v>
      </c>
      <c r="B706" s="1" t="s">
        <v>1573</v>
      </c>
    </row>
    <row r="707" spans="1:2" x14ac:dyDescent="0.25">
      <c r="A707" t="s">
        <v>1574</v>
      </c>
      <c r="B707" s="1" t="s">
        <v>1575</v>
      </c>
    </row>
    <row r="708" spans="1:2" x14ac:dyDescent="0.25">
      <c r="A708" t="s">
        <v>1576</v>
      </c>
      <c r="B708" s="1" t="s">
        <v>1577</v>
      </c>
    </row>
    <row r="709" spans="1:2" x14ac:dyDescent="0.25">
      <c r="A709" t="s">
        <v>1578</v>
      </c>
      <c r="B709" s="1" t="s">
        <v>1579</v>
      </c>
    </row>
    <row r="710" spans="1:2" x14ac:dyDescent="0.25">
      <c r="A710" t="s">
        <v>1580</v>
      </c>
      <c r="B710" s="1" t="s">
        <v>1581</v>
      </c>
    </row>
    <row r="711" spans="1:2" x14ac:dyDescent="0.25">
      <c r="A711" t="s">
        <v>1582</v>
      </c>
      <c r="B711" s="1" t="s">
        <v>1583</v>
      </c>
    </row>
    <row r="712" spans="1:2" x14ac:dyDescent="0.25">
      <c r="A712" t="s">
        <v>1584</v>
      </c>
      <c r="B712" s="1" t="s">
        <v>1585</v>
      </c>
    </row>
    <row r="713" spans="1:2" x14ac:dyDescent="0.25">
      <c r="A713" t="s">
        <v>1586</v>
      </c>
      <c r="B713" s="1" t="s">
        <v>1587</v>
      </c>
    </row>
    <row r="714" spans="1:2" x14ac:dyDescent="0.25">
      <c r="A714" t="s">
        <v>1588</v>
      </c>
      <c r="B714" s="1" t="s">
        <v>1589</v>
      </c>
    </row>
    <row r="715" spans="1:2" x14ac:dyDescent="0.25">
      <c r="A715" t="s">
        <v>1590</v>
      </c>
      <c r="B715" s="1" t="s">
        <v>1591</v>
      </c>
    </row>
    <row r="716" spans="1:2" x14ac:dyDescent="0.25">
      <c r="A716" t="s">
        <v>1592</v>
      </c>
      <c r="B716" s="1" t="s">
        <v>1593</v>
      </c>
    </row>
    <row r="717" spans="1:2" x14ac:dyDescent="0.25">
      <c r="A717" t="s">
        <v>1594</v>
      </c>
      <c r="B717" s="1" t="s">
        <v>1595</v>
      </c>
    </row>
    <row r="718" spans="1:2" x14ac:dyDescent="0.25">
      <c r="A718" t="s">
        <v>1596</v>
      </c>
      <c r="B718" s="1" t="s">
        <v>1597</v>
      </c>
    </row>
    <row r="719" spans="1:2" x14ac:dyDescent="0.25">
      <c r="A719" t="s">
        <v>1598</v>
      </c>
      <c r="B719" s="1" t="s">
        <v>1599</v>
      </c>
    </row>
    <row r="720" spans="1:2" x14ac:dyDescent="0.25">
      <c r="A720" t="s">
        <v>1600</v>
      </c>
      <c r="B720" s="1" t="s">
        <v>1601</v>
      </c>
    </row>
    <row r="721" spans="1:2" x14ac:dyDescent="0.25">
      <c r="A721" t="s">
        <v>1602</v>
      </c>
      <c r="B721" s="1" t="s">
        <v>1603</v>
      </c>
    </row>
    <row r="722" spans="1:2" x14ac:dyDescent="0.25">
      <c r="A722" t="s">
        <v>1604</v>
      </c>
      <c r="B722" s="1" t="s">
        <v>1605</v>
      </c>
    </row>
    <row r="723" spans="1:2" x14ac:dyDescent="0.25">
      <c r="A723" t="s">
        <v>1606</v>
      </c>
      <c r="B723" s="1" t="s">
        <v>1607</v>
      </c>
    </row>
    <row r="724" spans="1:2" x14ac:dyDescent="0.25">
      <c r="A724" t="s">
        <v>1608</v>
      </c>
      <c r="B724" s="1" t="s">
        <v>1609</v>
      </c>
    </row>
    <row r="725" spans="1:2" x14ac:dyDescent="0.25">
      <c r="A725" t="s">
        <v>1610</v>
      </c>
      <c r="B725" s="1" t="s">
        <v>1611</v>
      </c>
    </row>
    <row r="726" spans="1:2" x14ac:dyDescent="0.25">
      <c r="A726" t="s">
        <v>1612</v>
      </c>
      <c r="B726" s="1" t="s">
        <v>1613</v>
      </c>
    </row>
    <row r="727" spans="1:2" x14ac:dyDescent="0.25">
      <c r="A727" t="s">
        <v>1614</v>
      </c>
      <c r="B727" s="1" t="s">
        <v>1615</v>
      </c>
    </row>
    <row r="728" spans="1:2" x14ac:dyDescent="0.25">
      <c r="A728" t="s">
        <v>1616</v>
      </c>
      <c r="B728" s="1" t="s">
        <v>1617</v>
      </c>
    </row>
    <row r="729" spans="1:2" x14ac:dyDescent="0.25">
      <c r="A729" t="s">
        <v>1618</v>
      </c>
      <c r="B729" s="1" t="s">
        <v>1619</v>
      </c>
    </row>
    <row r="730" spans="1:2" x14ac:dyDescent="0.25">
      <c r="A730" t="s">
        <v>1620</v>
      </c>
      <c r="B730" s="1" t="s">
        <v>1621</v>
      </c>
    </row>
    <row r="731" spans="1:2" x14ac:dyDescent="0.25">
      <c r="A731" t="s">
        <v>1622</v>
      </c>
      <c r="B731" s="1" t="s">
        <v>1623</v>
      </c>
    </row>
    <row r="732" spans="1:2" x14ac:dyDescent="0.25">
      <c r="A732" t="s">
        <v>1624</v>
      </c>
      <c r="B732" s="1" t="s">
        <v>1625</v>
      </c>
    </row>
    <row r="733" spans="1:2" x14ac:dyDescent="0.25">
      <c r="A733" t="s">
        <v>1626</v>
      </c>
      <c r="B733" s="1" t="s">
        <v>1627</v>
      </c>
    </row>
    <row r="734" spans="1:2" x14ac:dyDescent="0.25">
      <c r="A734" t="s">
        <v>1628</v>
      </c>
      <c r="B734" s="1" t="s">
        <v>1629</v>
      </c>
    </row>
    <row r="735" spans="1:2" x14ac:dyDescent="0.25">
      <c r="A735" t="s">
        <v>1630</v>
      </c>
      <c r="B735" s="1" t="s">
        <v>1631</v>
      </c>
    </row>
    <row r="736" spans="1:2" x14ac:dyDescent="0.25">
      <c r="A736" t="s">
        <v>1632</v>
      </c>
      <c r="B736" s="1" t="s">
        <v>1633</v>
      </c>
    </row>
    <row r="737" spans="1:2" x14ac:dyDescent="0.25">
      <c r="A737" t="s">
        <v>1634</v>
      </c>
      <c r="B737" s="1" t="s">
        <v>1635</v>
      </c>
    </row>
    <row r="738" spans="1:2" x14ac:dyDescent="0.25">
      <c r="A738" t="s">
        <v>1636</v>
      </c>
      <c r="B738" s="1" t="s">
        <v>1637</v>
      </c>
    </row>
    <row r="739" spans="1:2" x14ac:dyDescent="0.25">
      <c r="A739" t="s">
        <v>1638</v>
      </c>
      <c r="B739" s="1" t="s">
        <v>1639</v>
      </c>
    </row>
    <row r="740" spans="1:2" x14ac:dyDescent="0.25">
      <c r="A740" t="s">
        <v>1640</v>
      </c>
      <c r="B740" s="1" t="s">
        <v>1641</v>
      </c>
    </row>
    <row r="741" spans="1:2" x14ac:dyDescent="0.25">
      <c r="A741" t="s">
        <v>1642</v>
      </c>
      <c r="B741" s="1" t="s">
        <v>1643</v>
      </c>
    </row>
    <row r="742" spans="1:2" x14ac:dyDescent="0.25">
      <c r="A742" t="s">
        <v>1644</v>
      </c>
      <c r="B742" s="1" t="s">
        <v>1645</v>
      </c>
    </row>
    <row r="743" spans="1:2" x14ac:dyDescent="0.25">
      <c r="A743" t="s">
        <v>1646</v>
      </c>
      <c r="B743" s="1" t="s">
        <v>1647</v>
      </c>
    </row>
    <row r="744" spans="1:2" x14ac:dyDescent="0.25">
      <c r="A744" t="s">
        <v>1648</v>
      </c>
      <c r="B744" s="1" t="s">
        <v>1649</v>
      </c>
    </row>
    <row r="745" spans="1:2" x14ac:dyDescent="0.25">
      <c r="A745" t="s">
        <v>1650</v>
      </c>
      <c r="B745" s="1" t="s">
        <v>1651</v>
      </c>
    </row>
    <row r="746" spans="1:2" x14ac:dyDescent="0.25">
      <c r="A746" t="s">
        <v>1652</v>
      </c>
      <c r="B746" s="1" t="s">
        <v>1653</v>
      </c>
    </row>
    <row r="747" spans="1:2" x14ac:dyDescent="0.25">
      <c r="A747" t="s">
        <v>1654</v>
      </c>
      <c r="B747" s="1" t="s">
        <v>1655</v>
      </c>
    </row>
    <row r="748" spans="1:2" x14ac:dyDescent="0.25">
      <c r="A748" t="s">
        <v>1656</v>
      </c>
      <c r="B748" s="1" t="s">
        <v>1657</v>
      </c>
    </row>
    <row r="749" spans="1:2" x14ac:dyDescent="0.25">
      <c r="A749" t="s">
        <v>1658</v>
      </c>
      <c r="B749" s="1" t="s">
        <v>1659</v>
      </c>
    </row>
    <row r="750" spans="1:2" x14ac:dyDescent="0.25">
      <c r="A750" t="s">
        <v>1660</v>
      </c>
      <c r="B750" s="1" t="s">
        <v>1661</v>
      </c>
    </row>
    <row r="751" spans="1:2" x14ac:dyDescent="0.25">
      <c r="A751" t="s">
        <v>1662</v>
      </c>
      <c r="B751" s="1" t="s">
        <v>1663</v>
      </c>
    </row>
    <row r="752" spans="1:2" x14ac:dyDescent="0.25">
      <c r="A752" t="s">
        <v>1664</v>
      </c>
      <c r="B752" s="1" t="s">
        <v>1665</v>
      </c>
    </row>
    <row r="753" spans="1:2" x14ac:dyDescent="0.25">
      <c r="A753" t="s">
        <v>1666</v>
      </c>
      <c r="B753" s="1" t="s">
        <v>1667</v>
      </c>
    </row>
    <row r="754" spans="1:2" x14ac:dyDescent="0.25">
      <c r="A754" t="s">
        <v>1668</v>
      </c>
      <c r="B754" s="1" t="s">
        <v>1669</v>
      </c>
    </row>
    <row r="755" spans="1:2" x14ac:dyDescent="0.25">
      <c r="A755" t="s">
        <v>1670</v>
      </c>
      <c r="B755" s="1" t="s">
        <v>1671</v>
      </c>
    </row>
    <row r="756" spans="1:2" x14ac:dyDescent="0.25">
      <c r="A756" t="s">
        <v>1672</v>
      </c>
      <c r="B756" s="1" t="s">
        <v>1673</v>
      </c>
    </row>
    <row r="757" spans="1:2" x14ac:dyDescent="0.25">
      <c r="A757" t="s">
        <v>1674</v>
      </c>
      <c r="B757" s="1" t="s">
        <v>1675</v>
      </c>
    </row>
    <row r="758" spans="1:2" x14ac:dyDescent="0.25">
      <c r="A758" t="s">
        <v>1676</v>
      </c>
      <c r="B758" s="1" t="s">
        <v>1677</v>
      </c>
    </row>
    <row r="759" spans="1:2" x14ac:dyDescent="0.25">
      <c r="A759" t="s">
        <v>1678</v>
      </c>
      <c r="B759" s="1" t="s">
        <v>1679</v>
      </c>
    </row>
    <row r="760" spans="1:2" x14ac:dyDescent="0.25">
      <c r="A760" t="s">
        <v>1680</v>
      </c>
      <c r="B760" s="1" t="s">
        <v>1681</v>
      </c>
    </row>
    <row r="761" spans="1:2" x14ac:dyDescent="0.25">
      <c r="A761" t="s">
        <v>1682</v>
      </c>
      <c r="B761" s="1" t="s">
        <v>1683</v>
      </c>
    </row>
    <row r="762" spans="1:2" x14ac:dyDescent="0.25">
      <c r="A762" t="s">
        <v>1684</v>
      </c>
      <c r="B762" s="1" t="s">
        <v>1685</v>
      </c>
    </row>
    <row r="763" spans="1:2" x14ac:dyDescent="0.25">
      <c r="A763" t="s">
        <v>1686</v>
      </c>
      <c r="B763" s="1" t="s">
        <v>1687</v>
      </c>
    </row>
    <row r="764" spans="1:2" x14ac:dyDescent="0.25">
      <c r="A764" t="s">
        <v>1688</v>
      </c>
      <c r="B764" s="1" t="s">
        <v>1689</v>
      </c>
    </row>
    <row r="765" spans="1:2" x14ac:dyDescent="0.25">
      <c r="A765" t="s">
        <v>1690</v>
      </c>
      <c r="B765" s="1" t="s">
        <v>1691</v>
      </c>
    </row>
    <row r="766" spans="1:2" x14ac:dyDescent="0.25">
      <c r="A766" t="s">
        <v>1692</v>
      </c>
      <c r="B766" s="1" t="s">
        <v>1693</v>
      </c>
    </row>
    <row r="767" spans="1:2" x14ac:dyDescent="0.25">
      <c r="A767" t="s">
        <v>1694</v>
      </c>
      <c r="B767" s="1" t="s">
        <v>1695</v>
      </c>
    </row>
    <row r="768" spans="1:2" x14ac:dyDescent="0.25">
      <c r="A768" t="s">
        <v>1696</v>
      </c>
      <c r="B768" s="1" t="s">
        <v>1697</v>
      </c>
    </row>
    <row r="769" spans="1:2" x14ac:dyDescent="0.25">
      <c r="A769" t="s">
        <v>1698</v>
      </c>
      <c r="B769" s="1" t="s">
        <v>1699</v>
      </c>
    </row>
    <row r="770" spans="1:2" x14ac:dyDescent="0.25">
      <c r="A770" t="s">
        <v>1700</v>
      </c>
      <c r="B770" s="1" t="s">
        <v>1701</v>
      </c>
    </row>
    <row r="771" spans="1:2" x14ac:dyDescent="0.25">
      <c r="A771" t="s">
        <v>1702</v>
      </c>
      <c r="B771" s="1" t="s">
        <v>1703</v>
      </c>
    </row>
    <row r="772" spans="1:2" x14ac:dyDescent="0.25">
      <c r="A772" t="s">
        <v>1704</v>
      </c>
      <c r="B772" s="1" t="s">
        <v>1705</v>
      </c>
    </row>
    <row r="773" spans="1:2" x14ac:dyDescent="0.25">
      <c r="A773" t="s">
        <v>1706</v>
      </c>
      <c r="B773" s="1" t="s">
        <v>1707</v>
      </c>
    </row>
    <row r="774" spans="1:2" x14ac:dyDescent="0.25">
      <c r="A774" t="s">
        <v>1708</v>
      </c>
      <c r="B774" s="1" t="s">
        <v>1709</v>
      </c>
    </row>
    <row r="775" spans="1:2" x14ac:dyDescent="0.25">
      <c r="A775" t="s">
        <v>1710</v>
      </c>
      <c r="B775" s="1" t="s">
        <v>1711</v>
      </c>
    </row>
    <row r="776" spans="1:2" x14ac:dyDescent="0.25">
      <c r="A776" t="s">
        <v>1712</v>
      </c>
      <c r="B776" s="1" t="s">
        <v>1713</v>
      </c>
    </row>
    <row r="777" spans="1:2" x14ac:dyDescent="0.25">
      <c r="A777" t="s">
        <v>1714</v>
      </c>
      <c r="B777" s="1" t="s">
        <v>1715</v>
      </c>
    </row>
    <row r="778" spans="1:2" x14ac:dyDescent="0.25">
      <c r="A778" t="s">
        <v>1716</v>
      </c>
      <c r="B778" s="1" t="s">
        <v>1717</v>
      </c>
    </row>
    <row r="779" spans="1:2" x14ac:dyDescent="0.25">
      <c r="A779" t="s">
        <v>1718</v>
      </c>
      <c r="B779" s="1" t="s">
        <v>1719</v>
      </c>
    </row>
    <row r="780" spans="1:2" x14ac:dyDescent="0.25">
      <c r="A780" t="s">
        <v>1720</v>
      </c>
      <c r="B780" s="1" t="s">
        <v>1721</v>
      </c>
    </row>
    <row r="781" spans="1:2" x14ac:dyDescent="0.25">
      <c r="A781" t="s">
        <v>1722</v>
      </c>
      <c r="B781" s="1" t="s">
        <v>1723</v>
      </c>
    </row>
    <row r="782" spans="1:2" x14ac:dyDescent="0.25">
      <c r="A782" t="s">
        <v>1724</v>
      </c>
      <c r="B782" s="1" t="s">
        <v>1725</v>
      </c>
    </row>
    <row r="783" spans="1:2" x14ac:dyDescent="0.25">
      <c r="A783" t="s">
        <v>1726</v>
      </c>
      <c r="B783" s="1" t="s">
        <v>1727</v>
      </c>
    </row>
    <row r="784" spans="1:2" x14ac:dyDescent="0.25">
      <c r="A784" t="s">
        <v>1728</v>
      </c>
      <c r="B784" s="1" t="s">
        <v>1729</v>
      </c>
    </row>
    <row r="785" spans="1:2" x14ac:dyDescent="0.25">
      <c r="A785" t="s">
        <v>1730</v>
      </c>
      <c r="B785" s="1" t="s">
        <v>1731</v>
      </c>
    </row>
    <row r="786" spans="1:2" x14ac:dyDescent="0.25">
      <c r="A786" t="s">
        <v>1732</v>
      </c>
      <c r="B786" s="1" t="s">
        <v>1733</v>
      </c>
    </row>
    <row r="787" spans="1:2" x14ac:dyDescent="0.25">
      <c r="A787" t="s">
        <v>1734</v>
      </c>
      <c r="B787" s="1" t="s">
        <v>1735</v>
      </c>
    </row>
    <row r="788" spans="1:2" x14ac:dyDescent="0.25">
      <c r="A788" t="s">
        <v>1736</v>
      </c>
      <c r="B788" s="1" t="s">
        <v>1737</v>
      </c>
    </row>
    <row r="789" spans="1:2" x14ac:dyDescent="0.25">
      <c r="A789" t="s">
        <v>1738</v>
      </c>
      <c r="B789" s="1" t="s">
        <v>1739</v>
      </c>
    </row>
    <row r="790" spans="1:2" x14ac:dyDescent="0.25">
      <c r="A790" t="s">
        <v>1740</v>
      </c>
      <c r="B790" s="1" t="s">
        <v>1741</v>
      </c>
    </row>
    <row r="791" spans="1:2" x14ac:dyDescent="0.25">
      <c r="A791" t="s">
        <v>1742</v>
      </c>
      <c r="B791" s="1" t="s">
        <v>1743</v>
      </c>
    </row>
    <row r="792" spans="1:2" x14ac:dyDescent="0.25">
      <c r="A792" t="s">
        <v>1744</v>
      </c>
      <c r="B792" s="1" t="s">
        <v>1745</v>
      </c>
    </row>
    <row r="793" spans="1:2" x14ac:dyDescent="0.25">
      <c r="A793" t="s">
        <v>1746</v>
      </c>
      <c r="B793" s="1" t="s">
        <v>1747</v>
      </c>
    </row>
    <row r="794" spans="1:2" x14ac:dyDescent="0.25">
      <c r="A794" t="s">
        <v>1748</v>
      </c>
      <c r="B794" s="1" t="s">
        <v>1749</v>
      </c>
    </row>
    <row r="795" spans="1:2" x14ac:dyDescent="0.25">
      <c r="A795" t="s">
        <v>1750</v>
      </c>
      <c r="B795" s="1" t="s">
        <v>1751</v>
      </c>
    </row>
    <row r="796" spans="1:2" x14ac:dyDescent="0.25">
      <c r="A796" t="s">
        <v>1752</v>
      </c>
      <c r="B796" s="1" t="s">
        <v>1753</v>
      </c>
    </row>
    <row r="797" spans="1:2" x14ac:dyDescent="0.25">
      <c r="A797" t="s">
        <v>1754</v>
      </c>
      <c r="B797" s="1" t="s">
        <v>1755</v>
      </c>
    </row>
    <row r="798" spans="1:2" x14ac:dyDescent="0.25">
      <c r="A798" t="s">
        <v>1756</v>
      </c>
      <c r="B798" s="1" t="s">
        <v>1757</v>
      </c>
    </row>
    <row r="799" spans="1:2" x14ac:dyDescent="0.25">
      <c r="A799" t="s">
        <v>1758</v>
      </c>
      <c r="B799" s="1" t="s">
        <v>1759</v>
      </c>
    </row>
    <row r="800" spans="1:2" x14ac:dyDescent="0.25">
      <c r="A800" t="s">
        <v>1760</v>
      </c>
      <c r="B800" s="1" t="s">
        <v>1761</v>
      </c>
    </row>
    <row r="801" spans="1:2" x14ac:dyDescent="0.25">
      <c r="A801" t="s">
        <v>1762</v>
      </c>
      <c r="B801" s="1" t="s">
        <v>1763</v>
      </c>
    </row>
    <row r="802" spans="1:2" x14ac:dyDescent="0.25">
      <c r="A802" t="s">
        <v>1764</v>
      </c>
      <c r="B802" s="1" t="s">
        <v>1765</v>
      </c>
    </row>
    <row r="803" spans="1:2" x14ac:dyDescent="0.25">
      <c r="A803" t="s">
        <v>1766</v>
      </c>
      <c r="B803" s="1" t="s">
        <v>1767</v>
      </c>
    </row>
    <row r="804" spans="1:2" x14ac:dyDescent="0.25">
      <c r="A804" t="s">
        <v>1768</v>
      </c>
      <c r="B804" s="1" t="s">
        <v>1769</v>
      </c>
    </row>
    <row r="805" spans="1:2" x14ac:dyDescent="0.25">
      <c r="A805" t="s">
        <v>1770</v>
      </c>
      <c r="B805" s="1" t="s">
        <v>1771</v>
      </c>
    </row>
    <row r="806" spans="1:2" x14ac:dyDescent="0.25">
      <c r="A806" t="s">
        <v>1772</v>
      </c>
      <c r="B806" s="1" t="s">
        <v>1773</v>
      </c>
    </row>
    <row r="807" spans="1:2" x14ac:dyDescent="0.25">
      <c r="A807" t="s">
        <v>1774</v>
      </c>
      <c r="B807" s="1" t="s">
        <v>1775</v>
      </c>
    </row>
    <row r="808" spans="1:2" x14ac:dyDescent="0.25">
      <c r="A808" t="s">
        <v>1776</v>
      </c>
      <c r="B808" s="1" t="s">
        <v>1777</v>
      </c>
    </row>
    <row r="809" spans="1:2" x14ac:dyDescent="0.25">
      <c r="A809" t="s">
        <v>1778</v>
      </c>
      <c r="B809" s="1" t="s">
        <v>1779</v>
      </c>
    </row>
    <row r="810" spans="1:2" x14ac:dyDescent="0.25">
      <c r="A810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2CF40-CF2F-4A82-8BC7-87B0243DED2C}">
  <sheetPr>
    <tabColor rgb="FF7030A0"/>
  </sheetPr>
  <dimension ref="A1:I17"/>
  <sheetViews>
    <sheetView zoomScale="85" zoomScaleNormal="85" workbookViewId="0">
      <selection activeCell="J31" sqref="J31"/>
    </sheetView>
  </sheetViews>
  <sheetFormatPr defaultRowHeight="15" x14ac:dyDescent="0.25"/>
  <cols>
    <col min="1" max="1" width="9.7109375" bestFit="1" customWidth="1"/>
    <col min="2" max="2" width="13.7109375" bestFit="1" customWidth="1"/>
    <col min="3" max="3" width="17.28515625" bestFit="1" customWidth="1"/>
  </cols>
  <sheetData>
    <row r="1" spans="1:9" x14ac:dyDescent="0.25">
      <c r="A1" t="s">
        <v>4238</v>
      </c>
      <c r="B1" t="s">
        <v>4240</v>
      </c>
      <c r="C1" t="s">
        <v>4241</v>
      </c>
      <c r="D1" t="s">
        <v>2601</v>
      </c>
    </row>
    <row r="2" spans="1:9" x14ac:dyDescent="0.25">
      <c r="A2" t="s">
        <v>1912</v>
      </c>
      <c r="B2" t="s">
        <v>2005</v>
      </c>
      <c r="C2" t="s">
        <v>5</v>
      </c>
      <c r="D2" s="35">
        <v>1</v>
      </c>
      <c r="I2" s="26"/>
    </row>
    <row r="3" spans="1:9" x14ac:dyDescent="0.25">
      <c r="A3" t="s">
        <v>1912</v>
      </c>
      <c r="B3" t="s">
        <v>2005</v>
      </c>
      <c r="C3" t="s">
        <v>12</v>
      </c>
      <c r="D3" s="35">
        <v>3.20609844929082</v>
      </c>
      <c r="I3" s="26"/>
    </row>
    <row r="4" spans="1:9" x14ac:dyDescent="0.25">
      <c r="A4" t="s">
        <v>1912</v>
      </c>
      <c r="B4" t="s">
        <v>2005</v>
      </c>
      <c r="C4" t="s">
        <v>18</v>
      </c>
      <c r="D4" s="35">
        <v>1.6707674305819999</v>
      </c>
      <c r="I4" s="26"/>
    </row>
    <row r="5" spans="1:9" x14ac:dyDescent="0.25">
      <c r="A5" t="s">
        <v>1912</v>
      </c>
      <c r="B5" t="s">
        <v>2005</v>
      </c>
      <c r="C5" t="s">
        <v>23</v>
      </c>
      <c r="D5" s="35">
        <v>1.28024229830875</v>
      </c>
      <c r="I5" s="26"/>
    </row>
    <row r="6" spans="1:9" x14ac:dyDescent="0.25">
      <c r="A6" t="s">
        <v>1912</v>
      </c>
      <c r="B6" t="s">
        <v>2602</v>
      </c>
      <c r="C6" t="s">
        <v>1783</v>
      </c>
      <c r="D6" s="35">
        <v>1</v>
      </c>
    </row>
    <row r="7" spans="1:9" x14ac:dyDescent="0.25">
      <c r="A7" t="s">
        <v>1912</v>
      </c>
      <c r="B7" t="s">
        <v>2602</v>
      </c>
      <c r="C7" t="s">
        <v>1807</v>
      </c>
      <c r="D7" s="35">
        <v>1.1483852084265</v>
      </c>
    </row>
    <row r="8" spans="1:9" x14ac:dyDescent="0.25">
      <c r="A8" t="s">
        <v>1912</v>
      </c>
      <c r="B8" t="s">
        <v>1998</v>
      </c>
      <c r="C8" t="s">
        <v>3</v>
      </c>
      <c r="D8" s="35">
        <v>1</v>
      </c>
    </row>
    <row r="9" spans="1:9" x14ac:dyDescent="0.25">
      <c r="A9" t="s">
        <v>1912</v>
      </c>
      <c r="B9" t="s">
        <v>1998</v>
      </c>
      <c r="C9" t="s">
        <v>10</v>
      </c>
      <c r="D9" s="35">
        <v>2.1333220447014001</v>
      </c>
    </row>
    <row r="10" spans="1:9" x14ac:dyDescent="0.25">
      <c r="A10" t="s">
        <v>1913</v>
      </c>
      <c r="B10" t="s">
        <v>1998</v>
      </c>
      <c r="C10" t="s">
        <v>3</v>
      </c>
      <c r="D10" s="35">
        <v>1</v>
      </c>
    </row>
    <row r="11" spans="1:9" x14ac:dyDescent="0.25">
      <c r="A11" t="s">
        <v>1913</v>
      </c>
      <c r="B11" t="s">
        <v>1998</v>
      </c>
      <c r="C11" t="s">
        <v>10</v>
      </c>
      <c r="D11" s="35">
        <v>1.44430082497285</v>
      </c>
    </row>
    <row r="12" spans="1:9" x14ac:dyDescent="0.25">
      <c r="A12" t="s">
        <v>1914</v>
      </c>
      <c r="B12" t="s">
        <v>1998</v>
      </c>
      <c r="C12" t="s">
        <v>3</v>
      </c>
      <c r="D12" s="35">
        <v>1</v>
      </c>
    </row>
    <row r="13" spans="1:9" x14ac:dyDescent="0.25">
      <c r="A13" t="s">
        <v>1914</v>
      </c>
      <c r="B13" t="s">
        <v>1998</v>
      </c>
      <c r="C13" t="s">
        <v>10</v>
      </c>
      <c r="D13" s="35">
        <v>1</v>
      </c>
    </row>
    <row r="14" spans="1:9" x14ac:dyDescent="0.25">
      <c r="A14" t="s">
        <v>1917</v>
      </c>
      <c r="B14" t="s">
        <v>1998</v>
      </c>
      <c r="C14" t="s">
        <v>3</v>
      </c>
      <c r="D14" s="35">
        <v>1</v>
      </c>
    </row>
    <row r="15" spans="1:9" x14ac:dyDescent="0.25">
      <c r="A15" t="s">
        <v>1917</v>
      </c>
      <c r="B15" t="s">
        <v>1998</v>
      </c>
      <c r="C15" t="s">
        <v>10</v>
      </c>
      <c r="D15" s="35">
        <v>1</v>
      </c>
    </row>
    <row r="16" spans="1:9" x14ac:dyDescent="0.25">
      <c r="A16" t="s">
        <v>2603</v>
      </c>
      <c r="B16" t="s">
        <v>1998</v>
      </c>
      <c r="C16" t="s">
        <v>3</v>
      </c>
      <c r="D16" s="35">
        <v>1</v>
      </c>
    </row>
    <row r="17" spans="1:4" x14ac:dyDescent="0.25">
      <c r="A17" t="s">
        <v>2603</v>
      </c>
      <c r="B17" t="s">
        <v>1998</v>
      </c>
      <c r="C17" t="s">
        <v>10</v>
      </c>
      <c r="D17" s="35">
        <v>2.2045214835699798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A874-2ED0-4D4E-BF97-F53E13A3FDC5}">
  <sheetPr>
    <tabColor rgb="FF7030A0"/>
  </sheetPr>
  <dimension ref="A1:F9"/>
  <sheetViews>
    <sheetView zoomScale="85" zoomScaleNormal="85" workbookViewId="0">
      <selection sqref="A1:F9"/>
    </sheetView>
  </sheetViews>
  <sheetFormatPr defaultRowHeight="15" x14ac:dyDescent="0.25"/>
  <cols>
    <col min="2" max="2" width="36.7109375" bestFit="1" customWidth="1"/>
    <col min="3" max="3" width="10.85546875" bestFit="1" customWidth="1"/>
    <col min="4" max="4" width="13.5703125" bestFit="1" customWidth="1"/>
    <col min="5" max="6" width="9.28515625" bestFit="1" customWidth="1"/>
  </cols>
  <sheetData>
    <row r="1" spans="1:6" x14ac:dyDescent="0.25">
      <c r="A1" t="s">
        <v>2587</v>
      </c>
      <c r="B1" t="s">
        <v>2588</v>
      </c>
      <c r="C1" t="s">
        <v>2589</v>
      </c>
      <c r="D1" t="s">
        <v>2590</v>
      </c>
      <c r="E1" t="s">
        <v>2591</v>
      </c>
      <c r="F1" t="s">
        <v>2592</v>
      </c>
    </row>
    <row r="2" spans="1:6" x14ac:dyDescent="0.25">
      <c r="A2" t="s">
        <v>2593</v>
      </c>
      <c r="B2" t="s">
        <v>4259</v>
      </c>
      <c r="C2" s="25">
        <v>0</v>
      </c>
      <c r="D2" s="25">
        <v>50000</v>
      </c>
      <c r="E2" s="25">
        <v>0</v>
      </c>
      <c r="F2" s="25">
        <v>1000</v>
      </c>
    </row>
    <row r="3" spans="1:6" x14ac:dyDescent="0.25">
      <c r="A3" t="s">
        <v>2594</v>
      </c>
      <c r="B3" t="s">
        <v>4260</v>
      </c>
      <c r="C3" s="25">
        <v>50000</v>
      </c>
      <c r="D3" s="25">
        <v>100000</v>
      </c>
      <c r="E3" s="25">
        <v>0</v>
      </c>
      <c r="F3" s="25">
        <v>1500</v>
      </c>
    </row>
    <row r="4" spans="1:6" x14ac:dyDescent="0.25">
      <c r="A4" t="s">
        <v>2595</v>
      </c>
      <c r="B4" t="s">
        <v>4261</v>
      </c>
      <c r="C4" s="25">
        <v>100000</v>
      </c>
      <c r="D4" s="25">
        <v>250000</v>
      </c>
      <c r="E4" s="25">
        <v>0</v>
      </c>
      <c r="F4" s="25">
        <v>2000</v>
      </c>
    </row>
    <row r="5" spans="1:6" x14ac:dyDescent="0.25">
      <c r="A5" t="s">
        <v>2596</v>
      </c>
      <c r="B5" t="s">
        <v>4262</v>
      </c>
      <c r="C5" s="25">
        <v>250000</v>
      </c>
      <c r="D5" s="25">
        <v>500000</v>
      </c>
      <c r="E5" s="25">
        <v>0</v>
      </c>
      <c r="F5" s="25">
        <v>2500</v>
      </c>
    </row>
    <row r="6" spans="1:6" x14ac:dyDescent="0.25">
      <c r="A6" t="s">
        <v>2597</v>
      </c>
      <c r="B6" t="s">
        <v>4263</v>
      </c>
      <c r="C6" s="25">
        <v>500000</v>
      </c>
      <c r="D6" s="25">
        <v>1000000</v>
      </c>
      <c r="E6" s="25">
        <v>0</v>
      </c>
      <c r="F6" s="25">
        <v>5000</v>
      </c>
    </row>
    <row r="7" spans="1:6" x14ac:dyDescent="0.25">
      <c r="A7" t="s">
        <v>2598</v>
      </c>
      <c r="B7" t="s">
        <v>4264</v>
      </c>
      <c r="C7" s="25">
        <v>1000000</v>
      </c>
      <c r="D7" s="25">
        <v>5000000</v>
      </c>
      <c r="E7" s="25">
        <v>0</v>
      </c>
      <c r="F7" s="25">
        <v>10000</v>
      </c>
    </row>
    <row r="8" spans="1:6" x14ac:dyDescent="0.25">
      <c r="A8" t="s">
        <v>2599</v>
      </c>
      <c r="B8" t="s">
        <v>4265</v>
      </c>
      <c r="C8" s="25">
        <v>5000000</v>
      </c>
      <c r="D8" s="25">
        <v>10000000</v>
      </c>
      <c r="E8" s="25">
        <v>0</v>
      </c>
      <c r="F8" s="25">
        <v>20000</v>
      </c>
    </row>
    <row r="9" spans="1:6" x14ac:dyDescent="0.25">
      <c r="A9" t="s">
        <v>2600</v>
      </c>
      <c r="B9" t="s">
        <v>4266</v>
      </c>
      <c r="C9" s="25">
        <v>10000000</v>
      </c>
      <c r="D9" s="25">
        <v>1000000000</v>
      </c>
      <c r="E9" s="25">
        <v>0</v>
      </c>
      <c r="F9" s="25">
        <v>30000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416EC-8D8F-46EF-B15F-3E448D94D4EE}">
  <sheetPr>
    <tabColor rgb="FFFF0000"/>
  </sheetPr>
  <dimension ref="A1:J4094"/>
  <sheetViews>
    <sheetView tabSelected="1" workbookViewId="0">
      <selection sqref="A1:XFD1048576"/>
    </sheetView>
  </sheetViews>
  <sheetFormatPr defaultRowHeight="15" x14ac:dyDescent="0.25"/>
  <cols>
    <col min="1" max="1" width="48" bestFit="1" customWidth="1"/>
    <col min="2" max="2" width="33.42578125" bestFit="1" customWidth="1"/>
    <col min="3" max="3" width="38.7109375" bestFit="1" customWidth="1"/>
    <col min="4" max="4" width="26.7109375" bestFit="1" customWidth="1"/>
    <col min="5" max="5" width="14.140625" bestFit="1" customWidth="1"/>
    <col min="6" max="6" width="11.7109375" bestFit="1" customWidth="1"/>
  </cols>
  <sheetData>
    <row r="1" spans="1:8" x14ac:dyDescent="0.25">
      <c r="A1" s="42" t="s">
        <v>4242</v>
      </c>
      <c r="B1" s="42" t="s">
        <v>4308</v>
      </c>
      <c r="C1" s="42" t="s">
        <v>4307</v>
      </c>
      <c r="D1" s="42" t="s">
        <v>4306</v>
      </c>
      <c r="E1" s="42" t="s">
        <v>4305</v>
      </c>
      <c r="F1" s="42" t="s">
        <v>4243</v>
      </c>
      <c r="H1" s="36"/>
    </row>
    <row r="2" spans="1:8" x14ac:dyDescent="0.25">
      <c r="A2" s="46" t="s">
        <v>4244</v>
      </c>
      <c r="B2" s="45" t="s">
        <v>1998</v>
      </c>
      <c r="C2" s="45" t="s">
        <v>0</v>
      </c>
      <c r="D2" s="45" t="s">
        <v>3</v>
      </c>
      <c r="E2" s="45" t="s">
        <v>4304</v>
      </c>
      <c r="F2" s="44">
        <v>1</v>
      </c>
    </row>
    <row r="3" spans="1:8" x14ac:dyDescent="0.25">
      <c r="A3" s="43" t="s">
        <v>4244</v>
      </c>
      <c r="B3" s="42" t="s">
        <v>1998</v>
      </c>
      <c r="C3" s="42" t="s">
        <v>0</v>
      </c>
      <c r="D3" s="42" t="s">
        <v>10</v>
      </c>
      <c r="E3" s="42" t="s">
        <v>4303</v>
      </c>
      <c r="F3" s="40">
        <v>2</v>
      </c>
    </row>
    <row r="4" spans="1:8" x14ac:dyDescent="0.25">
      <c r="A4" s="43" t="s">
        <v>4244</v>
      </c>
      <c r="B4" s="42" t="s">
        <v>1999</v>
      </c>
      <c r="C4" s="42" t="s">
        <v>26</v>
      </c>
      <c r="D4" s="42" t="s">
        <v>29</v>
      </c>
      <c r="E4" s="42" t="s">
        <v>28</v>
      </c>
      <c r="F4" s="40">
        <v>1</v>
      </c>
    </row>
    <row r="5" spans="1:8" x14ac:dyDescent="0.25">
      <c r="A5" s="43" t="s">
        <v>4244</v>
      </c>
      <c r="B5" s="42" t="s">
        <v>1999</v>
      </c>
      <c r="C5" s="42" t="s">
        <v>26</v>
      </c>
      <c r="D5" s="42" t="s">
        <v>34</v>
      </c>
      <c r="E5" s="42" t="s">
        <v>21</v>
      </c>
      <c r="F5" s="40">
        <f>F4+1</f>
        <v>2</v>
      </c>
    </row>
    <row r="6" spans="1:8" x14ac:dyDescent="0.25">
      <c r="A6" s="43" t="s">
        <v>4244</v>
      </c>
      <c r="B6" s="42" t="s">
        <v>1999</v>
      </c>
      <c r="C6" s="42" t="s">
        <v>26</v>
      </c>
      <c r="D6" s="42" t="s">
        <v>41</v>
      </c>
      <c r="E6" s="42" t="s">
        <v>40</v>
      </c>
      <c r="F6" s="40">
        <f>F5+1</f>
        <v>3</v>
      </c>
    </row>
    <row r="7" spans="1:8" x14ac:dyDescent="0.25">
      <c r="A7" s="43" t="s">
        <v>4244</v>
      </c>
      <c r="B7" s="42" t="s">
        <v>1999</v>
      </c>
      <c r="C7" s="42" t="s">
        <v>26</v>
      </c>
      <c r="D7" s="42" t="s">
        <v>46</v>
      </c>
      <c r="E7" s="42" t="s">
        <v>25</v>
      </c>
      <c r="F7" s="40">
        <f>F6+1</f>
        <v>4</v>
      </c>
    </row>
    <row r="8" spans="1:8" x14ac:dyDescent="0.25">
      <c r="A8" s="43" t="s">
        <v>4244</v>
      </c>
      <c r="B8" s="42" t="s">
        <v>1999</v>
      </c>
      <c r="C8" s="42" t="s">
        <v>26</v>
      </c>
      <c r="D8" s="42" t="s">
        <v>51</v>
      </c>
      <c r="E8" s="42" t="s">
        <v>50</v>
      </c>
      <c r="F8" s="40">
        <f>F7+1</f>
        <v>5</v>
      </c>
    </row>
    <row r="9" spans="1:8" x14ac:dyDescent="0.25">
      <c r="A9" s="43" t="s">
        <v>4244</v>
      </c>
      <c r="B9" s="42" t="s">
        <v>1999</v>
      </c>
      <c r="C9" s="42" t="s">
        <v>26</v>
      </c>
      <c r="D9" s="42" t="s">
        <v>58</v>
      </c>
      <c r="E9" s="42" t="s">
        <v>57</v>
      </c>
      <c r="F9" s="40">
        <f>F8+1</f>
        <v>6</v>
      </c>
    </row>
    <row r="10" spans="1:8" x14ac:dyDescent="0.25">
      <c r="A10" s="43" t="s">
        <v>4244</v>
      </c>
      <c r="B10" s="42" t="s">
        <v>2000</v>
      </c>
      <c r="C10" s="42" t="s">
        <v>1780</v>
      </c>
      <c r="D10" s="41" t="s">
        <v>1806</v>
      </c>
      <c r="E10" s="41" t="s">
        <v>1806</v>
      </c>
      <c r="F10" s="40">
        <v>1</v>
      </c>
    </row>
    <row r="11" spans="1:8" x14ac:dyDescent="0.25">
      <c r="A11" s="43" t="s">
        <v>4244</v>
      </c>
      <c r="B11" s="42" t="s">
        <v>2000</v>
      </c>
      <c r="C11" s="42" t="s">
        <v>1780</v>
      </c>
      <c r="D11" s="41" t="s">
        <v>1808</v>
      </c>
      <c r="E11" s="41" t="s">
        <v>1808</v>
      </c>
      <c r="F11" s="40">
        <f t="shared" ref="F11:F61" si="0">F10+1</f>
        <v>2</v>
      </c>
    </row>
    <row r="12" spans="1:8" x14ac:dyDescent="0.25">
      <c r="A12" s="43" t="s">
        <v>4244</v>
      </c>
      <c r="B12" s="42" t="s">
        <v>2000</v>
      </c>
      <c r="C12" s="42" t="s">
        <v>1780</v>
      </c>
      <c r="D12" s="41" t="s">
        <v>1809</v>
      </c>
      <c r="E12" s="41" t="s">
        <v>1809</v>
      </c>
      <c r="F12" s="40">
        <f t="shared" si="0"/>
        <v>3</v>
      </c>
    </row>
    <row r="13" spans="1:8" x14ac:dyDescent="0.25">
      <c r="A13" s="43" t="s">
        <v>4244</v>
      </c>
      <c r="B13" s="42" t="s">
        <v>2000</v>
      </c>
      <c r="C13" s="42" t="s">
        <v>1780</v>
      </c>
      <c r="D13" s="41" t="s">
        <v>1890</v>
      </c>
      <c r="E13" s="41" t="s">
        <v>1890</v>
      </c>
      <c r="F13" s="40">
        <f t="shared" si="0"/>
        <v>4</v>
      </c>
    </row>
    <row r="14" spans="1:8" x14ac:dyDescent="0.25">
      <c r="A14" s="43" t="s">
        <v>4244</v>
      </c>
      <c r="B14" s="42" t="s">
        <v>2000</v>
      </c>
      <c r="C14" s="42" t="s">
        <v>1780</v>
      </c>
      <c r="D14" s="41" t="s">
        <v>1810</v>
      </c>
      <c r="E14" s="41" t="s">
        <v>1810</v>
      </c>
      <c r="F14" s="40">
        <f t="shared" si="0"/>
        <v>5</v>
      </c>
    </row>
    <row r="15" spans="1:8" x14ac:dyDescent="0.25">
      <c r="A15" s="43" t="s">
        <v>4244</v>
      </c>
      <c r="B15" s="42" t="s">
        <v>2000</v>
      </c>
      <c r="C15" s="42" t="s">
        <v>1780</v>
      </c>
      <c r="D15" s="41" t="s">
        <v>1811</v>
      </c>
      <c r="E15" s="41" t="s">
        <v>1811</v>
      </c>
      <c r="F15" s="40">
        <f t="shared" si="0"/>
        <v>6</v>
      </c>
    </row>
    <row r="16" spans="1:8" x14ac:dyDescent="0.25">
      <c r="A16" s="43" t="s">
        <v>4244</v>
      </c>
      <c r="B16" s="42" t="s">
        <v>2000</v>
      </c>
      <c r="C16" s="42" t="s">
        <v>1780</v>
      </c>
      <c r="D16" s="41" t="s">
        <v>1812</v>
      </c>
      <c r="E16" s="41" t="s">
        <v>1812</v>
      </c>
      <c r="F16" s="40">
        <f t="shared" si="0"/>
        <v>7</v>
      </c>
    </row>
    <row r="17" spans="1:6" x14ac:dyDescent="0.25">
      <c r="A17" s="43" t="s">
        <v>4244</v>
      </c>
      <c r="B17" s="42" t="s">
        <v>2000</v>
      </c>
      <c r="C17" s="42" t="s">
        <v>1780</v>
      </c>
      <c r="D17" s="41" t="s">
        <v>1813</v>
      </c>
      <c r="E17" s="41" t="s">
        <v>1813</v>
      </c>
      <c r="F17" s="40">
        <f t="shared" si="0"/>
        <v>8</v>
      </c>
    </row>
    <row r="18" spans="1:6" x14ac:dyDescent="0.25">
      <c r="A18" s="43" t="s">
        <v>4244</v>
      </c>
      <c r="B18" s="42" t="s">
        <v>2000</v>
      </c>
      <c r="C18" s="42" t="s">
        <v>1780</v>
      </c>
      <c r="D18" s="41" t="s">
        <v>1814</v>
      </c>
      <c r="E18" s="41" t="s">
        <v>1814</v>
      </c>
      <c r="F18" s="40">
        <f t="shared" si="0"/>
        <v>9</v>
      </c>
    </row>
    <row r="19" spans="1:6" x14ac:dyDescent="0.25">
      <c r="A19" s="43" t="s">
        <v>4244</v>
      </c>
      <c r="B19" s="42" t="s">
        <v>2000</v>
      </c>
      <c r="C19" s="42" t="s">
        <v>1780</v>
      </c>
      <c r="D19" s="41" t="s">
        <v>40</v>
      </c>
      <c r="E19" s="41" t="s">
        <v>40</v>
      </c>
      <c r="F19" s="40">
        <f t="shared" si="0"/>
        <v>10</v>
      </c>
    </row>
    <row r="20" spans="1:6" x14ac:dyDescent="0.25">
      <c r="A20" s="43" t="s">
        <v>4244</v>
      </c>
      <c r="B20" s="42" t="s">
        <v>2000</v>
      </c>
      <c r="C20" s="42" t="s">
        <v>1780</v>
      </c>
      <c r="D20" s="41" t="s">
        <v>1815</v>
      </c>
      <c r="E20" s="41" t="s">
        <v>1815</v>
      </c>
      <c r="F20" s="40">
        <f t="shared" si="0"/>
        <v>11</v>
      </c>
    </row>
    <row r="21" spans="1:6" x14ac:dyDescent="0.25">
      <c r="A21" s="43" t="s">
        <v>4244</v>
      </c>
      <c r="B21" s="42" t="s">
        <v>2000</v>
      </c>
      <c r="C21" s="42" t="s">
        <v>1780</v>
      </c>
      <c r="D21" s="41" t="s">
        <v>1885</v>
      </c>
      <c r="E21" s="41" t="s">
        <v>1885</v>
      </c>
      <c r="F21" s="40">
        <f t="shared" si="0"/>
        <v>12</v>
      </c>
    </row>
    <row r="22" spans="1:6" x14ac:dyDescent="0.25">
      <c r="A22" s="43" t="s">
        <v>4244</v>
      </c>
      <c r="B22" s="42" t="s">
        <v>2000</v>
      </c>
      <c r="C22" s="42" t="s">
        <v>1780</v>
      </c>
      <c r="D22" s="41" t="s">
        <v>1816</v>
      </c>
      <c r="E22" s="41" t="s">
        <v>1816</v>
      </c>
      <c r="F22" s="40">
        <f t="shared" si="0"/>
        <v>13</v>
      </c>
    </row>
    <row r="23" spans="1:6" x14ac:dyDescent="0.25">
      <c r="A23" s="43" t="s">
        <v>4244</v>
      </c>
      <c r="B23" s="42" t="s">
        <v>2000</v>
      </c>
      <c r="C23" s="42" t="s">
        <v>1780</v>
      </c>
      <c r="D23" s="41" t="s">
        <v>1817</v>
      </c>
      <c r="E23" s="41" t="s">
        <v>1817</v>
      </c>
      <c r="F23" s="40">
        <f t="shared" si="0"/>
        <v>14</v>
      </c>
    </row>
    <row r="24" spans="1:6" x14ac:dyDescent="0.25">
      <c r="A24" s="43" t="s">
        <v>4244</v>
      </c>
      <c r="B24" s="42" t="s">
        <v>2000</v>
      </c>
      <c r="C24" s="42" t="s">
        <v>1780</v>
      </c>
      <c r="D24" s="41" t="s">
        <v>1818</v>
      </c>
      <c r="E24" s="41" t="s">
        <v>1818</v>
      </c>
      <c r="F24" s="40">
        <f t="shared" si="0"/>
        <v>15</v>
      </c>
    </row>
    <row r="25" spans="1:6" x14ac:dyDescent="0.25">
      <c r="A25" s="43" t="s">
        <v>4244</v>
      </c>
      <c r="B25" s="42" t="s">
        <v>2000</v>
      </c>
      <c r="C25" s="42" t="s">
        <v>1780</v>
      </c>
      <c r="D25" s="41" t="s">
        <v>27</v>
      </c>
      <c r="E25" s="41" t="s">
        <v>27</v>
      </c>
      <c r="F25" s="40">
        <f t="shared" si="0"/>
        <v>16</v>
      </c>
    </row>
    <row r="26" spans="1:6" x14ac:dyDescent="0.25">
      <c r="A26" s="43" t="s">
        <v>4244</v>
      </c>
      <c r="B26" s="42" t="s">
        <v>2000</v>
      </c>
      <c r="C26" s="42" t="s">
        <v>1780</v>
      </c>
      <c r="D26" s="41" t="s">
        <v>1819</v>
      </c>
      <c r="E26" s="41" t="s">
        <v>1819</v>
      </c>
      <c r="F26" s="40">
        <f t="shared" si="0"/>
        <v>17</v>
      </c>
    </row>
    <row r="27" spans="1:6" x14ac:dyDescent="0.25">
      <c r="A27" s="43" t="s">
        <v>4244</v>
      </c>
      <c r="B27" s="42" t="s">
        <v>2000</v>
      </c>
      <c r="C27" s="42" t="s">
        <v>1780</v>
      </c>
      <c r="D27" s="41" t="s">
        <v>1820</v>
      </c>
      <c r="E27" s="41" t="s">
        <v>1820</v>
      </c>
      <c r="F27" s="40">
        <f t="shared" si="0"/>
        <v>18</v>
      </c>
    </row>
    <row r="28" spans="1:6" x14ac:dyDescent="0.25">
      <c r="A28" s="43" t="s">
        <v>4244</v>
      </c>
      <c r="B28" s="42" t="s">
        <v>2000</v>
      </c>
      <c r="C28" s="42" t="s">
        <v>1780</v>
      </c>
      <c r="D28" s="41" t="s">
        <v>1821</v>
      </c>
      <c r="E28" s="41" t="s">
        <v>1821</v>
      </c>
      <c r="F28" s="40">
        <f t="shared" si="0"/>
        <v>19</v>
      </c>
    </row>
    <row r="29" spans="1:6" x14ac:dyDescent="0.25">
      <c r="A29" s="43" t="s">
        <v>4244</v>
      </c>
      <c r="B29" s="42" t="s">
        <v>2000</v>
      </c>
      <c r="C29" s="42" t="s">
        <v>1780</v>
      </c>
      <c r="D29" s="41" t="s">
        <v>1822</v>
      </c>
      <c r="E29" s="41" t="s">
        <v>1822</v>
      </c>
      <c r="F29" s="40">
        <f t="shared" si="0"/>
        <v>20</v>
      </c>
    </row>
    <row r="30" spans="1:6" x14ac:dyDescent="0.25">
      <c r="A30" s="43" t="s">
        <v>4244</v>
      </c>
      <c r="B30" s="42" t="s">
        <v>2000</v>
      </c>
      <c r="C30" s="42" t="s">
        <v>1780</v>
      </c>
      <c r="D30" s="41" t="s">
        <v>1823</v>
      </c>
      <c r="E30" s="41" t="s">
        <v>1823</v>
      </c>
      <c r="F30" s="40">
        <f t="shared" si="0"/>
        <v>21</v>
      </c>
    </row>
    <row r="31" spans="1:6" x14ac:dyDescent="0.25">
      <c r="A31" s="43" t="s">
        <v>4244</v>
      </c>
      <c r="B31" s="42" t="s">
        <v>2000</v>
      </c>
      <c r="C31" s="42" t="s">
        <v>1780</v>
      </c>
      <c r="D31" s="41" t="s">
        <v>1824</v>
      </c>
      <c r="E31" s="41" t="s">
        <v>1824</v>
      </c>
      <c r="F31" s="40">
        <f t="shared" si="0"/>
        <v>22</v>
      </c>
    </row>
    <row r="32" spans="1:6" x14ac:dyDescent="0.25">
      <c r="A32" s="43" t="s">
        <v>4244</v>
      </c>
      <c r="B32" s="42" t="s">
        <v>2000</v>
      </c>
      <c r="C32" s="42" t="s">
        <v>1780</v>
      </c>
      <c r="D32" s="41" t="s">
        <v>1886</v>
      </c>
      <c r="E32" s="41" t="s">
        <v>1886</v>
      </c>
      <c r="F32" s="40">
        <f t="shared" si="0"/>
        <v>23</v>
      </c>
    </row>
    <row r="33" spans="1:6" x14ac:dyDescent="0.25">
      <c r="A33" s="43" t="s">
        <v>4244</v>
      </c>
      <c r="B33" s="42" t="s">
        <v>2000</v>
      </c>
      <c r="C33" s="42" t="s">
        <v>1780</v>
      </c>
      <c r="D33" s="41" t="s">
        <v>1825</v>
      </c>
      <c r="E33" s="41" t="s">
        <v>1825</v>
      </c>
      <c r="F33" s="40">
        <f t="shared" si="0"/>
        <v>24</v>
      </c>
    </row>
    <row r="34" spans="1:6" x14ac:dyDescent="0.25">
      <c r="A34" s="43" t="s">
        <v>4244</v>
      </c>
      <c r="B34" s="42" t="s">
        <v>2000</v>
      </c>
      <c r="C34" s="42" t="s">
        <v>1780</v>
      </c>
      <c r="D34" s="41" t="s">
        <v>1895</v>
      </c>
      <c r="E34" s="41" t="s">
        <v>1895</v>
      </c>
      <c r="F34" s="40">
        <f t="shared" si="0"/>
        <v>25</v>
      </c>
    </row>
    <row r="35" spans="1:6" x14ac:dyDescent="0.25">
      <c r="A35" s="43" t="s">
        <v>4244</v>
      </c>
      <c r="B35" s="42" t="s">
        <v>2000</v>
      </c>
      <c r="C35" s="42" t="s">
        <v>1780</v>
      </c>
      <c r="D35" s="41" t="s">
        <v>1826</v>
      </c>
      <c r="E35" s="41" t="s">
        <v>1826</v>
      </c>
      <c r="F35" s="40">
        <f t="shared" si="0"/>
        <v>26</v>
      </c>
    </row>
    <row r="36" spans="1:6" x14ac:dyDescent="0.25">
      <c r="A36" s="43" t="s">
        <v>4244</v>
      </c>
      <c r="B36" s="42" t="s">
        <v>2000</v>
      </c>
      <c r="C36" s="42" t="s">
        <v>1780</v>
      </c>
      <c r="D36" s="41" t="s">
        <v>1827</v>
      </c>
      <c r="E36" s="41" t="s">
        <v>1827</v>
      </c>
      <c r="F36" s="40">
        <f t="shared" si="0"/>
        <v>27</v>
      </c>
    </row>
    <row r="37" spans="1:6" x14ac:dyDescent="0.25">
      <c r="A37" s="43" t="s">
        <v>4244</v>
      </c>
      <c r="B37" s="42" t="s">
        <v>2000</v>
      </c>
      <c r="C37" s="42" t="s">
        <v>1780</v>
      </c>
      <c r="D37" s="41" t="s">
        <v>1828</v>
      </c>
      <c r="E37" s="41" t="s">
        <v>1828</v>
      </c>
      <c r="F37" s="40">
        <f t="shared" si="0"/>
        <v>28</v>
      </c>
    </row>
    <row r="38" spans="1:6" x14ac:dyDescent="0.25">
      <c r="A38" s="43" t="s">
        <v>4244</v>
      </c>
      <c r="B38" s="42" t="s">
        <v>2000</v>
      </c>
      <c r="C38" s="42" t="s">
        <v>1780</v>
      </c>
      <c r="D38" s="41" t="s">
        <v>1829</v>
      </c>
      <c r="E38" s="41" t="s">
        <v>1829</v>
      </c>
      <c r="F38" s="40">
        <f t="shared" si="0"/>
        <v>29</v>
      </c>
    </row>
    <row r="39" spans="1:6" x14ac:dyDescent="0.25">
      <c r="A39" s="43" t="s">
        <v>4244</v>
      </c>
      <c r="B39" s="42" t="s">
        <v>2000</v>
      </c>
      <c r="C39" s="42" t="s">
        <v>1780</v>
      </c>
      <c r="D39" s="41" t="s">
        <v>1891</v>
      </c>
      <c r="E39" s="41" t="s">
        <v>1891</v>
      </c>
      <c r="F39" s="40">
        <f t="shared" si="0"/>
        <v>30</v>
      </c>
    </row>
    <row r="40" spans="1:6" x14ac:dyDescent="0.25">
      <c r="A40" s="43" t="s">
        <v>4244</v>
      </c>
      <c r="B40" s="42" t="s">
        <v>2000</v>
      </c>
      <c r="C40" s="42" t="s">
        <v>1780</v>
      </c>
      <c r="D40" s="41" t="s">
        <v>1830</v>
      </c>
      <c r="E40" s="41" t="s">
        <v>1830</v>
      </c>
      <c r="F40" s="40">
        <f t="shared" si="0"/>
        <v>31</v>
      </c>
    </row>
    <row r="41" spans="1:6" x14ac:dyDescent="0.25">
      <c r="A41" s="43" t="s">
        <v>4244</v>
      </c>
      <c r="B41" s="42" t="s">
        <v>2000</v>
      </c>
      <c r="C41" s="42" t="s">
        <v>1780</v>
      </c>
      <c r="D41" s="41" t="s">
        <v>1831</v>
      </c>
      <c r="E41" s="41" t="s">
        <v>1831</v>
      </c>
      <c r="F41" s="40">
        <f t="shared" si="0"/>
        <v>32</v>
      </c>
    </row>
    <row r="42" spans="1:6" x14ac:dyDescent="0.25">
      <c r="A42" s="43" t="s">
        <v>4244</v>
      </c>
      <c r="B42" s="42" t="s">
        <v>2000</v>
      </c>
      <c r="C42" s="42" t="s">
        <v>1780</v>
      </c>
      <c r="D42" s="41" t="s">
        <v>1832</v>
      </c>
      <c r="E42" s="41" t="s">
        <v>1832</v>
      </c>
      <c r="F42" s="40">
        <f t="shared" si="0"/>
        <v>33</v>
      </c>
    </row>
    <row r="43" spans="1:6" x14ac:dyDescent="0.25">
      <c r="A43" s="43" t="s">
        <v>4244</v>
      </c>
      <c r="B43" s="42" t="s">
        <v>2000</v>
      </c>
      <c r="C43" s="42" t="s">
        <v>1780</v>
      </c>
      <c r="D43" s="41" t="s">
        <v>1833</v>
      </c>
      <c r="E43" s="41" t="s">
        <v>1833</v>
      </c>
      <c r="F43" s="40">
        <f t="shared" si="0"/>
        <v>34</v>
      </c>
    </row>
    <row r="44" spans="1:6" x14ac:dyDescent="0.25">
      <c r="A44" s="43" t="s">
        <v>4244</v>
      </c>
      <c r="B44" s="42" t="s">
        <v>2000</v>
      </c>
      <c r="C44" s="42" t="s">
        <v>1780</v>
      </c>
      <c r="D44" s="41" t="s">
        <v>1887</v>
      </c>
      <c r="E44" s="41" t="s">
        <v>1887</v>
      </c>
      <c r="F44" s="40">
        <f t="shared" si="0"/>
        <v>35</v>
      </c>
    </row>
    <row r="45" spans="1:6" x14ac:dyDescent="0.25">
      <c r="A45" s="43" t="s">
        <v>4244</v>
      </c>
      <c r="B45" s="42" t="s">
        <v>2000</v>
      </c>
      <c r="C45" s="42" t="s">
        <v>1780</v>
      </c>
      <c r="D45" s="41" t="s">
        <v>1834</v>
      </c>
      <c r="E45" s="41" t="s">
        <v>1834</v>
      </c>
      <c r="F45" s="40">
        <f t="shared" si="0"/>
        <v>36</v>
      </c>
    </row>
    <row r="46" spans="1:6" x14ac:dyDescent="0.25">
      <c r="A46" s="43" t="s">
        <v>4244</v>
      </c>
      <c r="B46" s="42" t="s">
        <v>2000</v>
      </c>
      <c r="C46" s="42" t="s">
        <v>1780</v>
      </c>
      <c r="D46" s="41" t="s">
        <v>1835</v>
      </c>
      <c r="E46" s="41" t="s">
        <v>1835</v>
      </c>
      <c r="F46" s="40">
        <f t="shared" si="0"/>
        <v>37</v>
      </c>
    </row>
    <row r="47" spans="1:6" x14ac:dyDescent="0.25">
      <c r="A47" s="43" t="s">
        <v>4244</v>
      </c>
      <c r="B47" s="42" t="s">
        <v>2000</v>
      </c>
      <c r="C47" s="42" t="s">
        <v>1780</v>
      </c>
      <c r="D47" s="41" t="s">
        <v>1836</v>
      </c>
      <c r="E47" s="41" t="s">
        <v>1836</v>
      </c>
      <c r="F47" s="40">
        <f t="shared" si="0"/>
        <v>38</v>
      </c>
    </row>
    <row r="48" spans="1:6" x14ac:dyDescent="0.25">
      <c r="A48" s="43" t="s">
        <v>4244</v>
      </c>
      <c r="B48" s="42" t="s">
        <v>2000</v>
      </c>
      <c r="C48" s="42" t="s">
        <v>1780</v>
      </c>
      <c r="D48" s="41" t="s">
        <v>1892</v>
      </c>
      <c r="E48" s="41" t="s">
        <v>1892</v>
      </c>
      <c r="F48" s="40">
        <f t="shared" si="0"/>
        <v>39</v>
      </c>
    </row>
    <row r="49" spans="1:6" x14ac:dyDescent="0.25">
      <c r="A49" s="43" t="s">
        <v>4244</v>
      </c>
      <c r="B49" s="42" t="s">
        <v>2000</v>
      </c>
      <c r="C49" s="42" t="s">
        <v>1780</v>
      </c>
      <c r="D49" s="41" t="s">
        <v>1837</v>
      </c>
      <c r="E49" s="41" t="s">
        <v>1837</v>
      </c>
      <c r="F49" s="40">
        <f t="shared" si="0"/>
        <v>40</v>
      </c>
    </row>
    <row r="50" spans="1:6" x14ac:dyDescent="0.25">
      <c r="A50" s="43" t="s">
        <v>4244</v>
      </c>
      <c r="B50" s="42" t="s">
        <v>2000</v>
      </c>
      <c r="C50" s="42" t="s">
        <v>1780</v>
      </c>
      <c r="D50" s="41" t="s">
        <v>1888</v>
      </c>
      <c r="E50" s="41" t="s">
        <v>1888</v>
      </c>
      <c r="F50" s="40">
        <f t="shared" si="0"/>
        <v>41</v>
      </c>
    </row>
    <row r="51" spans="1:6" x14ac:dyDescent="0.25">
      <c r="A51" s="43" t="s">
        <v>4244</v>
      </c>
      <c r="B51" s="42" t="s">
        <v>2000</v>
      </c>
      <c r="C51" s="42" t="s">
        <v>1780</v>
      </c>
      <c r="D51" s="41" t="s">
        <v>1838</v>
      </c>
      <c r="E51" s="41" t="s">
        <v>1838</v>
      </c>
      <c r="F51" s="40">
        <f t="shared" si="0"/>
        <v>42</v>
      </c>
    </row>
    <row r="52" spans="1:6" x14ac:dyDescent="0.25">
      <c r="A52" s="43" t="s">
        <v>4244</v>
      </c>
      <c r="B52" s="42" t="s">
        <v>2000</v>
      </c>
      <c r="C52" s="42" t="s">
        <v>1780</v>
      </c>
      <c r="D52" s="41" t="s">
        <v>1839</v>
      </c>
      <c r="E52" s="41" t="s">
        <v>1839</v>
      </c>
      <c r="F52" s="40">
        <f t="shared" si="0"/>
        <v>43</v>
      </c>
    </row>
    <row r="53" spans="1:6" x14ac:dyDescent="0.25">
      <c r="A53" s="43" t="s">
        <v>4244</v>
      </c>
      <c r="B53" s="42" t="s">
        <v>2000</v>
      </c>
      <c r="C53" s="42" t="s">
        <v>1780</v>
      </c>
      <c r="D53" s="41" t="s">
        <v>1893</v>
      </c>
      <c r="E53" s="41" t="s">
        <v>1893</v>
      </c>
      <c r="F53" s="40">
        <f t="shared" si="0"/>
        <v>44</v>
      </c>
    </row>
    <row r="54" spans="1:6" x14ac:dyDescent="0.25">
      <c r="A54" s="43" t="s">
        <v>4244</v>
      </c>
      <c r="B54" s="42" t="s">
        <v>2000</v>
      </c>
      <c r="C54" s="42" t="s">
        <v>1780</v>
      </c>
      <c r="D54" s="41" t="s">
        <v>1840</v>
      </c>
      <c r="E54" s="41" t="s">
        <v>1840</v>
      </c>
      <c r="F54" s="40">
        <f t="shared" si="0"/>
        <v>45</v>
      </c>
    </row>
    <row r="55" spans="1:6" x14ac:dyDescent="0.25">
      <c r="A55" s="43" t="s">
        <v>4244</v>
      </c>
      <c r="B55" s="42" t="s">
        <v>2000</v>
      </c>
      <c r="C55" s="42" t="s">
        <v>1780</v>
      </c>
      <c r="D55" s="41" t="s">
        <v>1889</v>
      </c>
      <c r="E55" s="41" t="s">
        <v>1889</v>
      </c>
      <c r="F55" s="40">
        <f t="shared" si="0"/>
        <v>46</v>
      </c>
    </row>
    <row r="56" spans="1:6" x14ac:dyDescent="0.25">
      <c r="A56" s="43" t="s">
        <v>4244</v>
      </c>
      <c r="B56" s="42" t="s">
        <v>2000</v>
      </c>
      <c r="C56" s="42" t="s">
        <v>1780</v>
      </c>
      <c r="D56" s="41" t="s">
        <v>1841</v>
      </c>
      <c r="E56" s="41" t="s">
        <v>1841</v>
      </c>
      <c r="F56" s="40">
        <f t="shared" si="0"/>
        <v>47</v>
      </c>
    </row>
    <row r="57" spans="1:6" x14ac:dyDescent="0.25">
      <c r="A57" s="43" t="s">
        <v>4244</v>
      </c>
      <c r="B57" s="42" t="s">
        <v>2000</v>
      </c>
      <c r="C57" s="42" t="s">
        <v>1780</v>
      </c>
      <c r="D57" s="41" t="s">
        <v>1894</v>
      </c>
      <c r="E57" s="41" t="s">
        <v>1894</v>
      </c>
      <c r="F57" s="40">
        <f t="shared" si="0"/>
        <v>48</v>
      </c>
    </row>
    <row r="58" spans="1:6" x14ac:dyDescent="0.25">
      <c r="A58" s="43" t="s">
        <v>4244</v>
      </c>
      <c r="B58" s="42" t="s">
        <v>2000</v>
      </c>
      <c r="C58" s="42" t="s">
        <v>1780</v>
      </c>
      <c r="D58" s="41" t="s">
        <v>267</v>
      </c>
      <c r="E58" s="41" t="s">
        <v>267</v>
      </c>
      <c r="F58" s="40">
        <f t="shared" si="0"/>
        <v>49</v>
      </c>
    </row>
    <row r="59" spans="1:6" x14ac:dyDescent="0.25">
      <c r="A59" s="43" t="s">
        <v>4244</v>
      </c>
      <c r="B59" s="42" t="s">
        <v>2000</v>
      </c>
      <c r="C59" s="42" t="s">
        <v>1780</v>
      </c>
      <c r="D59" s="41" t="s">
        <v>1842</v>
      </c>
      <c r="E59" s="41" t="s">
        <v>1842</v>
      </c>
      <c r="F59" s="40">
        <f t="shared" si="0"/>
        <v>50</v>
      </c>
    </row>
    <row r="60" spans="1:6" x14ac:dyDescent="0.25">
      <c r="A60" s="43" t="s">
        <v>4244</v>
      </c>
      <c r="B60" s="42" t="s">
        <v>2000</v>
      </c>
      <c r="C60" s="42" t="s">
        <v>1780</v>
      </c>
      <c r="D60" s="41" t="s">
        <v>57</v>
      </c>
      <c r="E60" s="41" t="s">
        <v>57</v>
      </c>
      <c r="F60" s="40">
        <f t="shared" si="0"/>
        <v>51</v>
      </c>
    </row>
    <row r="61" spans="1:6" x14ac:dyDescent="0.25">
      <c r="A61" s="43" t="s">
        <v>4244</v>
      </c>
      <c r="B61" s="42" t="s">
        <v>2000</v>
      </c>
      <c r="C61" s="42" t="s">
        <v>1780</v>
      </c>
      <c r="D61" s="41" t="s">
        <v>1884</v>
      </c>
      <c r="E61" s="41" t="s">
        <v>4302</v>
      </c>
      <c r="F61" s="40">
        <f t="shared" si="0"/>
        <v>52</v>
      </c>
    </row>
    <row r="62" spans="1:6" x14ac:dyDescent="0.25">
      <c r="A62" s="43" t="s">
        <v>4244</v>
      </c>
      <c r="B62" s="42" t="s">
        <v>2001</v>
      </c>
      <c r="C62" s="42" t="s">
        <v>4317</v>
      </c>
      <c r="D62" s="41" t="s">
        <v>1843</v>
      </c>
      <c r="E62" s="42" t="s">
        <v>4301</v>
      </c>
      <c r="F62" s="40">
        <v>1</v>
      </c>
    </row>
    <row r="63" spans="1:6" x14ac:dyDescent="0.25">
      <c r="A63" s="43" t="s">
        <v>4244</v>
      </c>
      <c r="B63" s="42" t="s">
        <v>2001</v>
      </c>
      <c r="C63" s="42" t="s">
        <v>4317</v>
      </c>
      <c r="D63" s="41" t="s">
        <v>1844</v>
      </c>
      <c r="E63" s="42" t="s">
        <v>4300</v>
      </c>
      <c r="F63" s="40">
        <f>F62+1</f>
        <v>2</v>
      </c>
    </row>
    <row r="64" spans="1:6" x14ac:dyDescent="0.25">
      <c r="A64" s="43" t="s">
        <v>4244</v>
      </c>
      <c r="B64" s="42" t="s">
        <v>2001</v>
      </c>
      <c r="C64" s="42" t="s">
        <v>4317</v>
      </c>
      <c r="D64" s="41" t="s">
        <v>1845</v>
      </c>
      <c r="E64" s="42" t="s">
        <v>4299</v>
      </c>
      <c r="F64" s="40">
        <f t="shared" ref="F64:F105" si="1">F63+1</f>
        <v>3</v>
      </c>
    </row>
    <row r="65" spans="1:6" x14ac:dyDescent="0.25">
      <c r="A65" s="43" t="s">
        <v>4244</v>
      </c>
      <c r="B65" s="42" t="s">
        <v>2001</v>
      </c>
      <c r="C65" s="42" t="s">
        <v>4317</v>
      </c>
      <c r="D65" s="41" t="s">
        <v>1846</v>
      </c>
      <c r="E65" s="42" t="s">
        <v>4298</v>
      </c>
      <c r="F65" s="40">
        <f t="shared" si="1"/>
        <v>4</v>
      </c>
    </row>
    <row r="66" spans="1:6" x14ac:dyDescent="0.25">
      <c r="A66" s="43" t="s">
        <v>4244</v>
      </c>
      <c r="B66" s="42" t="s">
        <v>2001</v>
      </c>
      <c r="C66" s="42" t="s">
        <v>4317</v>
      </c>
      <c r="D66" s="41" t="s">
        <v>1847</v>
      </c>
      <c r="E66" s="42" t="s">
        <v>4297</v>
      </c>
      <c r="F66" s="40">
        <f t="shared" si="1"/>
        <v>5</v>
      </c>
    </row>
    <row r="67" spans="1:6" x14ac:dyDescent="0.25">
      <c r="A67" s="43" t="s">
        <v>4244</v>
      </c>
      <c r="B67" s="42" t="s">
        <v>2001</v>
      </c>
      <c r="C67" s="42" t="s">
        <v>4317</v>
      </c>
      <c r="D67" s="41" t="s">
        <v>1848</v>
      </c>
      <c r="E67" s="42" t="s">
        <v>4309</v>
      </c>
      <c r="F67" s="40">
        <f t="shared" si="1"/>
        <v>6</v>
      </c>
    </row>
    <row r="68" spans="1:6" x14ac:dyDescent="0.25">
      <c r="A68" s="43" t="s">
        <v>4244</v>
      </c>
      <c r="B68" s="42" t="s">
        <v>2001</v>
      </c>
      <c r="C68" s="42" t="s">
        <v>4317</v>
      </c>
      <c r="D68" s="41" t="s">
        <v>1849</v>
      </c>
      <c r="E68" s="42" t="s">
        <v>4296</v>
      </c>
      <c r="F68" s="40">
        <f t="shared" si="1"/>
        <v>7</v>
      </c>
    </row>
    <row r="69" spans="1:6" x14ac:dyDescent="0.25">
      <c r="A69" s="43" t="s">
        <v>4244</v>
      </c>
      <c r="B69" s="42" t="s">
        <v>2001</v>
      </c>
      <c r="C69" s="42" t="s">
        <v>4317</v>
      </c>
      <c r="D69" s="41" t="s">
        <v>1850</v>
      </c>
      <c r="E69" s="42" t="s">
        <v>4295</v>
      </c>
      <c r="F69" s="40">
        <f t="shared" si="1"/>
        <v>8</v>
      </c>
    </row>
    <row r="70" spans="1:6" x14ac:dyDescent="0.25">
      <c r="A70" s="43" t="s">
        <v>4244</v>
      </c>
      <c r="B70" s="42" t="s">
        <v>2001</v>
      </c>
      <c r="C70" s="42" t="s">
        <v>4317</v>
      </c>
      <c r="D70" s="41" t="s">
        <v>1851</v>
      </c>
      <c r="E70" s="42" t="s">
        <v>4294</v>
      </c>
      <c r="F70" s="40">
        <f t="shared" si="1"/>
        <v>9</v>
      </c>
    </row>
    <row r="71" spans="1:6" x14ac:dyDescent="0.25">
      <c r="A71" s="43" t="s">
        <v>4244</v>
      </c>
      <c r="B71" s="42" t="s">
        <v>2001</v>
      </c>
      <c r="C71" s="42" t="s">
        <v>4317</v>
      </c>
      <c r="D71" s="41" t="s">
        <v>1852</v>
      </c>
      <c r="E71" s="42" t="s">
        <v>4293</v>
      </c>
      <c r="F71" s="40">
        <f t="shared" si="1"/>
        <v>10</v>
      </c>
    </row>
    <row r="72" spans="1:6" x14ac:dyDescent="0.25">
      <c r="A72" s="43" t="s">
        <v>4244</v>
      </c>
      <c r="B72" s="42" t="s">
        <v>2001</v>
      </c>
      <c r="C72" s="42" t="s">
        <v>4317</v>
      </c>
      <c r="D72" s="41" t="s">
        <v>1853</v>
      </c>
      <c r="E72" s="42" t="s">
        <v>4290</v>
      </c>
      <c r="F72" s="40">
        <f t="shared" si="1"/>
        <v>11</v>
      </c>
    </row>
    <row r="73" spans="1:6" x14ac:dyDescent="0.25">
      <c r="A73" s="43" t="s">
        <v>4244</v>
      </c>
      <c r="B73" s="42" t="s">
        <v>2001</v>
      </c>
      <c r="C73" s="42" t="s">
        <v>4317</v>
      </c>
      <c r="D73" s="41" t="s">
        <v>1854</v>
      </c>
      <c r="E73" s="42" t="s">
        <v>4292</v>
      </c>
      <c r="F73" s="40">
        <f t="shared" si="1"/>
        <v>12</v>
      </c>
    </row>
    <row r="74" spans="1:6" x14ac:dyDescent="0.25">
      <c r="A74" s="43" t="s">
        <v>4244</v>
      </c>
      <c r="B74" s="42" t="s">
        <v>2001</v>
      </c>
      <c r="C74" s="42" t="s">
        <v>4317</v>
      </c>
      <c r="D74" s="41" t="s">
        <v>1855</v>
      </c>
      <c r="E74" s="42" t="s">
        <v>4291</v>
      </c>
      <c r="F74" s="40">
        <f t="shared" si="1"/>
        <v>13</v>
      </c>
    </row>
    <row r="75" spans="1:6" x14ac:dyDescent="0.25">
      <c r="A75" s="43" t="s">
        <v>4244</v>
      </c>
      <c r="B75" s="42" t="s">
        <v>2001</v>
      </c>
      <c r="C75" s="42" t="s">
        <v>4317</v>
      </c>
      <c r="D75" s="41" t="s">
        <v>1856</v>
      </c>
      <c r="E75" s="42" t="s">
        <v>4289</v>
      </c>
      <c r="F75" s="40">
        <f t="shared" si="1"/>
        <v>14</v>
      </c>
    </row>
    <row r="76" spans="1:6" x14ac:dyDescent="0.25">
      <c r="A76" s="43" t="s">
        <v>4244</v>
      </c>
      <c r="B76" s="42" t="s">
        <v>2001</v>
      </c>
      <c r="C76" s="42" t="s">
        <v>4317</v>
      </c>
      <c r="D76" s="41" t="s">
        <v>1857</v>
      </c>
      <c r="E76" s="42" t="s">
        <v>4288</v>
      </c>
      <c r="F76" s="40">
        <f t="shared" si="1"/>
        <v>15</v>
      </c>
    </row>
    <row r="77" spans="1:6" x14ac:dyDescent="0.25">
      <c r="A77" s="43" t="s">
        <v>4244</v>
      </c>
      <c r="B77" s="42" t="s">
        <v>2001</v>
      </c>
      <c r="C77" s="42" t="s">
        <v>4317</v>
      </c>
      <c r="D77" s="41" t="s">
        <v>1858</v>
      </c>
      <c r="E77" s="42" t="s">
        <v>4287</v>
      </c>
      <c r="F77" s="40">
        <f t="shared" si="1"/>
        <v>16</v>
      </c>
    </row>
    <row r="78" spans="1:6" x14ac:dyDescent="0.25">
      <c r="A78" s="43" t="s">
        <v>4244</v>
      </c>
      <c r="B78" s="42" t="s">
        <v>2001</v>
      </c>
      <c r="C78" s="42" t="s">
        <v>4317</v>
      </c>
      <c r="D78" s="41" t="s">
        <v>1859</v>
      </c>
      <c r="E78" s="42" t="s">
        <v>4285</v>
      </c>
      <c r="F78" s="40">
        <f t="shared" si="1"/>
        <v>17</v>
      </c>
    </row>
    <row r="79" spans="1:6" x14ac:dyDescent="0.25">
      <c r="A79" s="43" t="s">
        <v>4244</v>
      </c>
      <c r="B79" s="42" t="s">
        <v>2001</v>
      </c>
      <c r="C79" s="42" t="s">
        <v>4317</v>
      </c>
      <c r="D79" s="41" t="s">
        <v>1860</v>
      </c>
      <c r="E79" s="42" t="s">
        <v>4286</v>
      </c>
      <c r="F79" s="40">
        <f t="shared" si="1"/>
        <v>18</v>
      </c>
    </row>
    <row r="80" spans="1:6" x14ac:dyDescent="0.25">
      <c r="A80" s="43" t="s">
        <v>4244</v>
      </c>
      <c r="B80" s="42" t="s">
        <v>2001</v>
      </c>
      <c r="C80" s="42" t="s">
        <v>4317</v>
      </c>
      <c r="D80" s="41" t="s">
        <v>1861</v>
      </c>
      <c r="E80" s="42" t="s">
        <v>4284</v>
      </c>
      <c r="F80" s="40">
        <f t="shared" si="1"/>
        <v>19</v>
      </c>
    </row>
    <row r="81" spans="1:6" x14ac:dyDescent="0.25">
      <c r="A81" s="43" t="s">
        <v>4244</v>
      </c>
      <c r="B81" s="42" t="s">
        <v>2001</v>
      </c>
      <c r="C81" s="42" t="s">
        <v>4317</v>
      </c>
      <c r="D81" s="41" t="s">
        <v>1862</v>
      </c>
      <c r="E81" s="42" t="s">
        <v>4283</v>
      </c>
      <c r="F81" s="40">
        <f t="shared" si="1"/>
        <v>20</v>
      </c>
    </row>
    <row r="82" spans="1:6" x14ac:dyDescent="0.25">
      <c r="A82" s="43" t="s">
        <v>4244</v>
      </c>
      <c r="B82" s="42" t="s">
        <v>2001</v>
      </c>
      <c r="C82" s="42" t="s">
        <v>4317</v>
      </c>
      <c r="D82" s="41" t="s">
        <v>1863</v>
      </c>
      <c r="E82" s="42" t="s">
        <v>4282</v>
      </c>
      <c r="F82" s="40">
        <f t="shared" si="1"/>
        <v>21</v>
      </c>
    </row>
    <row r="83" spans="1:6" x14ac:dyDescent="0.25">
      <c r="A83" s="43" t="s">
        <v>4244</v>
      </c>
      <c r="B83" s="42" t="s">
        <v>2001</v>
      </c>
      <c r="C83" s="42" t="s">
        <v>4317</v>
      </c>
      <c r="D83" s="41" t="s">
        <v>1864</v>
      </c>
      <c r="E83" s="42" t="s">
        <v>4277</v>
      </c>
      <c r="F83" s="40">
        <f t="shared" si="1"/>
        <v>22</v>
      </c>
    </row>
    <row r="84" spans="1:6" x14ac:dyDescent="0.25">
      <c r="A84" s="43" t="s">
        <v>4244</v>
      </c>
      <c r="B84" s="42" t="s">
        <v>2001</v>
      </c>
      <c r="C84" s="42" t="s">
        <v>4317</v>
      </c>
      <c r="D84" s="41" t="s">
        <v>1865</v>
      </c>
      <c r="E84" s="42" t="s">
        <v>4281</v>
      </c>
      <c r="F84" s="40">
        <f t="shared" si="1"/>
        <v>23</v>
      </c>
    </row>
    <row r="85" spans="1:6" x14ac:dyDescent="0.25">
      <c r="A85" s="43" t="s">
        <v>4244</v>
      </c>
      <c r="B85" s="42" t="s">
        <v>2001</v>
      </c>
      <c r="C85" s="42" t="s">
        <v>4317</v>
      </c>
      <c r="D85" s="41" t="s">
        <v>1866</v>
      </c>
      <c r="E85" s="42" t="s">
        <v>4279</v>
      </c>
      <c r="F85" s="40">
        <f t="shared" si="1"/>
        <v>24</v>
      </c>
    </row>
    <row r="86" spans="1:6" x14ac:dyDescent="0.25">
      <c r="A86" s="43" t="s">
        <v>4244</v>
      </c>
      <c r="B86" s="42" t="s">
        <v>2001</v>
      </c>
      <c r="C86" s="42" t="s">
        <v>4317</v>
      </c>
      <c r="D86" s="41" t="s">
        <v>1867</v>
      </c>
      <c r="E86" s="42" t="s">
        <v>4278</v>
      </c>
      <c r="F86" s="40">
        <f t="shared" si="1"/>
        <v>25</v>
      </c>
    </row>
    <row r="87" spans="1:6" x14ac:dyDescent="0.25">
      <c r="A87" s="43" t="s">
        <v>4244</v>
      </c>
      <c r="B87" s="42" t="s">
        <v>2001</v>
      </c>
      <c r="C87" s="42" t="s">
        <v>4317</v>
      </c>
      <c r="D87" s="41" t="s">
        <v>1868</v>
      </c>
      <c r="E87" s="42" t="s">
        <v>4280</v>
      </c>
      <c r="F87" s="40">
        <f t="shared" si="1"/>
        <v>26</v>
      </c>
    </row>
    <row r="88" spans="1:6" x14ac:dyDescent="0.25">
      <c r="A88" s="43" t="s">
        <v>4244</v>
      </c>
      <c r="B88" s="42" t="s">
        <v>2001</v>
      </c>
      <c r="C88" s="42" t="s">
        <v>4317</v>
      </c>
      <c r="D88" s="41" t="s">
        <v>1869</v>
      </c>
      <c r="E88" s="42" t="s">
        <v>2771</v>
      </c>
      <c r="F88" s="40">
        <f t="shared" si="1"/>
        <v>27</v>
      </c>
    </row>
    <row r="89" spans="1:6" x14ac:dyDescent="0.25">
      <c r="A89" s="43" t="s">
        <v>4244</v>
      </c>
      <c r="B89" s="42" t="s">
        <v>2001</v>
      </c>
      <c r="C89" s="42" t="s">
        <v>4317</v>
      </c>
      <c r="D89" s="41" t="s">
        <v>1870</v>
      </c>
      <c r="E89" s="42" t="s">
        <v>4276</v>
      </c>
      <c r="F89" s="40">
        <f t="shared" si="1"/>
        <v>28</v>
      </c>
    </row>
    <row r="90" spans="1:6" x14ac:dyDescent="0.25">
      <c r="A90" s="43" t="s">
        <v>4244</v>
      </c>
      <c r="B90" s="42" t="s">
        <v>2001</v>
      </c>
      <c r="C90" s="42" t="s">
        <v>4317</v>
      </c>
      <c r="D90" s="41" t="s">
        <v>1871</v>
      </c>
      <c r="E90" s="42" t="s">
        <v>4275</v>
      </c>
      <c r="F90" s="40">
        <f t="shared" si="1"/>
        <v>29</v>
      </c>
    </row>
    <row r="91" spans="1:6" x14ac:dyDescent="0.25">
      <c r="A91" s="43" t="s">
        <v>4244</v>
      </c>
      <c r="B91" s="42" t="s">
        <v>2001</v>
      </c>
      <c r="C91" s="42" t="s">
        <v>4317</v>
      </c>
      <c r="D91" s="41" t="s">
        <v>1872</v>
      </c>
      <c r="E91" s="42" t="s">
        <v>4274</v>
      </c>
      <c r="F91" s="40">
        <f t="shared" si="1"/>
        <v>30</v>
      </c>
    </row>
    <row r="92" spans="1:6" x14ac:dyDescent="0.25">
      <c r="A92" s="43" t="s">
        <v>4244</v>
      </c>
      <c r="B92" s="42" t="s">
        <v>2001</v>
      </c>
      <c r="C92" s="42" t="s">
        <v>4317</v>
      </c>
      <c r="D92" s="41" t="s">
        <v>1873</v>
      </c>
      <c r="E92" s="42" t="s">
        <v>4273</v>
      </c>
      <c r="F92" s="40">
        <f t="shared" si="1"/>
        <v>31</v>
      </c>
    </row>
    <row r="93" spans="1:6" x14ac:dyDescent="0.25">
      <c r="A93" s="43" t="s">
        <v>4244</v>
      </c>
      <c r="B93" s="42" t="s">
        <v>2001</v>
      </c>
      <c r="C93" s="42" t="s">
        <v>4317</v>
      </c>
      <c r="D93" s="41" t="s">
        <v>250</v>
      </c>
      <c r="E93" s="42" t="s">
        <v>4310</v>
      </c>
      <c r="F93" s="40">
        <f t="shared" si="1"/>
        <v>32</v>
      </c>
    </row>
    <row r="94" spans="1:6" x14ac:dyDescent="0.25">
      <c r="A94" s="43" t="s">
        <v>4244</v>
      </c>
      <c r="B94" s="42" t="s">
        <v>2001</v>
      </c>
      <c r="C94" s="42" t="s">
        <v>4317</v>
      </c>
      <c r="D94" s="41" t="s">
        <v>273</v>
      </c>
      <c r="E94" s="42" t="s">
        <v>4272</v>
      </c>
      <c r="F94" s="40">
        <f t="shared" si="1"/>
        <v>33</v>
      </c>
    </row>
    <row r="95" spans="1:6" x14ac:dyDescent="0.25">
      <c r="A95" s="43" t="s">
        <v>4244</v>
      </c>
      <c r="B95" s="42" t="s">
        <v>2001</v>
      </c>
      <c r="C95" s="42" t="s">
        <v>4317</v>
      </c>
      <c r="D95" s="41" t="s">
        <v>1874</v>
      </c>
      <c r="E95" s="42" t="s">
        <v>4271</v>
      </c>
      <c r="F95" s="40">
        <f t="shared" si="1"/>
        <v>34</v>
      </c>
    </row>
    <row r="96" spans="1:6" x14ac:dyDescent="0.25">
      <c r="A96" s="43" t="s">
        <v>4244</v>
      </c>
      <c r="B96" s="42" t="s">
        <v>2001</v>
      </c>
      <c r="C96" s="42" t="s">
        <v>4317</v>
      </c>
      <c r="D96" s="41" t="s">
        <v>1875</v>
      </c>
      <c r="E96" s="42" t="s">
        <v>4270</v>
      </c>
      <c r="F96" s="40">
        <f t="shared" si="1"/>
        <v>35</v>
      </c>
    </row>
    <row r="97" spans="1:6" x14ac:dyDescent="0.25">
      <c r="A97" s="43" t="s">
        <v>4244</v>
      </c>
      <c r="B97" s="42" t="s">
        <v>2001</v>
      </c>
      <c r="C97" s="42" t="s">
        <v>4317</v>
      </c>
      <c r="D97" s="41" t="s">
        <v>1876</v>
      </c>
      <c r="E97" s="42" t="s">
        <v>4269</v>
      </c>
      <c r="F97" s="40">
        <f t="shared" si="1"/>
        <v>36</v>
      </c>
    </row>
    <row r="98" spans="1:6" x14ac:dyDescent="0.25">
      <c r="A98" s="43" t="s">
        <v>4244</v>
      </c>
      <c r="B98" s="42" t="s">
        <v>2001</v>
      </c>
      <c r="C98" s="42" t="s">
        <v>4317</v>
      </c>
      <c r="D98" s="41" t="s">
        <v>1877</v>
      </c>
      <c r="E98" s="42" t="s">
        <v>4268</v>
      </c>
      <c r="F98" s="40">
        <f t="shared" si="1"/>
        <v>37</v>
      </c>
    </row>
    <row r="99" spans="1:6" x14ac:dyDescent="0.25">
      <c r="A99" s="43" t="s">
        <v>4244</v>
      </c>
      <c r="B99" s="42" t="s">
        <v>2001</v>
      </c>
      <c r="C99" s="42" t="s">
        <v>4317</v>
      </c>
      <c r="D99" s="41" t="s">
        <v>1878</v>
      </c>
      <c r="E99" s="42" t="s">
        <v>4311</v>
      </c>
      <c r="F99" s="40">
        <f t="shared" si="1"/>
        <v>38</v>
      </c>
    </row>
    <row r="100" spans="1:6" x14ac:dyDescent="0.25">
      <c r="A100" s="43" t="s">
        <v>4244</v>
      </c>
      <c r="B100" s="42" t="s">
        <v>2001</v>
      </c>
      <c r="C100" s="42" t="s">
        <v>4317</v>
      </c>
      <c r="D100" s="41" t="s">
        <v>1879</v>
      </c>
      <c r="E100" s="42" t="s">
        <v>4312</v>
      </c>
      <c r="F100" s="40">
        <f t="shared" si="1"/>
        <v>39</v>
      </c>
    </row>
    <row r="101" spans="1:6" x14ac:dyDescent="0.25">
      <c r="A101" s="43" t="s">
        <v>4244</v>
      </c>
      <c r="B101" s="42" t="s">
        <v>2001</v>
      </c>
      <c r="C101" s="42" t="s">
        <v>4317</v>
      </c>
      <c r="D101" s="41" t="s">
        <v>1880</v>
      </c>
      <c r="E101" s="42" t="s">
        <v>4313</v>
      </c>
      <c r="F101" s="40">
        <f t="shared" si="1"/>
        <v>40</v>
      </c>
    </row>
    <row r="102" spans="1:6" x14ac:dyDescent="0.25">
      <c r="A102" s="43" t="s">
        <v>4244</v>
      </c>
      <c r="B102" s="42" t="s">
        <v>2001</v>
      </c>
      <c r="C102" s="42" t="s">
        <v>4317</v>
      </c>
      <c r="D102" s="41" t="s">
        <v>1881</v>
      </c>
      <c r="E102" s="42" t="s">
        <v>2786</v>
      </c>
      <c r="F102" s="40">
        <f t="shared" si="1"/>
        <v>41</v>
      </c>
    </row>
    <row r="103" spans="1:6" x14ac:dyDescent="0.25">
      <c r="A103" s="43" t="s">
        <v>4244</v>
      </c>
      <c r="B103" s="42" t="s">
        <v>2001</v>
      </c>
      <c r="C103" s="42" t="s">
        <v>4317</v>
      </c>
      <c r="D103" s="41" t="s">
        <v>1882</v>
      </c>
      <c r="E103" s="42" t="s">
        <v>4314</v>
      </c>
      <c r="F103" s="40">
        <f t="shared" si="1"/>
        <v>42</v>
      </c>
    </row>
    <row r="104" spans="1:6" x14ac:dyDescent="0.25">
      <c r="A104" s="43" t="s">
        <v>4244</v>
      </c>
      <c r="B104" s="42" t="s">
        <v>2001</v>
      </c>
      <c r="C104" s="42" t="s">
        <v>4317</v>
      </c>
      <c r="D104" s="41" t="s">
        <v>1883</v>
      </c>
      <c r="E104" s="42" t="s">
        <v>4315</v>
      </c>
      <c r="F104" s="40">
        <f t="shared" si="1"/>
        <v>43</v>
      </c>
    </row>
    <row r="105" spans="1:6" x14ac:dyDescent="0.25">
      <c r="A105" s="43" t="s">
        <v>4244</v>
      </c>
      <c r="B105" s="42" t="s">
        <v>2001</v>
      </c>
      <c r="C105" s="42" t="s">
        <v>4317</v>
      </c>
      <c r="D105" s="41" t="s">
        <v>4316</v>
      </c>
      <c r="E105" s="42" t="s">
        <v>4316</v>
      </c>
      <c r="F105" s="40">
        <f t="shared" si="1"/>
        <v>44</v>
      </c>
    </row>
    <row r="106" spans="1:6" x14ac:dyDescent="0.25">
      <c r="A106" s="43" t="s">
        <v>4244</v>
      </c>
      <c r="B106" s="42" t="s">
        <v>2002</v>
      </c>
      <c r="C106" s="42" t="s">
        <v>74</v>
      </c>
      <c r="D106" s="41" t="s">
        <v>83</v>
      </c>
      <c r="E106" s="42" t="s">
        <v>4318</v>
      </c>
      <c r="F106" s="40">
        <v>1</v>
      </c>
    </row>
    <row r="107" spans="1:6" x14ac:dyDescent="0.25">
      <c r="A107" s="43" t="s">
        <v>4244</v>
      </c>
      <c r="B107" s="42" t="s">
        <v>2002</v>
      </c>
      <c r="C107" s="42" t="s">
        <v>74</v>
      </c>
      <c r="D107" s="41" t="s">
        <v>90</v>
      </c>
      <c r="E107" s="42" t="s">
        <v>4319</v>
      </c>
      <c r="F107" s="40">
        <f>F106+1</f>
        <v>2</v>
      </c>
    </row>
    <row r="108" spans="1:6" x14ac:dyDescent="0.25">
      <c r="A108" s="43" t="s">
        <v>4244</v>
      </c>
      <c r="B108" s="42" t="s">
        <v>2002</v>
      </c>
      <c r="C108" s="42" t="s">
        <v>74</v>
      </c>
      <c r="D108" s="41" t="s">
        <v>99</v>
      </c>
      <c r="E108" s="42" t="s">
        <v>4320</v>
      </c>
      <c r="F108" s="40">
        <f t="shared" ref="F108:F111" si="2">F107+1</f>
        <v>3</v>
      </c>
    </row>
    <row r="109" spans="1:6" x14ac:dyDescent="0.25">
      <c r="A109" s="43" t="s">
        <v>4244</v>
      </c>
      <c r="B109" s="42" t="s">
        <v>2002</v>
      </c>
      <c r="C109" s="42" t="s">
        <v>74</v>
      </c>
      <c r="D109" s="41" t="s">
        <v>105</v>
      </c>
      <c r="E109" s="42" t="s">
        <v>4321</v>
      </c>
      <c r="F109" s="40">
        <f t="shared" si="2"/>
        <v>4</v>
      </c>
    </row>
    <row r="110" spans="1:6" x14ac:dyDescent="0.25">
      <c r="A110" s="43" t="s">
        <v>4244</v>
      </c>
      <c r="B110" s="42" t="s">
        <v>2002</v>
      </c>
      <c r="C110" s="42" t="s">
        <v>74</v>
      </c>
      <c r="D110" s="41" t="s">
        <v>111</v>
      </c>
      <c r="E110" s="42" t="s">
        <v>4322</v>
      </c>
      <c r="F110" s="40">
        <f t="shared" si="2"/>
        <v>5</v>
      </c>
    </row>
    <row r="111" spans="1:6" x14ac:dyDescent="0.25">
      <c r="A111" s="43" t="s">
        <v>4244</v>
      </c>
      <c r="B111" s="42" t="s">
        <v>2002</v>
      </c>
      <c r="C111" s="42" t="s">
        <v>74</v>
      </c>
      <c r="D111" s="41" t="s">
        <v>116</v>
      </c>
      <c r="E111" s="42" t="s">
        <v>4323</v>
      </c>
      <c r="F111" s="40">
        <f t="shared" si="2"/>
        <v>6</v>
      </c>
    </row>
    <row r="112" spans="1:6" x14ac:dyDescent="0.25">
      <c r="A112" s="43" t="s">
        <v>4244</v>
      </c>
      <c r="B112" s="42" t="s">
        <v>2003</v>
      </c>
      <c r="C112" s="42" t="s">
        <v>303</v>
      </c>
      <c r="D112" s="42" t="s">
        <v>305</v>
      </c>
      <c r="E112" s="42" t="s">
        <v>4324</v>
      </c>
      <c r="F112" s="40">
        <v>1</v>
      </c>
    </row>
    <row r="113" spans="1:6" x14ac:dyDescent="0.25">
      <c r="A113" s="43" t="s">
        <v>4244</v>
      </c>
      <c r="B113" s="42" t="s">
        <v>2003</v>
      </c>
      <c r="C113" s="42" t="s">
        <v>303</v>
      </c>
      <c r="D113" s="42" t="s">
        <v>307</v>
      </c>
      <c r="E113" s="42" t="s">
        <v>4325</v>
      </c>
      <c r="F113" s="40">
        <v>2</v>
      </c>
    </row>
    <row r="114" spans="1:6" x14ac:dyDescent="0.25">
      <c r="A114" s="43" t="s">
        <v>4244</v>
      </c>
      <c r="B114" s="42" t="s">
        <v>2003</v>
      </c>
      <c r="C114" s="42" t="s">
        <v>303</v>
      </c>
      <c r="D114" s="42" t="s">
        <v>309</v>
      </c>
      <c r="E114" s="42" t="s">
        <v>4326</v>
      </c>
      <c r="F114" s="40">
        <v>3</v>
      </c>
    </row>
    <row r="115" spans="1:6" x14ac:dyDescent="0.25">
      <c r="A115" s="43" t="s">
        <v>4244</v>
      </c>
      <c r="B115" s="42" t="s">
        <v>2003</v>
      </c>
      <c r="C115" s="42" t="s">
        <v>303</v>
      </c>
      <c r="D115" s="42" t="s">
        <v>311</v>
      </c>
      <c r="E115" s="42" t="s">
        <v>4327</v>
      </c>
      <c r="F115" s="40">
        <v>4</v>
      </c>
    </row>
    <row r="116" spans="1:6" x14ac:dyDescent="0.25">
      <c r="A116" s="43" t="s">
        <v>4244</v>
      </c>
      <c r="B116" s="42" t="s">
        <v>2003</v>
      </c>
      <c r="C116" s="42" t="s">
        <v>303</v>
      </c>
      <c r="D116" s="42" t="s">
        <v>313</v>
      </c>
      <c r="E116" s="42" t="s">
        <v>4328</v>
      </c>
      <c r="F116" s="40">
        <v>5</v>
      </c>
    </row>
    <row r="117" spans="1:6" x14ac:dyDescent="0.25">
      <c r="A117" s="43" t="s">
        <v>4244</v>
      </c>
      <c r="B117" s="42" t="s">
        <v>2003</v>
      </c>
      <c r="C117" s="42" t="s">
        <v>303</v>
      </c>
      <c r="D117" s="42" t="s">
        <v>315</v>
      </c>
      <c r="E117" s="42" t="s">
        <v>4329</v>
      </c>
      <c r="F117" s="40">
        <v>6</v>
      </c>
    </row>
    <row r="118" spans="1:6" x14ac:dyDescent="0.25">
      <c r="A118" s="43" t="s">
        <v>4244</v>
      </c>
      <c r="B118" s="42" t="s">
        <v>2003</v>
      </c>
      <c r="C118" s="42" t="s">
        <v>303</v>
      </c>
      <c r="D118" s="42" t="s">
        <v>317</v>
      </c>
      <c r="E118" s="42" t="s">
        <v>4330</v>
      </c>
      <c r="F118" s="40">
        <v>7</v>
      </c>
    </row>
    <row r="119" spans="1:6" x14ac:dyDescent="0.25">
      <c r="A119" s="43" t="s">
        <v>4244</v>
      </c>
      <c r="B119" s="42" t="s">
        <v>2003</v>
      </c>
      <c r="C119" s="42" t="s">
        <v>303</v>
      </c>
      <c r="D119" s="42" t="s">
        <v>319</v>
      </c>
      <c r="E119" s="42" t="s">
        <v>4331</v>
      </c>
      <c r="F119" s="40">
        <v>8</v>
      </c>
    </row>
    <row r="120" spans="1:6" x14ac:dyDescent="0.25">
      <c r="A120" s="43" t="s">
        <v>4244</v>
      </c>
      <c r="B120" s="42" t="s">
        <v>2003</v>
      </c>
      <c r="C120" s="42" t="s">
        <v>303</v>
      </c>
      <c r="D120" s="42" t="s">
        <v>321</v>
      </c>
      <c r="E120" s="42" t="s">
        <v>4332</v>
      </c>
      <c r="F120" s="40">
        <v>9</v>
      </c>
    </row>
    <row r="121" spans="1:6" x14ac:dyDescent="0.25">
      <c r="A121" s="43" t="s">
        <v>4244</v>
      </c>
      <c r="B121" s="42" t="s">
        <v>2003</v>
      </c>
      <c r="C121" s="42" t="s">
        <v>303</v>
      </c>
      <c r="D121" s="42" t="s">
        <v>323</v>
      </c>
      <c r="E121" s="42" t="s">
        <v>4333</v>
      </c>
      <c r="F121" s="40">
        <v>10</v>
      </c>
    </row>
    <row r="122" spans="1:6" x14ac:dyDescent="0.25">
      <c r="A122" s="43" t="s">
        <v>4244</v>
      </c>
      <c r="B122" s="42" t="s">
        <v>2003</v>
      </c>
      <c r="C122" s="42" t="s">
        <v>303</v>
      </c>
      <c r="D122" s="42" t="s">
        <v>325</v>
      </c>
      <c r="E122" s="42" t="s">
        <v>4334</v>
      </c>
      <c r="F122" s="40">
        <v>11</v>
      </c>
    </row>
    <row r="123" spans="1:6" x14ac:dyDescent="0.25">
      <c r="A123" s="43" t="s">
        <v>4244</v>
      </c>
      <c r="B123" s="42" t="s">
        <v>2003</v>
      </c>
      <c r="C123" s="42" t="s">
        <v>303</v>
      </c>
      <c r="D123" s="42" t="s">
        <v>327</v>
      </c>
      <c r="E123" s="42" t="s">
        <v>4335</v>
      </c>
      <c r="F123" s="40">
        <v>12</v>
      </c>
    </row>
    <row r="124" spans="1:6" x14ac:dyDescent="0.25">
      <c r="A124" s="43" t="s">
        <v>4244</v>
      </c>
      <c r="B124" s="42" t="s">
        <v>2003</v>
      </c>
      <c r="C124" s="42" t="s">
        <v>303</v>
      </c>
      <c r="D124" s="42" t="s">
        <v>329</v>
      </c>
      <c r="E124" s="42" t="s">
        <v>4336</v>
      </c>
      <c r="F124" s="40">
        <v>13</v>
      </c>
    </row>
    <row r="125" spans="1:6" x14ac:dyDescent="0.25">
      <c r="A125" s="43" t="s">
        <v>4244</v>
      </c>
      <c r="B125" s="42" t="s">
        <v>2003</v>
      </c>
      <c r="C125" s="42" t="s">
        <v>303</v>
      </c>
      <c r="D125" s="42" t="s">
        <v>331</v>
      </c>
      <c r="E125" s="42" t="s">
        <v>4337</v>
      </c>
      <c r="F125" s="40">
        <v>14</v>
      </c>
    </row>
    <row r="126" spans="1:6" x14ac:dyDescent="0.25">
      <c r="A126" s="43" t="s">
        <v>4244</v>
      </c>
      <c r="B126" s="42" t="s">
        <v>2003</v>
      </c>
      <c r="C126" s="42" t="s">
        <v>303</v>
      </c>
      <c r="D126" s="42" t="s">
        <v>333</v>
      </c>
      <c r="E126" s="42" t="s">
        <v>4338</v>
      </c>
      <c r="F126" s="40">
        <v>15</v>
      </c>
    </row>
    <row r="127" spans="1:6" x14ac:dyDescent="0.25">
      <c r="A127" s="43" t="s">
        <v>4244</v>
      </c>
      <c r="B127" s="42" t="s">
        <v>2003</v>
      </c>
      <c r="C127" s="42" t="s">
        <v>303</v>
      </c>
      <c r="D127" s="42" t="s">
        <v>335</v>
      </c>
      <c r="E127" s="42" t="s">
        <v>4339</v>
      </c>
      <c r="F127" s="40">
        <v>16</v>
      </c>
    </row>
    <row r="128" spans="1:6" x14ac:dyDescent="0.25">
      <c r="A128" s="43" t="s">
        <v>4244</v>
      </c>
      <c r="B128" s="42" t="s">
        <v>2003</v>
      </c>
      <c r="C128" s="42" t="s">
        <v>303</v>
      </c>
      <c r="D128" s="42" t="s">
        <v>337</v>
      </c>
      <c r="E128" s="42" t="s">
        <v>4340</v>
      </c>
      <c r="F128" s="40">
        <v>17</v>
      </c>
    </row>
    <row r="129" spans="1:6" x14ac:dyDescent="0.25">
      <c r="A129" s="43" t="s">
        <v>4244</v>
      </c>
      <c r="B129" s="42" t="s">
        <v>2003</v>
      </c>
      <c r="C129" s="42" t="s">
        <v>303</v>
      </c>
      <c r="D129" s="42" t="s">
        <v>339</v>
      </c>
      <c r="E129" s="42" t="s">
        <v>4341</v>
      </c>
      <c r="F129" s="40">
        <v>18</v>
      </c>
    </row>
    <row r="130" spans="1:6" x14ac:dyDescent="0.25">
      <c r="A130" s="43" t="s">
        <v>4244</v>
      </c>
      <c r="B130" s="42" t="s">
        <v>2003</v>
      </c>
      <c r="C130" s="42" t="s">
        <v>303</v>
      </c>
      <c r="D130" s="42" t="s">
        <v>341</v>
      </c>
      <c r="E130" s="42" t="s">
        <v>4342</v>
      </c>
      <c r="F130" s="40">
        <v>19</v>
      </c>
    </row>
    <row r="131" spans="1:6" x14ac:dyDescent="0.25">
      <c r="A131" s="43" t="s">
        <v>4244</v>
      </c>
      <c r="B131" s="42" t="s">
        <v>2003</v>
      </c>
      <c r="C131" s="42" t="s">
        <v>303</v>
      </c>
      <c r="D131" s="42" t="s">
        <v>343</v>
      </c>
      <c r="E131" s="42" t="s">
        <v>4343</v>
      </c>
      <c r="F131" s="40">
        <v>20</v>
      </c>
    </row>
    <row r="132" spans="1:6" x14ac:dyDescent="0.25">
      <c r="A132" s="43" t="s">
        <v>4244</v>
      </c>
      <c r="B132" s="42" t="s">
        <v>2003</v>
      </c>
      <c r="C132" s="42" t="s">
        <v>303</v>
      </c>
      <c r="D132" s="42" t="s">
        <v>345</v>
      </c>
      <c r="E132" s="42" t="s">
        <v>4344</v>
      </c>
      <c r="F132" s="40">
        <v>21</v>
      </c>
    </row>
    <row r="133" spans="1:6" x14ac:dyDescent="0.25">
      <c r="A133" s="43" t="s">
        <v>4244</v>
      </c>
      <c r="B133" s="42" t="s">
        <v>2003</v>
      </c>
      <c r="C133" s="42" t="s">
        <v>303</v>
      </c>
      <c r="D133" s="42" t="s">
        <v>347</v>
      </c>
      <c r="E133" s="42" t="s">
        <v>4345</v>
      </c>
      <c r="F133" s="40">
        <v>22</v>
      </c>
    </row>
    <row r="134" spans="1:6" x14ac:dyDescent="0.25">
      <c r="A134" s="43" t="s">
        <v>4244</v>
      </c>
      <c r="B134" s="42" t="s">
        <v>2003</v>
      </c>
      <c r="C134" s="42" t="s">
        <v>303</v>
      </c>
      <c r="D134" s="42" t="s">
        <v>349</v>
      </c>
      <c r="E134" s="42" t="s">
        <v>4346</v>
      </c>
      <c r="F134" s="40">
        <v>23</v>
      </c>
    </row>
    <row r="135" spans="1:6" x14ac:dyDescent="0.25">
      <c r="A135" s="43" t="s">
        <v>4244</v>
      </c>
      <c r="B135" s="42" t="s">
        <v>2003</v>
      </c>
      <c r="C135" s="42" t="s">
        <v>303</v>
      </c>
      <c r="D135" s="42" t="s">
        <v>351</v>
      </c>
      <c r="E135" s="42" t="s">
        <v>4347</v>
      </c>
      <c r="F135" s="40">
        <v>24</v>
      </c>
    </row>
    <row r="136" spans="1:6" x14ac:dyDescent="0.25">
      <c r="A136" s="43" t="s">
        <v>4244</v>
      </c>
      <c r="B136" s="42" t="s">
        <v>2003</v>
      </c>
      <c r="C136" s="42" t="s">
        <v>303</v>
      </c>
      <c r="D136" s="42" t="s">
        <v>353</v>
      </c>
      <c r="E136" s="42" t="s">
        <v>4348</v>
      </c>
      <c r="F136" s="40">
        <v>25</v>
      </c>
    </row>
    <row r="137" spans="1:6" x14ac:dyDescent="0.25">
      <c r="A137" s="43" t="s">
        <v>4244</v>
      </c>
      <c r="B137" s="42" t="s">
        <v>2003</v>
      </c>
      <c r="C137" s="42" t="s">
        <v>303</v>
      </c>
      <c r="D137" s="42" t="s">
        <v>355</v>
      </c>
      <c r="E137" s="42" t="s">
        <v>4349</v>
      </c>
      <c r="F137" s="40">
        <v>26</v>
      </c>
    </row>
    <row r="138" spans="1:6" x14ac:dyDescent="0.25">
      <c r="A138" s="43" t="s">
        <v>4244</v>
      </c>
      <c r="B138" s="42" t="s">
        <v>2003</v>
      </c>
      <c r="C138" s="42" t="s">
        <v>303</v>
      </c>
      <c r="D138" s="42" t="s">
        <v>357</v>
      </c>
      <c r="E138" s="42" t="s">
        <v>4350</v>
      </c>
      <c r="F138" s="40">
        <v>27</v>
      </c>
    </row>
    <row r="139" spans="1:6" x14ac:dyDescent="0.25">
      <c r="A139" s="43" t="s">
        <v>4244</v>
      </c>
      <c r="B139" s="42" t="s">
        <v>2003</v>
      </c>
      <c r="C139" s="42" t="s">
        <v>303</v>
      </c>
      <c r="D139" s="42" t="s">
        <v>359</v>
      </c>
      <c r="E139" s="42" t="s">
        <v>4351</v>
      </c>
      <c r="F139" s="40">
        <v>28</v>
      </c>
    </row>
    <row r="140" spans="1:6" x14ac:dyDescent="0.25">
      <c r="A140" s="43" t="s">
        <v>4244</v>
      </c>
      <c r="B140" s="42" t="s">
        <v>2003</v>
      </c>
      <c r="C140" s="42" t="s">
        <v>303</v>
      </c>
      <c r="D140" s="42" t="s">
        <v>361</v>
      </c>
      <c r="E140" s="42" t="s">
        <v>4352</v>
      </c>
      <c r="F140" s="40">
        <v>29</v>
      </c>
    </row>
    <row r="141" spans="1:6" x14ac:dyDescent="0.25">
      <c r="A141" s="43" t="s">
        <v>4244</v>
      </c>
      <c r="B141" s="42" t="s">
        <v>2003</v>
      </c>
      <c r="C141" s="42" t="s">
        <v>303</v>
      </c>
      <c r="D141" s="42" t="s">
        <v>363</v>
      </c>
      <c r="E141" s="42" t="s">
        <v>4353</v>
      </c>
      <c r="F141" s="40">
        <v>30</v>
      </c>
    </row>
    <row r="142" spans="1:6" x14ac:dyDescent="0.25">
      <c r="A142" s="43" t="s">
        <v>4244</v>
      </c>
      <c r="B142" s="42" t="s">
        <v>2003</v>
      </c>
      <c r="C142" s="42" t="s">
        <v>303</v>
      </c>
      <c r="D142" s="42" t="s">
        <v>365</v>
      </c>
      <c r="E142" s="42" t="s">
        <v>4354</v>
      </c>
      <c r="F142" s="40">
        <v>31</v>
      </c>
    </row>
    <row r="143" spans="1:6" x14ac:dyDescent="0.25">
      <c r="A143" s="43" t="s">
        <v>4244</v>
      </c>
      <c r="B143" s="42" t="s">
        <v>2003</v>
      </c>
      <c r="C143" s="42" t="s">
        <v>303</v>
      </c>
      <c r="D143" s="42" t="s">
        <v>367</v>
      </c>
      <c r="E143" s="42" t="s">
        <v>4355</v>
      </c>
      <c r="F143" s="40">
        <v>32</v>
      </c>
    </row>
    <row r="144" spans="1:6" x14ac:dyDescent="0.25">
      <c r="A144" s="43" t="s">
        <v>4244</v>
      </c>
      <c r="B144" s="42" t="s">
        <v>2003</v>
      </c>
      <c r="C144" s="42" t="s">
        <v>303</v>
      </c>
      <c r="D144" s="42" t="s">
        <v>369</v>
      </c>
      <c r="E144" s="42" t="s">
        <v>4356</v>
      </c>
      <c r="F144" s="40">
        <v>33</v>
      </c>
    </row>
    <row r="145" spans="1:6" x14ac:dyDescent="0.25">
      <c r="A145" s="43" t="s">
        <v>4244</v>
      </c>
      <c r="B145" s="42" t="s">
        <v>2003</v>
      </c>
      <c r="C145" s="42" t="s">
        <v>303</v>
      </c>
      <c r="D145" s="42" t="s">
        <v>371</v>
      </c>
      <c r="E145" s="42" t="s">
        <v>4357</v>
      </c>
      <c r="F145" s="40">
        <v>34</v>
      </c>
    </row>
    <row r="146" spans="1:6" x14ac:dyDescent="0.25">
      <c r="A146" s="43" t="s">
        <v>4244</v>
      </c>
      <c r="B146" s="42" t="s">
        <v>2003</v>
      </c>
      <c r="C146" s="42" t="s">
        <v>303</v>
      </c>
      <c r="D146" s="42" t="s">
        <v>373</v>
      </c>
      <c r="E146" s="42" t="s">
        <v>4358</v>
      </c>
      <c r="F146" s="40">
        <v>35</v>
      </c>
    </row>
    <row r="147" spans="1:6" x14ac:dyDescent="0.25">
      <c r="A147" s="43" t="s">
        <v>4244</v>
      </c>
      <c r="B147" s="42" t="s">
        <v>2003</v>
      </c>
      <c r="C147" s="42" t="s">
        <v>303</v>
      </c>
      <c r="D147" s="42" t="s">
        <v>375</v>
      </c>
      <c r="E147" s="42" t="s">
        <v>4359</v>
      </c>
      <c r="F147" s="40">
        <v>36</v>
      </c>
    </row>
    <row r="148" spans="1:6" x14ac:dyDescent="0.25">
      <c r="A148" s="43" t="s">
        <v>4244</v>
      </c>
      <c r="B148" s="42" t="s">
        <v>2003</v>
      </c>
      <c r="C148" s="42" t="s">
        <v>303</v>
      </c>
      <c r="D148" s="42" t="s">
        <v>377</v>
      </c>
      <c r="E148" s="42" t="s">
        <v>4360</v>
      </c>
      <c r="F148" s="40">
        <v>37</v>
      </c>
    </row>
    <row r="149" spans="1:6" x14ac:dyDescent="0.25">
      <c r="A149" s="43" t="s">
        <v>4244</v>
      </c>
      <c r="B149" s="42" t="s">
        <v>2003</v>
      </c>
      <c r="C149" s="42" t="s">
        <v>303</v>
      </c>
      <c r="D149" s="42" t="s">
        <v>379</v>
      </c>
      <c r="E149" s="42" t="s">
        <v>4361</v>
      </c>
      <c r="F149" s="40">
        <v>38</v>
      </c>
    </row>
    <row r="150" spans="1:6" x14ac:dyDescent="0.25">
      <c r="A150" s="43" t="s">
        <v>4244</v>
      </c>
      <c r="B150" s="42" t="s">
        <v>2003</v>
      </c>
      <c r="C150" s="42" t="s">
        <v>303</v>
      </c>
      <c r="D150" s="42" t="s">
        <v>381</v>
      </c>
      <c r="E150" s="42" t="s">
        <v>4362</v>
      </c>
      <c r="F150" s="40">
        <v>39</v>
      </c>
    </row>
    <row r="151" spans="1:6" x14ac:dyDescent="0.25">
      <c r="A151" s="43" t="s">
        <v>4244</v>
      </c>
      <c r="B151" s="42" t="s">
        <v>2003</v>
      </c>
      <c r="C151" s="42" t="s">
        <v>303</v>
      </c>
      <c r="D151" s="42" t="s">
        <v>383</v>
      </c>
      <c r="E151" s="42" t="s">
        <v>4363</v>
      </c>
      <c r="F151" s="40">
        <v>40</v>
      </c>
    </row>
    <row r="152" spans="1:6" x14ac:dyDescent="0.25">
      <c r="A152" s="43" t="s">
        <v>4244</v>
      </c>
      <c r="B152" s="42" t="s">
        <v>2003</v>
      </c>
      <c r="C152" s="42" t="s">
        <v>303</v>
      </c>
      <c r="D152" s="42" t="s">
        <v>385</v>
      </c>
      <c r="E152" s="42" t="s">
        <v>4364</v>
      </c>
      <c r="F152" s="40">
        <v>41</v>
      </c>
    </row>
    <row r="153" spans="1:6" x14ac:dyDescent="0.25">
      <c r="A153" s="43" t="s">
        <v>4244</v>
      </c>
      <c r="B153" s="42" t="s">
        <v>2003</v>
      </c>
      <c r="C153" s="42" t="s">
        <v>303</v>
      </c>
      <c r="D153" s="42" t="s">
        <v>387</v>
      </c>
      <c r="E153" s="42" t="s">
        <v>4365</v>
      </c>
      <c r="F153" s="40">
        <v>42</v>
      </c>
    </row>
    <row r="154" spans="1:6" x14ac:dyDescent="0.25">
      <c r="A154" s="43" t="s">
        <v>4244</v>
      </c>
      <c r="B154" s="42" t="s">
        <v>2003</v>
      </c>
      <c r="C154" s="42" t="s">
        <v>303</v>
      </c>
      <c r="D154" s="42" t="s">
        <v>389</v>
      </c>
      <c r="E154" s="42" t="s">
        <v>4366</v>
      </c>
      <c r="F154" s="40">
        <v>43</v>
      </c>
    </row>
    <row r="155" spans="1:6" x14ac:dyDescent="0.25">
      <c r="A155" s="43" t="s">
        <v>4244</v>
      </c>
      <c r="B155" s="42" t="s">
        <v>2003</v>
      </c>
      <c r="C155" s="42" t="s">
        <v>303</v>
      </c>
      <c r="D155" s="42" t="s">
        <v>391</v>
      </c>
      <c r="E155" s="42" t="s">
        <v>4367</v>
      </c>
      <c r="F155" s="40">
        <v>44</v>
      </c>
    </row>
    <row r="156" spans="1:6" x14ac:dyDescent="0.25">
      <c r="A156" s="43" t="s">
        <v>4244</v>
      </c>
      <c r="B156" s="42" t="s">
        <v>2003</v>
      </c>
      <c r="C156" s="42" t="s">
        <v>303</v>
      </c>
      <c r="D156" s="42" t="s">
        <v>393</v>
      </c>
      <c r="E156" s="42" t="s">
        <v>4368</v>
      </c>
      <c r="F156" s="40">
        <v>45</v>
      </c>
    </row>
    <row r="157" spans="1:6" x14ac:dyDescent="0.25">
      <c r="A157" s="43" t="s">
        <v>4244</v>
      </c>
      <c r="B157" s="42" t="s">
        <v>2003</v>
      </c>
      <c r="C157" s="42" t="s">
        <v>303</v>
      </c>
      <c r="D157" s="42" t="s">
        <v>395</v>
      </c>
      <c r="E157" s="42" t="s">
        <v>4369</v>
      </c>
      <c r="F157" s="40">
        <v>46</v>
      </c>
    </row>
    <row r="158" spans="1:6" x14ac:dyDescent="0.25">
      <c r="A158" s="43" t="s">
        <v>4244</v>
      </c>
      <c r="B158" s="42" t="s">
        <v>2003</v>
      </c>
      <c r="C158" s="42" t="s">
        <v>303</v>
      </c>
      <c r="D158" s="42" t="s">
        <v>397</v>
      </c>
      <c r="E158" s="42" t="s">
        <v>4370</v>
      </c>
      <c r="F158" s="40">
        <v>47</v>
      </c>
    </row>
    <row r="159" spans="1:6" x14ac:dyDescent="0.25">
      <c r="A159" s="43" t="s">
        <v>4244</v>
      </c>
      <c r="B159" s="42" t="s">
        <v>2003</v>
      </c>
      <c r="C159" s="42" t="s">
        <v>303</v>
      </c>
      <c r="D159" s="42" t="s">
        <v>399</v>
      </c>
      <c r="E159" s="42" t="s">
        <v>4371</v>
      </c>
      <c r="F159" s="40">
        <v>48</v>
      </c>
    </row>
    <row r="160" spans="1:6" x14ac:dyDescent="0.25">
      <c r="A160" s="43" t="s">
        <v>4244</v>
      </c>
      <c r="B160" s="42" t="s">
        <v>2003</v>
      </c>
      <c r="C160" s="42" t="s">
        <v>303</v>
      </c>
      <c r="D160" s="42" t="s">
        <v>401</v>
      </c>
      <c r="E160" s="42" t="s">
        <v>4372</v>
      </c>
      <c r="F160" s="40">
        <v>49</v>
      </c>
    </row>
    <row r="161" spans="1:6" x14ac:dyDescent="0.25">
      <c r="A161" s="43" t="s">
        <v>4244</v>
      </c>
      <c r="B161" s="42" t="s">
        <v>2003</v>
      </c>
      <c r="C161" s="42" t="s">
        <v>303</v>
      </c>
      <c r="D161" s="42" t="s">
        <v>403</v>
      </c>
      <c r="E161" s="42" t="s">
        <v>4373</v>
      </c>
      <c r="F161" s="40">
        <v>50</v>
      </c>
    </row>
    <row r="162" spans="1:6" x14ac:dyDescent="0.25">
      <c r="A162" s="43" t="s">
        <v>4244</v>
      </c>
      <c r="B162" s="42" t="s">
        <v>2003</v>
      </c>
      <c r="C162" s="42" t="s">
        <v>303</v>
      </c>
      <c r="D162" s="42" t="s">
        <v>405</v>
      </c>
      <c r="E162" s="42" t="s">
        <v>4374</v>
      </c>
      <c r="F162" s="40">
        <v>51</v>
      </c>
    </row>
    <row r="163" spans="1:6" x14ac:dyDescent="0.25">
      <c r="A163" s="43" t="s">
        <v>4244</v>
      </c>
      <c r="B163" s="42" t="s">
        <v>2003</v>
      </c>
      <c r="C163" s="42" t="s">
        <v>303</v>
      </c>
      <c r="D163" s="42" t="s">
        <v>407</v>
      </c>
      <c r="E163" s="42" t="s">
        <v>4375</v>
      </c>
      <c r="F163" s="40">
        <v>52</v>
      </c>
    </row>
    <row r="164" spans="1:6" x14ac:dyDescent="0.25">
      <c r="A164" s="43" t="s">
        <v>4244</v>
      </c>
      <c r="B164" s="42" t="s">
        <v>2003</v>
      </c>
      <c r="C164" s="42" t="s">
        <v>303</v>
      </c>
      <c r="D164" s="42" t="s">
        <v>409</v>
      </c>
      <c r="E164" s="42" t="s">
        <v>4376</v>
      </c>
      <c r="F164" s="40">
        <v>53</v>
      </c>
    </row>
    <row r="165" spans="1:6" x14ac:dyDescent="0.25">
      <c r="A165" s="43" t="s">
        <v>4244</v>
      </c>
      <c r="B165" s="42" t="s">
        <v>2003</v>
      </c>
      <c r="C165" s="42" t="s">
        <v>303</v>
      </c>
      <c r="D165" s="42" t="s">
        <v>411</v>
      </c>
      <c r="E165" s="42" t="s">
        <v>4377</v>
      </c>
      <c r="F165" s="40">
        <v>54</v>
      </c>
    </row>
    <row r="166" spans="1:6" x14ac:dyDescent="0.25">
      <c r="A166" s="43" t="s">
        <v>4244</v>
      </c>
      <c r="B166" s="42" t="s">
        <v>2003</v>
      </c>
      <c r="C166" s="42" t="s">
        <v>303</v>
      </c>
      <c r="D166" s="42" t="s">
        <v>413</v>
      </c>
      <c r="E166" s="42" t="s">
        <v>4378</v>
      </c>
      <c r="F166" s="40">
        <v>55</v>
      </c>
    </row>
    <row r="167" spans="1:6" x14ac:dyDescent="0.25">
      <c r="A167" s="43" t="s">
        <v>4244</v>
      </c>
      <c r="B167" s="42" t="s">
        <v>2003</v>
      </c>
      <c r="C167" s="42" t="s">
        <v>303</v>
      </c>
      <c r="D167" s="42" t="s">
        <v>415</v>
      </c>
      <c r="E167" s="42" t="s">
        <v>4379</v>
      </c>
      <c r="F167" s="40">
        <v>56</v>
      </c>
    </row>
    <row r="168" spans="1:6" x14ac:dyDescent="0.25">
      <c r="A168" s="43" t="s">
        <v>4244</v>
      </c>
      <c r="B168" s="42" t="s">
        <v>2003</v>
      </c>
      <c r="C168" s="42" t="s">
        <v>303</v>
      </c>
      <c r="D168" s="42" t="s">
        <v>417</v>
      </c>
      <c r="E168" s="42" t="s">
        <v>4380</v>
      </c>
      <c r="F168" s="40">
        <v>57</v>
      </c>
    </row>
    <row r="169" spans="1:6" x14ac:dyDescent="0.25">
      <c r="A169" s="43" t="s">
        <v>4244</v>
      </c>
      <c r="B169" s="42" t="s">
        <v>2003</v>
      </c>
      <c r="C169" s="42" t="s">
        <v>303</v>
      </c>
      <c r="D169" s="42" t="s">
        <v>419</v>
      </c>
      <c r="E169" s="42" t="s">
        <v>4381</v>
      </c>
      <c r="F169" s="40">
        <v>58</v>
      </c>
    </row>
    <row r="170" spans="1:6" x14ac:dyDescent="0.25">
      <c r="A170" s="43" t="s">
        <v>4244</v>
      </c>
      <c r="B170" s="42" t="s">
        <v>2003</v>
      </c>
      <c r="C170" s="42" t="s">
        <v>303</v>
      </c>
      <c r="D170" s="42" t="s">
        <v>421</v>
      </c>
      <c r="E170" s="42" t="s">
        <v>4382</v>
      </c>
      <c r="F170" s="40">
        <v>59</v>
      </c>
    </row>
    <row r="171" spans="1:6" x14ac:dyDescent="0.25">
      <c r="A171" s="43" t="s">
        <v>4244</v>
      </c>
      <c r="B171" s="42" t="s">
        <v>2003</v>
      </c>
      <c r="C171" s="42" t="s">
        <v>303</v>
      </c>
      <c r="D171" s="42" t="s">
        <v>423</v>
      </c>
      <c r="E171" s="42" t="s">
        <v>4383</v>
      </c>
      <c r="F171" s="40">
        <v>60</v>
      </c>
    </row>
    <row r="172" spans="1:6" x14ac:dyDescent="0.25">
      <c r="A172" s="43" t="s">
        <v>4244</v>
      </c>
      <c r="B172" s="42" t="s">
        <v>2003</v>
      </c>
      <c r="C172" s="42" t="s">
        <v>303</v>
      </c>
      <c r="D172" s="42" t="s">
        <v>425</v>
      </c>
      <c r="E172" s="42" t="s">
        <v>4384</v>
      </c>
      <c r="F172" s="40">
        <v>61</v>
      </c>
    </row>
    <row r="173" spans="1:6" x14ac:dyDescent="0.25">
      <c r="A173" s="43" t="s">
        <v>4244</v>
      </c>
      <c r="B173" s="42" t="s">
        <v>2003</v>
      </c>
      <c r="C173" s="42" t="s">
        <v>303</v>
      </c>
      <c r="D173" s="42" t="s">
        <v>427</v>
      </c>
      <c r="E173" s="42" t="s">
        <v>4385</v>
      </c>
      <c r="F173" s="40">
        <v>62</v>
      </c>
    </row>
    <row r="174" spans="1:6" x14ac:dyDescent="0.25">
      <c r="A174" s="43" t="s">
        <v>4244</v>
      </c>
      <c r="B174" s="42" t="s">
        <v>2003</v>
      </c>
      <c r="C174" s="42" t="s">
        <v>303</v>
      </c>
      <c r="D174" s="42" t="s">
        <v>429</v>
      </c>
      <c r="E174" s="42" t="s">
        <v>4386</v>
      </c>
      <c r="F174" s="40">
        <v>63</v>
      </c>
    </row>
    <row r="175" spans="1:6" x14ac:dyDescent="0.25">
      <c r="A175" s="43" t="s">
        <v>4244</v>
      </c>
      <c r="B175" s="42" t="s">
        <v>2003</v>
      </c>
      <c r="C175" s="42" t="s">
        <v>303</v>
      </c>
      <c r="D175" s="42" t="s">
        <v>431</v>
      </c>
      <c r="E175" s="42" t="s">
        <v>4387</v>
      </c>
      <c r="F175" s="40">
        <v>64</v>
      </c>
    </row>
    <row r="176" spans="1:6" x14ac:dyDescent="0.25">
      <c r="A176" s="43" t="s">
        <v>4244</v>
      </c>
      <c r="B176" s="42" t="s">
        <v>2003</v>
      </c>
      <c r="C176" s="42" t="s">
        <v>303</v>
      </c>
      <c r="D176" s="42" t="s">
        <v>433</v>
      </c>
      <c r="E176" s="42" t="s">
        <v>4388</v>
      </c>
      <c r="F176" s="40">
        <v>65</v>
      </c>
    </row>
    <row r="177" spans="1:6" x14ac:dyDescent="0.25">
      <c r="A177" s="43" t="s">
        <v>4244</v>
      </c>
      <c r="B177" s="42" t="s">
        <v>2003</v>
      </c>
      <c r="C177" s="42" t="s">
        <v>303</v>
      </c>
      <c r="D177" s="42" t="s">
        <v>435</v>
      </c>
      <c r="E177" s="42" t="s">
        <v>4389</v>
      </c>
      <c r="F177" s="40">
        <v>66</v>
      </c>
    </row>
    <row r="178" spans="1:6" x14ac:dyDescent="0.25">
      <c r="A178" s="43" t="s">
        <v>4244</v>
      </c>
      <c r="B178" s="42" t="s">
        <v>2003</v>
      </c>
      <c r="C178" s="42" t="s">
        <v>303</v>
      </c>
      <c r="D178" s="42" t="s">
        <v>437</v>
      </c>
      <c r="E178" s="42" t="s">
        <v>4390</v>
      </c>
      <c r="F178" s="40">
        <v>67</v>
      </c>
    </row>
    <row r="179" spans="1:6" x14ac:dyDescent="0.25">
      <c r="A179" s="43" t="s">
        <v>4244</v>
      </c>
      <c r="B179" s="42" t="s">
        <v>2003</v>
      </c>
      <c r="C179" s="42" t="s">
        <v>303</v>
      </c>
      <c r="D179" s="42" t="s">
        <v>439</v>
      </c>
      <c r="E179" s="42" t="s">
        <v>4391</v>
      </c>
      <c r="F179" s="40">
        <v>68</v>
      </c>
    </row>
    <row r="180" spans="1:6" x14ac:dyDescent="0.25">
      <c r="A180" s="43" t="s">
        <v>4244</v>
      </c>
      <c r="B180" s="42" t="s">
        <v>2003</v>
      </c>
      <c r="C180" s="42" t="s">
        <v>303</v>
      </c>
      <c r="D180" s="42" t="s">
        <v>441</v>
      </c>
      <c r="E180" s="42" t="s">
        <v>4392</v>
      </c>
      <c r="F180" s="40">
        <v>69</v>
      </c>
    </row>
    <row r="181" spans="1:6" x14ac:dyDescent="0.25">
      <c r="A181" s="43" t="s">
        <v>4244</v>
      </c>
      <c r="B181" s="42" t="s">
        <v>2003</v>
      </c>
      <c r="C181" s="42" t="s">
        <v>303</v>
      </c>
      <c r="D181" s="42" t="s">
        <v>443</v>
      </c>
      <c r="E181" s="42" t="s">
        <v>4393</v>
      </c>
      <c r="F181" s="40">
        <v>70</v>
      </c>
    </row>
    <row r="182" spans="1:6" x14ac:dyDescent="0.25">
      <c r="A182" s="43" t="s">
        <v>4244</v>
      </c>
      <c r="B182" s="42" t="s">
        <v>2003</v>
      </c>
      <c r="C182" s="42" t="s">
        <v>303</v>
      </c>
      <c r="D182" s="42" t="s">
        <v>445</v>
      </c>
      <c r="E182" s="42" t="s">
        <v>4394</v>
      </c>
      <c r="F182" s="40">
        <v>71</v>
      </c>
    </row>
    <row r="183" spans="1:6" x14ac:dyDescent="0.25">
      <c r="A183" s="43" t="s">
        <v>4244</v>
      </c>
      <c r="B183" s="42" t="s">
        <v>2003</v>
      </c>
      <c r="C183" s="42" t="s">
        <v>303</v>
      </c>
      <c r="D183" s="42" t="s">
        <v>447</v>
      </c>
      <c r="E183" s="42" t="s">
        <v>4395</v>
      </c>
      <c r="F183" s="40">
        <v>72</v>
      </c>
    </row>
    <row r="184" spans="1:6" x14ac:dyDescent="0.25">
      <c r="A184" s="43" t="s">
        <v>4244</v>
      </c>
      <c r="B184" s="42" t="s">
        <v>2003</v>
      </c>
      <c r="C184" s="42" t="s">
        <v>303</v>
      </c>
      <c r="D184" s="42" t="s">
        <v>449</v>
      </c>
      <c r="E184" s="42" t="s">
        <v>4396</v>
      </c>
      <c r="F184" s="40">
        <v>73</v>
      </c>
    </row>
    <row r="185" spans="1:6" x14ac:dyDescent="0.25">
      <c r="A185" s="43" t="s">
        <v>4244</v>
      </c>
      <c r="B185" s="42" t="s">
        <v>2003</v>
      </c>
      <c r="C185" s="42" t="s">
        <v>303</v>
      </c>
      <c r="D185" s="42" t="s">
        <v>451</v>
      </c>
      <c r="E185" s="42" t="s">
        <v>4397</v>
      </c>
      <c r="F185" s="40">
        <v>74</v>
      </c>
    </row>
    <row r="186" spans="1:6" x14ac:dyDescent="0.25">
      <c r="A186" s="43" t="s">
        <v>4244</v>
      </c>
      <c r="B186" s="42" t="s">
        <v>2003</v>
      </c>
      <c r="C186" s="42" t="s">
        <v>303</v>
      </c>
      <c r="D186" s="42" t="s">
        <v>453</v>
      </c>
      <c r="E186" s="42" t="s">
        <v>4398</v>
      </c>
      <c r="F186" s="40">
        <v>75</v>
      </c>
    </row>
    <row r="187" spans="1:6" x14ac:dyDescent="0.25">
      <c r="A187" s="43" t="s">
        <v>4244</v>
      </c>
      <c r="B187" s="42" t="s">
        <v>2003</v>
      </c>
      <c r="C187" s="42" t="s">
        <v>303</v>
      </c>
      <c r="D187" s="42" t="s">
        <v>455</v>
      </c>
      <c r="E187" s="42" t="s">
        <v>4399</v>
      </c>
      <c r="F187" s="40">
        <v>76</v>
      </c>
    </row>
    <row r="188" spans="1:6" x14ac:dyDescent="0.25">
      <c r="A188" s="43" t="s">
        <v>4244</v>
      </c>
      <c r="B188" s="42" t="s">
        <v>2003</v>
      </c>
      <c r="C188" s="42" t="s">
        <v>303</v>
      </c>
      <c r="D188" s="42" t="s">
        <v>457</v>
      </c>
      <c r="E188" s="42" t="s">
        <v>4400</v>
      </c>
      <c r="F188" s="40">
        <v>77</v>
      </c>
    </row>
    <row r="189" spans="1:6" x14ac:dyDescent="0.25">
      <c r="A189" s="43" t="s">
        <v>4244</v>
      </c>
      <c r="B189" s="42" t="s">
        <v>2003</v>
      </c>
      <c r="C189" s="42" t="s">
        <v>303</v>
      </c>
      <c r="D189" s="42" t="s">
        <v>459</v>
      </c>
      <c r="E189" s="42" t="s">
        <v>4401</v>
      </c>
      <c r="F189" s="40">
        <v>78</v>
      </c>
    </row>
    <row r="190" spans="1:6" x14ac:dyDescent="0.25">
      <c r="A190" s="43" t="s">
        <v>4244</v>
      </c>
      <c r="B190" s="42" t="s">
        <v>2003</v>
      </c>
      <c r="C190" s="42" t="s">
        <v>303</v>
      </c>
      <c r="D190" s="42" t="s">
        <v>461</v>
      </c>
      <c r="E190" s="42" t="s">
        <v>4402</v>
      </c>
      <c r="F190" s="40">
        <v>79</v>
      </c>
    </row>
    <row r="191" spans="1:6" x14ac:dyDescent="0.25">
      <c r="A191" s="43" t="s">
        <v>4244</v>
      </c>
      <c r="B191" s="42" t="s">
        <v>2003</v>
      </c>
      <c r="C191" s="42" t="s">
        <v>303</v>
      </c>
      <c r="D191" s="42" t="s">
        <v>463</v>
      </c>
      <c r="E191" s="42" t="s">
        <v>4403</v>
      </c>
      <c r="F191" s="40">
        <v>80</v>
      </c>
    </row>
    <row r="192" spans="1:6" x14ac:dyDescent="0.25">
      <c r="A192" s="43" t="s">
        <v>4244</v>
      </c>
      <c r="B192" s="42" t="s">
        <v>2003</v>
      </c>
      <c r="C192" s="42" t="s">
        <v>303</v>
      </c>
      <c r="D192" s="42" t="s">
        <v>465</v>
      </c>
      <c r="E192" s="42" t="s">
        <v>4404</v>
      </c>
      <c r="F192" s="40">
        <v>81</v>
      </c>
    </row>
    <row r="193" spans="1:6" x14ac:dyDescent="0.25">
      <c r="A193" s="43" t="s">
        <v>4244</v>
      </c>
      <c r="B193" s="42" t="s">
        <v>2003</v>
      </c>
      <c r="C193" s="42" t="s">
        <v>303</v>
      </c>
      <c r="D193" s="42" t="s">
        <v>467</v>
      </c>
      <c r="E193" s="42" t="s">
        <v>4405</v>
      </c>
      <c r="F193" s="40">
        <v>82</v>
      </c>
    </row>
    <row r="194" spans="1:6" x14ac:dyDescent="0.25">
      <c r="A194" s="43" t="s">
        <v>4244</v>
      </c>
      <c r="B194" s="42" t="s">
        <v>2003</v>
      </c>
      <c r="C194" s="42" t="s">
        <v>303</v>
      </c>
      <c r="D194" s="42" t="s">
        <v>469</v>
      </c>
      <c r="E194" s="42" t="s">
        <v>4406</v>
      </c>
      <c r="F194" s="40">
        <v>83</v>
      </c>
    </row>
    <row r="195" spans="1:6" x14ac:dyDescent="0.25">
      <c r="A195" s="43" t="s">
        <v>4244</v>
      </c>
      <c r="B195" s="42" t="s">
        <v>2003</v>
      </c>
      <c r="C195" s="42" t="s">
        <v>303</v>
      </c>
      <c r="D195" s="42" t="s">
        <v>471</v>
      </c>
      <c r="E195" s="42" t="s">
        <v>4407</v>
      </c>
      <c r="F195" s="40">
        <v>84</v>
      </c>
    </row>
    <row r="196" spans="1:6" x14ac:dyDescent="0.25">
      <c r="A196" s="43" t="s">
        <v>4244</v>
      </c>
      <c r="B196" s="42" t="s">
        <v>2003</v>
      </c>
      <c r="C196" s="42" t="s">
        <v>303</v>
      </c>
      <c r="D196" s="42" t="s">
        <v>473</v>
      </c>
      <c r="E196" s="42" t="s">
        <v>4408</v>
      </c>
      <c r="F196" s="40">
        <v>85</v>
      </c>
    </row>
    <row r="197" spans="1:6" x14ac:dyDescent="0.25">
      <c r="A197" s="43" t="s">
        <v>4244</v>
      </c>
      <c r="B197" s="42" t="s">
        <v>2003</v>
      </c>
      <c r="C197" s="42" t="s">
        <v>303</v>
      </c>
      <c r="D197" s="42" t="s">
        <v>475</v>
      </c>
      <c r="E197" s="42" t="s">
        <v>4409</v>
      </c>
      <c r="F197" s="40">
        <v>86</v>
      </c>
    </row>
    <row r="198" spans="1:6" x14ac:dyDescent="0.25">
      <c r="A198" s="43" t="s">
        <v>4244</v>
      </c>
      <c r="B198" s="42" t="s">
        <v>2003</v>
      </c>
      <c r="C198" s="42" t="s">
        <v>303</v>
      </c>
      <c r="D198" s="42" t="s">
        <v>477</v>
      </c>
      <c r="E198" s="42" t="s">
        <v>4410</v>
      </c>
      <c r="F198" s="40">
        <v>87</v>
      </c>
    </row>
    <row r="199" spans="1:6" x14ac:dyDescent="0.25">
      <c r="A199" s="43" t="s">
        <v>4244</v>
      </c>
      <c r="B199" s="42" t="s">
        <v>2003</v>
      </c>
      <c r="C199" s="42" t="s">
        <v>303</v>
      </c>
      <c r="D199" s="42" t="s">
        <v>479</v>
      </c>
      <c r="E199" s="42" t="s">
        <v>4411</v>
      </c>
      <c r="F199" s="40">
        <v>88</v>
      </c>
    </row>
    <row r="200" spans="1:6" x14ac:dyDescent="0.25">
      <c r="A200" s="43" t="s">
        <v>4244</v>
      </c>
      <c r="B200" s="42" t="s">
        <v>2003</v>
      </c>
      <c r="C200" s="42" t="s">
        <v>303</v>
      </c>
      <c r="D200" s="42" t="s">
        <v>481</v>
      </c>
      <c r="E200" s="42" t="s">
        <v>4412</v>
      </c>
      <c r="F200" s="40">
        <v>89</v>
      </c>
    </row>
    <row r="201" spans="1:6" x14ac:dyDescent="0.25">
      <c r="A201" s="43" t="s">
        <v>4244</v>
      </c>
      <c r="B201" s="42" t="s">
        <v>2003</v>
      </c>
      <c r="C201" s="42" t="s">
        <v>303</v>
      </c>
      <c r="D201" s="42" t="s">
        <v>483</v>
      </c>
      <c r="E201" s="42" t="s">
        <v>4413</v>
      </c>
      <c r="F201" s="40">
        <v>90</v>
      </c>
    </row>
    <row r="202" spans="1:6" x14ac:dyDescent="0.25">
      <c r="A202" s="43" t="s">
        <v>4244</v>
      </c>
      <c r="B202" s="42" t="s">
        <v>2003</v>
      </c>
      <c r="C202" s="42" t="s">
        <v>303</v>
      </c>
      <c r="D202" s="42" t="s">
        <v>485</v>
      </c>
      <c r="E202" s="42" t="s">
        <v>4414</v>
      </c>
      <c r="F202" s="40">
        <v>91</v>
      </c>
    </row>
    <row r="203" spans="1:6" x14ac:dyDescent="0.25">
      <c r="A203" s="43" t="s">
        <v>4244</v>
      </c>
      <c r="B203" s="42" t="s">
        <v>2003</v>
      </c>
      <c r="C203" s="42" t="s">
        <v>303</v>
      </c>
      <c r="D203" s="42" t="s">
        <v>487</v>
      </c>
      <c r="E203" s="42" t="s">
        <v>4415</v>
      </c>
      <c r="F203" s="40">
        <v>92</v>
      </c>
    </row>
    <row r="204" spans="1:6" x14ac:dyDescent="0.25">
      <c r="A204" s="43" t="s">
        <v>4244</v>
      </c>
      <c r="B204" s="42" t="s">
        <v>2003</v>
      </c>
      <c r="C204" s="42" t="s">
        <v>303</v>
      </c>
      <c r="D204" s="42" t="s">
        <v>489</v>
      </c>
      <c r="E204" s="42" t="s">
        <v>4416</v>
      </c>
      <c r="F204" s="40">
        <v>93</v>
      </c>
    </row>
    <row r="205" spans="1:6" x14ac:dyDescent="0.25">
      <c r="A205" s="43" t="s">
        <v>4244</v>
      </c>
      <c r="B205" s="42" t="s">
        <v>2003</v>
      </c>
      <c r="C205" s="42" t="s">
        <v>303</v>
      </c>
      <c r="D205" s="42" t="s">
        <v>491</v>
      </c>
      <c r="E205" s="42" t="s">
        <v>4417</v>
      </c>
      <c r="F205" s="40">
        <v>94</v>
      </c>
    </row>
    <row r="206" spans="1:6" x14ac:dyDescent="0.25">
      <c r="A206" s="43" t="s">
        <v>4244</v>
      </c>
      <c r="B206" s="42" t="s">
        <v>2003</v>
      </c>
      <c r="C206" s="42" t="s">
        <v>303</v>
      </c>
      <c r="D206" s="42" t="s">
        <v>493</v>
      </c>
      <c r="E206" s="42" t="s">
        <v>4418</v>
      </c>
      <c r="F206" s="40">
        <v>95</v>
      </c>
    </row>
    <row r="207" spans="1:6" x14ac:dyDescent="0.25">
      <c r="A207" s="43" t="s">
        <v>4244</v>
      </c>
      <c r="B207" s="42" t="s">
        <v>2003</v>
      </c>
      <c r="C207" s="42" t="s">
        <v>303</v>
      </c>
      <c r="D207" s="42" t="s">
        <v>495</v>
      </c>
      <c r="E207" s="42" t="s">
        <v>4419</v>
      </c>
      <c r="F207" s="40">
        <v>96</v>
      </c>
    </row>
    <row r="208" spans="1:6" x14ac:dyDescent="0.25">
      <c r="A208" s="43" t="s">
        <v>4244</v>
      </c>
      <c r="B208" s="42" t="s">
        <v>2003</v>
      </c>
      <c r="C208" s="42" t="s">
        <v>303</v>
      </c>
      <c r="D208" s="42" t="s">
        <v>497</v>
      </c>
      <c r="E208" s="42" t="s">
        <v>4420</v>
      </c>
      <c r="F208" s="40">
        <v>97</v>
      </c>
    </row>
    <row r="209" spans="1:6" x14ac:dyDescent="0.25">
      <c r="A209" s="43" t="s">
        <v>4244</v>
      </c>
      <c r="B209" s="42" t="s">
        <v>2003</v>
      </c>
      <c r="C209" s="42" t="s">
        <v>303</v>
      </c>
      <c r="D209" s="42" t="s">
        <v>499</v>
      </c>
      <c r="E209" s="42" t="s">
        <v>4421</v>
      </c>
      <c r="F209" s="40">
        <v>98</v>
      </c>
    </row>
    <row r="210" spans="1:6" x14ac:dyDescent="0.25">
      <c r="A210" s="43" t="s">
        <v>4244</v>
      </c>
      <c r="B210" s="42" t="s">
        <v>2003</v>
      </c>
      <c r="C210" s="42" t="s">
        <v>303</v>
      </c>
      <c r="D210" s="42" t="s">
        <v>501</v>
      </c>
      <c r="E210" s="42" t="s">
        <v>4422</v>
      </c>
      <c r="F210" s="40">
        <v>99</v>
      </c>
    </row>
    <row r="211" spans="1:6" x14ac:dyDescent="0.25">
      <c r="A211" s="43" t="s">
        <v>4244</v>
      </c>
      <c r="B211" s="42" t="s">
        <v>2003</v>
      </c>
      <c r="C211" s="42" t="s">
        <v>303</v>
      </c>
      <c r="D211" s="42" t="s">
        <v>503</v>
      </c>
      <c r="E211" s="42" t="s">
        <v>4423</v>
      </c>
      <c r="F211" s="40">
        <v>100</v>
      </c>
    </row>
    <row r="212" spans="1:6" x14ac:dyDescent="0.25">
      <c r="A212" s="43" t="s">
        <v>4244</v>
      </c>
      <c r="B212" s="42" t="s">
        <v>2003</v>
      </c>
      <c r="C212" s="42" t="s">
        <v>303</v>
      </c>
      <c r="D212" s="42" t="s">
        <v>505</v>
      </c>
      <c r="E212" s="42" t="s">
        <v>4424</v>
      </c>
      <c r="F212" s="40">
        <v>101</v>
      </c>
    </row>
    <row r="213" spans="1:6" x14ac:dyDescent="0.25">
      <c r="A213" s="43" t="s">
        <v>4244</v>
      </c>
      <c r="B213" s="42" t="s">
        <v>2003</v>
      </c>
      <c r="C213" s="42" t="s">
        <v>303</v>
      </c>
      <c r="D213" s="42" t="s">
        <v>507</v>
      </c>
      <c r="E213" s="42" t="s">
        <v>4425</v>
      </c>
      <c r="F213" s="40">
        <v>102</v>
      </c>
    </row>
    <row r="214" spans="1:6" x14ac:dyDescent="0.25">
      <c r="A214" s="43" t="s">
        <v>4244</v>
      </c>
      <c r="B214" s="42" t="s">
        <v>2003</v>
      </c>
      <c r="C214" s="42" t="s">
        <v>303</v>
      </c>
      <c r="D214" s="42" t="s">
        <v>509</v>
      </c>
      <c r="E214" s="42" t="s">
        <v>4426</v>
      </c>
      <c r="F214" s="40">
        <v>103</v>
      </c>
    </row>
    <row r="215" spans="1:6" x14ac:dyDescent="0.25">
      <c r="A215" s="43" t="s">
        <v>4244</v>
      </c>
      <c r="B215" s="42" t="s">
        <v>2003</v>
      </c>
      <c r="C215" s="42" t="s">
        <v>303</v>
      </c>
      <c r="D215" s="42" t="s">
        <v>511</v>
      </c>
      <c r="E215" s="42" t="s">
        <v>4427</v>
      </c>
      <c r="F215" s="40">
        <v>104</v>
      </c>
    </row>
    <row r="216" spans="1:6" x14ac:dyDescent="0.25">
      <c r="A216" s="43" t="s">
        <v>4244</v>
      </c>
      <c r="B216" s="42" t="s">
        <v>2003</v>
      </c>
      <c r="C216" s="42" t="s">
        <v>303</v>
      </c>
      <c r="D216" s="42" t="s">
        <v>513</v>
      </c>
      <c r="E216" s="42" t="s">
        <v>4428</v>
      </c>
      <c r="F216" s="40">
        <v>105</v>
      </c>
    </row>
    <row r="217" spans="1:6" x14ac:dyDescent="0.25">
      <c r="A217" s="43" t="s">
        <v>4244</v>
      </c>
      <c r="B217" s="42" t="s">
        <v>2003</v>
      </c>
      <c r="C217" s="42" t="s">
        <v>303</v>
      </c>
      <c r="D217" s="42" t="s">
        <v>515</v>
      </c>
      <c r="E217" s="42" t="s">
        <v>4429</v>
      </c>
      <c r="F217" s="40">
        <v>106</v>
      </c>
    </row>
    <row r="218" spans="1:6" x14ac:dyDescent="0.25">
      <c r="A218" s="43" t="s">
        <v>4244</v>
      </c>
      <c r="B218" s="42" t="s">
        <v>2003</v>
      </c>
      <c r="C218" s="42" t="s">
        <v>303</v>
      </c>
      <c r="D218" s="42" t="s">
        <v>517</v>
      </c>
      <c r="E218" s="42" t="s">
        <v>4430</v>
      </c>
      <c r="F218" s="40">
        <v>107</v>
      </c>
    </row>
    <row r="219" spans="1:6" x14ac:dyDescent="0.25">
      <c r="A219" s="43" t="s">
        <v>4244</v>
      </c>
      <c r="B219" s="42" t="s">
        <v>2003</v>
      </c>
      <c r="C219" s="42" t="s">
        <v>303</v>
      </c>
      <c r="D219" s="42" t="s">
        <v>519</v>
      </c>
      <c r="E219" s="42" t="s">
        <v>4431</v>
      </c>
      <c r="F219" s="40">
        <v>108</v>
      </c>
    </row>
    <row r="220" spans="1:6" x14ac:dyDescent="0.25">
      <c r="A220" s="43" t="s">
        <v>4244</v>
      </c>
      <c r="B220" s="42" t="s">
        <v>2003</v>
      </c>
      <c r="C220" s="42" t="s">
        <v>303</v>
      </c>
      <c r="D220" s="42" t="s">
        <v>521</v>
      </c>
      <c r="E220" s="42" t="s">
        <v>4432</v>
      </c>
      <c r="F220" s="40">
        <v>109</v>
      </c>
    </row>
    <row r="221" spans="1:6" x14ac:dyDescent="0.25">
      <c r="A221" s="43" t="s">
        <v>4244</v>
      </c>
      <c r="B221" s="42" t="s">
        <v>2003</v>
      </c>
      <c r="C221" s="42" t="s">
        <v>303</v>
      </c>
      <c r="D221" s="42" t="s">
        <v>523</v>
      </c>
      <c r="E221" s="42" t="s">
        <v>4433</v>
      </c>
      <c r="F221" s="40">
        <v>110</v>
      </c>
    </row>
    <row r="222" spans="1:6" x14ac:dyDescent="0.25">
      <c r="A222" s="43" t="s">
        <v>4244</v>
      </c>
      <c r="B222" s="42" t="s">
        <v>2003</v>
      </c>
      <c r="C222" s="42" t="s">
        <v>303</v>
      </c>
      <c r="D222" s="42" t="s">
        <v>525</v>
      </c>
      <c r="E222" s="42" t="s">
        <v>4434</v>
      </c>
      <c r="F222" s="40">
        <v>111</v>
      </c>
    </row>
    <row r="223" spans="1:6" x14ac:dyDescent="0.25">
      <c r="A223" s="43" t="s">
        <v>4244</v>
      </c>
      <c r="B223" s="42" t="s">
        <v>2003</v>
      </c>
      <c r="C223" s="42" t="s">
        <v>303</v>
      </c>
      <c r="D223" s="42" t="s">
        <v>527</v>
      </c>
      <c r="E223" s="42" t="s">
        <v>4435</v>
      </c>
      <c r="F223" s="40">
        <v>112</v>
      </c>
    </row>
    <row r="224" spans="1:6" x14ac:dyDescent="0.25">
      <c r="A224" s="43" t="s">
        <v>4244</v>
      </c>
      <c r="B224" s="42" t="s">
        <v>2003</v>
      </c>
      <c r="C224" s="42" t="s">
        <v>303</v>
      </c>
      <c r="D224" s="42" t="s">
        <v>529</v>
      </c>
      <c r="E224" s="42" t="s">
        <v>4436</v>
      </c>
      <c r="F224" s="40">
        <v>113</v>
      </c>
    </row>
    <row r="225" spans="1:6" x14ac:dyDescent="0.25">
      <c r="A225" s="43" t="s">
        <v>4244</v>
      </c>
      <c r="B225" s="42" t="s">
        <v>2003</v>
      </c>
      <c r="C225" s="42" t="s">
        <v>303</v>
      </c>
      <c r="D225" s="42" t="s">
        <v>531</v>
      </c>
      <c r="E225" s="42" t="s">
        <v>4437</v>
      </c>
      <c r="F225" s="40">
        <v>114</v>
      </c>
    </row>
    <row r="226" spans="1:6" x14ac:dyDescent="0.25">
      <c r="A226" s="43" t="s">
        <v>4244</v>
      </c>
      <c r="B226" s="42" t="s">
        <v>2003</v>
      </c>
      <c r="C226" s="42" t="s">
        <v>303</v>
      </c>
      <c r="D226" s="42" t="s">
        <v>533</v>
      </c>
      <c r="E226" s="42" t="s">
        <v>4438</v>
      </c>
      <c r="F226" s="40">
        <v>115</v>
      </c>
    </row>
    <row r="227" spans="1:6" x14ac:dyDescent="0.25">
      <c r="A227" s="43" t="s">
        <v>4244</v>
      </c>
      <c r="B227" s="42" t="s">
        <v>2003</v>
      </c>
      <c r="C227" s="42" t="s">
        <v>303</v>
      </c>
      <c r="D227" s="42" t="s">
        <v>535</v>
      </c>
      <c r="E227" s="42" t="s">
        <v>4439</v>
      </c>
      <c r="F227" s="40">
        <v>116</v>
      </c>
    </row>
    <row r="228" spans="1:6" x14ac:dyDescent="0.25">
      <c r="A228" s="43" t="s">
        <v>4244</v>
      </c>
      <c r="B228" s="42" t="s">
        <v>2003</v>
      </c>
      <c r="C228" s="42" t="s">
        <v>303</v>
      </c>
      <c r="D228" s="42" t="s">
        <v>537</v>
      </c>
      <c r="E228" s="42" t="s">
        <v>4440</v>
      </c>
      <c r="F228" s="40">
        <v>117</v>
      </c>
    </row>
    <row r="229" spans="1:6" x14ac:dyDescent="0.25">
      <c r="A229" s="43" t="s">
        <v>4244</v>
      </c>
      <c r="B229" s="42" t="s">
        <v>2003</v>
      </c>
      <c r="C229" s="42" t="s">
        <v>303</v>
      </c>
      <c r="D229" s="42" t="s">
        <v>539</v>
      </c>
      <c r="E229" s="42" t="s">
        <v>4441</v>
      </c>
      <c r="F229" s="40">
        <v>118</v>
      </c>
    </row>
    <row r="230" spans="1:6" x14ac:dyDescent="0.25">
      <c r="A230" s="43" t="s">
        <v>4244</v>
      </c>
      <c r="B230" s="42" t="s">
        <v>2003</v>
      </c>
      <c r="C230" s="42" t="s">
        <v>303</v>
      </c>
      <c r="D230" s="42" t="s">
        <v>541</v>
      </c>
      <c r="E230" s="42" t="s">
        <v>4442</v>
      </c>
      <c r="F230" s="40">
        <v>119</v>
      </c>
    </row>
    <row r="231" spans="1:6" x14ac:dyDescent="0.25">
      <c r="A231" s="43" t="s">
        <v>4244</v>
      </c>
      <c r="B231" s="42" t="s">
        <v>2003</v>
      </c>
      <c r="C231" s="42" t="s">
        <v>303</v>
      </c>
      <c r="D231" s="42" t="s">
        <v>543</v>
      </c>
      <c r="E231" s="42" t="s">
        <v>4443</v>
      </c>
      <c r="F231" s="40">
        <v>120</v>
      </c>
    </row>
    <row r="232" spans="1:6" x14ac:dyDescent="0.25">
      <c r="A232" s="43" t="s">
        <v>4244</v>
      </c>
      <c r="B232" s="42" t="s">
        <v>2003</v>
      </c>
      <c r="C232" s="42" t="s">
        <v>303</v>
      </c>
      <c r="D232" s="42" t="s">
        <v>545</v>
      </c>
      <c r="E232" s="42" t="s">
        <v>4444</v>
      </c>
      <c r="F232" s="40">
        <v>121</v>
      </c>
    </row>
    <row r="233" spans="1:6" x14ac:dyDescent="0.25">
      <c r="A233" s="43" t="s">
        <v>4244</v>
      </c>
      <c r="B233" s="42" t="s">
        <v>2003</v>
      </c>
      <c r="C233" s="42" t="s">
        <v>303</v>
      </c>
      <c r="D233" s="42" t="s">
        <v>547</v>
      </c>
      <c r="E233" s="42" t="s">
        <v>4445</v>
      </c>
      <c r="F233" s="40">
        <v>122</v>
      </c>
    </row>
    <row r="234" spans="1:6" x14ac:dyDescent="0.25">
      <c r="A234" s="43" t="s">
        <v>4244</v>
      </c>
      <c r="B234" s="42" t="s">
        <v>2003</v>
      </c>
      <c r="C234" s="42" t="s">
        <v>303</v>
      </c>
      <c r="D234" s="42" t="s">
        <v>549</v>
      </c>
      <c r="E234" s="42" t="s">
        <v>4446</v>
      </c>
      <c r="F234" s="40">
        <v>123</v>
      </c>
    </row>
    <row r="235" spans="1:6" x14ac:dyDescent="0.25">
      <c r="A235" s="43" t="s">
        <v>4244</v>
      </c>
      <c r="B235" s="42" t="s">
        <v>2003</v>
      </c>
      <c r="C235" s="42" t="s">
        <v>303</v>
      </c>
      <c r="D235" s="42" t="s">
        <v>551</v>
      </c>
      <c r="E235" s="42" t="s">
        <v>4447</v>
      </c>
      <c r="F235" s="40">
        <v>124</v>
      </c>
    </row>
    <row r="236" spans="1:6" x14ac:dyDescent="0.25">
      <c r="A236" s="43" t="s">
        <v>4244</v>
      </c>
      <c r="B236" s="42" t="s">
        <v>2003</v>
      </c>
      <c r="C236" s="42" t="s">
        <v>303</v>
      </c>
      <c r="D236" s="42" t="s">
        <v>553</v>
      </c>
      <c r="E236" s="42" t="s">
        <v>4448</v>
      </c>
      <c r="F236" s="40">
        <v>125</v>
      </c>
    </row>
    <row r="237" spans="1:6" x14ac:dyDescent="0.25">
      <c r="A237" s="43" t="s">
        <v>4244</v>
      </c>
      <c r="B237" s="42" t="s">
        <v>2003</v>
      </c>
      <c r="C237" s="42" t="s">
        <v>303</v>
      </c>
      <c r="D237" s="42" t="s">
        <v>555</v>
      </c>
      <c r="E237" s="42" t="s">
        <v>4449</v>
      </c>
      <c r="F237" s="40">
        <v>126</v>
      </c>
    </row>
    <row r="238" spans="1:6" x14ac:dyDescent="0.25">
      <c r="A238" s="43" t="s">
        <v>4244</v>
      </c>
      <c r="B238" s="42" t="s">
        <v>2003</v>
      </c>
      <c r="C238" s="42" t="s">
        <v>303</v>
      </c>
      <c r="D238" s="42" t="s">
        <v>557</v>
      </c>
      <c r="E238" s="42" t="s">
        <v>4450</v>
      </c>
      <c r="F238" s="40">
        <v>127</v>
      </c>
    </row>
    <row r="239" spans="1:6" x14ac:dyDescent="0.25">
      <c r="A239" s="43" t="s">
        <v>4244</v>
      </c>
      <c r="B239" s="42" t="s">
        <v>2003</v>
      </c>
      <c r="C239" s="42" t="s">
        <v>303</v>
      </c>
      <c r="D239" s="42" t="s">
        <v>559</v>
      </c>
      <c r="E239" s="42" t="s">
        <v>4451</v>
      </c>
      <c r="F239" s="40">
        <v>128</v>
      </c>
    </row>
    <row r="240" spans="1:6" x14ac:dyDescent="0.25">
      <c r="A240" s="43" t="s">
        <v>4244</v>
      </c>
      <c r="B240" s="42" t="s">
        <v>2003</v>
      </c>
      <c r="C240" s="42" t="s">
        <v>303</v>
      </c>
      <c r="D240" s="42" t="s">
        <v>561</v>
      </c>
      <c r="E240" s="42" t="s">
        <v>4452</v>
      </c>
      <c r="F240" s="40">
        <v>129</v>
      </c>
    </row>
    <row r="241" spans="1:6" x14ac:dyDescent="0.25">
      <c r="A241" s="43" t="s">
        <v>4244</v>
      </c>
      <c r="B241" s="42" t="s">
        <v>2003</v>
      </c>
      <c r="C241" s="42" t="s">
        <v>303</v>
      </c>
      <c r="D241" s="42" t="s">
        <v>563</v>
      </c>
      <c r="E241" s="42" t="s">
        <v>4453</v>
      </c>
      <c r="F241" s="40">
        <v>130</v>
      </c>
    </row>
    <row r="242" spans="1:6" x14ac:dyDescent="0.25">
      <c r="A242" s="43" t="s">
        <v>4244</v>
      </c>
      <c r="B242" s="42" t="s">
        <v>2003</v>
      </c>
      <c r="C242" s="42" t="s">
        <v>303</v>
      </c>
      <c r="D242" s="42" t="s">
        <v>565</v>
      </c>
      <c r="E242" s="42" t="s">
        <v>4454</v>
      </c>
      <c r="F242" s="40">
        <v>131</v>
      </c>
    </row>
    <row r="243" spans="1:6" x14ac:dyDescent="0.25">
      <c r="A243" s="43" t="s">
        <v>4244</v>
      </c>
      <c r="B243" s="42" t="s">
        <v>2003</v>
      </c>
      <c r="C243" s="42" t="s">
        <v>303</v>
      </c>
      <c r="D243" s="42" t="s">
        <v>567</v>
      </c>
      <c r="E243" s="42" t="s">
        <v>4455</v>
      </c>
      <c r="F243" s="40">
        <v>132</v>
      </c>
    </row>
    <row r="244" spans="1:6" x14ac:dyDescent="0.25">
      <c r="A244" s="43" t="s">
        <v>4244</v>
      </c>
      <c r="B244" s="42" t="s">
        <v>2003</v>
      </c>
      <c r="C244" s="42" t="s">
        <v>303</v>
      </c>
      <c r="D244" s="42" t="s">
        <v>569</v>
      </c>
      <c r="E244" s="42" t="s">
        <v>4456</v>
      </c>
      <c r="F244" s="40">
        <v>133</v>
      </c>
    </row>
    <row r="245" spans="1:6" x14ac:dyDescent="0.25">
      <c r="A245" s="43" t="s">
        <v>4244</v>
      </c>
      <c r="B245" s="42" t="s">
        <v>2003</v>
      </c>
      <c r="C245" s="42" t="s">
        <v>303</v>
      </c>
      <c r="D245" s="42" t="s">
        <v>571</v>
      </c>
      <c r="E245" s="42" t="s">
        <v>4457</v>
      </c>
      <c r="F245" s="40">
        <v>134</v>
      </c>
    </row>
    <row r="246" spans="1:6" x14ac:dyDescent="0.25">
      <c r="A246" s="43" t="s">
        <v>4244</v>
      </c>
      <c r="B246" s="42" t="s">
        <v>2003</v>
      </c>
      <c r="C246" s="42" t="s">
        <v>303</v>
      </c>
      <c r="D246" s="42" t="s">
        <v>573</v>
      </c>
      <c r="E246" s="42" t="s">
        <v>4458</v>
      </c>
      <c r="F246" s="40">
        <v>135</v>
      </c>
    </row>
    <row r="247" spans="1:6" x14ac:dyDescent="0.25">
      <c r="A247" s="43" t="s">
        <v>4244</v>
      </c>
      <c r="B247" s="42" t="s">
        <v>2003</v>
      </c>
      <c r="C247" s="42" t="s">
        <v>303</v>
      </c>
      <c r="D247" s="42" t="s">
        <v>575</v>
      </c>
      <c r="E247" s="42" t="s">
        <v>4459</v>
      </c>
      <c r="F247" s="40">
        <v>136</v>
      </c>
    </row>
    <row r="248" spans="1:6" x14ac:dyDescent="0.25">
      <c r="A248" s="43" t="s">
        <v>4244</v>
      </c>
      <c r="B248" s="42" t="s">
        <v>2003</v>
      </c>
      <c r="C248" s="42" t="s">
        <v>303</v>
      </c>
      <c r="D248" s="42" t="s">
        <v>577</v>
      </c>
      <c r="E248" s="42" t="s">
        <v>4460</v>
      </c>
      <c r="F248" s="40">
        <v>137</v>
      </c>
    </row>
    <row r="249" spans="1:6" x14ac:dyDescent="0.25">
      <c r="A249" s="43" t="s">
        <v>4244</v>
      </c>
      <c r="B249" s="42" t="s">
        <v>2003</v>
      </c>
      <c r="C249" s="42" t="s">
        <v>303</v>
      </c>
      <c r="D249" s="42" t="s">
        <v>579</v>
      </c>
      <c r="E249" s="42" t="s">
        <v>4461</v>
      </c>
      <c r="F249" s="40">
        <v>138</v>
      </c>
    </row>
    <row r="250" spans="1:6" x14ac:dyDescent="0.25">
      <c r="A250" s="43" t="s">
        <v>4244</v>
      </c>
      <c r="B250" s="42" t="s">
        <v>2003</v>
      </c>
      <c r="C250" s="42" t="s">
        <v>303</v>
      </c>
      <c r="D250" s="42" t="s">
        <v>581</v>
      </c>
      <c r="E250" s="42" t="s">
        <v>4462</v>
      </c>
      <c r="F250" s="40">
        <v>139</v>
      </c>
    </row>
    <row r="251" spans="1:6" x14ac:dyDescent="0.25">
      <c r="A251" s="43" t="s">
        <v>4244</v>
      </c>
      <c r="B251" s="42" t="s">
        <v>2003</v>
      </c>
      <c r="C251" s="42" t="s">
        <v>303</v>
      </c>
      <c r="D251" s="42" t="s">
        <v>583</v>
      </c>
      <c r="E251" s="42" t="s">
        <v>4463</v>
      </c>
      <c r="F251" s="40">
        <v>140</v>
      </c>
    </row>
    <row r="252" spans="1:6" x14ac:dyDescent="0.25">
      <c r="A252" s="43" t="s">
        <v>4244</v>
      </c>
      <c r="B252" s="42" t="s">
        <v>2003</v>
      </c>
      <c r="C252" s="42" t="s">
        <v>303</v>
      </c>
      <c r="D252" s="42" t="s">
        <v>585</v>
      </c>
      <c r="E252" s="42" t="s">
        <v>4464</v>
      </c>
      <c r="F252" s="40">
        <v>141</v>
      </c>
    </row>
    <row r="253" spans="1:6" x14ac:dyDescent="0.25">
      <c r="A253" s="43" t="s">
        <v>4244</v>
      </c>
      <c r="B253" s="42" t="s">
        <v>2003</v>
      </c>
      <c r="C253" s="42" t="s">
        <v>303</v>
      </c>
      <c r="D253" s="42" t="s">
        <v>587</v>
      </c>
      <c r="E253" s="42" t="s">
        <v>4465</v>
      </c>
      <c r="F253" s="40">
        <v>142</v>
      </c>
    </row>
    <row r="254" spans="1:6" x14ac:dyDescent="0.25">
      <c r="A254" s="43" t="s">
        <v>4244</v>
      </c>
      <c r="B254" s="42" t="s">
        <v>2003</v>
      </c>
      <c r="C254" s="42" t="s">
        <v>303</v>
      </c>
      <c r="D254" s="42" t="s">
        <v>589</v>
      </c>
      <c r="E254" s="42" t="s">
        <v>4466</v>
      </c>
      <c r="F254" s="40">
        <v>143</v>
      </c>
    </row>
    <row r="255" spans="1:6" x14ac:dyDescent="0.25">
      <c r="A255" s="43" t="s">
        <v>4244</v>
      </c>
      <c r="B255" s="42" t="s">
        <v>2003</v>
      </c>
      <c r="C255" s="42" t="s">
        <v>303</v>
      </c>
      <c r="D255" s="42" t="s">
        <v>591</v>
      </c>
      <c r="E255" s="42" t="s">
        <v>4467</v>
      </c>
      <c r="F255" s="40">
        <v>144</v>
      </c>
    </row>
    <row r="256" spans="1:6" x14ac:dyDescent="0.25">
      <c r="A256" s="43" t="s">
        <v>4244</v>
      </c>
      <c r="B256" s="42" t="s">
        <v>2003</v>
      </c>
      <c r="C256" s="42" t="s">
        <v>303</v>
      </c>
      <c r="D256" s="42" t="s">
        <v>593</v>
      </c>
      <c r="E256" s="42" t="s">
        <v>4468</v>
      </c>
      <c r="F256" s="40">
        <v>145</v>
      </c>
    </row>
    <row r="257" spans="1:6" x14ac:dyDescent="0.25">
      <c r="A257" s="43" t="s">
        <v>4244</v>
      </c>
      <c r="B257" s="42" t="s">
        <v>2003</v>
      </c>
      <c r="C257" s="42" t="s">
        <v>303</v>
      </c>
      <c r="D257" s="42" t="s">
        <v>595</v>
      </c>
      <c r="E257" s="42" t="s">
        <v>4469</v>
      </c>
      <c r="F257" s="40">
        <v>146</v>
      </c>
    </row>
    <row r="258" spans="1:6" x14ac:dyDescent="0.25">
      <c r="A258" s="43" t="s">
        <v>4244</v>
      </c>
      <c r="B258" s="42" t="s">
        <v>2003</v>
      </c>
      <c r="C258" s="42" t="s">
        <v>303</v>
      </c>
      <c r="D258" s="42" t="s">
        <v>597</v>
      </c>
      <c r="E258" s="42" t="s">
        <v>4470</v>
      </c>
      <c r="F258" s="40">
        <v>147</v>
      </c>
    </row>
    <row r="259" spans="1:6" x14ac:dyDescent="0.25">
      <c r="A259" s="43" t="s">
        <v>4244</v>
      </c>
      <c r="B259" s="42" t="s">
        <v>2003</v>
      </c>
      <c r="C259" s="42" t="s">
        <v>303</v>
      </c>
      <c r="D259" s="42" t="s">
        <v>599</v>
      </c>
      <c r="E259" s="42" t="s">
        <v>4471</v>
      </c>
      <c r="F259" s="40">
        <v>148</v>
      </c>
    </row>
    <row r="260" spans="1:6" x14ac:dyDescent="0.25">
      <c r="A260" s="43" t="s">
        <v>4244</v>
      </c>
      <c r="B260" s="42" t="s">
        <v>2003</v>
      </c>
      <c r="C260" s="42" t="s">
        <v>303</v>
      </c>
      <c r="D260" s="42" t="s">
        <v>601</v>
      </c>
      <c r="E260" s="42" t="s">
        <v>4472</v>
      </c>
      <c r="F260" s="40">
        <v>149</v>
      </c>
    </row>
    <row r="261" spans="1:6" x14ac:dyDescent="0.25">
      <c r="A261" s="43" t="s">
        <v>4244</v>
      </c>
      <c r="B261" s="42" t="s">
        <v>2003</v>
      </c>
      <c r="C261" s="42" t="s">
        <v>303</v>
      </c>
      <c r="D261" s="42" t="s">
        <v>603</v>
      </c>
      <c r="E261" s="42" t="s">
        <v>4473</v>
      </c>
      <c r="F261" s="40">
        <v>150</v>
      </c>
    </row>
    <row r="262" spans="1:6" x14ac:dyDescent="0.25">
      <c r="A262" s="43" t="s">
        <v>4244</v>
      </c>
      <c r="B262" s="42" t="s">
        <v>2003</v>
      </c>
      <c r="C262" s="42" t="s">
        <v>303</v>
      </c>
      <c r="D262" s="42" t="s">
        <v>605</v>
      </c>
      <c r="E262" s="42" t="s">
        <v>4474</v>
      </c>
      <c r="F262" s="40">
        <v>151</v>
      </c>
    </row>
    <row r="263" spans="1:6" x14ac:dyDescent="0.25">
      <c r="A263" s="43" t="s">
        <v>4244</v>
      </c>
      <c r="B263" s="42" t="s">
        <v>2003</v>
      </c>
      <c r="C263" s="42" t="s">
        <v>303</v>
      </c>
      <c r="D263" s="42" t="s">
        <v>607</v>
      </c>
      <c r="E263" s="42" t="s">
        <v>4475</v>
      </c>
      <c r="F263" s="40">
        <v>152</v>
      </c>
    </row>
    <row r="264" spans="1:6" x14ac:dyDescent="0.25">
      <c r="A264" s="43" t="s">
        <v>4244</v>
      </c>
      <c r="B264" s="42" t="s">
        <v>2003</v>
      </c>
      <c r="C264" s="42" t="s">
        <v>303</v>
      </c>
      <c r="D264" s="42" t="s">
        <v>609</v>
      </c>
      <c r="E264" s="42" t="s">
        <v>4476</v>
      </c>
      <c r="F264" s="40">
        <v>153</v>
      </c>
    </row>
    <row r="265" spans="1:6" x14ac:dyDescent="0.25">
      <c r="A265" s="43" t="s">
        <v>4244</v>
      </c>
      <c r="B265" s="42" t="s">
        <v>2003</v>
      </c>
      <c r="C265" s="42" t="s">
        <v>303</v>
      </c>
      <c r="D265" s="42" t="s">
        <v>611</v>
      </c>
      <c r="E265" s="42" t="s">
        <v>4477</v>
      </c>
      <c r="F265" s="40">
        <v>154</v>
      </c>
    </row>
    <row r="266" spans="1:6" x14ac:dyDescent="0.25">
      <c r="A266" s="43" t="s">
        <v>4244</v>
      </c>
      <c r="B266" s="42" t="s">
        <v>2003</v>
      </c>
      <c r="C266" s="42" t="s">
        <v>303</v>
      </c>
      <c r="D266" s="42" t="s">
        <v>613</v>
      </c>
      <c r="E266" s="42" t="s">
        <v>4478</v>
      </c>
      <c r="F266" s="40">
        <v>155</v>
      </c>
    </row>
    <row r="267" spans="1:6" x14ac:dyDescent="0.25">
      <c r="A267" s="43" t="s">
        <v>4244</v>
      </c>
      <c r="B267" s="42" t="s">
        <v>2003</v>
      </c>
      <c r="C267" s="42" t="s">
        <v>303</v>
      </c>
      <c r="D267" s="42" t="s">
        <v>615</v>
      </c>
      <c r="E267" s="42" t="s">
        <v>4479</v>
      </c>
      <c r="F267" s="40">
        <v>156</v>
      </c>
    </row>
    <row r="268" spans="1:6" x14ac:dyDescent="0.25">
      <c r="A268" s="43" t="s">
        <v>4244</v>
      </c>
      <c r="B268" s="42" t="s">
        <v>2003</v>
      </c>
      <c r="C268" s="42" t="s">
        <v>303</v>
      </c>
      <c r="D268" s="42" t="s">
        <v>617</v>
      </c>
      <c r="E268" s="42" t="s">
        <v>4480</v>
      </c>
      <c r="F268" s="40">
        <v>157</v>
      </c>
    </row>
    <row r="269" spans="1:6" x14ac:dyDescent="0.25">
      <c r="A269" s="43" t="s">
        <v>4244</v>
      </c>
      <c r="B269" s="42" t="s">
        <v>2003</v>
      </c>
      <c r="C269" s="42" t="s">
        <v>303</v>
      </c>
      <c r="D269" s="42" t="s">
        <v>619</v>
      </c>
      <c r="E269" s="42" t="s">
        <v>4481</v>
      </c>
      <c r="F269" s="40">
        <v>158</v>
      </c>
    </row>
    <row r="270" spans="1:6" x14ac:dyDescent="0.25">
      <c r="A270" s="43" t="s">
        <v>4244</v>
      </c>
      <c r="B270" s="42" t="s">
        <v>2003</v>
      </c>
      <c r="C270" s="42" t="s">
        <v>303</v>
      </c>
      <c r="D270" s="42" t="s">
        <v>621</v>
      </c>
      <c r="E270" s="42" t="s">
        <v>4482</v>
      </c>
      <c r="F270" s="40">
        <v>159</v>
      </c>
    </row>
    <row r="271" spans="1:6" x14ac:dyDescent="0.25">
      <c r="A271" s="43" t="s">
        <v>4244</v>
      </c>
      <c r="B271" s="42" t="s">
        <v>2003</v>
      </c>
      <c r="C271" s="42" t="s">
        <v>303</v>
      </c>
      <c r="D271" s="42" t="s">
        <v>623</v>
      </c>
      <c r="E271" s="42" t="s">
        <v>4483</v>
      </c>
      <c r="F271" s="40">
        <v>160</v>
      </c>
    </row>
    <row r="272" spans="1:6" x14ac:dyDescent="0.25">
      <c r="A272" s="43" t="s">
        <v>4244</v>
      </c>
      <c r="B272" s="42" t="s">
        <v>2003</v>
      </c>
      <c r="C272" s="42" t="s">
        <v>303</v>
      </c>
      <c r="D272" s="42" t="s">
        <v>625</v>
      </c>
      <c r="E272" s="42" t="s">
        <v>4484</v>
      </c>
      <c r="F272" s="40">
        <v>161</v>
      </c>
    </row>
    <row r="273" spans="1:6" x14ac:dyDescent="0.25">
      <c r="A273" s="43" t="s">
        <v>4244</v>
      </c>
      <c r="B273" s="42" t="s">
        <v>2003</v>
      </c>
      <c r="C273" s="42" t="s">
        <v>303</v>
      </c>
      <c r="D273" s="42" t="s">
        <v>627</v>
      </c>
      <c r="E273" s="42" t="s">
        <v>4485</v>
      </c>
      <c r="F273" s="40">
        <v>162</v>
      </c>
    </row>
    <row r="274" spans="1:6" x14ac:dyDescent="0.25">
      <c r="A274" s="43" t="s">
        <v>4244</v>
      </c>
      <c r="B274" s="42" t="s">
        <v>2003</v>
      </c>
      <c r="C274" s="42" t="s">
        <v>303</v>
      </c>
      <c r="D274" s="42" t="s">
        <v>629</v>
      </c>
      <c r="E274" s="42" t="s">
        <v>4486</v>
      </c>
      <c r="F274" s="40">
        <v>163</v>
      </c>
    </row>
    <row r="275" spans="1:6" x14ac:dyDescent="0.25">
      <c r="A275" s="43" t="s">
        <v>4244</v>
      </c>
      <c r="B275" s="42" t="s">
        <v>2003</v>
      </c>
      <c r="C275" s="42" t="s">
        <v>303</v>
      </c>
      <c r="D275" s="42" t="s">
        <v>631</v>
      </c>
      <c r="E275" s="42" t="s">
        <v>4487</v>
      </c>
      <c r="F275" s="40">
        <v>164</v>
      </c>
    </row>
    <row r="276" spans="1:6" x14ac:dyDescent="0.25">
      <c r="A276" s="43" t="s">
        <v>4244</v>
      </c>
      <c r="B276" s="42" t="s">
        <v>2003</v>
      </c>
      <c r="C276" s="42" t="s">
        <v>303</v>
      </c>
      <c r="D276" s="42" t="s">
        <v>633</v>
      </c>
      <c r="E276" s="42" t="s">
        <v>4488</v>
      </c>
      <c r="F276" s="40">
        <v>165</v>
      </c>
    </row>
    <row r="277" spans="1:6" x14ac:dyDescent="0.25">
      <c r="A277" s="43" t="s">
        <v>4244</v>
      </c>
      <c r="B277" s="42" t="s">
        <v>2003</v>
      </c>
      <c r="C277" s="42" t="s">
        <v>303</v>
      </c>
      <c r="D277" s="42" t="s">
        <v>635</v>
      </c>
      <c r="E277" s="42" t="s">
        <v>4489</v>
      </c>
      <c r="F277" s="40">
        <v>166</v>
      </c>
    </row>
    <row r="278" spans="1:6" x14ac:dyDescent="0.25">
      <c r="A278" s="43" t="s">
        <v>4244</v>
      </c>
      <c r="B278" s="42" t="s">
        <v>2003</v>
      </c>
      <c r="C278" s="42" t="s">
        <v>303</v>
      </c>
      <c r="D278" s="42" t="s">
        <v>637</v>
      </c>
      <c r="E278" s="42" t="s">
        <v>4490</v>
      </c>
      <c r="F278" s="40">
        <v>167</v>
      </c>
    </row>
    <row r="279" spans="1:6" x14ac:dyDescent="0.25">
      <c r="A279" s="43" t="s">
        <v>4244</v>
      </c>
      <c r="B279" s="42" t="s">
        <v>2003</v>
      </c>
      <c r="C279" s="42" t="s">
        <v>303</v>
      </c>
      <c r="D279" s="42" t="s">
        <v>639</v>
      </c>
      <c r="E279" s="42" t="s">
        <v>4491</v>
      </c>
      <c r="F279" s="40">
        <v>168</v>
      </c>
    </row>
    <row r="280" spans="1:6" x14ac:dyDescent="0.25">
      <c r="A280" s="43" t="s">
        <v>4244</v>
      </c>
      <c r="B280" s="42" t="s">
        <v>2003</v>
      </c>
      <c r="C280" s="42" t="s">
        <v>303</v>
      </c>
      <c r="D280" s="42" t="s">
        <v>641</v>
      </c>
      <c r="E280" s="42" t="s">
        <v>4492</v>
      </c>
      <c r="F280" s="40">
        <v>169</v>
      </c>
    </row>
    <row r="281" spans="1:6" x14ac:dyDescent="0.25">
      <c r="A281" s="43" t="s">
        <v>4244</v>
      </c>
      <c r="B281" s="42" t="s">
        <v>2003</v>
      </c>
      <c r="C281" s="42" t="s">
        <v>303</v>
      </c>
      <c r="D281" s="42" t="s">
        <v>643</v>
      </c>
      <c r="E281" s="42" t="s">
        <v>4493</v>
      </c>
      <c r="F281" s="40">
        <v>170</v>
      </c>
    </row>
    <row r="282" spans="1:6" x14ac:dyDescent="0.25">
      <c r="A282" s="43" t="s">
        <v>4244</v>
      </c>
      <c r="B282" s="42" t="s">
        <v>2003</v>
      </c>
      <c r="C282" s="42" t="s">
        <v>303</v>
      </c>
      <c r="D282" s="42" t="s">
        <v>645</v>
      </c>
      <c r="E282" s="42" t="s">
        <v>4494</v>
      </c>
      <c r="F282" s="40">
        <v>171</v>
      </c>
    </row>
    <row r="283" spans="1:6" x14ac:dyDescent="0.25">
      <c r="A283" s="43" t="s">
        <v>4244</v>
      </c>
      <c r="B283" s="42" t="s">
        <v>2003</v>
      </c>
      <c r="C283" s="42" t="s">
        <v>303</v>
      </c>
      <c r="D283" s="42" t="s">
        <v>647</v>
      </c>
      <c r="E283" s="42" t="s">
        <v>4495</v>
      </c>
      <c r="F283" s="40">
        <v>172</v>
      </c>
    </row>
    <row r="284" spans="1:6" x14ac:dyDescent="0.25">
      <c r="A284" s="43" t="s">
        <v>4244</v>
      </c>
      <c r="B284" s="42" t="s">
        <v>2003</v>
      </c>
      <c r="C284" s="42" t="s">
        <v>303</v>
      </c>
      <c r="D284" s="42" t="s">
        <v>649</v>
      </c>
      <c r="E284" s="42" t="s">
        <v>4496</v>
      </c>
      <c r="F284" s="40">
        <v>173</v>
      </c>
    </row>
    <row r="285" spans="1:6" x14ac:dyDescent="0.25">
      <c r="A285" s="43" t="s">
        <v>4244</v>
      </c>
      <c r="B285" s="42" t="s">
        <v>2003</v>
      </c>
      <c r="C285" s="42" t="s">
        <v>303</v>
      </c>
      <c r="D285" s="42" t="s">
        <v>651</v>
      </c>
      <c r="E285" s="42" t="s">
        <v>4497</v>
      </c>
      <c r="F285" s="40">
        <v>174</v>
      </c>
    </row>
    <row r="286" spans="1:6" x14ac:dyDescent="0.25">
      <c r="A286" s="43" t="s">
        <v>4244</v>
      </c>
      <c r="B286" s="42" t="s">
        <v>2003</v>
      </c>
      <c r="C286" s="42" t="s">
        <v>303</v>
      </c>
      <c r="D286" s="42" t="s">
        <v>653</v>
      </c>
      <c r="E286" s="42" t="s">
        <v>4498</v>
      </c>
      <c r="F286" s="40">
        <v>175</v>
      </c>
    </row>
    <row r="287" spans="1:6" x14ac:dyDescent="0.25">
      <c r="A287" s="43" t="s">
        <v>4244</v>
      </c>
      <c r="B287" s="42" t="s">
        <v>2003</v>
      </c>
      <c r="C287" s="42" t="s">
        <v>303</v>
      </c>
      <c r="D287" s="42" t="s">
        <v>655</v>
      </c>
      <c r="E287" s="42" t="s">
        <v>4499</v>
      </c>
      <c r="F287" s="40">
        <v>176</v>
      </c>
    </row>
    <row r="288" spans="1:6" x14ac:dyDescent="0.25">
      <c r="A288" s="43" t="s">
        <v>4244</v>
      </c>
      <c r="B288" s="42" t="s">
        <v>2003</v>
      </c>
      <c r="C288" s="42" t="s">
        <v>303</v>
      </c>
      <c r="D288" s="42" t="s">
        <v>657</v>
      </c>
      <c r="E288" s="42" t="s">
        <v>4500</v>
      </c>
      <c r="F288" s="40">
        <v>177</v>
      </c>
    </row>
    <row r="289" spans="1:6" x14ac:dyDescent="0.25">
      <c r="A289" s="43" t="s">
        <v>4244</v>
      </c>
      <c r="B289" s="42" t="s">
        <v>2003</v>
      </c>
      <c r="C289" s="42" t="s">
        <v>303</v>
      </c>
      <c r="D289" s="42" t="s">
        <v>659</v>
      </c>
      <c r="E289" s="42" t="s">
        <v>4501</v>
      </c>
      <c r="F289" s="40">
        <v>178</v>
      </c>
    </row>
    <row r="290" spans="1:6" x14ac:dyDescent="0.25">
      <c r="A290" s="43" t="s">
        <v>4244</v>
      </c>
      <c r="B290" s="42" t="s">
        <v>2003</v>
      </c>
      <c r="C290" s="42" t="s">
        <v>303</v>
      </c>
      <c r="D290" s="42" t="s">
        <v>661</v>
      </c>
      <c r="E290" s="42" t="s">
        <v>4502</v>
      </c>
      <c r="F290" s="40">
        <v>179</v>
      </c>
    </row>
    <row r="291" spans="1:6" x14ac:dyDescent="0.25">
      <c r="A291" s="43" t="s">
        <v>4244</v>
      </c>
      <c r="B291" s="42" t="s">
        <v>2003</v>
      </c>
      <c r="C291" s="42" t="s">
        <v>303</v>
      </c>
      <c r="D291" s="42" t="s">
        <v>663</v>
      </c>
      <c r="E291" s="42" t="s">
        <v>4503</v>
      </c>
      <c r="F291" s="40">
        <v>180</v>
      </c>
    </row>
    <row r="292" spans="1:6" x14ac:dyDescent="0.25">
      <c r="A292" s="43" t="s">
        <v>4244</v>
      </c>
      <c r="B292" s="42" t="s">
        <v>2003</v>
      </c>
      <c r="C292" s="42" t="s">
        <v>303</v>
      </c>
      <c r="D292" s="42" t="s">
        <v>665</v>
      </c>
      <c r="E292" s="42" t="s">
        <v>4504</v>
      </c>
      <c r="F292" s="40">
        <v>181</v>
      </c>
    </row>
    <row r="293" spans="1:6" x14ac:dyDescent="0.25">
      <c r="A293" s="43" t="s">
        <v>4244</v>
      </c>
      <c r="B293" s="42" t="s">
        <v>2003</v>
      </c>
      <c r="C293" s="42" t="s">
        <v>303</v>
      </c>
      <c r="D293" s="42" t="s">
        <v>667</v>
      </c>
      <c r="E293" s="42" t="s">
        <v>4505</v>
      </c>
      <c r="F293" s="40">
        <v>182</v>
      </c>
    </row>
    <row r="294" spans="1:6" x14ac:dyDescent="0.25">
      <c r="A294" s="43" t="s">
        <v>4244</v>
      </c>
      <c r="B294" s="42" t="s">
        <v>2003</v>
      </c>
      <c r="C294" s="42" t="s">
        <v>303</v>
      </c>
      <c r="D294" s="42" t="s">
        <v>669</v>
      </c>
      <c r="E294" s="42" t="s">
        <v>4506</v>
      </c>
      <c r="F294" s="40">
        <v>183</v>
      </c>
    </row>
    <row r="295" spans="1:6" x14ac:dyDescent="0.25">
      <c r="A295" s="43" t="s">
        <v>4244</v>
      </c>
      <c r="B295" s="42" t="s">
        <v>2003</v>
      </c>
      <c r="C295" s="42" t="s">
        <v>303</v>
      </c>
      <c r="D295" s="42" t="s">
        <v>671</v>
      </c>
      <c r="E295" s="42" t="s">
        <v>4507</v>
      </c>
      <c r="F295" s="40">
        <v>184</v>
      </c>
    </row>
    <row r="296" spans="1:6" x14ac:dyDescent="0.25">
      <c r="A296" s="43" t="s">
        <v>4244</v>
      </c>
      <c r="B296" s="42" t="s">
        <v>2003</v>
      </c>
      <c r="C296" s="42" t="s">
        <v>303</v>
      </c>
      <c r="D296" s="42" t="s">
        <v>673</v>
      </c>
      <c r="E296" s="42" t="s">
        <v>4508</v>
      </c>
      <c r="F296" s="40">
        <v>185</v>
      </c>
    </row>
    <row r="297" spans="1:6" x14ac:dyDescent="0.25">
      <c r="A297" s="43" t="s">
        <v>4244</v>
      </c>
      <c r="B297" s="42" t="s">
        <v>2003</v>
      </c>
      <c r="C297" s="42" t="s">
        <v>303</v>
      </c>
      <c r="D297" s="42" t="s">
        <v>675</v>
      </c>
      <c r="E297" s="42" t="s">
        <v>4509</v>
      </c>
      <c r="F297" s="40">
        <v>186</v>
      </c>
    </row>
    <row r="298" spans="1:6" x14ac:dyDescent="0.25">
      <c r="A298" s="43" t="s">
        <v>4244</v>
      </c>
      <c r="B298" s="42" t="s">
        <v>2003</v>
      </c>
      <c r="C298" s="42" t="s">
        <v>303</v>
      </c>
      <c r="D298" s="42" t="s">
        <v>677</v>
      </c>
      <c r="E298" s="42" t="s">
        <v>4510</v>
      </c>
      <c r="F298" s="40">
        <v>187</v>
      </c>
    </row>
    <row r="299" spans="1:6" x14ac:dyDescent="0.25">
      <c r="A299" s="43" t="s">
        <v>4244</v>
      </c>
      <c r="B299" s="42" t="s">
        <v>2003</v>
      </c>
      <c r="C299" s="42" t="s">
        <v>303</v>
      </c>
      <c r="D299" s="42" t="s">
        <v>679</v>
      </c>
      <c r="E299" s="42" t="s">
        <v>4511</v>
      </c>
      <c r="F299" s="40">
        <v>188</v>
      </c>
    </row>
    <row r="300" spans="1:6" x14ac:dyDescent="0.25">
      <c r="A300" s="43" t="s">
        <v>4244</v>
      </c>
      <c r="B300" s="42" t="s">
        <v>2003</v>
      </c>
      <c r="C300" s="42" t="s">
        <v>303</v>
      </c>
      <c r="D300" s="42" t="s">
        <v>681</v>
      </c>
      <c r="E300" s="42" t="s">
        <v>4512</v>
      </c>
      <c r="F300" s="40">
        <v>189</v>
      </c>
    </row>
    <row r="301" spans="1:6" x14ac:dyDescent="0.25">
      <c r="A301" s="43" t="s">
        <v>4244</v>
      </c>
      <c r="B301" s="42" t="s">
        <v>2003</v>
      </c>
      <c r="C301" s="42" t="s">
        <v>303</v>
      </c>
      <c r="D301" s="42" t="s">
        <v>683</v>
      </c>
      <c r="E301" s="42" t="s">
        <v>4513</v>
      </c>
      <c r="F301" s="40">
        <v>190</v>
      </c>
    </row>
    <row r="302" spans="1:6" x14ac:dyDescent="0.25">
      <c r="A302" s="43" t="s">
        <v>4244</v>
      </c>
      <c r="B302" s="42" t="s">
        <v>2003</v>
      </c>
      <c r="C302" s="42" t="s">
        <v>303</v>
      </c>
      <c r="D302" s="42" t="s">
        <v>685</v>
      </c>
      <c r="E302" s="42" t="s">
        <v>4514</v>
      </c>
      <c r="F302" s="40">
        <v>191</v>
      </c>
    </row>
    <row r="303" spans="1:6" x14ac:dyDescent="0.25">
      <c r="A303" s="43" t="s">
        <v>4244</v>
      </c>
      <c r="B303" s="42" t="s">
        <v>2003</v>
      </c>
      <c r="C303" s="42" t="s">
        <v>303</v>
      </c>
      <c r="D303" s="42" t="s">
        <v>687</v>
      </c>
      <c r="E303" s="42" t="s">
        <v>4515</v>
      </c>
      <c r="F303" s="40">
        <v>192</v>
      </c>
    </row>
    <row r="304" spans="1:6" x14ac:dyDescent="0.25">
      <c r="A304" s="43" t="s">
        <v>4244</v>
      </c>
      <c r="B304" s="42" t="s">
        <v>2003</v>
      </c>
      <c r="C304" s="42" t="s">
        <v>303</v>
      </c>
      <c r="D304" s="42" t="s">
        <v>689</v>
      </c>
      <c r="E304" s="42" t="s">
        <v>4516</v>
      </c>
      <c r="F304" s="40">
        <v>193</v>
      </c>
    </row>
    <row r="305" spans="1:6" x14ac:dyDescent="0.25">
      <c r="A305" s="43" t="s">
        <v>4244</v>
      </c>
      <c r="B305" s="42" t="s">
        <v>2003</v>
      </c>
      <c r="C305" s="42" t="s">
        <v>303</v>
      </c>
      <c r="D305" s="42" t="s">
        <v>691</v>
      </c>
      <c r="E305" s="42" t="s">
        <v>4517</v>
      </c>
      <c r="F305" s="40">
        <v>194</v>
      </c>
    </row>
    <row r="306" spans="1:6" x14ac:dyDescent="0.25">
      <c r="A306" s="43" t="s">
        <v>4244</v>
      </c>
      <c r="B306" s="42" t="s">
        <v>2003</v>
      </c>
      <c r="C306" s="42" t="s">
        <v>303</v>
      </c>
      <c r="D306" s="42" t="s">
        <v>693</v>
      </c>
      <c r="E306" s="42" t="s">
        <v>4518</v>
      </c>
      <c r="F306" s="40">
        <v>195</v>
      </c>
    </row>
    <row r="307" spans="1:6" x14ac:dyDescent="0.25">
      <c r="A307" s="43" t="s">
        <v>4244</v>
      </c>
      <c r="B307" s="42" t="s">
        <v>2003</v>
      </c>
      <c r="C307" s="42" t="s">
        <v>303</v>
      </c>
      <c r="D307" s="42" t="s">
        <v>695</v>
      </c>
      <c r="E307" s="42" t="s">
        <v>4519</v>
      </c>
      <c r="F307" s="40">
        <v>196</v>
      </c>
    </row>
    <row r="308" spans="1:6" x14ac:dyDescent="0.25">
      <c r="A308" s="43" t="s">
        <v>4244</v>
      </c>
      <c r="B308" s="42" t="s">
        <v>2003</v>
      </c>
      <c r="C308" s="42" t="s">
        <v>303</v>
      </c>
      <c r="D308" s="42" t="s">
        <v>697</v>
      </c>
      <c r="E308" s="42" t="s">
        <v>4520</v>
      </c>
      <c r="F308" s="40">
        <v>197</v>
      </c>
    </row>
    <row r="309" spans="1:6" x14ac:dyDescent="0.25">
      <c r="A309" s="43" t="s">
        <v>4244</v>
      </c>
      <c r="B309" s="42" t="s">
        <v>2003</v>
      </c>
      <c r="C309" s="42" t="s">
        <v>303</v>
      </c>
      <c r="D309" s="42" t="s">
        <v>699</v>
      </c>
      <c r="E309" s="42" t="s">
        <v>4521</v>
      </c>
      <c r="F309" s="40">
        <v>198</v>
      </c>
    </row>
    <row r="310" spans="1:6" x14ac:dyDescent="0.25">
      <c r="A310" s="43" t="s">
        <v>4244</v>
      </c>
      <c r="B310" s="42" t="s">
        <v>2003</v>
      </c>
      <c r="C310" s="42" t="s">
        <v>303</v>
      </c>
      <c r="D310" s="42" t="s">
        <v>701</v>
      </c>
      <c r="E310" s="42" t="s">
        <v>4522</v>
      </c>
      <c r="F310" s="40">
        <v>199</v>
      </c>
    </row>
    <row r="311" spans="1:6" x14ac:dyDescent="0.25">
      <c r="A311" s="43" t="s">
        <v>4244</v>
      </c>
      <c r="B311" s="42" t="s">
        <v>2003</v>
      </c>
      <c r="C311" s="42" t="s">
        <v>303</v>
      </c>
      <c r="D311" s="42" t="s">
        <v>703</v>
      </c>
      <c r="E311" s="42" t="s">
        <v>4523</v>
      </c>
      <c r="F311" s="40">
        <v>200</v>
      </c>
    </row>
    <row r="312" spans="1:6" x14ac:dyDescent="0.25">
      <c r="A312" s="43" t="s">
        <v>4244</v>
      </c>
      <c r="B312" s="42" t="s">
        <v>2003</v>
      </c>
      <c r="C312" s="42" t="s">
        <v>303</v>
      </c>
      <c r="D312" s="42" t="s">
        <v>705</v>
      </c>
      <c r="E312" s="42" t="s">
        <v>4524</v>
      </c>
      <c r="F312" s="40">
        <v>201</v>
      </c>
    </row>
    <row r="313" spans="1:6" x14ac:dyDescent="0.25">
      <c r="A313" s="43" t="s">
        <v>4244</v>
      </c>
      <c r="B313" s="42" t="s">
        <v>2003</v>
      </c>
      <c r="C313" s="42" t="s">
        <v>303</v>
      </c>
      <c r="D313" s="42" t="s">
        <v>707</v>
      </c>
      <c r="E313" s="42" t="s">
        <v>4525</v>
      </c>
      <c r="F313" s="40">
        <v>202</v>
      </c>
    </row>
    <row r="314" spans="1:6" x14ac:dyDescent="0.25">
      <c r="A314" s="43" t="s">
        <v>4244</v>
      </c>
      <c r="B314" s="42" t="s">
        <v>2003</v>
      </c>
      <c r="C314" s="42" t="s">
        <v>303</v>
      </c>
      <c r="D314" s="42" t="s">
        <v>709</v>
      </c>
      <c r="E314" s="42" t="s">
        <v>4526</v>
      </c>
      <c r="F314" s="40">
        <v>203</v>
      </c>
    </row>
    <row r="315" spans="1:6" x14ac:dyDescent="0.25">
      <c r="A315" s="43" t="s">
        <v>4244</v>
      </c>
      <c r="B315" s="42" t="s">
        <v>2003</v>
      </c>
      <c r="C315" s="42" t="s">
        <v>303</v>
      </c>
      <c r="D315" s="42" t="s">
        <v>711</v>
      </c>
      <c r="E315" s="42" t="s">
        <v>4527</v>
      </c>
      <c r="F315" s="40">
        <v>204</v>
      </c>
    </row>
    <row r="316" spans="1:6" x14ac:dyDescent="0.25">
      <c r="A316" s="43" t="s">
        <v>4244</v>
      </c>
      <c r="B316" s="42" t="s">
        <v>2003</v>
      </c>
      <c r="C316" s="42" t="s">
        <v>303</v>
      </c>
      <c r="D316" s="42" t="s">
        <v>713</v>
      </c>
      <c r="E316" s="42" t="s">
        <v>4528</v>
      </c>
      <c r="F316" s="40">
        <v>205</v>
      </c>
    </row>
    <row r="317" spans="1:6" x14ac:dyDescent="0.25">
      <c r="A317" s="43" t="s">
        <v>4244</v>
      </c>
      <c r="B317" s="42" t="s">
        <v>2003</v>
      </c>
      <c r="C317" s="42" t="s">
        <v>303</v>
      </c>
      <c r="D317" s="42" t="s">
        <v>715</v>
      </c>
      <c r="E317" s="42" t="s">
        <v>4529</v>
      </c>
      <c r="F317" s="40">
        <v>206</v>
      </c>
    </row>
    <row r="318" spans="1:6" x14ac:dyDescent="0.25">
      <c r="A318" s="43" t="s">
        <v>4244</v>
      </c>
      <c r="B318" s="42" t="s">
        <v>2003</v>
      </c>
      <c r="C318" s="42" t="s">
        <v>303</v>
      </c>
      <c r="D318" s="42" t="s">
        <v>717</v>
      </c>
      <c r="E318" s="42" t="s">
        <v>4530</v>
      </c>
      <c r="F318" s="40">
        <v>207</v>
      </c>
    </row>
    <row r="319" spans="1:6" x14ac:dyDescent="0.25">
      <c r="A319" s="43" t="s">
        <v>4244</v>
      </c>
      <c r="B319" s="42" t="s">
        <v>2003</v>
      </c>
      <c r="C319" s="42" t="s">
        <v>303</v>
      </c>
      <c r="D319" s="42" t="s">
        <v>719</v>
      </c>
      <c r="E319" s="42" t="s">
        <v>4531</v>
      </c>
      <c r="F319" s="40">
        <v>208</v>
      </c>
    </row>
    <row r="320" spans="1:6" x14ac:dyDescent="0.25">
      <c r="A320" s="43" t="s">
        <v>4244</v>
      </c>
      <c r="B320" s="42" t="s">
        <v>2003</v>
      </c>
      <c r="C320" s="42" t="s">
        <v>303</v>
      </c>
      <c r="D320" s="42" t="s">
        <v>721</v>
      </c>
      <c r="E320" s="42" t="s">
        <v>4532</v>
      </c>
      <c r="F320" s="40">
        <v>209</v>
      </c>
    </row>
    <row r="321" spans="1:6" x14ac:dyDescent="0.25">
      <c r="A321" s="43" t="s">
        <v>4244</v>
      </c>
      <c r="B321" s="42" t="s">
        <v>2003</v>
      </c>
      <c r="C321" s="42" t="s">
        <v>303</v>
      </c>
      <c r="D321" s="42" t="s">
        <v>723</v>
      </c>
      <c r="E321" s="42" t="s">
        <v>4533</v>
      </c>
      <c r="F321" s="40">
        <v>210</v>
      </c>
    </row>
    <row r="322" spans="1:6" x14ac:dyDescent="0.25">
      <c r="A322" s="43" t="s">
        <v>4244</v>
      </c>
      <c r="B322" s="42" t="s">
        <v>2003</v>
      </c>
      <c r="C322" s="42" t="s">
        <v>303</v>
      </c>
      <c r="D322" s="42" t="s">
        <v>725</v>
      </c>
      <c r="E322" s="42" t="s">
        <v>4534</v>
      </c>
      <c r="F322" s="40">
        <v>211</v>
      </c>
    </row>
    <row r="323" spans="1:6" x14ac:dyDescent="0.25">
      <c r="A323" s="43" t="s">
        <v>4244</v>
      </c>
      <c r="B323" s="42" t="s">
        <v>2003</v>
      </c>
      <c r="C323" s="42" t="s">
        <v>303</v>
      </c>
      <c r="D323" s="42" t="s">
        <v>727</v>
      </c>
      <c r="E323" s="42" t="s">
        <v>4535</v>
      </c>
      <c r="F323" s="40">
        <v>212</v>
      </c>
    </row>
    <row r="324" spans="1:6" x14ac:dyDescent="0.25">
      <c r="A324" s="43" t="s">
        <v>4244</v>
      </c>
      <c r="B324" s="42" t="s">
        <v>2003</v>
      </c>
      <c r="C324" s="42" t="s">
        <v>303</v>
      </c>
      <c r="D324" s="42" t="s">
        <v>729</v>
      </c>
      <c r="E324" s="42" t="s">
        <v>4536</v>
      </c>
      <c r="F324" s="40">
        <v>213</v>
      </c>
    </row>
    <row r="325" spans="1:6" x14ac:dyDescent="0.25">
      <c r="A325" s="43" t="s">
        <v>4244</v>
      </c>
      <c r="B325" s="42" t="s">
        <v>2003</v>
      </c>
      <c r="C325" s="42" t="s">
        <v>303</v>
      </c>
      <c r="D325" s="42" t="s">
        <v>731</v>
      </c>
      <c r="E325" s="42" t="s">
        <v>4537</v>
      </c>
      <c r="F325" s="40">
        <v>214</v>
      </c>
    </row>
    <row r="326" spans="1:6" x14ac:dyDescent="0.25">
      <c r="A326" s="43" t="s">
        <v>4244</v>
      </c>
      <c r="B326" s="42" t="s">
        <v>2003</v>
      </c>
      <c r="C326" s="42" t="s">
        <v>303</v>
      </c>
      <c r="D326" s="42" t="s">
        <v>733</v>
      </c>
      <c r="E326" s="42" t="s">
        <v>4538</v>
      </c>
      <c r="F326" s="40">
        <v>215</v>
      </c>
    </row>
    <row r="327" spans="1:6" x14ac:dyDescent="0.25">
      <c r="A327" s="43" t="s">
        <v>4244</v>
      </c>
      <c r="B327" s="42" t="s">
        <v>2003</v>
      </c>
      <c r="C327" s="42" t="s">
        <v>303</v>
      </c>
      <c r="D327" s="42" t="s">
        <v>735</v>
      </c>
      <c r="E327" s="42" t="s">
        <v>4539</v>
      </c>
      <c r="F327" s="40">
        <v>216</v>
      </c>
    </row>
    <row r="328" spans="1:6" x14ac:dyDescent="0.25">
      <c r="A328" s="43" t="s">
        <v>4244</v>
      </c>
      <c r="B328" s="42" t="s">
        <v>2003</v>
      </c>
      <c r="C328" s="42" t="s">
        <v>303</v>
      </c>
      <c r="D328" s="42" t="s">
        <v>737</v>
      </c>
      <c r="E328" s="42" t="s">
        <v>4540</v>
      </c>
      <c r="F328" s="40">
        <v>217</v>
      </c>
    </row>
    <row r="329" spans="1:6" x14ac:dyDescent="0.25">
      <c r="A329" s="43" t="s">
        <v>4244</v>
      </c>
      <c r="B329" s="42" t="s">
        <v>2003</v>
      </c>
      <c r="C329" s="42" t="s">
        <v>303</v>
      </c>
      <c r="D329" s="42" t="s">
        <v>739</v>
      </c>
      <c r="E329" s="42" t="s">
        <v>4541</v>
      </c>
      <c r="F329" s="40">
        <v>218</v>
      </c>
    </row>
    <row r="330" spans="1:6" x14ac:dyDescent="0.25">
      <c r="A330" s="43" t="s">
        <v>4244</v>
      </c>
      <c r="B330" s="42" t="s">
        <v>2003</v>
      </c>
      <c r="C330" s="42" t="s">
        <v>303</v>
      </c>
      <c r="D330" s="42" t="s">
        <v>741</v>
      </c>
      <c r="E330" s="42" t="s">
        <v>4542</v>
      </c>
      <c r="F330" s="40">
        <v>219</v>
      </c>
    </row>
    <row r="331" spans="1:6" x14ac:dyDescent="0.25">
      <c r="A331" s="43" t="s">
        <v>4244</v>
      </c>
      <c r="B331" s="42" t="s">
        <v>2003</v>
      </c>
      <c r="C331" s="42" t="s">
        <v>303</v>
      </c>
      <c r="D331" s="42" t="s">
        <v>743</v>
      </c>
      <c r="E331" s="42" t="s">
        <v>4543</v>
      </c>
      <c r="F331" s="40">
        <v>220</v>
      </c>
    </row>
    <row r="332" spans="1:6" x14ac:dyDescent="0.25">
      <c r="A332" s="43" t="s">
        <v>4244</v>
      </c>
      <c r="B332" s="42" t="s">
        <v>2003</v>
      </c>
      <c r="C332" s="42" t="s">
        <v>303</v>
      </c>
      <c r="D332" s="42" t="s">
        <v>745</v>
      </c>
      <c r="E332" s="42" t="s">
        <v>4544</v>
      </c>
      <c r="F332" s="40">
        <v>221</v>
      </c>
    </row>
    <row r="333" spans="1:6" x14ac:dyDescent="0.25">
      <c r="A333" s="43" t="s">
        <v>4244</v>
      </c>
      <c r="B333" s="42" t="s">
        <v>2003</v>
      </c>
      <c r="C333" s="42" t="s">
        <v>303</v>
      </c>
      <c r="D333" s="42" t="s">
        <v>747</v>
      </c>
      <c r="E333" s="42" t="s">
        <v>4545</v>
      </c>
      <c r="F333" s="40">
        <v>222</v>
      </c>
    </row>
    <row r="334" spans="1:6" x14ac:dyDescent="0.25">
      <c r="A334" s="43" t="s">
        <v>4244</v>
      </c>
      <c r="B334" s="42" t="s">
        <v>2003</v>
      </c>
      <c r="C334" s="42" t="s">
        <v>303</v>
      </c>
      <c r="D334" s="42" t="s">
        <v>749</v>
      </c>
      <c r="E334" s="42" t="s">
        <v>4546</v>
      </c>
      <c r="F334" s="40">
        <v>223</v>
      </c>
    </row>
    <row r="335" spans="1:6" x14ac:dyDescent="0.25">
      <c r="A335" s="43" t="s">
        <v>4244</v>
      </c>
      <c r="B335" s="42" t="s">
        <v>2003</v>
      </c>
      <c r="C335" s="42" t="s">
        <v>303</v>
      </c>
      <c r="D335" s="42" t="s">
        <v>751</v>
      </c>
      <c r="E335" s="42" t="s">
        <v>4547</v>
      </c>
      <c r="F335" s="40">
        <v>224</v>
      </c>
    </row>
    <row r="336" spans="1:6" x14ac:dyDescent="0.25">
      <c r="A336" s="43" t="s">
        <v>4244</v>
      </c>
      <c r="B336" s="42" t="s">
        <v>2003</v>
      </c>
      <c r="C336" s="42" t="s">
        <v>303</v>
      </c>
      <c r="D336" s="42" t="s">
        <v>753</v>
      </c>
      <c r="E336" s="42" t="s">
        <v>4548</v>
      </c>
      <c r="F336" s="40">
        <v>225</v>
      </c>
    </row>
    <row r="337" spans="1:6" x14ac:dyDescent="0.25">
      <c r="A337" s="43" t="s">
        <v>4244</v>
      </c>
      <c r="B337" s="42" t="s">
        <v>2003</v>
      </c>
      <c r="C337" s="42" t="s">
        <v>303</v>
      </c>
      <c r="D337" s="42" t="s">
        <v>755</v>
      </c>
      <c r="E337" s="42" t="s">
        <v>4549</v>
      </c>
      <c r="F337" s="40">
        <v>226</v>
      </c>
    </row>
    <row r="338" spans="1:6" x14ac:dyDescent="0.25">
      <c r="A338" s="43" t="s">
        <v>4244</v>
      </c>
      <c r="B338" s="42" t="s">
        <v>2003</v>
      </c>
      <c r="C338" s="42" t="s">
        <v>303</v>
      </c>
      <c r="D338" s="42" t="s">
        <v>757</v>
      </c>
      <c r="E338" s="42" t="s">
        <v>4550</v>
      </c>
      <c r="F338" s="40">
        <v>227</v>
      </c>
    </row>
    <row r="339" spans="1:6" x14ac:dyDescent="0.25">
      <c r="A339" s="43" t="s">
        <v>4244</v>
      </c>
      <c r="B339" s="42" t="s">
        <v>2003</v>
      </c>
      <c r="C339" s="42" t="s">
        <v>303</v>
      </c>
      <c r="D339" s="42" t="s">
        <v>759</v>
      </c>
      <c r="E339" s="42" t="s">
        <v>4551</v>
      </c>
      <c r="F339" s="40">
        <v>228</v>
      </c>
    </row>
    <row r="340" spans="1:6" x14ac:dyDescent="0.25">
      <c r="A340" s="43" t="s">
        <v>4244</v>
      </c>
      <c r="B340" s="42" t="s">
        <v>2003</v>
      </c>
      <c r="C340" s="42" t="s">
        <v>303</v>
      </c>
      <c r="D340" s="42" t="s">
        <v>761</v>
      </c>
      <c r="E340" s="42" t="s">
        <v>4552</v>
      </c>
      <c r="F340" s="40">
        <v>229</v>
      </c>
    </row>
    <row r="341" spans="1:6" x14ac:dyDescent="0.25">
      <c r="A341" s="43" t="s">
        <v>4244</v>
      </c>
      <c r="B341" s="42" t="s">
        <v>2003</v>
      </c>
      <c r="C341" s="42" t="s">
        <v>303</v>
      </c>
      <c r="D341" s="42" t="s">
        <v>763</v>
      </c>
      <c r="E341" s="42" t="s">
        <v>4553</v>
      </c>
      <c r="F341" s="40">
        <v>230</v>
      </c>
    </row>
    <row r="342" spans="1:6" x14ac:dyDescent="0.25">
      <c r="A342" s="43" t="s">
        <v>4244</v>
      </c>
      <c r="B342" s="42" t="s">
        <v>2003</v>
      </c>
      <c r="C342" s="42" t="s">
        <v>303</v>
      </c>
      <c r="D342" s="42" t="s">
        <v>765</v>
      </c>
      <c r="E342" s="42" t="s">
        <v>4554</v>
      </c>
      <c r="F342" s="40">
        <v>231</v>
      </c>
    </row>
    <row r="343" spans="1:6" x14ac:dyDescent="0.25">
      <c r="A343" s="43" t="s">
        <v>4244</v>
      </c>
      <c r="B343" s="42" t="s">
        <v>2003</v>
      </c>
      <c r="C343" s="42" t="s">
        <v>303</v>
      </c>
      <c r="D343" s="42" t="s">
        <v>767</v>
      </c>
      <c r="E343" s="42" t="s">
        <v>4555</v>
      </c>
      <c r="F343" s="40">
        <v>232</v>
      </c>
    </row>
    <row r="344" spans="1:6" x14ac:dyDescent="0.25">
      <c r="A344" s="43" t="s">
        <v>4244</v>
      </c>
      <c r="B344" s="42" t="s">
        <v>2003</v>
      </c>
      <c r="C344" s="42" t="s">
        <v>303</v>
      </c>
      <c r="D344" s="42" t="s">
        <v>769</v>
      </c>
      <c r="E344" s="42" t="s">
        <v>4556</v>
      </c>
      <c r="F344" s="40">
        <v>233</v>
      </c>
    </row>
    <row r="345" spans="1:6" x14ac:dyDescent="0.25">
      <c r="A345" s="43" t="s">
        <v>4244</v>
      </c>
      <c r="B345" s="42" t="s">
        <v>2003</v>
      </c>
      <c r="C345" s="42" t="s">
        <v>303</v>
      </c>
      <c r="D345" s="42" t="s">
        <v>771</v>
      </c>
      <c r="E345" s="42" t="s">
        <v>4557</v>
      </c>
      <c r="F345" s="40">
        <v>234</v>
      </c>
    </row>
    <row r="346" spans="1:6" x14ac:dyDescent="0.25">
      <c r="A346" s="43" t="s">
        <v>4244</v>
      </c>
      <c r="B346" s="42" t="s">
        <v>2003</v>
      </c>
      <c r="C346" s="42" t="s">
        <v>303</v>
      </c>
      <c r="D346" s="42" t="s">
        <v>773</v>
      </c>
      <c r="E346" s="42" t="s">
        <v>4558</v>
      </c>
      <c r="F346" s="40">
        <v>235</v>
      </c>
    </row>
    <row r="347" spans="1:6" x14ac:dyDescent="0.25">
      <c r="A347" s="43" t="s">
        <v>4244</v>
      </c>
      <c r="B347" s="42" t="s">
        <v>2003</v>
      </c>
      <c r="C347" s="42" t="s">
        <v>303</v>
      </c>
      <c r="D347" s="42" t="s">
        <v>775</v>
      </c>
      <c r="E347" s="42" t="s">
        <v>4559</v>
      </c>
      <c r="F347" s="40">
        <v>236</v>
      </c>
    </row>
    <row r="348" spans="1:6" x14ac:dyDescent="0.25">
      <c r="A348" s="43" t="s">
        <v>4244</v>
      </c>
      <c r="B348" s="42" t="s">
        <v>2003</v>
      </c>
      <c r="C348" s="42" t="s">
        <v>303</v>
      </c>
      <c r="D348" s="42" t="s">
        <v>777</v>
      </c>
      <c r="E348" s="42" t="s">
        <v>4560</v>
      </c>
      <c r="F348" s="40">
        <v>237</v>
      </c>
    </row>
    <row r="349" spans="1:6" x14ac:dyDescent="0.25">
      <c r="A349" s="43" t="s">
        <v>4244</v>
      </c>
      <c r="B349" s="42" t="s">
        <v>2003</v>
      </c>
      <c r="C349" s="42" t="s">
        <v>303</v>
      </c>
      <c r="D349" s="42" t="s">
        <v>779</v>
      </c>
      <c r="E349" s="42" t="s">
        <v>4561</v>
      </c>
      <c r="F349" s="40">
        <v>238</v>
      </c>
    </row>
    <row r="350" spans="1:6" x14ac:dyDescent="0.25">
      <c r="A350" s="43" t="s">
        <v>4244</v>
      </c>
      <c r="B350" s="42" t="s">
        <v>2003</v>
      </c>
      <c r="C350" s="42" t="s">
        <v>303</v>
      </c>
      <c r="D350" s="42" t="s">
        <v>781</v>
      </c>
      <c r="E350" s="42" t="s">
        <v>4562</v>
      </c>
      <c r="F350" s="40">
        <v>239</v>
      </c>
    </row>
    <row r="351" spans="1:6" x14ac:dyDescent="0.25">
      <c r="A351" s="43" t="s">
        <v>4244</v>
      </c>
      <c r="B351" s="42" t="s">
        <v>2003</v>
      </c>
      <c r="C351" s="42" t="s">
        <v>303</v>
      </c>
      <c r="D351" s="42" t="s">
        <v>783</v>
      </c>
      <c r="E351" s="42" t="s">
        <v>4563</v>
      </c>
      <c r="F351" s="40">
        <v>240</v>
      </c>
    </row>
    <row r="352" spans="1:6" x14ac:dyDescent="0.25">
      <c r="A352" s="43" t="s">
        <v>4244</v>
      </c>
      <c r="B352" s="42" t="s">
        <v>2003</v>
      </c>
      <c r="C352" s="42" t="s">
        <v>303</v>
      </c>
      <c r="D352" s="42" t="s">
        <v>785</v>
      </c>
      <c r="E352" s="42" t="s">
        <v>4564</v>
      </c>
      <c r="F352" s="40">
        <v>241</v>
      </c>
    </row>
    <row r="353" spans="1:6" x14ac:dyDescent="0.25">
      <c r="A353" s="43" t="s">
        <v>4244</v>
      </c>
      <c r="B353" s="42" t="s">
        <v>2003</v>
      </c>
      <c r="C353" s="42" t="s">
        <v>303</v>
      </c>
      <c r="D353" s="42" t="s">
        <v>787</v>
      </c>
      <c r="E353" s="42" t="s">
        <v>4565</v>
      </c>
      <c r="F353" s="40">
        <v>242</v>
      </c>
    </row>
    <row r="354" spans="1:6" x14ac:dyDescent="0.25">
      <c r="A354" s="43" t="s">
        <v>4244</v>
      </c>
      <c r="B354" s="42" t="s">
        <v>2003</v>
      </c>
      <c r="C354" s="42" t="s">
        <v>303</v>
      </c>
      <c r="D354" s="42" t="s">
        <v>789</v>
      </c>
      <c r="E354" s="42" t="s">
        <v>4566</v>
      </c>
      <c r="F354" s="40">
        <v>243</v>
      </c>
    </row>
    <row r="355" spans="1:6" x14ac:dyDescent="0.25">
      <c r="A355" s="43" t="s">
        <v>4244</v>
      </c>
      <c r="B355" s="42" t="s">
        <v>2003</v>
      </c>
      <c r="C355" s="42" t="s">
        <v>303</v>
      </c>
      <c r="D355" s="42" t="s">
        <v>791</v>
      </c>
      <c r="E355" s="42" t="s">
        <v>4567</v>
      </c>
      <c r="F355" s="40">
        <v>244</v>
      </c>
    </row>
    <row r="356" spans="1:6" x14ac:dyDescent="0.25">
      <c r="A356" s="43" t="s">
        <v>4244</v>
      </c>
      <c r="B356" s="42" t="s">
        <v>2003</v>
      </c>
      <c r="C356" s="42" t="s">
        <v>303</v>
      </c>
      <c r="D356" s="42" t="s">
        <v>793</v>
      </c>
      <c r="E356" s="42" t="s">
        <v>4568</v>
      </c>
      <c r="F356" s="40">
        <v>245</v>
      </c>
    </row>
    <row r="357" spans="1:6" x14ac:dyDescent="0.25">
      <c r="A357" s="43" t="s">
        <v>4244</v>
      </c>
      <c r="B357" s="42" t="s">
        <v>2003</v>
      </c>
      <c r="C357" s="42" t="s">
        <v>303</v>
      </c>
      <c r="D357" s="42" t="s">
        <v>795</v>
      </c>
      <c r="E357" s="42" t="s">
        <v>4569</v>
      </c>
      <c r="F357" s="40">
        <v>246</v>
      </c>
    </row>
    <row r="358" spans="1:6" x14ac:dyDescent="0.25">
      <c r="A358" s="43" t="s">
        <v>4244</v>
      </c>
      <c r="B358" s="42" t="s">
        <v>2003</v>
      </c>
      <c r="C358" s="42" t="s">
        <v>303</v>
      </c>
      <c r="D358" s="42" t="s">
        <v>797</v>
      </c>
      <c r="E358" s="42" t="s">
        <v>4570</v>
      </c>
      <c r="F358" s="40">
        <v>247</v>
      </c>
    </row>
    <row r="359" spans="1:6" x14ac:dyDescent="0.25">
      <c r="A359" s="43" t="s">
        <v>4244</v>
      </c>
      <c r="B359" s="42" t="s">
        <v>2003</v>
      </c>
      <c r="C359" s="42" t="s">
        <v>303</v>
      </c>
      <c r="D359" s="42" t="s">
        <v>799</v>
      </c>
      <c r="E359" s="42" t="s">
        <v>4571</v>
      </c>
      <c r="F359" s="40">
        <v>248</v>
      </c>
    </row>
    <row r="360" spans="1:6" x14ac:dyDescent="0.25">
      <c r="A360" s="43" t="s">
        <v>4244</v>
      </c>
      <c r="B360" s="42" t="s">
        <v>2003</v>
      </c>
      <c r="C360" s="42" t="s">
        <v>303</v>
      </c>
      <c r="D360" s="42" t="s">
        <v>801</v>
      </c>
      <c r="E360" s="42" t="s">
        <v>4572</v>
      </c>
      <c r="F360" s="40">
        <v>249</v>
      </c>
    </row>
    <row r="361" spans="1:6" x14ac:dyDescent="0.25">
      <c r="A361" s="43" t="s">
        <v>4244</v>
      </c>
      <c r="B361" s="42" t="s">
        <v>2003</v>
      </c>
      <c r="C361" s="42" t="s">
        <v>303</v>
      </c>
      <c r="D361" s="42" t="s">
        <v>803</v>
      </c>
      <c r="E361" s="42" t="s">
        <v>4573</v>
      </c>
      <c r="F361" s="40">
        <v>250</v>
      </c>
    </row>
    <row r="362" spans="1:6" x14ac:dyDescent="0.25">
      <c r="A362" s="43" t="s">
        <v>4244</v>
      </c>
      <c r="B362" s="42" t="s">
        <v>2003</v>
      </c>
      <c r="C362" s="42" t="s">
        <v>303</v>
      </c>
      <c r="D362" s="42" t="s">
        <v>805</v>
      </c>
      <c r="E362" s="42" t="s">
        <v>4574</v>
      </c>
      <c r="F362" s="40">
        <v>251</v>
      </c>
    </row>
    <row r="363" spans="1:6" x14ac:dyDescent="0.25">
      <c r="A363" s="43" t="s">
        <v>4244</v>
      </c>
      <c r="B363" s="42" t="s">
        <v>2003</v>
      </c>
      <c r="C363" s="42" t="s">
        <v>303</v>
      </c>
      <c r="D363" s="42" t="s">
        <v>807</v>
      </c>
      <c r="E363" s="42" t="s">
        <v>4575</v>
      </c>
      <c r="F363" s="40">
        <v>252</v>
      </c>
    </row>
    <row r="364" spans="1:6" x14ac:dyDescent="0.25">
      <c r="A364" s="43" t="s">
        <v>4244</v>
      </c>
      <c r="B364" s="42" t="s">
        <v>2003</v>
      </c>
      <c r="C364" s="42" t="s">
        <v>303</v>
      </c>
      <c r="D364" s="42" t="s">
        <v>809</v>
      </c>
      <c r="E364" s="42" t="s">
        <v>4576</v>
      </c>
      <c r="F364" s="40">
        <v>253</v>
      </c>
    </row>
    <row r="365" spans="1:6" x14ac:dyDescent="0.25">
      <c r="A365" s="43" t="s">
        <v>4244</v>
      </c>
      <c r="B365" s="42" t="s">
        <v>2003</v>
      </c>
      <c r="C365" s="42" t="s">
        <v>303</v>
      </c>
      <c r="D365" s="42" t="s">
        <v>811</v>
      </c>
      <c r="E365" s="42" t="s">
        <v>4577</v>
      </c>
      <c r="F365" s="40">
        <v>254</v>
      </c>
    </row>
    <row r="366" spans="1:6" x14ac:dyDescent="0.25">
      <c r="A366" s="43" t="s">
        <v>4244</v>
      </c>
      <c r="B366" s="42" t="s">
        <v>2003</v>
      </c>
      <c r="C366" s="42" t="s">
        <v>303</v>
      </c>
      <c r="D366" s="42" t="s">
        <v>813</v>
      </c>
      <c r="E366" s="42" t="s">
        <v>4578</v>
      </c>
      <c r="F366" s="40">
        <v>255</v>
      </c>
    </row>
    <row r="367" spans="1:6" x14ac:dyDescent="0.25">
      <c r="A367" s="43" t="s">
        <v>4244</v>
      </c>
      <c r="B367" s="42" t="s">
        <v>2003</v>
      </c>
      <c r="C367" s="42" t="s">
        <v>303</v>
      </c>
      <c r="D367" s="42" t="s">
        <v>815</v>
      </c>
      <c r="E367" s="42" t="s">
        <v>4579</v>
      </c>
      <c r="F367" s="40">
        <v>256</v>
      </c>
    </row>
    <row r="368" spans="1:6" x14ac:dyDescent="0.25">
      <c r="A368" s="43" t="s">
        <v>4244</v>
      </c>
      <c r="B368" s="42" t="s">
        <v>2003</v>
      </c>
      <c r="C368" s="42" t="s">
        <v>303</v>
      </c>
      <c r="D368" s="42" t="s">
        <v>817</v>
      </c>
      <c r="E368" s="42" t="s">
        <v>4580</v>
      </c>
      <c r="F368" s="40">
        <v>257</v>
      </c>
    </row>
    <row r="369" spans="1:6" x14ac:dyDescent="0.25">
      <c r="A369" s="43" t="s">
        <v>4244</v>
      </c>
      <c r="B369" s="42" t="s">
        <v>2003</v>
      </c>
      <c r="C369" s="42" t="s">
        <v>303</v>
      </c>
      <c r="D369" s="42" t="s">
        <v>819</v>
      </c>
      <c r="E369" s="42" t="s">
        <v>4581</v>
      </c>
      <c r="F369" s="40">
        <v>258</v>
      </c>
    </row>
    <row r="370" spans="1:6" x14ac:dyDescent="0.25">
      <c r="A370" s="43" t="s">
        <v>4244</v>
      </c>
      <c r="B370" s="42" t="s">
        <v>2003</v>
      </c>
      <c r="C370" s="42" t="s">
        <v>303</v>
      </c>
      <c r="D370" s="42" t="s">
        <v>821</v>
      </c>
      <c r="E370" s="42" t="s">
        <v>4582</v>
      </c>
      <c r="F370" s="40">
        <v>259</v>
      </c>
    </row>
    <row r="371" spans="1:6" x14ac:dyDescent="0.25">
      <c r="A371" s="43" t="s">
        <v>4244</v>
      </c>
      <c r="B371" s="42" t="s">
        <v>2003</v>
      </c>
      <c r="C371" s="42" t="s">
        <v>303</v>
      </c>
      <c r="D371" s="42" t="s">
        <v>823</v>
      </c>
      <c r="E371" s="42" t="s">
        <v>4583</v>
      </c>
      <c r="F371" s="40">
        <v>260</v>
      </c>
    </row>
    <row r="372" spans="1:6" x14ac:dyDescent="0.25">
      <c r="A372" s="43" t="s">
        <v>4244</v>
      </c>
      <c r="B372" s="42" t="s">
        <v>2003</v>
      </c>
      <c r="C372" s="42" t="s">
        <v>303</v>
      </c>
      <c r="D372" s="42" t="s">
        <v>825</v>
      </c>
      <c r="E372" s="42" t="s">
        <v>4584</v>
      </c>
      <c r="F372" s="40">
        <v>261</v>
      </c>
    </row>
    <row r="373" spans="1:6" x14ac:dyDescent="0.25">
      <c r="A373" s="43" t="s">
        <v>4244</v>
      </c>
      <c r="B373" s="42" t="s">
        <v>2003</v>
      </c>
      <c r="C373" s="42" t="s">
        <v>303</v>
      </c>
      <c r="D373" s="42" t="s">
        <v>827</v>
      </c>
      <c r="E373" s="42" t="s">
        <v>4585</v>
      </c>
      <c r="F373" s="40">
        <v>262</v>
      </c>
    </row>
    <row r="374" spans="1:6" x14ac:dyDescent="0.25">
      <c r="A374" s="43" t="s">
        <v>4244</v>
      </c>
      <c r="B374" s="42" t="s">
        <v>2003</v>
      </c>
      <c r="C374" s="42" t="s">
        <v>303</v>
      </c>
      <c r="D374" s="42" t="s">
        <v>829</v>
      </c>
      <c r="E374" s="42" t="s">
        <v>4586</v>
      </c>
      <c r="F374" s="40">
        <v>263</v>
      </c>
    </row>
    <row r="375" spans="1:6" x14ac:dyDescent="0.25">
      <c r="A375" s="43" t="s">
        <v>4244</v>
      </c>
      <c r="B375" s="42" t="s">
        <v>2003</v>
      </c>
      <c r="C375" s="42" t="s">
        <v>303</v>
      </c>
      <c r="D375" s="42" t="s">
        <v>831</v>
      </c>
      <c r="E375" s="42" t="s">
        <v>4587</v>
      </c>
      <c r="F375" s="40">
        <v>264</v>
      </c>
    </row>
    <row r="376" spans="1:6" x14ac:dyDescent="0.25">
      <c r="A376" s="43" t="s">
        <v>4244</v>
      </c>
      <c r="B376" s="42" t="s">
        <v>2003</v>
      </c>
      <c r="C376" s="42" t="s">
        <v>303</v>
      </c>
      <c r="D376" s="42" t="s">
        <v>833</v>
      </c>
      <c r="E376" s="42" t="s">
        <v>4588</v>
      </c>
      <c r="F376" s="40">
        <v>265</v>
      </c>
    </row>
    <row r="377" spans="1:6" x14ac:dyDescent="0.25">
      <c r="A377" s="43" t="s">
        <v>4244</v>
      </c>
      <c r="B377" s="42" t="s">
        <v>2003</v>
      </c>
      <c r="C377" s="42" t="s">
        <v>303</v>
      </c>
      <c r="D377" s="42" t="s">
        <v>835</v>
      </c>
      <c r="E377" s="42" t="s">
        <v>4589</v>
      </c>
      <c r="F377" s="40">
        <v>266</v>
      </c>
    </row>
    <row r="378" spans="1:6" x14ac:dyDescent="0.25">
      <c r="A378" s="43" t="s">
        <v>4244</v>
      </c>
      <c r="B378" s="42" t="s">
        <v>2003</v>
      </c>
      <c r="C378" s="42" t="s">
        <v>303</v>
      </c>
      <c r="D378" s="42" t="s">
        <v>837</v>
      </c>
      <c r="E378" s="42" t="s">
        <v>4590</v>
      </c>
      <c r="F378" s="40">
        <v>267</v>
      </c>
    </row>
    <row r="379" spans="1:6" x14ac:dyDescent="0.25">
      <c r="A379" s="43" t="s">
        <v>4244</v>
      </c>
      <c r="B379" s="42" t="s">
        <v>2003</v>
      </c>
      <c r="C379" s="42" t="s">
        <v>303</v>
      </c>
      <c r="D379" s="42" t="s">
        <v>839</v>
      </c>
      <c r="E379" s="42" t="s">
        <v>4591</v>
      </c>
      <c r="F379" s="40">
        <v>268</v>
      </c>
    </row>
    <row r="380" spans="1:6" x14ac:dyDescent="0.25">
      <c r="A380" s="43" t="s">
        <v>4244</v>
      </c>
      <c r="B380" s="42" t="s">
        <v>2003</v>
      </c>
      <c r="C380" s="42" t="s">
        <v>303</v>
      </c>
      <c r="D380" s="42" t="s">
        <v>841</v>
      </c>
      <c r="E380" s="42" t="s">
        <v>4592</v>
      </c>
      <c r="F380" s="40">
        <v>269</v>
      </c>
    </row>
    <row r="381" spans="1:6" x14ac:dyDescent="0.25">
      <c r="A381" s="43" t="s">
        <v>4244</v>
      </c>
      <c r="B381" s="42" t="s">
        <v>2003</v>
      </c>
      <c r="C381" s="42" t="s">
        <v>303</v>
      </c>
      <c r="D381" s="42" t="s">
        <v>843</v>
      </c>
      <c r="E381" s="42" t="s">
        <v>4593</v>
      </c>
      <c r="F381" s="40">
        <v>270</v>
      </c>
    </row>
    <row r="382" spans="1:6" x14ac:dyDescent="0.25">
      <c r="A382" s="43" t="s">
        <v>4244</v>
      </c>
      <c r="B382" s="42" t="s">
        <v>2003</v>
      </c>
      <c r="C382" s="42" t="s">
        <v>303</v>
      </c>
      <c r="D382" s="42" t="s">
        <v>845</v>
      </c>
      <c r="E382" s="42" t="s">
        <v>4594</v>
      </c>
      <c r="F382" s="40">
        <v>271</v>
      </c>
    </row>
    <row r="383" spans="1:6" x14ac:dyDescent="0.25">
      <c r="A383" s="43" t="s">
        <v>4244</v>
      </c>
      <c r="B383" s="42" t="s">
        <v>2003</v>
      </c>
      <c r="C383" s="42" t="s">
        <v>303</v>
      </c>
      <c r="D383" s="42" t="s">
        <v>847</v>
      </c>
      <c r="E383" s="42" t="s">
        <v>4595</v>
      </c>
      <c r="F383" s="40">
        <v>272</v>
      </c>
    </row>
    <row r="384" spans="1:6" x14ac:dyDescent="0.25">
      <c r="A384" s="43" t="s">
        <v>4244</v>
      </c>
      <c r="B384" s="42" t="s">
        <v>2003</v>
      </c>
      <c r="C384" s="42" t="s">
        <v>303</v>
      </c>
      <c r="D384" s="42" t="s">
        <v>849</v>
      </c>
      <c r="E384" s="42" t="s">
        <v>4596</v>
      </c>
      <c r="F384" s="40">
        <v>273</v>
      </c>
    </row>
    <row r="385" spans="1:6" x14ac:dyDescent="0.25">
      <c r="A385" s="43" t="s">
        <v>4244</v>
      </c>
      <c r="B385" s="42" t="s">
        <v>2003</v>
      </c>
      <c r="C385" s="42" t="s">
        <v>303</v>
      </c>
      <c r="D385" s="42" t="s">
        <v>851</v>
      </c>
      <c r="E385" s="42" t="s">
        <v>4597</v>
      </c>
      <c r="F385" s="40">
        <v>274</v>
      </c>
    </row>
    <row r="386" spans="1:6" x14ac:dyDescent="0.25">
      <c r="A386" s="43" t="s">
        <v>4244</v>
      </c>
      <c r="B386" s="42" t="s">
        <v>2003</v>
      </c>
      <c r="C386" s="42" t="s">
        <v>303</v>
      </c>
      <c r="D386" s="42" t="s">
        <v>853</v>
      </c>
      <c r="E386" s="42" t="s">
        <v>4598</v>
      </c>
      <c r="F386" s="40">
        <v>275</v>
      </c>
    </row>
    <row r="387" spans="1:6" x14ac:dyDescent="0.25">
      <c r="A387" s="43" t="s">
        <v>4244</v>
      </c>
      <c r="B387" s="42" t="s">
        <v>2003</v>
      </c>
      <c r="C387" s="42" t="s">
        <v>303</v>
      </c>
      <c r="D387" s="42" t="s">
        <v>855</v>
      </c>
      <c r="E387" s="42" t="s">
        <v>4599</v>
      </c>
      <c r="F387" s="40">
        <v>276</v>
      </c>
    </row>
    <row r="388" spans="1:6" x14ac:dyDescent="0.25">
      <c r="A388" s="43" t="s">
        <v>4244</v>
      </c>
      <c r="B388" s="42" t="s">
        <v>2003</v>
      </c>
      <c r="C388" s="42" t="s">
        <v>303</v>
      </c>
      <c r="D388" s="42" t="s">
        <v>857</v>
      </c>
      <c r="E388" s="42" t="s">
        <v>4600</v>
      </c>
      <c r="F388" s="40">
        <v>277</v>
      </c>
    </row>
    <row r="389" spans="1:6" x14ac:dyDescent="0.25">
      <c r="A389" s="43" t="s">
        <v>4244</v>
      </c>
      <c r="B389" s="42" t="s">
        <v>2003</v>
      </c>
      <c r="C389" s="42" t="s">
        <v>303</v>
      </c>
      <c r="D389" s="42" t="s">
        <v>859</v>
      </c>
      <c r="E389" s="42" t="s">
        <v>4601</v>
      </c>
      <c r="F389" s="40">
        <v>278</v>
      </c>
    </row>
    <row r="390" spans="1:6" x14ac:dyDescent="0.25">
      <c r="A390" s="43" t="s">
        <v>4244</v>
      </c>
      <c r="B390" s="42" t="s">
        <v>2003</v>
      </c>
      <c r="C390" s="42" t="s">
        <v>303</v>
      </c>
      <c r="D390" s="42" t="s">
        <v>861</v>
      </c>
      <c r="E390" s="42" t="s">
        <v>4602</v>
      </c>
      <c r="F390" s="40">
        <v>279</v>
      </c>
    </row>
    <row r="391" spans="1:6" x14ac:dyDescent="0.25">
      <c r="A391" s="43" t="s">
        <v>4244</v>
      </c>
      <c r="B391" s="42" t="s">
        <v>2003</v>
      </c>
      <c r="C391" s="42" t="s">
        <v>303</v>
      </c>
      <c r="D391" s="42" t="s">
        <v>863</v>
      </c>
      <c r="E391" s="42" t="s">
        <v>4603</v>
      </c>
      <c r="F391" s="40">
        <v>280</v>
      </c>
    </row>
    <row r="392" spans="1:6" x14ac:dyDescent="0.25">
      <c r="A392" s="43" t="s">
        <v>4244</v>
      </c>
      <c r="B392" s="42" t="s">
        <v>2003</v>
      </c>
      <c r="C392" s="42" t="s">
        <v>303</v>
      </c>
      <c r="D392" s="42" t="s">
        <v>865</v>
      </c>
      <c r="E392" s="42" t="s">
        <v>4604</v>
      </c>
      <c r="F392" s="40">
        <v>281</v>
      </c>
    </row>
    <row r="393" spans="1:6" x14ac:dyDescent="0.25">
      <c r="A393" s="43" t="s">
        <v>4244</v>
      </c>
      <c r="B393" s="42" t="s">
        <v>2003</v>
      </c>
      <c r="C393" s="42" t="s">
        <v>303</v>
      </c>
      <c r="D393" s="42" t="s">
        <v>867</v>
      </c>
      <c r="E393" s="42" t="s">
        <v>4605</v>
      </c>
      <c r="F393" s="40">
        <v>282</v>
      </c>
    </row>
    <row r="394" spans="1:6" x14ac:dyDescent="0.25">
      <c r="A394" s="43" t="s">
        <v>4244</v>
      </c>
      <c r="B394" s="42" t="s">
        <v>2003</v>
      </c>
      <c r="C394" s="42" t="s">
        <v>303</v>
      </c>
      <c r="D394" s="42" t="s">
        <v>869</v>
      </c>
      <c r="E394" s="42" t="s">
        <v>4606</v>
      </c>
      <c r="F394" s="40">
        <v>283</v>
      </c>
    </row>
    <row r="395" spans="1:6" x14ac:dyDescent="0.25">
      <c r="A395" s="43" t="s">
        <v>4244</v>
      </c>
      <c r="B395" s="42" t="s">
        <v>2003</v>
      </c>
      <c r="C395" s="42" t="s">
        <v>303</v>
      </c>
      <c r="D395" s="42" t="s">
        <v>871</v>
      </c>
      <c r="E395" s="42" t="s">
        <v>4607</v>
      </c>
      <c r="F395" s="40">
        <v>284</v>
      </c>
    </row>
    <row r="396" spans="1:6" x14ac:dyDescent="0.25">
      <c r="A396" s="43" t="s">
        <v>4244</v>
      </c>
      <c r="B396" s="42" t="s">
        <v>2003</v>
      </c>
      <c r="C396" s="42" t="s">
        <v>303</v>
      </c>
      <c r="D396" s="42" t="s">
        <v>873</v>
      </c>
      <c r="E396" s="42" t="s">
        <v>4608</v>
      </c>
      <c r="F396" s="40">
        <v>285</v>
      </c>
    </row>
    <row r="397" spans="1:6" x14ac:dyDescent="0.25">
      <c r="A397" s="43" t="s">
        <v>4244</v>
      </c>
      <c r="B397" s="42" t="s">
        <v>2003</v>
      </c>
      <c r="C397" s="42" t="s">
        <v>303</v>
      </c>
      <c r="D397" s="42" t="s">
        <v>875</v>
      </c>
      <c r="E397" s="42" t="s">
        <v>4609</v>
      </c>
      <c r="F397" s="40">
        <v>286</v>
      </c>
    </row>
    <row r="398" spans="1:6" x14ac:dyDescent="0.25">
      <c r="A398" s="43" t="s">
        <v>4244</v>
      </c>
      <c r="B398" s="42" t="s">
        <v>2003</v>
      </c>
      <c r="C398" s="42" t="s">
        <v>303</v>
      </c>
      <c r="D398" s="42" t="s">
        <v>877</v>
      </c>
      <c r="E398" s="42" t="s">
        <v>4610</v>
      </c>
      <c r="F398" s="40">
        <v>287</v>
      </c>
    </row>
    <row r="399" spans="1:6" x14ac:dyDescent="0.25">
      <c r="A399" s="43" t="s">
        <v>4244</v>
      </c>
      <c r="B399" s="42" t="s">
        <v>2003</v>
      </c>
      <c r="C399" s="42" t="s">
        <v>303</v>
      </c>
      <c r="D399" s="42" t="s">
        <v>879</v>
      </c>
      <c r="E399" s="42" t="s">
        <v>4611</v>
      </c>
      <c r="F399" s="40">
        <v>288</v>
      </c>
    </row>
    <row r="400" spans="1:6" x14ac:dyDescent="0.25">
      <c r="A400" s="43" t="s">
        <v>4244</v>
      </c>
      <c r="B400" s="42" t="s">
        <v>2003</v>
      </c>
      <c r="C400" s="42" t="s">
        <v>303</v>
      </c>
      <c r="D400" s="42" t="s">
        <v>881</v>
      </c>
      <c r="E400" s="42" t="s">
        <v>4612</v>
      </c>
      <c r="F400" s="40">
        <v>289</v>
      </c>
    </row>
    <row r="401" spans="1:6" x14ac:dyDescent="0.25">
      <c r="A401" s="43" t="s">
        <v>4244</v>
      </c>
      <c r="B401" s="42" t="s">
        <v>2003</v>
      </c>
      <c r="C401" s="42" t="s">
        <v>303</v>
      </c>
      <c r="D401" s="42" t="s">
        <v>883</v>
      </c>
      <c r="E401" s="42" t="s">
        <v>4613</v>
      </c>
      <c r="F401" s="40">
        <v>290</v>
      </c>
    </row>
    <row r="402" spans="1:6" x14ac:dyDescent="0.25">
      <c r="A402" s="43" t="s">
        <v>4244</v>
      </c>
      <c r="B402" s="42" t="s">
        <v>2003</v>
      </c>
      <c r="C402" s="42" t="s">
        <v>303</v>
      </c>
      <c r="D402" s="42" t="s">
        <v>885</v>
      </c>
      <c r="E402" s="42" t="s">
        <v>4614</v>
      </c>
      <c r="F402" s="40">
        <v>291</v>
      </c>
    </row>
    <row r="403" spans="1:6" x14ac:dyDescent="0.25">
      <c r="A403" s="43" t="s">
        <v>4244</v>
      </c>
      <c r="B403" s="42" t="s">
        <v>2003</v>
      </c>
      <c r="C403" s="42" t="s">
        <v>303</v>
      </c>
      <c r="D403" s="42" t="s">
        <v>887</v>
      </c>
      <c r="E403" s="42" t="s">
        <v>4615</v>
      </c>
      <c r="F403" s="40">
        <v>292</v>
      </c>
    </row>
    <row r="404" spans="1:6" x14ac:dyDescent="0.25">
      <c r="A404" s="43" t="s">
        <v>4244</v>
      </c>
      <c r="B404" s="42" t="s">
        <v>2003</v>
      </c>
      <c r="C404" s="42" t="s">
        <v>303</v>
      </c>
      <c r="D404" s="42" t="s">
        <v>889</v>
      </c>
      <c r="E404" s="42" t="s">
        <v>4616</v>
      </c>
      <c r="F404" s="40">
        <v>293</v>
      </c>
    </row>
    <row r="405" spans="1:6" x14ac:dyDescent="0.25">
      <c r="A405" s="43" t="s">
        <v>4244</v>
      </c>
      <c r="B405" s="42" t="s">
        <v>2003</v>
      </c>
      <c r="C405" s="42" t="s">
        <v>303</v>
      </c>
      <c r="D405" s="42" t="s">
        <v>891</v>
      </c>
      <c r="E405" s="42" t="s">
        <v>4617</v>
      </c>
      <c r="F405" s="40">
        <v>294</v>
      </c>
    </row>
    <row r="406" spans="1:6" x14ac:dyDescent="0.25">
      <c r="A406" s="43" t="s">
        <v>4244</v>
      </c>
      <c r="B406" s="42" t="s">
        <v>2003</v>
      </c>
      <c r="C406" s="42" t="s">
        <v>303</v>
      </c>
      <c r="D406" s="42" t="s">
        <v>893</v>
      </c>
      <c r="E406" s="42" t="s">
        <v>4618</v>
      </c>
      <c r="F406" s="40">
        <v>295</v>
      </c>
    </row>
    <row r="407" spans="1:6" x14ac:dyDescent="0.25">
      <c r="A407" s="43" t="s">
        <v>4244</v>
      </c>
      <c r="B407" s="42" t="s">
        <v>2003</v>
      </c>
      <c r="C407" s="42" t="s">
        <v>303</v>
      </c>
      <c r="D407" s="42" t="s">
        <v>895</v>
      </c>
      <c r="E407" s="42" t="s">
        <v>4619</v>
      </c>
      <c r="F407" s="40">
        <v>296</v>
      </c>
    </row>
    <row r="408" spans="1:6" x14ac:dyDescent="0.25">
      <c r="A408" s="43" t="s">
        <v>4244</v>
      </c>
      <c r="B408" s="42" t="s">
        <v>2003</v>
      </c>
      <c r="C408" s="42" t="s">
        <v>303</v>
      </c>
      <c r="D408" s="42" t="s">
        <v>897</v>
      </c>
      <c r="E408" s="42" t="s">
        <v>4620</v>
      </c>
      <c r="F408" s="40">
        <v>297</v>
      </c>
    </row>
    <row r="409" spans="1:6" x14ac:dyDescent="0.25">
      <c r="A409" s="43" t="s">
        <v>4244</v>
      </c>
      <c r="B409" s="42" t="s">
        <v>2003</v>
      </c>
      <c r="C409" s="42" t="s">
        <v>303</v>
      </c>
      <c r="D409" s="42" t="s">
        <v>899</v>
      </c>
      <c r="E409" s="42" t="s">
        <v>4621</v>
      </c>
      <c r="F409" s="40">
        <v>298</v>
      </c>
    </row>
    <row r="410" spans="1:6" x14ac:dyDescent="0.25">
      <c r="A410" s="43" t="s">
        <v>4244</v>
      </c>
      <c r="B410" s="42" t="s">
        <v>2003</v>
      </c>
      <c r="C410" s="42" t="s">
        <v>303</v>
      </c>
      <c r="D410" s="42" t="s">
        <v>901</v>
      </c>
      <c r="E410" s="42" t="s">
        <v>4622</v>
      </c>
      <c r="F410" s="40">
        <v>299</v>
      </c>
    </row>
    <row r="411" spans="1:6" x14ac:dyDescent="0.25">
      <c r="A411" s="43" t="s">
        <v>4244</v>
      </c>
      <c r="B411" s="42" t="s">
        <v>2003</v>
      </c>
      <c r="C411" s="42" t="s">
        <v>303</v>
      </c>
      <c r="D411" s="42" t="s">
        <v>903</v>
      </c>
      <c r="E411" s="42" t="s">
        <v>4623</v>
      </c>
      <c r="F411" s="40">
        <v>300</v>
      </c>
    </row>
    <row r="412" spans="1:6" x14ac:dyDescent="0.25">
      <c r="A412" s="43" t="s">
        <v>4244</v>
      </c>
      <c r="B412" s="42" t="s">
        <v>2003</v>
      </c>
      <c r="C412" s="42" t="s">
        <v>303</v>
      </c>
      <c r="D412" s="42" t="s">
        <v>905</v>
      </c>
      <c r="E412" s="42" t="s">
        <v>4624</v>
      </c>
      <c r="F412" s="40">
        <v>301</v>
      </c>
    </row>
    <row r="413" spans="1:6" x14ac:dyDescent="0.25">
      <c r="A413" s="43" t="s">
        <v>4244</v>
      </c>
      <c r="B413" s="42" t="s">
        <v>2003</v>
      </c>
      <c r="C413" s="42" t="s">
        <v>303</v>
      </c>
      <c r="D413" s="42" t="s">
        <v>907</v>
      </c>
      <c r="E413" s="42" t="s">
        <v>4625</v>
      </c>
      <c r="F413" s="40">
        <v>302</v>
      </c>
    </row>
    <row r="414" spans="1:6" x14ac:dyDescent="0.25">
      <c r="A414" s="43" t="s">
        <v>4244</v>
      </c>
      <c r="B414" s="42" t="s">
        <v>2003</v>
      </c>
      <c r="C414" s="42" t="s">
        <v>303</v>
      </c>
      <c r="D414" s="42" t="s">
        <v>909</v>
      </c>
      <c r="E414" s="42" t="s">
        <v>4626</v>
      </c>
      <c r="F414" s="40">
        <v>303</v>
      </c>
    </row>
    <row r="415" spans="1:6" x14ac:dyDescent="0.25">
      <c r="A415" s="43" t="s">
        <v>4244</v>
      </c>
      <c r="B415" s="42" t="s">
        <v>2003</v>
      </c>
      <c r="C415" s="42" t="s">
        <v>303</v>
      </c>
      <c r="D415" s="42" t="s">
        <v>911</v>
      </c>
      <c r="E415" s="42" t="s">
        <v>4627</v>
      </c>
      <c r="F415" s="40">
        <v>304</v>
      </c>
    </row>
    <row r="416" spans="1:6" x14ac:dyDescent="0.25">
      <c r="A416" s="43" t="s">
        <v>4244</v>
      </c>
      <c r="B416" s="42" t="s">
        <v>2003</v>
      </c>
      <c r="C416" s="42" t="s">
        <v>303</v>
      </c>
      <c r="D416" s="42" t="s">
        <v>913</v>
      </c>
      <c r="E416" s="42" t="s">
        <v>4628</v>
      </c>
      <c r="F416" s="40">
        <v>305</v>
      </c>
    </row>
    <row r="417" spans="1:6" x14ac:dyDescent="0.25">
      <c r="A417" s="43" t="s">
        <v>4244</v>
      </c>
      <c r="B417" s="42" t="s">
        <v>2003</v>
      </c>
      <c r="C417" s="42" t="s">
        <v>303</v>
      </c>
      <c r="D417" s="42" t="s">
        <v>915</v>
      </c>
      <c r="E417" s="42" t="s">
        <v>4629</v>
      </c>
      <c r="F417" s="40">
        <v>306</v>
      </c>
    </row>
    <row r="418" spans="1:6" x14ac:dyDescent="0.25">
      <c r="A418" s="43" t="s">
        <v>4244</v>
      </c>
      <c r="B418" s="42" t="s">
        <v>2003</v>
      </c>
      <c r="C418" s="42" t="s">
        <v>303</v>
      </c>
      <c r="D418" s="42" t="s">
        <v>917</v>
      </c>
      <c r="E418" s="42" t="s">
        <v>4630</v>
      </c>
      <c r="F418" s="40">
        <v>307</v>
      </c>
    </row>
    <row r="419" spans="1:6" x14ac:dyDescent="0.25">
      <c r="A419" s="43" t="s">
        <v>4244</v>
      </c>
      <c r="B419" s="42" t="s">
        <v>2003</v>
      </c>
      <c r="C419" s="42" t="s">
        <v>303</v>
      </c>
      <c r="D419" s="42" t="s">
        <v>919</v>
      </c>
      <c r="E419" s="42" t="s">
        <v>4631</v>
      </c>
      <c r="F419" s="40">
        <v>308</v>
      </c>
    </row>
    <row r="420" spans="1:6" x14ac:dyDescent="0.25">
      <c r="A420" s="43" t="s">
        <v>4244</v>
      </c>
      <c r="B420" s="42" t="s">
        <v>2003</v>
      </c>
      <c r="C420" s="42" t="s">
        <v>303</v>
      </c>
      <c r="D420" s="42" t="s">
        <v>921</v>
      </c>
      <c r="E420" s="42" t="s">
        <v>4632</v>
      </c>
      <c r="F420" s="40">
        <v>309</v>
      </c>
    </row>
    <row r="421" spans="1:6" x14ac:dyDescent="0.25">
      <c r="A421" s="43" t="s">
        <v>4244</v>
      </c>
      <c r="B421" s="42" t="s">
        <v>2003</v>
      </c>
      <c r="C421" s="42" t="s">
        <v>303</v>
      </c>
      <c r="D421" s="42" t="s">
        <v>923</v>
      </c>
      <c r="E421" s="42" t="s">
        <v>4633</v>
      </c>
      <c r="F421" s="40">
        <v>310</v>
      </c>
    </row>
    <row r="422" spans="1:6" x14ac:dyDescent="0.25">
      <c r="A422" s="43" t="s">
        <v>4244</v>
      </c>
      <c r="B422" s="42" t="s">
        <v>2003</v>
      </c>
      <c r="C422" s="42" t="s">
        <v>303</v>
      </c>
      <c r="D422" s="42" t="s">
        <v>925</v>
      </c>
      <c r="E422" s="42" t="s">
        <v>4634</v>
      </c>
      <c r="F422" s="40">
        <v>311</v>
      </c>
    </row>
    <row r="423" spans="1:6" x14ac:dyDescent="0.25">
      <c r="A423" s="43" t="s">
        <v>4244</v>
      </c>
      <c r="B423" s="42" t="s">
        <v>2003</v>
      </c>
      <c r="C423" s="42" t="s">
        <v>303</v>
      </c>
      <c r="D423" s="42" t="s">
        <v>927</v>
      </c>
      <c r="E423" s="42" t="s">
        <v>4635</v>
      </c>
      <c r="F423" s="40">
        <v>312</v>
      </c>
    </row>
    <row r="424" spans="1:6" x14ac:dyDescent="0.25">
      <c r="A424" s="43" t="s">
        <v>4244</v>
      </c>
      <c r="B424" s="42" t="s">
        <v>2003</v>
      </c>
      <c r="C424" s="42" t="s">
        <v>303</v>
      </c>
      <c r="D424" s="42" t="s">
        <v>929</v>
      </c>
      <c r="E424" s="42" t="s">
        <v>4636</v>
      </c>
      <c r="F424" s="40">
        <v>313</v>
      </c>
    </row>
    <row r="425" spans="1:6" x14ac:dyDescent="0.25">
      <c r="A425" s="43" t="s">
        <v>4244</v>
      </c>
      <c r="B425" s="42" t="s">
        <v>2003</v>
      </c>
      <c r="C425" s="42" t="s">
        <v>303</v>
      </c>
      <c r="D425" s="42" t="s">
        <v>931</v>
      </c>
      <c r="E425" s="42" t="s">
        <v>4637</v>
      </c>
      <c r="F425" s="40">
        <v>314</v>
      </c>
    </row>
    <row r="426" spans="1:6" x14ac:dyDescent="0.25">
      <c r="A426" s="43" t="s">
        <v>4244</v>
      </c>
      <c r="B426" s="42" t="s">
        <v>2003</v>
      </c>
      <c r="C426" s="42" t="s">
        <v>303</v>
      </c>
      <c r="D426" s="42" t="s">
        <v>933</v>
      </c>
      <c r="E426" s="42" t="s">
        <v>4638</v>
      </c>
      <c r="F426" s="40">
        <v>315</v>
      </c>
    </row>
    <row r="427" spans="1:6" x14ac:dyDescent="0.25">
      <c r="A427" s="43" t="s">
        <v>4244</v>
      </c>
      <c r="B427" s="42" t="s">
        <v>2003</v>
      </c>
      <c r="C427" s="42" t="s">
        <v>303</v>
      </c>
      <c r="D427" s="42" t="s">
        <v>935</v>
      </c>
      <c r="E427" s="42" t="s">
        <v>4639</v>
      </c>
      <c r="F427" s="40">
        <v>316</v>
      </c>
    </row>
    <row r="428" spans="1:6" x14ac:dyDescent="0.25">
      <c r="A428" s="43" t="s">
        <v>4244</v>
      </c>
      <c r="B428" s="42" t="s">
        <v>2003</v>
      </c>
      <c r="C428" s="42" t="s">
        <v>303</v>
      </c>
      <c r="D428" s="42" t="s">
        <v>937</v>
      </c>
      <c r="E428" s="42" t="s">
        <v>4640</v>
      </c>
      <c r="F428" s="40">
        <v>317</v>
      </c>
    </row>
    <row r="429" spans="1:6" x14ac:dyDescent="0.25">
      <c r="A429" s="43" t="s">
        <v>4244</v>
      </c>
      <c r="B429" s="42" t="s">
        <v>2003</v>
      </c>
      <c r="C429" s="42" t="s">
        <v>303</v>
      </c>
      <c r="D429" s="42" t="s">
        <v>939</v>
      </c>
      <c r="E429" s="42" t="s">
        <v>4641</v>
      </c>
      <c r="F429" s="40">
        <v>318</v>
      </c>
    </row>
    <row r="430" spans="1:6" x14ac:dyDescent="0.25">
      <c r="A430" s="43" t="s">
        <v>4244</v>
      </c>
      <c r="B430" s="42" t="s">
        <v>2003</v>
      </c>
      <c r="C430" s="42" t="s">
        <v>303</v>
      </c>
      <c r="D430" s="42" t="s">
        <v>941</v>
      </c>
      <c r="E430" s="42" t="s">
        <v>4642</v>
      </c>
      <c r="F430" s="40">
        <v>319</v>
      </c>
    </row>
    <row r="431" spans="1:6" x14ac:dyDescent="0.25">
      <c r="A431" s="43" t="s">
        <v>4244</v>
      </c>
      <c r="B431" s="42" t="s">
        <v>2003</v>
      </c>
      <c r="C431" s="42" t="s">
        <v>303</v>
      </c>
      <c r="D431" s="42" t="s">
        <v>943</v>
      </c>
      <c r="E431" s="42" t="s">
        <v>4643</v>
      </c>
      <c r="F431" s="40">
        <v>320</v>
      </c>
    </row>
    <row r="432" spans="1:6" x14ac:dyDescent="0.25">
      <c r="A432" s="43" t="s">
        <v>4244</v>
      </c>
      <c r="B432" s="42" t="s">
        <v>2003</v>
      </c>
      <c r="C432" s="42" t="s">
        <v>303</v>
      </c>
      <c r="D432" s="42" t="s">
        <v>945</v>
      </c>
      <c r="E432" s="42" t="s">
        <v>4644</v>
      </c>
      <c r="F432" s="40">
        <v>321</v>
      </c>
    </row>
    <row r="433" spans="1:6" x14ac:dyDescent="0.25">
      <c r="A433" s="43" t="s">
        <v>4244</v>
      </c>
      <c r="B433" s="42" t="s">
        <v>2003</v>
      </c>
      <c r="C433" s="42" t="s">
        <v>303</v>
      </c>
      <c r="D433" s="42" t="s">
        <v>947</v>
      </c>
      <c r="E433" s="42" t="s">
        <v>4645</v>
      </c>
      <c r="F433" s="40">
        <v>322</v>
      </c>
    </row>
    <row r="434" spans="1:6" x14ac:dyDescent="0.25">
      <c r="A434" s="43" t="s">
        <v>4244</v>
      </c>
      <c r="B434" s="42" t="s">
        <v>2003</v>
      </c>
      <c r="C434" s="42" t="s">
        <v>303</v>
      </c>
      <c r="D434" s="42" t="s">
        <v>949</v>
      </c>
      <c r="E434" s="42" t="s">
        <v>4646</v>
      </c>
      <c r="F434" s="40">
        <v>323</v>
      </c>
    </row>
    <row r="435" spans="1:6" x14ac:dyDescent="0.25">
      <c r="A435" s="43" t="s">
        <v>4244</v>
      </c>
      <c r="B435" s="42" t="s">
        <v>2003</v>
      </c>
      <c r="C435" s="42" t="s">
        <v>303</v>
      </c>
      <c r="D435" s="42" t="s">
        <v>951</v>
      </c>
      <c r="E435" s="42" t="s">
        <v>4647</v>
      </c>
      <c r="F435" s="40">
        <v>324</v>
      </c>
    </row>
    <row r="436" spans="1:6" x14ac:dyDescent="0.25">
      <c r="A436" s="43" t="s">
        <v>4244</v>
      </c>
      <c r="B436" s="42" t="s">
        <v>2003</v>
      </c>
      <c r="C436" s="42" t="s">
        <v>303</v>
      </c>
      <c r="D436" s="42" t="s">
        <v>953</v>
      </c>
      <c r="E436" s="42" t="s">
        <v>4648</v>
      </c>
      <c r="F436" s="40">
        <v>325</v>
      </c>
    </row>
    <row r="437" spans="1:6" x14ac:dyDescent="0.25">
      <c r="A437" s="43" t="s">
        <v>4244</v>
      </c>
      <c r="B437" s="42" t="s">
        <v>2003</v>
      </c>
      <c r="C437" s="42" t="s">
        <v>303</v>
      </c>
      <c r="D437" s="42" t="s">
        <v>955</v>
      </c>
      <c r="E437" s="42" t="s">
        <v>4649</v>
      </c>
      <c r="F437" s="40">
        <v>326</v>
      </c>
    </row>
    <row r="438" spans="1:6" x14ac:dyDescent="0.25">
      <c r="A438" s="43" t="s">
        <v>4244</v>
      </c>
      <c r="B438" s="42" t="s">
        <v>2003</v>
      </c>
      <c r="C438" s="42" t="s">
        <v>303</v>
      </c>
      <c r="D438" s="42" t="s">
        <v>957</v>
      </c>
      <c r="E438" s="42" t="s">
        <v>4650</v>
      </c>
      <c r="F438" s="40">
        <v>327</v>
      </c>
    </row>
    <row r="439" spans="1:6" x14ac:dyDescent="0.25">
      <c r="A439" s="43" t="s">
        <v>4244</v>
      </c>
      <c r="B439" s="42" t="s">
        <v>2003</v>
      </c>
      <c r="C439" s="42" t="s">
        <v>303</v>
      </c>
      <c r="D439" s="42" t="s">
        <v>959</v>
      </c>
      <c r="E439" s="42" t="s">
        <v>4651</v>
      </c>
      <c r="F439" s="40">
        <v>328</v>
      </c>
    </row>
    <row r="440" spans="1:6" x14ac:dyDescent="0.25">
      <c r="A440" s="43" t="s">
        <v>4244</v>
      </c>
      <c r="B440" s="42" t="s">
        <v>2003</v>
      </c>
      <c r="C440" s="42" t="s">
        <v>303</v>
      </c>
      <c r="D440" s="42" t="s">
        <v>961</v>
      </c>
      <c r="E440" s="42" t="s">
        <v>4652</v>
      </c>
      <c r="F440" s="40">
        <v>329</v>
      </c>
    </row>
    <row r="441" spans="1:6" x14ac:dyDescent="0.25">
      <c r="A441" s="43" t="s">
        <v>4244</v>
      </c>
      <c r="B441" s="42" t="s">
        <v>2003</v>
      </c>
      <c r="C441" s="42" t="s">
        <v>303</v>
      </c>
      <c r="D441" s="42" t="s">
        <v>963</v>
      </c>
      <c r="E441" s="42" t="s">
        <v>4653</v>
      </c>
      <c r="F441" s="40">
        <v>330</v>
      </c>
    </row>
    <row r="442" spans="1:6" x14ac:dyDescent="0.25">
      <c r="A442" s="43" t="s">
        <v>4244</v>
      </c>
      <c r="B442" s="42" t="s">
        <v>2003</v>
      </c>
      <c r="C442" s="42" t="s">
        <v>303</v>
      </c>
      <c r="D442" s="42" t="s">
        <v>965</v>
      </c>
      <c r="E442" s="42" t="s">
        <v>4654</v>
      </c>
      <c r="F442" s="40">
        <v>331</v>
      </c>
    </row>
    <row r="443" spans="1:6" x14ac:dyDescent="0.25">
      <c r="A443" s="43" t="s">
        <v>4244</v>
      </c>
      <c r="B443" s="42" t="s">
        <v>2003</v>
      </c>
      <c r="C443" s="42" t="s">
        <v>303</v>
      </c>
      <c r="D443" s="42" t="s">
        <v>967</v>
      </c>
      <c r="E443" s="42" t="s">
        <v>4655</v>
      </c>
      <c r="F443" s="40">
        <v>332</v>
      </c>
    </row>
    <row r="444" spans="1:6" x14ac:dyDescent="0.25">
      <c r="A444" s="43" t="s">
        <v>4244</v>
      </c>
      <c r="B444" s="42" t="s">
        <v>2003</v>
      </c>
      <c r="C444" s="42" t="s">
        <v>303</v>
      </c>
      <c r="D444" s="42" t="s">
        <v>969</v>
      </c>
      <c r="E444" s="42" t="s">
        <v>4656</v>
      </c>
      <c r="F444" s="40">
        <v>333</v>
      </c>
    </row>
    <row r="445" spans="1:6" x14ac:dyDescent="0.25">
      <c r="A445" s="43" t="s">
        <v>4244</v>
      </c>
      <c r="B445" s="42" t="s">
        <v>2003</v>
      </c>
      <c r="C445" s="42" t="s">
        <v>303</v>
      </c>
      <c r="D445" s="42" t="s">
        <v>971</v>
      </c>
      <c r="E445" s="42" t="s">
        <v>4657</v>
      </c>
      <c r="F445" s="40">
        <v>334</v>
      </c>
    </row>
    <row r="446" spans="1:6" x14ac:dyDescent="0.25">
      <c r="A446" s="43" t="s">
        <v>4244</v>
      </c>
      <c r="B446" s="42" t="s">
        <v>2003</v>
      </c>
      <c r="C446" s="42" t="s">
        <v>303</v>
      </c>
      <c r="D446" s="42" t="s">
        <v>973</v>
      </c>
      <c r="E446" s="42" t="s">
        <v>4658</v>
      </c>
      <c r="F446" s="40">
        <v>335</v>
      </c>
    </row>
    <row r="447" spans="1:6" x14ac:dyDescent="0.25">
      <c r="A447" s="43" t="s">
        <v>4244</v>
      </c>
      <c r="B447" s="42" t="s">
        <v>2003</v>
      </c>
      <c r="C447" s="42" t="s">
        <v>303</v>
      </c>
      <c r="D447" s="42" t="s">
        <v>975</v>
      </c>
      <c r="E447" s="42" t="s">
        <v>4659</v>
      </c>
      <c r="F447" s="40">
        <v>336</v>
      </c>
    </row>
    <row r="448" spans="1:6" x14ac:dyDescent="0.25">
      <c r="A448" s="43" t="s">
        <v>4244</v>
      </c>
      <c r="B448" s="42" t="s">
        <v>2003</v>
      </c>
      <c r="C448" s="42" t="s">
        <v>303</v>
      </c>
      <c r="D448" s="42" t="s">
        <v>977</v>
      </c>
      <c r="E448" s="42" t="s">
        <v>4660</v>
      </c>
      <c r="F448" s="40">
        <v>337</v>
      </c>
    </row>
    <row r="449" spans="1:6" x14ac:dyDescent="0.25">
      <c r="A449" s="43" t="s">
        <v>4244</v>
      </c>
      <c r="B449" s="42" t="s">
        <v>2003</v>
      </c>
      <c r="C449" s="42" t="s">
        <v>303</v>
      </c>
      <c r="D449" s="42" t="s">
        <v>979</v>
      </c>
      <c r="E449" s="42" t="s">
        <v>4661</v>
      </c>
      <c r="F449" s="40">
        <v>338</v>
      </c>
    </row>
    <row r="450" spans="1:6" x14ac:dyDescent="0.25">
      <c r="A450" s="43" t="s">
        <v>4244</v>
      </c>
      <c r="B450" s="42" t="s">
        <v>2003</v>
      </c>
      <c r="C450" s="42" t="s">
        <v>303</v>
      </c>
      <c r="D450" s="42" t="s">
        <v>981</v>
      </c>
      <c r="E450" s="42" t="s">
        <v>4662</v>
      </c>
      <c r="F450" s="40">
        <v>339</v>
      </c>
    </row>
    <row r="451" spans="1:6" x14ac:dyDescent="0.25">
      <c r="A451" s="43" t="s">
        <v>4244</v>
      </c>
      <c r="B451" s="42" t="s">
        <v>2003</v>
      </c>
      <c r="C451" s="42" t="s">
        <v>303</v>
      </c>
      <c r="D451" s="42" t="s">
        <v>983</v>
      </c>
      <c r="E451" s="42" t="s">
        <v>4663</v>
      </c>
      <c r="F451" s="40">
        <v>340</v>
      </c>
    </row>
    <row r="452" spans="1:6" x14ac:dyDescent="0.25">
      <c r="A452" s="43" t="s">
        <v>4244</v>
      </c>
      <c r="B452" s="42" t="s">
        <v>2003</v>
      </c>
      <c r="C452" s="42" t="s">
        <v>303</v>
      </c>
      <c r="D452" s="42" t="s">
        <v>985</v>
      </c>
      <c r="E452" s="42" t="s">
        <v>4664</v>
      </c>
      <c r="F452" s="40">
        <v>341</v>
      </c>
    </row>
    <row r="453" spans="1:6" x14ac:dyDescent="0.25">
      <c r="A453" s="43" t="s">
        <v>4244</v>
      </c>
      <c r="B453" s="42" t="s">
        <v>2003</v>
      </c>
      <c r="C453" s="42" t="s">
        <v>303</v>
      </c>
      <c r="D453" s="42" t="s">
        <v>987</v>
      </c>
      <c r="E453" s="42" t="s">
        <v>4665</v>
      </c>
      <c r="F453" s="40">
        <v>342</v>
      </c>
    </row>
    <row r="454" spans="1:6" x14ac:dyDescent="0.25">
      <c r="A454" s="43" t="s">
        <v>4244</v>
      </c>
      <c r="B454" s="42" t="s">
        <v>2003</v>
      </c>
      <c r="C454" s="42" t="s">
        <v>303</v>
      </c>
      <c r="D454" s="42" t="s">
        <v>989</v>
      </c>
      <c r="E454" s="42" t="s">
        <v>4666</v>
      </c>
      <c r="F454" s="40">
        <v>343</v>
      </c>
    </row>
    <row r="455" spans="1:6" x14ac:dyDescent="0.25">
      <c r="A455" s="43" t="s">
        <v>4244</v>
      </c>
      <c r="B455" s="42" t="s">
        <v>2003</v>
      </c>
      <c r="C455" s="42" t="s">
        <v>303</v>
      </c>
      <c r="D455" s="42" t="s">
        <v>991</v>
      </c>
      <c r="E455" s="42" t="s">
        <v>4667</v>
      </c>
      <c r="F455" s="40">
        <v>344</v>
      </c>
    </row>
    <row r="456" spans="1:6" x14ac:dyDescent="0.25">
      <c r="A456" s="43" t="s">
        <v>4244</v>
      </c>
      <c r="B456" s="42" t="s">
        <v>2003</v>
      </c>
      <c r="C456" s="42" t="s">
        <v>303</v>
      </c>
      <c r="D456" s="42" t="s">
        <v>993</v>
      </c>
      <c r="E456" s="42" t="s">
        <v>4668</v>
      </c>
      <c r="F456" s="40">
        <v>345</v>
      </c>
    </row>
    <row r="457" spans="1:6" x14ac:dyDescent="0.25">
      <c r="A457" s="43" t="s">
        <v>4244</v>
      </c>
      <c r="B457" s="42" t="s">
        <v>2003</v>
      </c>
      <c r="C457" s="42" t="s">
        <v>303</v>
      </c>
      <c r="D457" s="42" t="s">
        <v>995</v>
      </c>
      <c r="E457" s="42" t="s">
        <v>4669</v>
      </c>
      <c r="F457" s="40">
        <v>346</v>
      </c>
    </row>
    <row r="458" spans="1:6" x14ac:dyDescent="0.25">
      <c r="A458" s="43" t="s">
        <v>4244</v>
      </c>
      <c r="B458" s="42" t="s">
        <v>2003</v>
      </c>
      <c r="C458" s="42" t="s">
        <v>303</v>
      </c>
      <c r="D458" s="42" t="s">
        <v>997</v>
      </c>
      <c r="E458" s="42" t="s">
        <v>4670</v>
      </c>
      <c r="F458" s="40">
        <v>347</v>
      </c>
    </row>
    <row r="459" spans="1:6" x14ac:dyDescent="0.25">
      <c r="A459" s="43" t="s">
        <v>4244</v>
      </c>
      <c r="B459" s="42" t="s">
        <v>2003</v>
      </c>
      <c r="C459" s="42" t="s">
        <v>303</v>
      </c>
      <c r="D459" s="42" t="s">
        <v>999</v>
      </c>
      <c r="E459" s="42" t="s">
        <v>4671</v>
      </c>
      <c r="F459" s="40">
        <v>348</v>
      </c>
    </row>
    <row r="460" spans="1:6" x14ac:dyDescent="0.25">
      <c r="A460" s="43" t="s">
        <v>4244</v>
      </c>
      <c r="B460" s="42" t="s">
        <v>2003</v>
      </c>
      <c r="C460" s="42" t="s">
        <v>303</v>
      </c>
      <c r="D460" s="42" t="s">
        <v>1001</v>
      </c>
      <c r="E460" s="42" t="s">
        <v>4672</v>
      </c>
      <c r="F460" s="40">
        <v>349</v>
      </c>
    </row>
    <row r="461" spans="1:6" x14ac:dyDescent="0.25">
      <c r="A461" s="43" t="s">
        <v>4244</v>
      </c>
      <c r="B461" s="42" t="s">
        <v>2003</v>
      </c>
      <c r="C461" s="42" t="s">
        <v>303</v>
      </c>
      <c r="D461" s="42" t="s">
        <v>1003</v>
      </c>
      <c r="E461" s="42" t="s">
        <v>4673</v>
      </c>
      <c r="F461" s="40">
        <v>350</v>
      </c>
    </row>
    <row r="462" spans="1:6" x14ac:dyDescent="0.25">
      <c r="A462" s="43" t="s">
        <v>4244</v>
      </c>
      <c r="B462" s="42" t="s">
        <v>2003</v>
      </c>
      <c r="C462" s="42" t="s">
        <v>303</v>
      </c>
      <c r="D462" s="42" t="s">
        <v>1005</v>
      </c>
      <c r="E462" s="42" t="s">
        <v>4674</v>
      </c>
      <c r="F462" s="40">
        <v>351</v>
      </c>
    </row>
    <row r="463" spans="1:6" x14ac:dyDescent="0.25">
      <c r="A463" s="43" t="s">
        <v>4244</v>
      </c>
      <c r="B463" s="42" t="s">
        <v>2003</v>
      </c>
      <c r="C463" s="42" t="s">
        <v>303</v>
      </c>
      <c r="D463" s="42" t="s">
        <v>1007</v>
      </c>
      <c r="E463" s="42" t="s">
        <v>4675</v>
      </c>
      <c r="F463" s="40">
        <v>352</v>
      </c>
    </row>
    <row r="464" spans="1:6" x14ac:dyDescent="0.25">
      <c r="A464" s="43" t="s">
        <v>4244</v>
      </c>
      <c r="B464" s="42" t="s">
        <v>2003</v>
      </c>
      <c r="C464" s="42" t="s">
        <v>303</v>
      </c>
      <c r="D464" s="42" t="s">
        <v>1009</v>
      </c>
      <c r="E464" s="42" t="s">
        <v>4676</v>
      </c>
      <c r="F464" s="40">
        <v>353</v>
      </c>
    </row>
    <row r="465" spans="1:6" x14ac:dyDescent="0.25">
      <c r="A465" s="43" t="s">
        <v>4244</v>
      </c>
      <c r="B465" s="42" t="s">
        <v>2003</v>
      </c>
      <c r="C465" s="42" t="s">
        <v>303</v>
      </c>
      <c r="D465" s="42" t="s">
        <v>1011</v>
      </c>
      <c r="E465" s="42" t="s">
        <v>4677</v>
      </c>
      <c r="F465" s="40">
        <v>354</v>
      </c>
    </row>
    <row r="466" spans="1:6" x14ac:dyDescent="0.25">
      <c r="A466" s="43" t="s">
        <v>4244</v>
      </c>
      <c r="B466" s="42" t="s">
        <v>2003</v>
      </c>
      <c r="C466" s="42" t="s">
        <v>303</v>
      </c>
      <c r="D466" s="42" t="s">
        <v>1013</v>
      </c>
      <c r="E466" s="42" t="s">
        <v>4678</v>
      </c>
      <c r="F466" s="40">
        <v>355</v>
      </c>
    </row>
    <row r="467" spans="1:6" x14ac:dyDescent="0.25">
      <c r="A467" s="43" t="s">
        <v>4244</v>
      </c>
      <c r="B467" s="42" t="s">
        <v>2003</v>
      </c>
      <c r="C467" s="42" t="s">
        <v>303</v>
      </c>
      <c r="D467" s="42" t="s">
        <v>1015</v>
      </c>
      <c r="E467" s="42" t="s">
        <v>4679</v>
      </c>
      <c r="F467" s="40">
        <v>356</v>
      </c>
    </row>
    <row r="468" spans="1:6" x14ac:dyDescent="0.25">
      <c r="A468" s="43" t="s">
        <v>4244</v>
      </c>
      <c r="B468" s="42" t="s">
        <v>2003</v>
      </c>
      <c r="C468" s="42" t="s">
        <v>303</v>
      </c>
      <c r="D468" s="42" t="s">
        <v>1017</v>
      </c>
      <c r="E468" s="42" t="s">
        <v>4680</v>
      </c>
      <c r="F468" s="40">
        <v>357</v>
      </c>
    </row>
    <row r="469" spans="1:6" x14ac:dyDescent="0.25">
      <c r="A469" s="43" t="s">
        <v>4244</v>
      </c>
      <c r="B469" s="42" t="s">
        <v>2003</v>
      </c>
      <c r="C469" s="42" t="s">
        <v>303</v>
      </c>
      <c r="D469" s="42" t="s">
        <v>1019</v>
      </c>
      <c r="E469" s="42" t="s">
        <v>4681</v>
      </c>
      <c r="F469" s="40">
        <v>358</v>
      </c>
    </row>
    <row r="470" spans="1:6" x14ac:dyDescent="0.25">
      <c r="A470" s="43" t="s">
        <v>4244</v>
      </c>
      <c r="B470" s="42" t="s">
        <v>2003</v>
      </c>
      <c r="C470" s="42" t="s">
        <v>303</v>
      </c>
      <c r="D470" s="42" t="s">
        <v>1021</v>
      </c>
      <c r="E470" s="42" t="s">
        <v>4682</v>
      </c>
      <c r="F470" s="40">
        <v>359</v>
      </c>
    </row>
    <row r="471" spans="1:6" x14ac:dyDescent="0.25">
      <c r="A471" s="43" t="s">
        <v>4244</v>
      </c>
      <c r="B471" s="42" t="s">
        <v>2003</v>
      </c>
      <c r="C471" s="42" t="s">
        <v>303</v>
      </c>
      <c r="D471" s="42" t="s">
        <v>1023</v>
      </c>
      <c r="E471" s="42" t="s">
        <v>4683</v>
      </c>
      <c r="F471" s="40">
        <v>360</v>
      </c>
    </row>
    <row r="472" spans="1:6" x14ac:dyDescent="0.25">
      <c r="A472" s="43" t="s">
        <v>4244</v>
      </c>
      <c r="B472" s="42" t="s">
        <v>2003</v>
      </c>
      <c r="C472" s="42" t="s">
        <v>303</v>
      </c>
      <c r="D472" s="42" t="s">
        <v>1025</v>
      </c>
      <c r="E472" s="42" t="s">
        <v>4684</v>
      </c>
      <c r="F472" s="40">
        <v>361</v>
      </c>
    </row>
    <row r="473" spans="1:6" x14ac:dyDescent="0.25">
      <c r="A473" s="43" t="s">
        <v>4244</v>
      </c>
      <c r="B473" s="42" t="s">
        <v>2003</v>
      </c>
      <c r="C473" s="42" t="s">
        <v>303</v>
      </c>
      <c r="D473" s="42" t="s">
        <v>1027</v>
      </c>
      <c r="E473" s="42" t="s">
        <v>4685</v>
      </c>
      <c r="F473" s="40">
        <v>362</v>
      </c>
    </row>
    <row r="474" spans="1:6" x14ac:dyDescent="0.25">
      <c r="A474" s="43" t="s">
        <v>4244</v>
      </c>
      <c r="B474" s="42" t="s">
        <v>2003</v>
      </c>
      <c r="C474" s="42" t="s">
        <v>303</v>
      </c>
      <c r="D474" s="42" t="s">
        <v>1029</v>
      </c>
      <c r="E474" s="42" t="s">
        <v>4686</v>
      </c>
      <c r="F474" s="40">
        <v>363</v>
      </c>
    </row>
    <row r="475" spans="1:6" x14ac:dyDescent="0.25">
      <c r="A475" s="43" t="s">
        <v>4244</v>
      </c>
      <c r="B475" s="42" t="s">
        <v>2003</v>
      </c>
      <c r="C475" s="42" t="s">
        <v>303</v>
      </c>
      <c r="D475" s="42" t="s">
        <v>1031</v>
      </c>
      <c r="E475" s="42" t="s">
        <v>4687</v>
      </c>
      <c r="F475" s="40">
        <v>364</v>
      </c>
    </row>
    <row r="476" spans="1:6" x14ac:dyDescent="0.25">
      <c r="A476" s="43" t="s">
        <v>4244</v>
      </c>
      <c r="B476" s="42" t="s">
        <v>2003</v>
      </c>
      <c r="C476" s="42" t="s">
        <v>303</v>
      </c>
      <c r="D476" s="42" t="s">
        <v>1033</v>
      </c>
      <c r="E476" s="42" t="s">
        <v>4688</v>
      </c>
      <c r="F476" s="40">
        <v>365</v>
      </c>
    </row>
    <row r="477" spans="1:6" x14ac:dyDescent="0.25">
      <c r="A477" s="43" t="s">
        <v>4244</v>
      </c>
      <c r="B477" s="42" t="s">
        <v>2003</v>
      </c>
      <c r="C477" s="42" t="s">
        <v>303</v>
      </c>
      <c r="D477" s="42" t="s">
        <v>1035</v>
      </c>
      <c r="E477" s="42" t="s">
        <v>4689</v>
      </c>
      <c r="F477" s="40">
        <v>366</v>
      </c>
    </row>
    <row r="478" spans="1:6" x14ac:dyDescent="0.25">
      <c r="A478" s="43" t="s">
        <v>4244</v>
      </c>
      <c r="B478" s="42" t="s">
        <v>2003</v>
      </c>
      <c r="C478" s="42" t="s">
        <v>303</v>
      </c>
      <c r="D478" s="42" t="s">
        <v>1037</v>
      </c>
      <c r="E478" s="42" t="s">
        <v>4690</v>
      </c>
      <c r="F478" s="40">
        <v>367</v>
      </c>
    </row>
    <row r="479" spans="1:6" x14ac:dyDescent="0.25">
      <c r="A479" s="43" t="s">
        <v>4244</v>
      </c>
      <c r="B479" s="42" t="s">
        <v>2003</v>
      </c>
      <c r="C479" s="42" t="s">
        <v>303</v>
      </c>
      <c r="D479" s="42" t="s">
        <v>1039</v>
      </c>
      <c r="E479" s="42" t="s">
        <v>4691</v>
      </c>
      <c r="F479" s="40">
        <v>368</v>
      </c>
    </row>
    <row r="480" spans="1:6" x14ac:dyDescent="0.25">
      <c r="A480" s="43" t="s">
        <v>4244</v>
      </c>
      <c r="B480" s="42" t="s">
        <v>2003</v>
      </c>
      <c r="C480" s="42" t="s">
        <v>303</v>
      </c>
      <c r="D480" s="42" t="s">
        <v>1041</v>
      </c>
      <c r="E480" s="42" t="s">
        <v>4692</v>
      </c>
      <c r="F480" s="40">
        <v>369</v>
      </c>
    </row>
    <row r="481" spans="1:6" x14ac:dyDescent="0.25">
      <c r="A481" s="43" t="s">
        <v>4244</v>
      </c>
      <c r="B481" s="42" t="s">
        <v>2003</v>
      </c>
      <c r="C481" s="42" t="s">
        <v>303</v>
      </c>
      <c r="D481" s="42" t="s">
        <v>1043</v>
      </c>
      <c r="E481" s="42" t="s">
        <v>4693</v>
      </c>
      <c r="F481" s="40">
        <v>370</v>
      </c>
    </row>
    <row r="482" spans="1:6" x14ac:dyDescent="0.25">
      <c r="A482" s="43" t="s">
        <v>4244</v>
      </c>
      <c r="B482" s="42" t="s">
        <v>2003</v>
      </c>
      <c r="C482" s="42" t="s">
        <v>303</v>
      </c>
      <c r="D482" s="42" t="s">
        <v>1045</v>
      </c>
      <c r="E482" s="42" t="s">
        <v>4694</v>
      </c>
      <c r="F482" s="40">
        <v>371</v>
      </c>
    </row>
    <row r="483" spans="1:6" x14ac:dyDescent="0.25">
      <c r="A483" s="43" t="s">
        <v>4244</v>
      </c>
      <c r="B483" s="42" t="s">
        <v>2003</v>
      </c>
      <c r="C483" s="42" t="s">
        <v>303</v>
      </c>
      <c r="D483" s="42" t="s">
        <v>1047</v>
      </c>
      <c r="E483" s="42" t="s">
        <v>4695</v>
      </c>
      <c r="F483" s="40">
        <v>372</v>
      </c>
    </row>
    <row r="484" spans="1:6" x14ac:dyDescent="0.25">
      <c r="A484" s="43" t="s">
        <v>4244</v>
      </c>
      <c r="B484" s="42" t="s">
        <v>2003</v>
      </c>
      <c r="C484" s="42" t="s">
        <v>303</v>
      </c>
      <c r="D484" s="42" t="s">
        <v>1049</v>
      </c>
      <c r="E484" s="42" t="s">
        <v>4696</v>
      </c>
      <c r="F484" s="40">
        <v>373</v>
      </c>
    </row>
    <row r="485" spans="1:6" x14ac:dyDescent="0.25">
      <c r="A485" s="43" t="s">
        <v>4244</v>
      </c>
      <c r="B485" s="42" t="s">
        <v>2003</v>
      </c>
      <c r="C485" s="42" t="s">
        <v>303</v>
      </c>
      <c r="D485" s="42" t="s">
        <v>1051</v>
      </c>
      <c r="E485" s="42" t="s">
        <v>4697</v>
      </c>
      <c r="F485" s="40">
        <v>374</v>
      </c>
    </row>
    <row r="486" spans="1:6" x14ac:dyDescent="0.25">
      <c r="A486" s="43" t="s">
        <v>4244</v>
      </c>
      <c r="B486" s="42" t="s">
        <v>2003</v>
      </c>
      <c r="C486" s="42" t="s">
        <v>303</v>
      </c>
      <c r="D486" s="42" t="s">
        <v>1053</v>
      </c>
      <c r="E486" s="42" t="s">
        <v>4698</v>
      </c>
      <c r="F486" s="40">
        <v>375</v>
      </c>
    </row>
    <row r="487" spans="1:6" x14ac:dyDescent="0.25">
      <c r="A487" s="43" t="s">
        <v>4244</v>
      </c>
      <c r="B487" s="42" t="s">
        <v>2003</v>
      </c>
      <c r="C487" s="42" t="s">
        <v>303</v>
      </c>
      <c r="D487" s="42" t="s">
        <v>1055</v>
      </c>
      <c r="E487" s="42" t="s">
        <v>4699</v>
      </c>
      <c r="F487" s="40">
        <v>376</v>
      </c>
    </row>
    <row r="488" spans="1:6" x14ac:dyDescent="0.25">
      <c r="A488" s="43" t="s">
        <v>4244</v>
      </c>
      <c r="B488" s="42" t="s">
        <v>2003</v>
      </c>
      <c r="C488" s="42" t="s">
        <v>303</v>
      </c>
      <c r="D488" s="42" t="s">
        <v>1057</v>
      </c>
      <c r="E488" s="42" t="s">
        <v>4700</v>
      </c>
      <c r="F488" s="40">
        <v>377</v>
      </c>
    </row>
    <row r="489" spans="1:6" x14ac:dyDescent="0.25">
      <c r="A489" s="43" t="s">
        <v>4244</v>
      </c>
      <c r="B489" s="42" t="s">
        <v>2003</v>
      </c>
      <c r="C489" s="42" t="s">
        <v>303</v>
      </c>
      <c r="D489" s="42" t="s">
        <v>1059</v>
      </c>
      <c r="E489" s="42" t="s">
        <v>4701</v>
      </c>
      <c r="F489" s="40">
        <v>378</v>
      </c>
    </row>
    <row r="490" spans="1:6" x14ac:dyDescent="0.25">
      <c r="A490" s="43" t="s">
        <v>4244</v>
      </c>
      <c r="B490" s="42" t="s">
        <v>2003</v>
      </c>
      <c r="C490" s="42" t="s">
        <v>303</v>
      </c>
      <c r="D490" s="42" t="s">
        <v>1061</v>
      </c>
      <c r="E490" s="42" t="s">
        <v>4702</v>
      </c>
      <c r="F490" s="40">
        <v>379</v>
      </c>
    </row>
    <row r="491" spans="1:6" x14ac:dyDescent="0.25">
      <c r="A491" s="43" t="s">
        <v>4244</v>
      </c>
      <c r="B491" s="42" t="s">
        <v>2003</v>
      </c>
      <c r="C491" s="42" t="s">
        <v>303</v>
      </c>
      <c r="D491" s="42" t="s">
        <v>1063</v>
      </c>
      <c r="E491" s="42" t="s">
        <v>4703</v>
      </c>
      <c r="F491" s="40">
        <v>380</v>
      </c>
    </row>
    <row r="492" spans="1:6" x14ac:dyDescent="0.25">
      <c r="A492" s="43" t="s">
        <v>4244</v>
      </c>
      <c r="B492" s="42" t="s">
        <v>2003</v>
      </c>
      <c r="C492" s="42" t="s">
        <v>303</v>
      </c>
      <c r="D492" s="42" t="s">
        <v>1065</v>
      </c>
      <c r="E492" s="42" t="s">
        <v>4704</v>
      </c>
      <c r="F492" s="40">
        <v>381</v>
      </c>
    </row>
    <row r="493" spans="1:6" x14ac:dyDescent="0.25">
      <c r="A493" s="43" t="s">
        <v>4244</v>
      </c>
      <c r="B493" s="42" t="s">
        <v>2003</v>
      </c>
      <c r="C493" s="42" t="s">
        <v>303</v>
      </c>
      <c r="D493" s="42" t="s">
        <v>1067</v>
      </c>
      <c r="E493" s="42" t="s">
        <v>4705</v>
      </c>
      <c r="F493" s="40">
        <v>382</v>
      </c>
    </row>
    <row r="494" spans="1:6" x14ac:dyDescent="0.25">
      <c r="A494" s="43" t="s">
        <v>4244</v>
      </c>
      <c r="B494" s="42" t="s">
        <v>2003</v>
      </c>
      <c r="C494" s="42" t="s">
        <v>303</v>
      </c>
      <c r="D494" s="42" t="s">
        <v>1069</v>
      </c>
      <c r="E494" s="42" t="s">
        <v>4706</v>
      </c>
      <c r="F494" s="40">
        <v>383</v>
      </c>
    </row>
    <row r="495" spans="1:6" x14ac:dyDescent="0.25">
      <c r="A495" s="43" t="s">
        <v>4244</v>
      </c>
      <c r="B495" s="42" t="s">
        <v>2003</v>
      </c>
      <c r="C495" s="42" t="s">
        <v>303</v>
      </c>
      <c r="D495" s="42" t="s">
        <v>1071</v>
      </c>
      <c r="E495" s="42" t="s">
        <v>4707</v>
      </c>
      <c r="F495" s="40">
        <v>384</v>
      </c>
    </row>
    <row r="496" spans="1:6" x14ac:dyDescent="0.25">
      <c r="A496" s="43" t="s">
        <v>4244</v>
      </c>
      <c r="B496" s="42" t="s">
        <v>2003</v>
      </c>
      <c r="C496" s="42" t="s">
        <v>303</v>
      </c>
      <c r="D496" s="42" t="s">
        <v>1073</v>
      </c>
      <c r="E496" s="42" t="s">
        <v>4708</v>
      </c>
      <c r="F496" s="40">
        <v>385</v>
      </c>
    </row>
    <row r="497" spans="1:6" x14ac:dyDescent="0.25">
      <c r="A497" s="43" t="s">
        <v>4244</v>
      </c>
      <c r="B497" s="42" t="s">
        <v>2003</v>
      </c>
      <c r="C497" s="42" t="s">
        <v>303</v>
      </c>
      <c r="D497" s="42" t="s">
        <v>1075</v>
      </c>
      <c r="E497" s="42" t="s">
        <v>4709</v>
      </c>
      <c r="F497" s="40">
        <v>386</v>
      </c>
    </row>
    <row r="498" spans="1:6" x14ac:dyDescent="0.25">
      <c r="A498" s="43" t="s">
        <v>4244</v>
      </c>
      <c r="B498" s="42" t="s">
        <v>2003</v>
      </c>
      <c r="C498" s="42" t="s">
        <v>303</v>
      </c>
      <c r="D498" s="42" t="s">
        <v>1077</v>
      </c>
      <c r="E498" s="42" t="s">
        <v>4710</v>
      </c>
      <c r="F498" s="40">
        <v>387</v>
      </c>
    </row>
    <row r="499" spans="1:6" x14ac:dyDescent="0.25">
      <c r="A499" s="43" t="s">
        <v>4244</v>
      </c>
      <c r="B499" s="42" t="s">
        <v>2003</v>
      </c>
      <c r="C499" s="42" t="s">
        <v>303</v>
      </c>
      <c r="D499" s="42" t="s">
        <v>1079</v>
      </c>
      <c r="E499" s="42" t="s">
        <v>4711</v>
      </c>
      <c r="F499" s="40">
        <v>388</v>
      </c>
    </row>
    <row r="500" spans="1:6" x14ac:dyDescent="0.25">
      <c r="A500" s="43" t="s">
        <v>4244</v>
      </c>
      <c r="B500" s="42" t="s">
        <v>2003</v>
      </c>
      <c r="C500" s="42" t="s">
        <v>303</v>
      </c>
      <c r="D500" s="42" t="s">
        <v>1081</v>
      </c>
      <c r="E500" s="42" t="s">
        <v>4712</v>
      </c>
      <c r="F500" s="40">
        <v>389</v>
      </c>
    </row>
    <row r="501" spans="1:6" x14ac:dyDescent="0.25">
      <c r="A501" s="43" t="s">
        <v>4244</v>
      </c>
      <c r="B501" s="42" t="s">
        <v>2003</v>
      </c>
      <c r="C501" s="42" t="s">
        <v>303</v>
      </c>
      <c r="D501" s="42" t="s">
        <v>1083</v>
      </c>
      <c r="E501" s="42" t="s">
        <v>4713</v>
      </c>
      <c r="F501" s="40">
        <v>390</v>
      </c>
    </row>
    <row r="502" spans="1:6" x14ac:dyDescent="0.25">
      <c r="A502" s="43" t="s">
        <v>4244</v>
      </c>
      <c r="B502" s="42" t="s">
        <v>2003</v>
      </c>
      <c r="C502" s="42" t="s">
        <v>303</v>
      </c>
      <c r="D502" s="42" t="s">
        <v>1085</v>
      </c>
      <c r="E502" s="42" t="s">
        <v>4714</v>
      </c>
      <c r="F502" s="40">
        <v>391</v>
      </c>
    </row>
    <row r="503" spans="1:6" x14ac:dyDescent="0.25">
      <c r="A503" s="43" t="s">
        <v>4244</v>
      </c>
      <c r="B503" s="42" t="s">
        <v>2003</v>
      </c>
      <c r="C503" s="42" t="s">
        <v>303</v>
      </c>
      <c r="D503" s="42" t="s">
        <v>1087</v>
      </c>
      <c r="E503" s="42" t="s">
        <v>4715</v>
      </c>
      <c r="F503" s="40">
        <v>392</v>
      </c>
    </row>
    <row r="504" spans="1:6" x14ac:dyDescent="0.25">
      <c r="A504" s="43" t="s">
        <v>4244</v>
      </c>
      <c r="B504" s="42" t="s">
        <v>2003</v>
      </c>
      <c r="C504" s="42" t="s">
        <v>303</v>
      </c>
      <c r="D504" s="42" t="s">
        <v>1089</v>
      </c>
      <c r="E504" s="42" t="s">
        <v>4716</v>
      </c>
      <c r="F504" s="40">
        <v>393</v>
      </c>
    </row>
    <row r="505" spans="1:6" x14ac:dyDescent="0.25">
      <c r="A505" s="43" t="s">
        <v>4244</v>
      </c>
      <c r="B505" s="42" t="s">
        <v>2003</v>
      </c>
      <c r="C505" s="42" t="s">
        <v>303</v>
      </c>
      <c r="D505" s="42" t="s">
        <v>1091</v>
      </c>
      <c r="E505" s="42" t="s">
        <v>4717</v>
      </c>
      <c r="F505" s="40">
        <v>394</v>
      </c>
    </row>
    <row r="506" spans="1:6" x14ac:dyDescent="0.25">
      <c r="A506" s="43" t="s">
        <v>4244</v>
      </c>
      <c r="B506" s="42" t="s">
        <v>2003</v>
      </c>
      <c r="C506" s="42" t="s">
        <v>303</v>
      </c>
      <c r="D506" s="42" t="s">
        <v>1093</v>
      </c>
      <c r="E506" s="42" t="s">
        <v>4718</v>
      </c>
      <c r="F506" s="40">
        <v>395</v>
      </c>
    </row>
    <row r="507" spans="1:6" x14ac:dyDescent="0.25">
      <c r="A507" s="43" t="s">
        <v>4244</v>
      </c>
      <c r="B507" s="42" t="s">
        <v>2003</v>
      </c>
      <c r="C507" s="42" t="s">
        <v>303</v>
      </c>
      <c r="D507" s="42" t="s">
        <v>1095</v>
      </c>
      <c r="E507" s="42" t="s">
        <v>4719</v>
      </c>
      <c r="F507" s="40">
        <v>396</v>
      </c>
    </row>
    <row r="508" spans="1:6" x14ac:dyDescent="0.25">
      <c r="A508" s="43" t="s">
        <v>4244</v>
      </c>
      <c r="B508" s="42" t="s">
        <v>2003</v>
      </c>
      <c r="C508" s="42" t="s">
        <v>303</v>
      </c>
      <c r="D508" s="42" t="s">
        <v>1097</v>
      </c>
      <c r="E508" s="42" t="s">
        <v>4720</v>
      </c>
      <c r="F508" s="40">
        <v>397</v>
      </c>
    </row>
    <row r="509" spans="1:6" x14ac:dyDescent="0.25">
      <c r="A509" s="43" t="s">
        <v>4244</v>
      </c>
      <c r="B509" s="42" t="s">
        <v>2003</v>
      </c>
      <c r="C509" s="42" t="s">
        <v>303</v>
      </c>
      <c r="D509" s="42" t="s">
        <v>1099</v>
      </c>
      <c r="E509" s="42" t="s">
        <v>4721</v>
      </c>
      <c r="F509" s="40">
        <v>398</v>
      </c>
    </row>
    <row r="510" spans="1:6" x14ac:dyDescent="0.25">
      <c r="A510" s="43" t="s">
        <v>4244</v>
      </c>
      <c r="B510" s="42" t="s">
        <v>2003</v>
      </c>
      <c r="C510" s="42" t="s">
        <v>303</v>
      </c>
      <c r="D510" s="42" t="s">
        <v>1101</v>
      </c>
      <c r="E510" s="42" t="s">
        <v>4722</v>
      </c>
      <c r="F510" s="40">
        <v>399</v>
      </c>
    </row>
    <row r="511" spans="1:6" x14ac:dyDescent="0.25">
      <c r="A511" s="43" t="s">
        <v>4244</v>
      </c>
      <c r="B511" s="42" t="s">
        <v>2003</v>
      </c>
      <c r="C511" s="42" t="s">
        <v>303</v>
      </c>
      <c r="D511" s="42" t="s">
        <v>1103</v>
      </c>
      <c r="E511" s="42" t="s">
        <v>4723</v>
      </c>
      <c r="F511" s="40">
        <v>400</v>
      </c>
    </row>
    <row r="512" spans="1:6" x14ac:dyDescent="0.25">
      <c r="A512" s="43" t="s">
        <v>4244</v>
      </c>
      <c r="B512" s="42" t="s">
        <v>2003</v>
      </c>
      <c r="C512" s="42" t="s">
        <v>303</v>
      </c>
      <c r="D512" s="42" t="s">
        <v>1105</v>
      </c>
      <c r="E512" s="42" t="s">
        <v>4724</v>
      </c>
      <c r="F512" s="40">
        <v>401</v>
      </c>
    </row>
    <row r="513" spans="1:6" x14ac:dyDescent="0.25">
      <c r="A513" s="43" t="s">
        <v>4244</v>
      </c>
      <c r="B513" s="42" t="s">
        <v>2003</v>
      </c>
      <c r="C513" s="42" t="s">
        <v>303</v>
      </c>
      <c r="D513" s="42" t="s">
        <v>1107</v>
      </c>
      <c r="E513" s="42" t="s">
        <v>4725</v>
      </c>
      <c r="F513" s="40">
        <v>402</v>
      </c>
    </row>
    <row r="514" spans="1:6" x14ac:dyDescent="0.25">
      <c r="A514" s="43" t="s">
        <v>4244</v>
      </c>
      <c r="B514" s="42" t="s">
        <v>2003</v>
      </c>
      <c r="C514" s="42" t="s">
        <v>303</v>
      </c>
      <c r="D514" s="42" t="s">
        <v>1109</v>
      </c>
      <c r="E514" s="42" t="s">
        <v>4726</v>
      </c>
      <c r="F514" s="40">
        <v>403</v>
      </c>
    </row>
    <row r="515" spans="1:6" x14ac:dyDescent="0.25">
      <c r="A515" s="43" t="s">
        <v>4244</v>
      </c>
      <c r="B515" s="42" t="s">
        <v>2003</v>
      </c>
      <c r="C515" s="42" t="s">
        <v>303</v>
      </c>
      <c r="D515" s="42" t="s">
        <v>1111</v>
      </c>
      <c r="E515" s="42" t="s">
        <v>4727</v>
      </c>
      <c r="F515" s="40">
        <v>404</v>
      </c>
    </row>
    <row r="516" spans="1:6" x14ac:dyDescent="0.25">
      <c r="A516" s="43" t="s">
        <v>4244</v>
      </c>
      <c r="B516" s="42" t="s">
        <v>2003</v>
      </c>
      <c r="C516" s="42" t="s">
        <v>303</v>
      </c>
      <c r="D516" s="42" t="s">
        <v>1113</v>
      </c>
      <c r="E516" s="42" t="s">
        <v>4728</v>
      </c>
      <c r="F516" s="40">
        <v>405</v>
      </c>
    </row>
    <row r="517" spans="1:6" x14ac:dyDescent="0.25">
      <c r="A517" s="43" t="s">
        <v>4244</v>
      </c>
      <c r="B517" s="42" t="s">
        <v>2003</v>
      </c>
      <c r="C517" s="42" t="s">
        <v>303</v>
      </c>
      <c r="D517" s="42" t="s">
        <v>1115</v>
      </c>
      <c r="E517" s="42" t="s">
        <v>4729</v>
      </c>
      <c r="F517" s="40">
        <v>406</v>
      </c>
    </row>
    <row r="518" spans="1:6" x14ac:dyDescent="0.25">
      <c r="A518" s="43" t="s">
        <v>4244</v>
      </c>
      <c r="B518" s="42" t="s">
        <v>2003</v>
      </c>
      <c r="C518" s="42" t="s">
        <v>303</v>
      </c>
      <c r="D518" s="42" t="s">
        <v>1117</v>
      </c>
      <c r="E518" s="42" t="s">
        <v>4730</v>
      </c>
      <c r="F518" s="40">
        <v>407</v>
      </c>
    </row>
    <row r="519" spans="1:6" x14ac:dyDescent="0.25">
      <c r="A519" s="43" t="s">
        <v>4244</v>
      </c>
      <c r="B519" s="42" t="s">
        <v>2003</v>
      </c>
      <c r="C519" s="42" t="s">
        <v>303</v>
      </c>
      <c r="D519" s="42" t="s">
        <v>1119</v>
      </c>
      <c r="E519" s="42" t="s">
        <v>4731</v>
      </c>
      <c r="F519" s="40">
        <v>408</v>
      </c>
    </row>
    <row r="520" spans="1:6" x14ac:dyDescent="0.25">
      <c r="A520" s="43" t="s">
        <v>4244</v>
      </c>
      <c r="B520" s="42" t="s">
        <v>2003</v>
      </c>
      <c r="C520" s="42" t="s">
        <v>303</v>
      </c>
      <c r="D520" s="42" t="s">
        <v>1121</v>
      </c>
      <c r="E520" s="42" t="s">
        <v>4732</v>
      </c>
      <c r="F520" s="40">
        <v>409</v>
      </c>
    </row>
    <row r="521" spans="1:6" x14ac:dyDescent="0.25">
      <c r="A521" s="43" t="s">
        <v>4244</v>
      </c>
      <c r="B521" s="42" t="s">
        <v>2003</v>
      </c>
      <c r="C521" s="42" t="s">
        <v>303</v>
      </c>
      <c r="D521" s="42" t="s">
        <v>1123</v>
      </c>
      <c r="E521" s="42" t="s">
        <v>4733</v>
      </c>
      <c r="F521" s="40">
        <v>410</v>
      </c>
    </row>
    <row r="522" spans="1:6" x14ac:dyDescent="0.25">
      <c r="A522" s="43" t="s">
        <v>4244</v>
      </c>
      <c r="B522" s="42" t="s">
        <v>2003</v>
      </c>
      <c r="C522" s="42" t="s">
        <v>303</v>
      </c>
      <c r="D522" s="42" t="s">
        <v>1125</v>
      </c>
      <c r="E522" s="42" t="s">
        <v>4734</v>
      </c>
      <c r="F522" s="40">
        <v>411</v>
      </c>
    </row>
    <row r="523" spans="1:6" x14ac:dyDescent="0.25">
      <c r="A523" s="43" t="s">
        <v>4244</v>
      </c>
      <c r="B523" s="42" t="s">
        <v>2003</v>
      </c>
      <c r="C523" s="42" t="s">
        <v>303</v>
      </c>
      <c r="D523" s="42" t="s">
        <v>1127</v>
      </c>
      <c r="E523" s="42" t="s">
        <v>4735</v>
      </c>
      <c r="F523" s="40">
        <v>412</v>
      </c>
    </row>
    <row r="524" spans="1:6" x14ac:dyDescent="0.25">
      <c r="A524" s="43" t="s">
        <v>4244</v>
      </c>
      <c r="B524" s="42" t="s">
        <v>2003</v>
      </c>
      <c r="C524" s="42" t="s">
        <v>303</v>
      </c>
      <c r="D524" s="42" t="s">
        <v>1129</v>
      </c>
      <c r="E524" s="42" t="s">
        <v>4736</v>
      </c>
      <c r="F524" s="40">
        <v>413</v>
      </c>
    </row>
    <row r="525" spans="1:6" x14ac:dyDescent="0.25">
      <c r="A525" s="43" t="s">
        <v>4244</v>
      </c>
      <c r="B525" s="42" t="s">
        <v>2003</v>
      </c>
      <c r="C525" s="42" t="s">
        <v>303</v>
      </c>
      <c r="D525" s="42" t="s">
        <v>1131</v>
      </c>
      <c r="E525" s="42" t="s">
        <v>4737</v>
      </c>
      <c r="F525" s="40">
        <v>414</v>
      </c>
    </row>
    <row r="526" spans="1:6" x14ac:dyDescent="0.25">
      <c r="A526" s="43" t="s">
        <v>4244</v>
      </c>
      <c r="B526" s="42" t="s">
        <v>2003</v>
      </c>
      <c r="C526" s="42" t="s">
        <v>303</v>
      </c>
      <c r="D526" s="42" t="s">
        <v>1133</v>
      </c>
      <c r="E526" s="42" t="s">
        <v>4738</v>
      </c>
      <c r="F526" s="40">
        <v>415</v>
      </c>
    </row>
    <row r="527" spans="1:6" x14ac:dyDescent="0.25">
      <c r="A527" s="43" t="s">
        <v>4244</v>
      </c>
      <c r="B527" s="42" t="s">
        <v>2003</v>
      </c>
      <c r="C527" s="42" t="s">
        <v>303</v>
      </c>
      <c r="D527" s="42" t="s">
        <v>1135</v>
      </c>
      <c r="E527" s="42" t="s">
        <v>4739</v>
      </c>
      <c r="F527" s="40">
        <v>416</v>
      </c>
    </row>
    <row r="528" spans="1:6" x14ac:dyDescent="0.25">
      <c r="A528" s="43" t="s">
        <v>4244</v>
      </c>
      <c r="B528" s="42" t="s">
        <v>2003</v>
      </c>
      <c r="C528" s="42" t="s">
        <v>303</v>
      </c>
      <c r="D528" s="42" t="s">
        <v>1137</v>
      </c>
      <c r="E528" s="42" t="s">
        <v>4740</v>
      </c>
      <c r="F528" s="40">
        <v>417</v>
      </c>
    </row>
    <row r="529" spans="1:6" x14ac:dyDescent="0.25">
      <c r="A529" s="43" t="s">
        <v>4244</v>
      </c>
      <c r="B529" s="42" t="s">
        <v>2003</v>
      </c>
      <c r="C529" s="42" t="s">
        <v>303</v>
      </c>
      <c r="D529" s="42" t="s">
        <v>1139</v>
      </c>
      <c r="E529" s="42" t="s">
        <v>4741</v>
      </c>
      <c r="F529" s="40">
        <v>418</v>
      </c>
    </row>
    <row r="530" spans="1:6" x14ac:dyDescent="0.25">
      <c r="A530" s="43" t="s">
        <v>4244</v>
      </c>
      <c r="B530" s="42" t="s">
        <v>2003</v>
      </c>
      <c r="C530" s="42" t="s">
        <v>303</v>
      </c>
      <c r="D530" s="42" t="s">
        <v>1141</v>
      </c>
      <c r="E530" s="42" t="s">
        <v>4742</v>
      </c>
      <c r="F530" s="40">
        <v>419</v>
      </c>
    </row>
    <row r="531" spans="1:6" x14ac:dyDescent="0.25">
      <c r="A531" s="43" t="s">
        <v>4244</v>
      </c>
      <c r="B531" s="42" t="s">
        <v>2003</v>
      </c>
      <c r="C531" s="42" t="s">
        <v>303</v>
      </c>
      <c r="D531" s="42" t="s">
        <v>1143</v>
      </c>
      <c r="E531" s="42" t="s">
        <v>4743</v>
      </c>
      <c r="F531" s="40">
        <v>420</v>
      </c>
    </row>
    <row r="532" spans="1:6" x14ac:dyDescent="0.25">
      <c r="A532" s="43" t="s">
        <v>4244</v>
      </c>
      <c r="B532" s="42" t="s">
        <v>2003</v>
      </c>
      <c r="C532" s="42" t="s">
        <v>303</v>
      </c>
      <c r="D532" s="42" t="s">
        <v>1145</v>
      </c>
      <c r="E532" s="42" t="s">
        <v>4744</v>
      </c>
      <c r="F532" s="40">
        <v>421</v>
      </c>
    </row>
    <row r="533" spans="1:6" x14ac:dyDescent="0.25">
      <c r="A533" s="43" t="s">
        <v>4244</v>
      </c>
      <c r="B533" s="42" t="s">
        <v>2003</v>
      </c>
      <c r="C533" s="42" t="s">
        <v>303</v>
      </c>
      <c r="D533" s="42" t="s">
        <v>1147</v>
      </c>
      <c r="E533" s="42" t="s">
        <v>4745</v>
      </c>
      <c r="F533" s="40">
        <v>422</v>
      </c>
    </row>
    <row r="534" spans="1:6" x14ac:dyDescent="0.25">
      <c r="A534" s="43" t="s">
        <v>4244</v>
      </c>
      <c r="B534" s="42" t="s">
        <v>2003</v>
      </c>
      <c r="C534" s="42" t="s">
        <v>303</v>
      </c>
      <c r="D534" s="42" t="s">
        <v>1149</v>
      </c>
      <c r="E534" s="42" t="s">
        <v>4746</v>
      </c>
      <c r="F534" s="40">
        <v>423</v>
      </c>
    </row>
    <row r="535" spans="1:6" x14ac:dyDescent="0.25">
      <c r="A535" s="43" t="s">
        <v>4244</v>
      </c>
      <c r="B535" s="42" t="s">
        <v>2003</v>
      </c>
      <c r="C535" s="42" t="s">
        <v>303</v>
      </c>
      <c r="D535" s="42" t="s">
        <v>1151</v>
      </c>
      <c r="E535" s="42" t="s">
        <v>4747</v>
      </c>
      <c r="F535" s="40">
        <v>424</v>
      </c>
    </row>
    <row r="536" spans="1:6" x14ac:dyDescent="0.25">
      <c r="A536" s="43" t="s">
        <v>4244</v>
      </c>
      <c r="B536" s="42" t="s">
        <v>2003</v>
      </c>
      <c r="C536" s="42" t="s">
        <v>303</v>
      </c>
      <c r="D536" s="42" t="s">
        <v>1153</v>
      </c>
      <c r="E536" s="42" t="s">
        <v>4748</v>
      </c>
      <c r="F536" s="40">
        <v>425</v>
      </c>
    </row>
    <row r="537" spans="1:6" x14ac:dyDescent="0.25">
      <c r="A537" s="43" t="s">
        <v>4244</v>
      </c>
      <c r="B537" s="42" t="s">
        <v>2003</v>
      </c>
      <c r="C537" s="42" t="s">
        <v>303</v>
      </c>
      <c r="D537" s="42" t="s">
        <v>1155</v>
      </c>
      <c r="E537" s="42" t="s">
        <v>4749</v>
      </c>
      <c r="F537" s="40">
        <v>426</v>
      </c>
    </row>
    <row r="538" spans="1:6" x14ac:dyDescent="0.25">
      <c r="A538" s="43" t="s">
        <v>4244</v>
      </c>
      <c r="B538" s="42" t="s">
        <v>2003</v>
      </c>
      <c r="C538" s="42" t="s">
        <v>303</v>
      </c>
      <c r="D538" s="42" t="s">
        <v>1157</v>
      </c>
      <c r="E538" s="42" t="s">
        <v>4750</v>
      </c>
      <c r="F538" s="40">
        <v>427</v>
      </c>
    </row>
    <row r="539" spans="1:6" x14ac:dyDescent="0.25">
      <c r="A539" s="43" t="s">
        <v>4244</v>
      </c>
      <c r="B539" s="42" t="s">
        <v>2003</v>
      </c>
      <c r="C539" s="42" t="s">
        <v>303</v>
      </c>
      <c r="D539" s="42" t="s">
        <v>1159</v>
      </c>
      <c r="E539" s="42" t="s">
        <v>4751</v>
      </c>
      <c r="F539" s="40">
        <v>428</v>
      </c>
    </row>
    <row r="540" spans="1:6" x14ac:dyDescent="0.25">
      <c r="A540" s="43" t="s">
        <v>4244</v>
      </c>
      <c r="B540" s="42" t="s">
        <v>2003</v>
      </c>
      <c r="C540" s="42" t="s">
        <v>303</v>
      </c>
      <c r="D540" s="42" t="s">
        <v>1161</v>
      </c>
      <c r="E540" s="42" t="s">
        <v>4752</v>
      </c>
      <c r="F540" s="40">
        <v>429</v>
      </c>
    </row>
    <row r="541" spans="1:6" x14ac:dyDescent="0.25">
      <c r="A541" s="43" t="s">
        <v>4244</v>
      </c>
      <c r="B541" s="42" t="s">
        <v>2003</v>
      </c>
      <c r="C541" s="42" t="s">
        <v>303</v>
      </c>
      <c r="D541" s="42" t="s">
        <v>1163</v>
      </c>
      <c r="E541" s="42" t="s">
        <v>4753</v>
      </c>
      <c r="F541" s="40">
        <v>430</v>
      </c>
    </row>
    <row r="542" spans="1:6" x14ac:dyDescent="0.25">
      <c r="A542" s="43" t="s">
        <v>4244</v>
      </c>
      <c r="B542" s="42" t="s">
        <v>2003</v>
      </c>
      <c r="C542" s="42" t="s">
        <v>303</v>
      </c>
      <c r="D542" s="42" t="s">
        <v>1165</v>
      </c>
      <c r="E542" s="42" t="s">
        <v>4754</v>
      </c>
      <c r="F542" s="40">
        <v>431</v>
      </c>
    </row>
    <row r="543" spans="1:6" x14ac:dyDescent="0.25">
      <c r="A543" s="43" t="s">
        <v>4244</v>
      </c>
      <c r="B543" s="42" t="s">
        <v>2003</v>
      </c>
      <c r="C543" s="42" t="s">
        <v>303</v>
      </c>
      <c r="D543" s="42" t="s">
        <v>1167</v>
      </c>
      <c r="E543" s="42" t="s">
        <v>4755</v>
      </c>
      <c r="F543" s="40">
        <v>432</v>
      </c>
    </row>
    <row r="544" spans="1:6" x14ac:dyDescent="0.25">
      <c r="A544" s="43" t="s">
        <v>4244</v>
      </c>
      <c r="B544" s="42" t="s">
        <v>2003</v>
      </c>
      <c r="C544" s="42" t="s">
        <v>303</v>
      </c>
      <c r="D544" s="42" t="s">
        <v>1169</v>
      </c>
      <c r="E544" s="42" t="s">
        <v>4756</v>
      </c>
      <c r="F544" s="40">
        <v>433</v>
      </c>
    </row>
    <row r="545" spans="1:6" x14ac:dyDescent="0.25">
      <c r="A545" s="43" t="s">
        <v>4244</v>
      </c>
      <c r="B545" s="42" t="s">
        <v>2003</v>
      </c>
      <c r="C545" s="42" t="s">
        <v>303</v>
      </c>
      <c r="D545" s="42" t="s">
        <v>1171</v>
      </c>
      <c r="E545" s="42" t="s">
        <v>4757</v>
      </c>
      <c r="F545" s="40">
        <v>434</v>
      </c>
    </row>
    <row r="546" spans="1:6" x14ac:dyDescent="0.25">
      <c r="A546" s="43" t="s">
        <v>4244</v>
      </c>
      <c r="B546" s="42" t="s">
        <v>2003</v>
      </c>
      <c r="C546" s="42" t="s">
        <v>303</v>
      </c>
      <c r="D546" s="42" t="s">
        <v>1173</v>
      </c>
      <c r="E546" s="42" t="s">
        <v>4758</v>
      </c>
      <c r="F546" s="40">
        <v>435</v>
      </c>
    </row>
    <row r="547" spans="1:6" x14ac:dyDescent="0.25">
      <c r="A547" s="43" t="s">
        <v>4244</v>
      </c>
      <c r="B547" s="42" t="s">
        <v>2003</v>
      </c>
      <c r="C547" s="42" t="s">
        <v>303</v>
      </c>
      <c r="D547" s="42" t="s">
        <v>1175</v>
      </c>
      <c r="E547" s="42" t="s">
        <v>4759</v>
      </c>
      <c r="F547" s="40">
        <v>436</v>
      </c>
    </row>
    <row r="548" spans="1:6" x14ac:dyDescent="0.25">
      <c r="A548" s="43" t="s">
        <v>4244</v>
      </c>
      <c r="B548" s="42" t="s">
        <v>2003</v>
      </c>
      <c r="C548" s="42" t="s">
        <v>303</v>
      </c>
      <c r="D548" s="42" t="s">
        <v>1177</v>
      </c>
      <c r="E548" s="42" t="s">
        <v>4760</v>
      </c>
      <c r="F548" s="40">
        <v>437</v>
      </c>
    </row>
    <row r="549" spans="1:6" x14ac:dyDescent="0.25">
      <c r="A549" s="43" t="s">
        <v>4244</v>
      </c>
      <c r="B549" s="42" t="s">
        <v>2003</v>
      </c>
      <c r="C549" s="42" t="s">
        <v>303</v>
      </c>
      <c r="D549" s="42" t="s">
        <v>1179</v>
      </c>
      <c r="E549" s="42" t="s">
        <v>4761</v>
      </c>
      <c r="F549" s="40">
        <v>438</v>
      </c>
    </row>
    <row r="550" spans="1:6" x14ac:dyDescent="0.25">
      <c r="A550" s="43" t="s">
        <v>4244</v>
      </c>
      <c r="B550" s="42" t="s">
        <v>2003</v>
      </c>
      <c r="C550" s="42" t="s">
        <v>303</v>
      </c>
      <c r="D550" s="42" t="s">
        <v>1181</v>
      </c>
      <c r="E550" s="42" t="s">
        <v>4762</v>
      </c>
      <c r="F550" s="40">
        <v>439</v>
      </c>
    </row>
    <row r="551" spans="1:6" x14ac:dyDescent="0.25">
      <c r="A551" s="43" t="s">
        <v>4244</v>
      </c>
      <c r="B551" s="42" t="s">
        <v>2003</v>
      </c>
      <c r="C551" s="42" t="s">
        <v>303</v>
      </c>
      <c r="D551" s="42" t="s">
        <v>1183</v>
      </c>
      <c r="E551" s="42" t="s">
        <v>4763</v>
      </c>
      <c r="F551" s="40">
        <v>440</v>
      </c>
    </row>
    <row r="552" spans="1:6" x14ac:dyDescent="0.25">
      <c r="A552" s="43" t="s">
        <v>4244</v>
      </c>
      <c r="B552" s="42" t="s">
        <v>2003</v>
      </c>
      <c r="C552" s="42" t="s">
        <v>303</v>
      </c>
      <c r="D552" s="42" t="s">
        <v>1185</v>
      </c>
      <c r="E552" s="42" t="s">
        <v>4764</v>
      </c>
      <c r="F552" s="40">
        <v>441</v>
      </c>
    </row>
    <row r="553" spans="1:6" x14ac:dyDescent="0.25">
      <c r="A553" s="43" t="s">
        <v>4244</v>
      </c>
      <c r="B553" s="42" t="s">
        <v>2003</v>
      </c>
      <c r="C553" s="42" t="s">
        <v>303</v>
      </c>
      <c r="D553" s="42" t="s">
        <v>1187</v>
      </c>
      <c r="E553" s="42" t="s">
        <v>4765</v>
      </c>
      <c r="F553" s="40">
        <v>442</v>
      </c>
    </row>
    <row r="554" spans="1:6" x14ac:dyDescent="0.25">
      <c r="A554" s="43" t="s">
        <v>4244</v>
      </c>
      <c r="B554" s="42" t="s">
        <v>2003</v>
      </c>
      <c r="C554" s="42" t="s">
        <v>303</v>
      </c>
      <c r="D554" s="42" t="s">
        <v>1189</v>
      </c>
      <c r="E554" s="42" t="s">
        <v>4766</v>
      </c>
      <c r="F554" s="40">
        <v>443</v>
      </c>
    </row>
    <row r="555" spans="1:6" x14ac:dyDescent="0.25">
      <c r="A555" s="43" t="s">
        <v>4244</v>
      </c>
      <c r="B555" s="42" t="s">
        <v>2003</v>
      </c>
      <c r="C555" s="42" t="s">
        <v>303</v>
      </c>
      <c r="D555" s="42" t="s">
        <v>1191</v>
      </c>
      <c r="E555" s="42" t="s">
        <v>4767</v>
      </c>
      <c r="F555" s="40">
        <v>444</v>
      </c>
    </row>
    <row r="556" spans="1:6" x14ac:dyDescent="0.25">
      <c r="A556" s="43" t="s">
        <v>4244</v>
      </c>
      <c r="B556" s="42" t="s">
        <v>2003</v>
      </c>
      <c r="C556" s="42" t="s">
        <v>303</v>
      </c>
      <c r="D556" s="42" t="s">
        <v>1193</v>
      </c>
      <c r="E556" s="42" t="s">
        <v>4768</v>
      </c>
      <c r="F556" s="40">
        <v>445</v>
      </c>
    </row>
    <row r="557" spans="1:6" x14ac:dyDescent="0.25">
      <c r="A557" s="43" t="s">
        <v>4244</v>
      </c>
      <c r="B557" s="42" t="s">
        <v>2003</v>
      </c>
      <c r="C557" s="42" t="s">
        <v>303</v>
      </c>
      <c r="D557" s="42" t="s">
        <v>1195</v>
      </c>
      <c r="E557" s="42" t="s">
        <v>4769</v>
      </c>
      <c r="F557" s="40">
        <v>446</v>
      </c>
    </row>
    <row r="558" spans="1:6" x14ac:dyDescent="0.25">
      <c r="A558" s="43" t="s">
        <v>4244</v>
      </c>
      <c r="B558" s="42" t="s">
        <v>2003</v>
      </c>
      <c r="C558" s="42" t="s">
        <v>303</v>
      </c>
      <c r="D558" s="42" t="s">
        <v>1197</v>
      </c>
      <c r="E558" s="42" t="s">
        <v>4770</v>
      </c>
      <c r="F558" s="40">
        <v>447</v>
      </c>
    </row>
    <row r="559" spans="1:6" x14ac:dyDescent="0.25">
      <c r="A559" s="43" t="s">
        <v>4244</v>
      </c>
      <c r="B559" s="42" t="s">
        <v>2003</v>
      </c>
      <c r="C559" s="42" t="s">
        <v>303</v>
      </c>
      <c r="D559" s="42" t="s">
        <v>1199</v>
      </c>
      <c r="E559" s="42" t="s">
        <v>4771</v>
      </c>
      <c r="F559" s="40">
        <v>448</v>
      </c>
    </row>
    <row r="560" spans="1:6" x14ac:dyDescent="0.25">
      <c r="A560" s="43" t="s">
        <v>4244</v>
      </c>
      <c r="B560" s="42" t="s">
        <v>2003</v>
      </c>
      <c r="C560" s="42" t="s">
        <v>303</v>
      </c>
      <c r="D560" s="42" t="s">
        <v>1201</v>
      </c>
      <c r="E560" s="42" t="s">
        <v>4772</v>
      </c>
      <c r="F560" s="40">
        <v>449</v>
      </c>
    </row>
    <row r="561" spans="1:6" x14ac:dyDescent="0.25">
      <c r="A561" s="43" t="s">
        <v>4244</v>
      </c>
      <c r="B561" s="42" t="s">
        <v>2003</v>
      </c>
      <c r="C561" s="42" t="s">
        <v>303</v>
      </c>
      <c r="D561" s="42" t="s">
        <v>1203</v>
      </c>
      <c r="E561" s="42" t="s">
        <v>4773</v>
      </c>
      <c r="F561" s="40">
        <v>450</v>
      </c>
    </row>
    <row r="562" spans="1:6" x14ac:dyDescent="0.25">
      <c r="A562" s="43" t="s">
        <v>4244</v>
      </c>
      <c r="B562" s="42" t="s">
        <v>2003</v>
      </c>
      <c r="C562" s="42" t="s">
        <v>303</v>
      </c>
      <c r="D562" s="42" t="s">
        <v>1205</v>
      </c>
      <c r="E562" s="42" t="s">
        <v>4774</v>
      </c>
      <c r="F562" s="40">
        <v>451</v>
      </c>
    </row>
    <row r="563" spans="1:6" x14ac:dyDescent="0.25">
      <c r="A563" s="43" t="s">
        <v>4244</v>
      </c>
      <c r="B563" s="42" t="s">
        <v>2003</v>
      </c>
      <c r="C563" s="42" t="s">
        <v>303</v>
      </c>
      <c r="D563" s="42" t="s">
        <v>1207</v>
      </c>
      <c r="E563" s="42" t="s">
        <v>4775</v>
      </c>
      <c r="F563" s="40">
        <v>452</v>
      </c>
    </row>
    <row r="564" spans="1:6" x14ac:dyDescent="0.25">
      <c r="A564" s="43" t="s">
        <v>4244</v>
      </c>
      <c r="B564" s="42" t="s">
        <v>2003</v>
      </c>
      <c r="C564" s="42" t="s">
        <v>303</v>
      </c>
      <c r="D564" s="42" t="s">
        <v>1209</v>
      </c>
      <c r="E564" s="42" t="s">
        <v>4776</v>
      </c>
      <c r="F564" s="40">
        <v>453</v>
      </c>
    </row>
    <row r="565" spans="1:6" x14ac:dyDescent="0.25">
      <c r="A565" s="43" t="s">
        <v>4244</v>
      </c>
      <c r="B565" s="42" t="s">
        <v>2003</v>
      </c>
      <c r="C565" s="42" t="s">
        <v>303</v>
      </c>
      <c r="D565" s="42" t="s">
        <v>1211</v>
      </c>
      <c r="E565" s="42" t="s">
        <v>4777</v>
      </c>
      <c r="F565" s="40">
        <v>454</v>
      </c>
    </row>
    <row r="566" spans="1:6" x14ac:dyDescent="0.25">
      <c r="A566" s="43" t="s">
        <v>4244</v>
      </c>
      <c r="B566" s="42" t="s">
        <v>2003</v>
      </c>
      <c r="C566" s="42" t="s">
        <v>303</v>
      </c>
      <c r="D566" s="42" t="s">
        <v>1213</v>
      </c>
      <c r="E566" s="42" t="s">
        <v>4778</v>
      </c>
      <c r="F566" s="40">
        <v>455</v>
      </c>
    </row>
    <row r="567" spans="1:6" x14ac:dyDescent="0.25">
      <c r="A567" s="43" t="s">
        <v>4244</v>
      </c>
      <c r="B567" s="42" t="s">
        <v>2003</v>
      </c>
      <c r="C567" s="42" t="s">
        <v>303</v>
      </c>
      <c r="D567" s="42" t="s">
        <v>1215</v>
      </c>
      <c r="E567" s="42" t="s">
        <v>4779</v>
      </c>
      <c r="F567" s="40">
        <v>456</v>
      </c>
    </row>
    <row r="568" spans="1:6" x14ac:dyDescent="0.25">
      <c r="A568" s="43" t="s">
        <v>4244</v>
      </c>
      <c r="B568" s="42" t="s">
        <v>2003</v>
      </c>
      <c r="C568" s="42" t="s">
        <v>303</v>
      </c>
      <c r="D568" s="42" t="s">
        <v>1217</v>
      </c>
      <c r="E568" s="42" t="s">
        <v>4780</v>
      </c>
      <c r="F568" s="40">
        <v>457</v>
      </c>
    </row>
    <row r="569" spans="1:6" x14ac:dyDescent="0.25">
      <c r="A569" s="43" t="s">
        <v>4244</v>
      </c>
      <c r="B569" s="42" t="s">
        <v>2003</v>
      </c>
      <c r="C569" s="42" t="s">
        <v>303</v>
      </c>
      <c r="D569" s="42" t="s">
        <v>1219</v>
      </c>
      <c r="E569" s="42" t="s">
        <v>4781</v>
      </c>
      <c r="F569" s="40">
        <v>458</v>
      </c>
    </row>
    <row r="570" spans="1:6" x14ac:dyDescent="0.25">
      <c r="A570" s="43" t="s">
        <v>4244</v>
      </c>
      <c r="B570" s="42" t="s">
        <v>2003</v>
      </c>
      <c r="C570" s="42" t="s">
        <v>303</v>
      </c>
      <c r="D570" s="42" t="s">
        <v>1221</v>
      </c>
      <c r="E570" s="42" t="s">
        <v>4782</v>
      </c>
      <c r="F570" s="40">
        <v>459</v>
      </c>
    </row>
    <row r="571" spans="1:6" x14ac:dyDescent="0.25">
      <c r="A571" s="43" t="s">
        <v>4244</v>
      </c>
      <c r="B571" s="42" t="s">
        <v>2003</v>
      </c>
      <c r="C571" s="42" t="s">
        <v>303</v>
      </c>
      <c r="D571" s="42" t="s">
        <v>1223</v>
      </c>
      <c r="E571" s="42" t="s">
        <v>4783</v>
      </c>
      <c r="F571" s="40">
        <v>460</v>
      </c>
    </row>
    <row r="572" spans="1:6" x14ac:dyDescent="0.25">
      <c r="A572" s="43" t="s">
        <v>4244</v>
      </c>
      <c r="B572" s="42" t="s">
        <v>2003</v>
      </c>
      <c r="C572" s="42" t="s">
        <v>303</v>
      </c>
      <c r="D572" s="42" t="s">
        <v>1225</v>
      </c>
      <c r="E572" s="42" t="s">
        <v>4784</v>
      </c>
      <c r="F572" s="40">
        <v>461</v>
      </c>
    </row>
    <row r="573" spans="1:6" x14ac:dyDescent="0.25">
      <c r="A573" s="43" t="s">
        <v>4244</v>
      </c>
      <c r="B573" s="42" t="s">
        <v>2003</v>
      </c>
      <c r="C573" s="42" t="s">
        <v>303</v>
      </c>
      <c r="D573" s="42" t="s">
        <v>1227</v>
      </c>
      <c r="E573" s="42" t="s">
        <v>4785</v>
      </c>
      <c r="F573" s="40">
        <v>462</v>
      </c>
    </row>
    <row r="574" spans="1:6" x14ac:dyDescent="0.25">
      <c r="A574" s="43" t="s">
        <v>4244</v>
      </c>
      <c r="B574" s="42" t="s">
        <v>2003</v>
      </c>
      <c r="C574" s="42" t="s">
        <v>303</v>
      </c>
      <c r="D574" s="42" t="s">
        <v>1229</v>
      </c>
      <c r="E574" s="42" t="s">
        <v>4786</v>
      </c>
      <c r="F574" s="40">
        <v>463</v>
      </c>
    </row>
    <row r="575" spans="1:6" x14ac:dyDescent="0.25">
      <c r="A575" s="43" t="s">
        <v>4244</v>
      </c>
      <c r="B575" s="42" t="s">
        <v>2003</v>
      </c>
      <c r="C575" s="42" t="s">
        <v>303</v>
      </c>
      <c r="D575" s="42" t="s">
        <v>1231</v>
      </c>
      <c r="E575" s="42" t="s">
        <v>4787</v>
      </c>
      <c r="F575" s="40">
        <v>464</v>
      </c>
    </row>
    <row r="576" spans="1:6" x14ac:dyDescent="0.25">
      <c r="A576" s="43" t="s">
        <v>4244</v>
      </c>
      <c r="B576" s="42" t="s">
        <v>2003</v>
      </c>
      <c r="C576" s="42" t="s">
        <v>303</v>
      </c>
      <c r="D576" s="42" t="s">
        <v>1233</v>
      </c>
      <c r="E576" s="42" t="s">
        <v>4788</v>
      </c>
      <c r="F576" s="40">
        <v>465</v>
      </c>
    </row>
    <row r="577" spans="1:6" x14ac:dyDescent="0.25">
      <c r="A577" s="43" t="s">
        <v>4244</v>
      </c>
      <c r="B577" s="42" t="s">
        <v>2003</v>
      </c>
      <c r="C577" s="42" t="s">
        <v>303</v>
      </c>
      <c r="D577" s="42" t="s">
        <v>1235</v>
      </c>
      <c r="E577" s="42" t="s">
        <v>4789</v>
      </c>
      <c r="F577" s="40">
        <v>466</v>
      </c>
    </row>
    <row r="578" spans="1:6" x14ac:dyDescent="0.25">
      <c r="A578" s="43" t="s">
        <v>4244</v>
      </c>
      <c r="B578" s="42" t="s">
        <v>2003</v>
      </c>
      <c r="C578" s="42" t="s">
        <v>303</v>
      </c>
      <c r="D578" s="42" t="s">
        <v>1237</v>
      </c>
      <c r="E578" s="42" t="s">
        <v>4790</v>
      </c>
      <c r="F578" s="40">
        <v>467</v>
      </c>
    </row>
    <row r="579" spans="1:6" x14ac:dyDescent="0.25">
      <c r="A579" s="43" t="s">
        <v>4244</v>
      </c>
      <c r="B579" s="42" t="s">
        <v>2003</v>
      </c>
      <c r="C579" s="42" t="s">
        <v>303</v>
      </c>
      <c r="D579" s="42" t="s">
        <v>1239</v>
      </c>
      <c r="E579" s="42" t="s">
        <v>4791</v>
      </c>
      <c r="F579" s="40">
        <v>468</v>
      </c>
    </row>
    <row r="580" spans="1:6" x14ac:dyDescent="0.25">
      <c r="A580" s="43" t="s">
        <v>4244</v>
      </c>
      <c r="B580" s="42" t="s">
        <v>2003</v>
      </c>
      <c r="C580" s="42" t="s">
        <v>303</v>
      </c>
      <c r="D580" s="42" t="s">
        <v>1241</v>
      </c>
      <c r="E580" s="42" t="s">
        <v>4792</v>
      </c>
      <c r="F580" s="40">
        <v>469</v>
      </c>
    </row>
    <row r="581" spans="1:6" x14ac:dyDescent="0.25">
      <c r="A581" s="43" t="s">
        <v>4244</v>
      </c>
      <c r="B581" s="42" t="s">
        <v>2003</v>
      </c>
      <c r="C581" s="42" t="s">
        <v>303</v>
      </c>
      <c r="D581" s="42" t="s">
        <v>1243</v>
      </c>
      <c r="E581" s="42" t="s">
        <v>4793</v>
      </c>
      <c r="F581" s="40">
        <v>470</v>
      </c>
    </row>
    <row r="582" spans="1:6" x14ac:dyDescent="0.25">
      <c r="A582" s="43" t="s">
        <v>4244</v>
      </c>
      <c r="B582" s="42" t="s">
        <v>2003</v>
      </c>
      <c r="C582" s="42" t="s">
        <v>303</v>
      </c>
      <c r="D582" s="42" t="s">
        <v>1245</v>
      </c>
      <c r="E582" s="42" t="s">
        <v>4794</v>
      </c>
      <c r="F582" s="40">
        <v>471</v>
      </c>
    </row>
    <row r="583" spans="1:6" x14ac:dyDescent="0.25">
      <c r="A583" s="43" t="s">
        <v>4244</v>
      </c>
      <c r="B583" s="42" t="s">
        <v>2003</v>
      </c>
      <c r="C583" s="42" t="s">
        <v>303</v>
      </c>
      <c r="D583" s="42" t="s">
        <v>1247</v>
      </c>
      <c r="E583" s="42" t="s">
        <v>4795</v>
      </c>
      <c r="F583" s="40">
        <v>472</v>
      </c>
    </row>
    <row r="584" spans="1:6" x14ac:dyDescent="0.25">
      <c r="A584" s="43" t="s">
        <v>4244</v>
      </c>
      <c r="B584" s="42" t="s">
        <v>2003</v>
      </c>
      <c r="C584" s="42" t="s">
        <v>303</v>
      </c>
      <c r="D584" s="42" t="s">
        <v>1249</v>
      </c>
      <c r="E584" s="42" t="s">
        <v>4796</v>
      </c>
      <c r="F584" s="40">
        <v>473</v>
      </c>
    </row>
    <row r="585" spans="1:6" x14ac:dyDescent="0.25">
      <c r="A585" s="43" t="s">
        <v>4244</v>
      </c>
      <c r="B585" s="42" t="s">
        <v>2003</v>
      </c>
      <c r="C585" s="42" t="s">
        <v>303</v>
      </c>
      <c r="D585" s="42" t="s">
        <v>1251</v>
      </c>
      <c r="E585" s="42" t="s">
        <v>4797</v>
      </c>
      <c r="F585" s="40">
        <v>474</v>
      </c>
    </row>
    <row r="586" spans="1:6" x14ac:dyDescent="0.25">
      <c r="A586" s="43" t="s">
        <v>4244</v>
      </c>
      <c r="B586" s="42" t="s">
        <v>2003</v>
      </c>
      <c r="C586" s="42" t="s">
        <v>303</v>
      </c>
      <c r="D586" s="42" t="s">
        <v>1253</v>
      </c>
      <c r="E586" s="42" t="s">
        <v>4798</v>
      </c>
      <c r="F586" s="40">
        <v>475</v>
      </c>
    </row>
    <row r="587" spans="1:6" x14ac:dyDescent="0.25">
      <c r="A587" s="43" t="s">
        <v>4244</v>
      </c>
      <c r="B587" s="42" t="s">
        <v>2003</v>
      </c>
      <c r="C587" s="42" t="s">
        <v>303</v>
      </c>
      <c r="D587" s="42" t="s">
        <v>1255</v>
      </c>
      <c r="E587" s="42" t="s">
        <v>4799</v>
      </c>
      <c r="F587" s="40">
        <v>476</v>
      </c>
    </row>
    <row r="588" spans="1:6" x14ac:dyDescent="0.25">
      <c r="A588" s="43" t="s">
        <v>4244</v>
      </c>
      <c r="B588" s="42" t="s">
        <v>2003</v>
      </c>
      <c r="C588" s="42" t="s">
        <v>303</v>
      </c>
      <c r="D588" s="42" t="s">
        <v>1257</v>
      </c>
      <c r="E588" s="42" t="s">
        <v>4800</v>
      </c>
      <c r="F588" s="40">
        <v>477</v>
      </c>
    </row>
    <row r="589" spans="1:6" x14ac:dyDescent="0.25">
      <c r="A589" s="43" t="s">
        <v>4244</v>
      </c>
      <c r="B589" s="42" t="s">
        <v>2003</v>
      </c>
      <c r="C589" s="42" t="s">
        <v>303</v>
      </c>
      <c r="D589" s="42" t="s">
        <v>1259</v>
      </c>
      <c r="E589" s="42" t="s">
        <v>4801</v>
      </c>
      <c r="F589" s="40">
        <v>478</v>
      </c>
    </row>
    <row r="590" spans="1:6" x14ac:dyDescent="0.25">
      <c r="A590" s="43" t="s">
        <v>4244</v>
      </c>
      <c r="B590" s="42" t="s">
        <v>2003</v>
      </c>
      <c r="C590" s="42" t="s">
        <v>303</v>
      </c>
      <c r="D590" s="42" t="s">
        <v>1261</v>
      </c>
      <c r="E590" s="42" t="s">
        <v>4802</v>
      </c>
      <c r="F590" s="40">
        <v>479</v>
      </c>
    </row>
    <row r="591" spans="1:6" x14ac:dyDescent="0.25">
      <c r="A591" s="43" t="s">
        <v>4244</v>
      </c>
      <c r="B591" s="42" t="s">
        <v>2003</v>
      </c>
      <c r="C591" s="42" t="s">
        <v>303</v>
      </c>
      <c r="D591" s="42" t="s">
        <v>1263</v>
      </c>
      <c r="E591" s="42" t="s">
        <v>4803</v>
      </c>
      <c r="F591" s="40">
        <v>480</v>
      </c>
    </row>
    <row r="592" spans="1:6" x14ac:dyDescent="0.25">
      <c r="A592" s="43" t="s">
        <v>4244</v>
      </c>
      <c r="B592" s="42" t="s">
        <v>2003</v>
      </c>
      <c r="C592" s="42" t="s">
        <v>303</v>
      </c>
      <c r="D592" s="42" t="s">
        <v>1265</v>
      </c>
      <c r="E592" s="42" t="s">
        <v>4804</v>
      </c>
      <c r="F592" s="40">
        <v>481</v>
      </c>
    </row>
    <row r="593" spans="1:6" x14ac:dyDescent="0.25">
      <c r="A593" s="43" t="s">
        <v>4244</v>
      </c>
      <c r="B593" s="42" t="s">
        <v>2003</v>
      </c>
      <c r="C593" s="42" t="s">
        <v>303</v>
      </c>
      <c r="D593" s="42" t="s">
        <v>1267</v>
      </c>
      <c r="E593" s="42" t="s">
        <v>4805</v>
      </c>
      <c r="F593" s="40">
        <v>482</v>
      </c>
    </row>
    <row r="594" spans="1:6" x14ac:dyDescent="0.25">
      <c r="A594" s="43" t="s">
        <v>4244</v>
      </c>
      <c r="B594" s="42" t="s">
        <v>2003</v>
      </c>
      <c r="C594" s="42" t="s">
        <v>303</v>
      </c>
      <c r="D594" s="42" t="s">
        <v>1269</v>
      </c>
      <c r="E594" s="42" t="s">
        <v>4806</v>
      </c>
      <c r="F594" s="40">
        <v>483</v>
      </c>
    </row>
    <row r="595" spans="1:6" x14ac:dyDescent="0.25">
      <c r="A595" s="43" t="s">
        <v>4244</v>
      </c>
      <c r="B595" s="42" t="s">
        <v>2003</v>
      </c>
      <c r="C595" s="42" t="s">
        <v>303</v>
      </c>
      <c r="D595" s="42" t="s">
        <v>1271</v>
      </c>
      <c r="E595" s="42" t="s">
        <v>4807</v>
      </c>
      <c r="F595" s="40">
        <v>484</v>
      </c>
    </row>
    <row r="596" spans="1:6" x14ac:dyDescent="0.25">
      <c r="A596" s="43" t="s">
        <v>4244</v>
      </c>
      <c r="B596" s="42" t="s">
        <v>2003</v>
      </c>
      <c r="C596" s="42" t="s">
        <v>303</v>
      </c>
      <c r="D596" s="42" t="s">
        <v>1273</v>
      </c>
      <c r="E596" s="42" t="s">
        <v>4808</v>
      </c>
      <c r="F596" s="40">
        <v>485</v>
      </c>
    </row>
    <row r="597" spans="1:6" x14ac:dyDescent="0.25">
      <c r="A597" s="43" t="s">
        <v>4244</v>
      </c>
      <c r="B597" s="42" t="s">
        <v>2003</v>
      </c>
      <c r="C597" s="42" t="s">
        <v>303</v>
      </c>
      <c r="D597" s="42" t="s">
        <v>1275</v>
      </c>
      <c r="E597" s="42" t="s">
        <v>4809</v>
      </c>
      <c r="F597" s="40">
        <v>486</v>
      </c>
    </row>
    <row r="598" spans="1:6" x14ac:dyDescent="0.25">
      <c r="A598" s="43" t="s">
        <v>4244</v>
      </c>
      <c r="B598" s="42" t="s">
        <v>2003</v>
      </c>
      <c r="C598" s="42" t="s">
        <v>303</v>
      </c>
      <c r="D598" s="42" t="s">
        <v>1277</v>
      </c>
      <c r="E598" s="42" t="s">
        <v>4810</v>
      </c>
      <c r="F598" s="40">
        <v>487</v>
      </c>
    </row>
    <row r="599" spans="1:6" x14ac:dyDescent="0.25">
      <c r="A599" s="43" t="s">
        <v>4244</v>
      </c>
      <c r="B599" s="42" t="s">
        <v>2003</v>
      </c>
      <c r="C599" s="42" t="s">
        <v>303</v>
      </c>
      <c r="D599" s="42" t="s">
        <v>1279</v>
      </c>
      <c r="E599" s="42" t="s">
        <v>4811</v>
      </c>
      <c r="F599" s="40">
        <v>488</v>
      </c>
    </row>
    <row r="600" spans="1:6" x14ac:dyDescent="0.25">
      <c r="A600" s="43" t="s">
        <v>4244</v>
      </c>
      <c r="B600" s="42" t="s">
        <v>2003</v>
      </c>
      <c r="C600" s="42" t="s">
        <v>303</v>
      </c>
      <c r="D600" s="42" t="s">
        <v>1281</v>
      </c>
      <c r="E600" s="42" t="s">
        <v>4812</v>
      </c>
      <c r="F600" s="40">
        <v>489</v>
      </c>
    </row>
    <row r="601" spans="1:6" x14ac:dyDescent="0.25">
      <c r="A601" s="43" t="s">
        <v>4244</v>
      </c>
      <c r="B601" s="42" t="s">
        <v>2003</v>
      </c>
      <c r="C601" s="42" t="s">
        <v>303</v>
      </c>
      <c r="D601" s="42" t="s">
        <v>1283</v>
      </c>
      <c r="E601" s="42" t="s">
        <v>4813</v>
      </c>
      <c r="F601" s="40">
        <v>490</v>
      </c>
    </row>
    <row r="602" spans="1:6" x14ac:dyDescent="0.25">
      <c r="A602" s="43" t="s">
        <v>4244</v>
      </c>
      <c r="B602" s="42" t="s">
        <v>2003</v>
      </c>
      <c r="C602" s="42" t="s">
        <v>303</v>
      </c>
      <c r="D602" s="42" t="s">
        <v>1285</v>
      </c>
      <c r="E602" s="42" t="s">
        <v>4814</v>
      </c>
      <c r="F602" s="40">
        <v>491</v>
      </c>
    </row>
    <row r="603" spans="1:6" x14ac:dyDescent="0.25">
      <c r="A603" s="43" t="s">
        <v>4244</v>
      </c>
      <c r="B603" s="42" t="s">
        <v>2003</v>
      </c>
      <c r="C603" s="42" t="s">
        <v>303</v>
      </c>
      <c r="D603" s="42" t="s">
        <v>1287</v>
      </c>
      <c r="E603" s="42" t="s">
        <v>4815</v>
      </c>
      <c r="F603" s="40">
        <v>492</v>
      </c>
    </row>
    <row r="604" spans="1:6" x14ac:dyDescent="0.25">
      <c r="A604" s="43" t="s">
        <v>4244</v>
      </c>
      <c r="B604" s="42" t="s">
        <v>2003</v>
      </c>
      <c r="C604" s="42" t="s">
        <v>303</v>
      </c>
      <c r="D604" s="42" t="s">
        <v>1289</v>
      </c>
      <c r="E604" s="42" t="s">
        <v>4816</v>
      </c>
      <c r="F604" s="40">
        <v>493</v>
      </c>
    </row>
    <row r="605" spans="1:6" x14ac:dyDescent="0.25">
      <c r="A605" s="43" t="s">
        <v>4244</v>
      </c>
      <c r="B605" s="42" t="s">
        <v>2003</v>
      </c>
      <c r="C605" s="42" t="s">
        <v>303</v>
      </c>
      <c r="D605" s="42" t="s">
        <v>1291</v>
      </c>
      <c r="E605" s="42" t="s">
        <v>4817</v>
      </c>
      <c r="F605" s="40">
        <v>494</v>
      </c>
    </row>
    <row r="606" spans="1:6" x14ac:dyDescent="0.25">
      <c r="A606" s="43" t="s">
        <v>4244</v>
      </c>
      <c r="B606" s="42" t="s">
        <v>2003</v>
      </c>
      <c r="C606" s="42" t="s">
        <v>303</v>
      </c>
      <c r="D606" s="42" t="s">
        <v>1293</v>
      </c>
      <c r="E606" s="42" t="s">
        <v>4818</v>
      </c>
      <c r="F606" s="40">
        <v>495</v>
      </c>
    </row>
    <row r="607" spans="1:6" x14ac:dyDescent="0.25">
      <c r="A607" s="43" t="s">
        <v>4244</v>
      </c>
      <c r="B607" s="42" t="s">
        <v>2003</v>
      </c>
      <c r="C607" s="42" t="s">
        <v>303</v>
      </c>
      <c r="D607" s="42" t="s">
        <v>1295</v>
      </c>
      <c r="E607" s="42" t="s">
        <v>4819</v>
      </c>
      <c r="F607" s="40">
        <v>496</v>
      </c>
    </row>
    <row r="608" spans="1:6" x14ac:dyDescent="0.25">
      <c r="A608" s="43" t="s">
        <v>4244</v>
      </c>
      <c r="B608" s="42" t="s">
        <v>2003</v>
      </c>
      <c r="C608" s="42" t="s">
        <v>303</v>
      </c>
      <c r="D608" s="42" t="s">
        <v>1297</v>
      </c>
      <c r="E608" s="42" t="s">
        <v>4820</v>
      </c>
      <c r="F608" s="40">
        <v>497</v>
      </c>
    </row>
    <row r="609" spans="1:6" x14ac:dyDescent="0.25">
      <c r="A609" s="43" t="s">
        <v>4244</v>
      </c>
      <c r="B609" s="42" t="s">
        <v>2003</v>
      </c>
      <c r="C609" s="42" t="s">
        <v>303</v>
      </c>
      <c r="D609" s="42" t="s">
        <v>1299</v>
      </c>
      <c r="E609" s="42" t="s">
        <v>4821</v>
      </c>
      <c r="F609" s="40">
        <v>498</v>
      </c>
    </row>
    <row r="610" spans="1:6" x14ac:dyDescent="0.25">
      <c r="A610" s="43" t="s">
        <v>4244</v>
      </c>
      <c r="B610" s="42" t="s">
        <v>2003</v>
      </c>
      <c r="C610" s="42" t="s">
        <v>303</v>
      </c>
      <c r="D610" s="42" t="s">
        <v>1301</v>
      </c>
      <c r="E610" s="42" t="s">
        <v>4822</v>
      </c>
      <c r="F610" s="40">
        <v>499</v>
      </c>
    </row>
    <row r="611" spans="1:6" x14ac:dyDescent="0.25">
      <c r="A611" s="43" t="s">
        <v>4244</v>
      </c>
      <c r="B611" s="42" t="s">
        <v>2003</v>
      </c>
      <c r="C611" s="42" t="s">
        <v>303</v>
      </c>
      <c r="D611" s="42" t="s">
        <v>1303</v>
      </c>
      <c r="E611" s="42" t="s">
        <v>4823</v>
      </c>
      <c r="F611" s="40">
        <v>500</v>
      </c>
    </row>
    <row r="612" spans="1:6" x14ac:dyDescent="0.25">
      <c r="A612" s="43" t="s">
        <v>4244</v>
      </c>
      <c r="B612" s="42" t="s">
        <v>2003</v>
      </c>
      <c r="C612" s="42" t="s">
        <v>303</v>
      </c>
      <c r="D612" s="42" t="s">
        <v>1305</v>
      </c>
      <c r="E612" s="42" t="s">
        <v>4824</v>
      </c>
      <c r="F612" s="40">
        <v>501</v>
      </c>
    </row>
    <row r="613" spans="1:6" x14ac:dyDescent="0.25">
      <c r="A613" s="43" t="s">
        <v>4244</v>
      </c>
      <c r="B613" s="42" t="s">
        <v>2003</v>
      </c>
      <c r="C613" s="42" t="s">
        <v>303</v>
      </c>
      <c r="D613" s="42" t="s">
        <v>1307</v>
      </c>
      <c r="E613" s="42" t="s">
        <v>4825</v>
      </c>
      <c r="F613" s="40">
        <v>502</v>
      </c>
    </row>
    <row r="614" spans="1:6" x14ac:dyDescent="0.25">
      <c r="A614" s="43" t="s">
        <v>4244</v>
      </c>
      <c r="B614" s="42" t="s">
        <v>2003</v>
      </c>
      <c r="C614" s="42" t="s">
        <v>303</v>
      </c>
      <c r="D614" s="42" t="s">
        <v>1309</v>
      </c>
      <c r="E614" s="42" t="s">
        <v>4826</v>
      </c>
      <c r="F614" s="40">
        <v>503</v>
      </c>
    </row>
    <row r="615" spans="1:6" x14ac:dyDescent="0.25">
      <c r="A615" s="43" t="s">
        <v>4244</v>
      </c>
      <c r="B615" s="42" t="s">
        <v>2003</v>
      </c>
      <c r="C615" s="42" t="s">
        <v>303</v>
      </c>
      <c r="D615" s="42" t="s">
        <v>1311</v>
      </c>
      <c r="E615" s="42" t="s">
        <v>4827</v>
      </c>
      <c r="F615" s="40">
        <v>504</v>
      </c>
    </row>
    <row r="616" spans="1:6" x14ac:dyDescent="0.25">
      <c r="A616" s="43" t="s">
        <v>4244</v>
      </c>
      <c r="B616" s="42" t="s">
        <v>2003</v>
      </c>
      <c r="C616" s="42" t="s">
        <v>303</v>
      </c>
      <c r="D616" s="42" t="s">
        <v>1313</v>
      </c>
      <c r="E616" s="42" t="s">
        <v>4828</v>
      </c>
      <c r="F616" s="40">
        <v>505</v>
      </c>
    </row>
    <row r="617" spans="1:6" x14ac:dyDescent="0.25">
      <c r="A617" s="43" t="s">
        <v>4244</v>
      </c>
      <c r="B617" s="42" t="s">
        <v>2003</v>
      </c>
      <c r="C617" s="42" t="s">
        <v>303</v>
      </c>
      <c r="D617" s="42" t="s">
        <v>1315</v>
      </c>
      <c r="E617" s="42" t="s">
        <v>4829</v>
      </c>
      <c r="F617" s="40">
        <v>506</v>
      </c>
    </row>
    <row r="618" spans="1:6" x14ac:dyDescent="0.25">
      <c r="A618" s="43" t="s">
        <v>4244</v>
      </c>
      <c r="B618" s="42" t="s">
        <v>2003</v>
      </c>
      <c r="C618" s="42" t="s">
        <v>303</v>
      </c>
      <c r="D618" s="42" t="s">
        <v>1317</v>
      </c>
      <c r="E618" s="42" t="s">
        <v>4830</v>
      </c>
      <c r="F618" s="40">
        <v>507</v>
      </c>
    </row>
    <row r="619" spans="1:6" x14ac:dyDescent="0.25">
      <c r="A619" s="43" t="s">
        <v>4244</v>
      </c>
      <c r="B619" s="42" t="s">
        <v>2003</v>
      </c>
      <c r="C619" s="42" t="s">
        <v>303</v>
      </c>
      <c r="D619" s="42" t="s">
        <v>1319</v>
      </c>
      <c r="E619" s="42" t="s">
        <v>4831</v>
      </c>
      <c r="F619" s="40">
        <v>508</v>
      </c>
    </row>
    <row r="620" spans="1:6" x14ac:dyDescent="0.25">
      <c r="A620" s="43" t="s">
        <v>4244</v>
      </c>
      <c r="B620" s="42" t="s">
        <v>2003</v>
      </c>
      <c r="C620" s="42" t="s">
        <v>303</v>
      </c>
      <c r="D620" s="42" t="s">
        <v>1321</v>
      </c>
      <c r="E620" s="42" t="s">
        <v>4832</v>
      </c>
      <c r="F620" s="40">
        <v>509</v>
      </c>
    </row>
    <row r="621" spans="1:6" x14ac:dyDescent="0.25">
      <c r="A621" s="43" t="s">
        <v>4244</v>
      </c>
      <c r="B621" s="42" t="s">
        <v>2003</v>
      </c>
      <c r="C621" s="42" t="s">
        <v>303</v>
      </c>
      <c r="D621" s="42" t="s">
        <v>1323</v>
      </c>
      <c r="E621" s="42" t="s">
        <v>4833</v>
      </c>
      <c r="F621" s="40">
        <v>510</v>
      </c>
    </row>
    <row r="622" spans="1:6" x14ac:dyDescent="0.25">
      <c r="A622" s="43" t="s">
        <v>4244</v>
      </c>
      <c r="B622" s="42" t="s">
        <v>2003</v>
      </c>
      <c r="C622" s="42" t="s">
        <v>303</v>
      </c>
      <c r="D622" s="42" t="s">
        <v>1325</v>
      </c>
      <c r="E622" s="42" t="s">
        <v>4834</v>
      </c>
      <c r="F622" s="40">
        <v>511</v>
      </c>
    </row>
    <row r="623" spans="1:6" x14ac:dyDescent="0.25">
      <c r="A623" s="43" t="s">
        <v>4244</v>
      </c>
      <c r="B623" s="42" t="s">
        <v>2003</v>
      </c>
      <c r="C623" s="42" t="s">
        <v>303</v>
      </c>
      <c r="D623" s="42" t="s">
        <v>1327</v>
      </c>
      <c r="E623" s="42" t="s">
        <v>4835</v>
      </c>
      <c r="F623" s="40">
        <v>512</v>
      </c>
    </row>
    <row r="624" spans="1:6" x14ac:dyDescent="0.25">
      <c r="A624" s="43" t="s">
        <v>4244</v>
      </c>
      <c r="B624" s="42" t="s">
        <v>2003</v>
      </c>
      <c r="C624" s="42" t="s">
        <v>303</v>
      </c>
      <c r="D624" s="42" t="s">
        <v>1329</v>
      </c>
      <c r="E624" s="42" t="s">
        <v>4836</v>
      </c>
      <c r="F624" s="40">
        <v>513</v>
      </c>
    </row>
    <row r="625" spans="1:6" x14ac:dyDescent="0.25">
      <c r="A625" s="43" t="s">
        <v>4244</v>
      </c>
      <c r="B625" s="42" t="s">
        <v>2003</v>
      </c>
      <c r="C625" s="42" t="s">
        <v>303</v>
      </c>
      <c r="D625" s="42" t="s">
        <v>1331</v>
      </c>
      <c r="E625" s="42" t="s">
        <v>4837</v>
      </c>
      <c r="F625" s="40">
        <v>514</v>
      </c>
    </row>
    <row r="626" spans="1:6" x14ac:dyDescent="0.25">
      <c r="A626" s="43" t="s">
        <v>4244</v>
      </c>
      <c r="B626" s="42" t="s">
        <v>2003</v>
      </c>
      <c r="C626" s="42" t="s">
        <v>303</v>
      </c>
      <c r="D626" s="42" t="s">
        <v>1333</v>
      </c>
      <c r="E626" s="42" t="s">
        <v>4838</v>
      </c>
      <c r="F626" s="40">
        <v>515</v>
      </c>
    </row>
    <row r="627" spans="1:6" x14ac:dyDescent="0.25">
      <c r="A627" s="43" t="s">
        <v>4244</v>
      </c>
      <c r="B627" s="42" t="s">
        <v>2003</v>
      </c>
      <c r="C627" s="42" t="s">
        <v>303</v>
      </c>
      <c r="D627" s="42" t="s">
        <v>1335</v>
      </c>
      <c r="E627" s="42" t="s">
        <v>4839</v>
      </c>
      <c r="F627" s="40">
        <v>516</v>
      </c>
    </row>
    <row r="628" spans="1:6" x14ac:dyDescent="0.25">
      <c r="A628" s="43" t="s">
        <v>4244</v>
      </c>
      <c r="B628" s="42" t="s">
        <v>2003</v>
      </c>
      <c r="C628" s="42" t="s">
        <v>303</v>
      </c>
      <c r="D628" s="42" t="s">
        <v>1337</v>
      </c>
      <c r="E628" s="42" t="s">
        <v>4840</v>
      </c>
      <c r="F628" s="40">
        <v>517</v>
      </c>
    </row>
    <row r="629" spans="1:6" x14ac:dyDescent="0.25">
      <c r="A629" s="43" t="s">
        <v>4244</v>
      </c>
      <c r="B629" s="42" t="s">
        <v>2003</v>
      </c>
      <c r="C629" s="42" t="s">
        <v>303</v>
      </c>
      <c r="D629" s="42" t="s">
        <v>1339</v>
      </c>
      <c r="E629" s="42" t="s">
        <v>4841</v>
      </c>
      <c r="F629" s="40">
        <v>518</v>
      </c>
    </row>
    <row r="630" spans="1:6" x14ac:dyDescent="0.25">
      <c r="A630" s="43" t="s">
        <v>4244</v>
      </c>
      <c r="B630" s="42" t="s">
        <v>2003</v>
      </c>
      <c r="C630" s="42" t="s">
        <v>303</v>
      </c>
      <c r="D630" s="42" t="s">
        <v>1341</v>
      </c>
      <c r="E630" s="42" t="s">
        <v>4842</v>
      </c>
      <c r="F630" s="40">
        <v>519</v>
      </c>
    </row>
    <row r="631" spans="1:6" x14ac:dyDescent="0.25">
      <c r="A631" s="43" t="s">
        <v>4244</v>
      </c>
      <c r="B631" s="42" t="s">
        <v>2003</v>
      </c>
      <c r="C631" s="42" t="s">
        <v>303</v>
      </c>
      <c r="D631" s="42" t="s">
        <v>1343</v>
      </c>
      <c r="E631" s="42" t="s">
        <v>4843</v>
      </c>
      <c r="F631" s="40">
        <v>520</v>
      </c>
    </row>
    <row r="632" spans="1:6" x14ac:dyDescent="0.25">
      <c r="A632" s="43" t="s">
        <v>4244</v>
      </c>
      <c r="B632" s="42" t="s">
        <v>2003</v>
      </c>
      <c r="C632" s="42" t="s">
        <v>303</v>
      </c>
      <c r="D632" s="42" t="s">
        <v>1345</v>
      </c>
      <c r="E632" s="42" t="s">
        <v>4844</v>
      </c>
      <c r="F632" s="40">
        <v>521</v>
      </c>
    </row>
    <row r="633" spans="1:6" x14ac:dyDescent="0.25">
      <c r="A633" s="43" t="s">
        <v>4244</v>
      </c>
      <c r="B633" s="42" t="s">
        <v>2003</v>
      </c>
      <c r="C633" s="42" t="s">
        <v>303</v>
      </c>
      <c r="D633" s="42" t="s">
        <v>1347</v>
      </c>
      <c r="E633" s="42" t="s">
        <v>4845</v>
      </c>
      <c r="F633" s="40">
        <v>522</v>
      </c>
    </row>
    <row r="634" spans="1:6" x14ac:dyDescent="0.25">
      <c r="A634" s="43" t="s">
        <v>4244</v>
      </c>
      <c r="B634" s="42" t="s">
        <v>2003</v>
      </c>
      <c r="C634" s="42" t="s">
        <v>303</v>
      </c>
      <c r="D634" s="42" t="s">
        <v>1349</v>
      </c>
      <c r="E634" s="42" t="s">
        <v>4846</v>
      </c>
      <c r="F634" s="40">
        <v>523</v>
      </c>
    </row>
    <row r="635" spans="1:6" x14ac:dyDescent="0.25">
      <c r="A635" s="43" t="s">
        <v>4244</v>
      </c>
      <c r="B635" s="42" t="s">
        <v>2003</v>
      </c>
      <c r="C635" s="42" t="s">
        <v>303</v>
      </c>
      <c r="D635" s="42" t="s">
        <v>1351</v>
      </c>
      <c r="E635" s="42" t="s">
        <v>4847</v>
      </c>
      <c r="F635" s="40">
        <v>524</v>
      </c>
    </row>
    <row r="636" spans="1:6" x14ac:dyDescent="0.25">
      <c r="A636" s="43" t="s">
        <v>4244</v>
      </c>
      <c r="B636" s="42" t="s">
        <v>2003</v>
      </c>
      <c r="C636" s="42" t="s">
        <v>303</v>
      </c>
      <c r="D636" s="42" t="s">
        <v>1353</v>
      </c>
      <c r="E636" s="42" t="s">
        <v>4848</v>
      </c>
      <c r="F636" s="40">
        <v>525</v>
      </c>
    </row>
    <row r="637" spans="1:6" x14ac:dyDescent="0.25">
      <c r="A637" s="43" t="s">
        <v>4244</v>
      </c>
      <c r="B637" s="42" t="s">
        <v>2003</v>
      </c>
      <c r="C637" s="42" t="s">
        <v>303</v>
      </c>
      <c r="D637" s="42" t="s">
        <v>1355</v>
      </c>
      <c r="E637" s="42" t="s">
        <v>4849</v>
      </c>
      <c r="F637" s="40">
        <v>526</v>
      </c>
    </row>
    <row r="638" spans="1:6" x14ac:dyDescent="0.25">
      <c r="A638" s="43" t="s">
        <v>4244</v>
      </c>
      <c r="B638" s="42" t="s">
        <v>2003</v>
      </c>
      <c r="C638" s="42" t="s">
        <v>303</v>
      </c>
      <c r="D638" s="42" t="s">
        <v>1357</v>
      </c>
      <c r="E638" s="42" t="s">
        <v>4850</v>
      </c>
      <c r="F638" s="40">
        <v>527</v>
      </c>
    </row>
    <row r="639" spans="1:6" x14ac:dyDescent="0.25">
      <c r="A639" s="43" t="s">
        <v>4244</v>
      </c>
      <c r="B639" s="42" t="s">
        <v>2003</v>
      </c>
      <c r="C639" s="42" t="s">
        <v>303</v>
      </c>
      <c r="D639" s="42" t="s">
        <v>1359</v>
      </c>
      <c r="E639" s="42" t="s">
        <v>4851</v>
      </c>
      <c r="F639" s="40">
        <v>528</v>
      </c>
    </row>
    <row r="640" spans="1:6" x14ac:dyDescent="0.25">
      <c r="A640" s="43" t="s">
        <v>4244</v>
      </c>
      <c r="B640" s="42" t="s">
        <v>2003</v>
      </c>
      <c r="C640" s="42" t="s">
        <v>303</v>
      </c>
      <c r="D640" s="42" t="s">
        <v>1361</v>
      </c>
      <c r="E640" s="42" t="s">
        <v>4852</v>
      </c>
      <c r="F640" s="40">
        <v>529</v>
      </c>
    </row>
    <row r="641" spans="1:6" x14ac:dyDescent="0.25">
      <c r="A641" s="43" t="s">
        <v>4244</v>
      </c>
      <c r="B641" s="42" t="s">
        <v>2003</v>
      </c>
      <c r="C641" s="42" t="s">
        <v>303</v>
      </c>
      <c r="D641" s="42" t="s">
        <v>1363</v>
      </c>
      <c r="E641" s="42" t="s">
        <v>4853</v>
      </c>
      <c r="F641" s="40">
        <v>530</v>
      </c>
    </row>
    <row r="642" spans="1:6" x14ac:dyDescent="0.25">
      <c r="A642" s="43" t="s">
        <v>4244</v>
      </c>
      <c r="B642" s="42" t="s">
        <v>2003</v>
      </c>
      <c r="C642" s="42" t="s">
        <v>303</v>
      </c>
      <c r="D642" s="42" t="s">
        <v>1365</v>
      </c>
      <c r="E642" s="42" t="s">
        <v>4854</v>
      </c>
      <c r="F642" s="40">
        <v>531</v>
      </c>
    </row>
    <row r="643" spans="1:6" x14ac:dyDescent="0.25">
      <c r="A643" s="43" t="s">
        <v>4244</v>
      </c>
      <c r="B643" s="42" t="s">
        <v>2003</v>
      </c>
      <c r="C643" s="42" t="s">
        <v>303</v>
      </c>
      <c r="D643" s="42" t="s">
        <v>1367</v>
      </c>
      <c r="E643" s="42" t="s">
        <v>4855</v>
      </c>
      <c r="F643" s="40">
        <v>532</v>
      </c>
    </row>
    <row r="644" spans="1:6" x14ac:dyDescent="0.25">
      <c r="A644" s="43" t="s">
        <v>4244</v>
      </c>
      <c r="B644" s="42" t="s">
        <v>2003</v>
      </c>
      <c r="C644" s="42" t="s">
        <v>303</v>
      </c>
      <c r="D644" s="42" t="s">
        <v>1369</v>
      </c>
      <c r="E644" s="42" t="s">
        <v>4856</v>
      </c>
      <c r="F644" s="40">
        <v>533</v>
      </c>
    </row>
    <row r="645" spans="1:6" x14ac:dyDescent="0.25">
      <c r="A645" s="43" t="s">
        <v>4244</v>
      </c>
      <c r="B645" s="42" t="s">
        <v>2003</v>
      </c>
      <c r="C645" s="42" t="s">
        <v>303</v>
      </c>
      <c r="D645" s="42" t="s">
        <v>1371</v>
      </c>
      <c r="E645" s="42" t="s">
        <v>4857</v>
      </c>
      <c r="F645" s="40">
        <v>534</v>
      </c>
    </row>
    <row r="646" spans="1:6" x14ac:dyDescent="0.25">
      <c r="A646" s="43" t="s">
        <v>4244</v>
      </c>
      <c r="B646" s="42" t="s">
        <v>2003</v>
      </c>
      <c r="C646" s="42" t="s">
        <v>303</v>
      </c>
      <c r="D646" s="42" t="s">
        <v>1373</v>
      </c>
      <c r="E646" s="42" t="s">
        <v>4858</v>
      </c>
      <c r="F646" s="40">
        <v>535</v>
      </c>
    </row>
    <row r="647" spans="1:6" x14ac:dyDescent="0.25">
      <c r="A647" s="43" t="s">
        <v>4244</v>
      </c>
      <c r="B647" s="42" t="s">
        <v>2003</v>
      </c>
      <c r="C647" s="42" t="s">
        <v>303</v>
      </c>
      <c r="D647" s="42" t="s">
        <v>1375</v>
      </c>
      <c r="E647" s="42" t="s">
        <v>4859</v>
      </c>
      <c r="F647" s="40">
        <v>536</v>
      </c>
    </row>
    <row r="648" spans="1:6" x14ac:dyDescent="0.25">
      <c r="A648" s="43" t="s">
        <v>4244</v>
      </c>
      <c r="B648" s="42" t="s">
        <v>2003</v>
      </c>
      <c r="C648" s="42" t="s">
        <v>303</v>
      </c>
      <c r="D648" s="42" t="s">
        <v>1377</v>
      </c>
      <c r="E648" s="42" t="s">
        <v>4860</v>
      </c>
      <c r="F648" s="40">
        <v>537</v>
      </c>
    </row>
    <row r="649" spans="1:6" x14ac:dyDescent="0.25">
      <c r="A649" s="43" t="s">
        <v>4244</v>
      </c>
      <c r="B649" s="42" t="s">
        <v>2003</v>
      </c>
      <c r="C649" s="42" t="s">
        <v>303</v>
      </c>
      <c r="D649" s="42" t="s">
        <v>1379</v>
      </c>
      <c r="E649" s="42" t="s">
        <v>4861</v>
      </c>
      <c r="F649" s="40">
        <v>538</v>
      </c>
    </row>
    <row r="650" spans="1:6" x14ac:dyDescent="0.25">
      <c r="A650" s="43" t="s">
        <v>4244</v>
      </c>
      <c r="B650" s="42" t="s">
        <v>2003</v>
      </c>
      <c r="C650" s="42" t="s">
        <v>303</v>
      </c>
      <c r="D650" s="42" t="s">
        <v>1381</v>
      </c>
      <c r="E650" s="42" t="s">
        <v>4862</v>
      </c>
      <c r="F650" s="40">
        <v>539</v>
      </c>
    </row>
    <row r="651" spans="1:6" x14ac:dyDescent="0.25">
      <c r="A651" s="43" t="s">
        <v>4244</v>
      </c>
      <c r="B651" s="42" t="s">
        <v>2003</v>
      </c>
      <c r="C651" s="42" t="s">
        <v>303</v>
      </c>
      <c r="D651" s="42" t="s">
        <v>1383</v>
      </c>
      <c r="E651" s="42" t="s">
        <v>4863</v>
      </c>
      <c r="F651" s="40">
        <v>540</v>
      </c>
    </row>
    <row r="652" spans="1:6" x14ac:dyDescent="0.25">
      <c r="A652" s="43" t="s">
        <v>4244</v>
      </c>
      <c r="B652" s="42" t="s">
        <v>2003</v>
      </c>
      <c r="C652" s="42" t="s">
        <v>303</v>
      </c>
      <c r="D652" s="42" t="s">
        <v>1385</v>
      </c>
      <c r="E652" s="42" t="s">
        <v>4864</v>
      </c>
      <c r="F652" s="40">
        <v>541</v>
      </c>
    </row>
    <row r="653" spans="1:6" x14ac:dyDescent="0.25">
      <c r="A653" s="43" t="s">
        <v>4244</v>
      </c>
      <c r="B653" s="42" t="s">
        <v>2003</v>
      </c>
      <c r="C653" s="42" t="s">
        <v>303</v>
      </c>
      <c r="D653" s="42" t="s">
        <v>1387</v>
      </c>
      <c r="E653" s="42" t="s">
        <v>4865</v>
      </c>
      <c r="F653" s="40">
        <v>542</v>
      </c>
    </row>
    <row r="654" spans="1:6" x14ac:dyDescent="0.25">
      <c r="A654" s="43" t="s">
        <v>4244</v>
      </c>
      <c r="B654" s="42" t="s">
        <v>2003</v>
      </c>
      <c r="C654" s="42" t="s">
        <v>303</v>
      </c>
      <c r="D654" s="42" t="s">
        <v>1389</v>
      </c>
      <c r="E654" s="42" t="s">
        <v>4866</v>
      </c>
      <c r="F654" s="40">
        <v>543</v>
      </c>
    </row>
    <row r="655" spans="1:6" x14ac:dyDescent="0.25">
      <c r="A655" s="43" t="s">
        <v>4244</v>
      </c>
      <c r="B655" s="42" t="s">
        <v>2003</v>
      </c>
      <c r="C655" s="42" t="s">
        <v>303</v>
      </c>
      <c r="D655" s="42" t="s">
        <v>1391</v>
      </c>
      <c r="E655" s="42" t="s">
        <v>4867</v>
      </c>
      <c r="F655" s="40">
        <v>544</v>
      </c>
    </row>
    <row r="656" spans="1:6" x14ac:dyDescent="0.25">
      <c r="A656" s="43" t="s">
        <v>4244</v>
      </c>
      <c r="B656" s="42" t="s">
        <v>2003</v>
      </c>
      <c r="C656" s="42" t="s">
        <v>303</v>
      </c>
      <c r="D656" s="42" t="s">
        <v>1393</v>
      </c>
      <c r="E656" s="42" t="s">
        <v>4868</v>
      </c>
      <c r="F656" s="40">
        <v>545</v>
      </c>
    </row>
    <row r="657" spans="1:6" x14ac:dyDescent="0.25">
      <c r="A657" s="43" t="s">
        <v>4244</v>
      </c>
      <c r="B657" s="42" t="s">
        <v>2003</v>
      </c>
      <c r="C657" s="42" t="s">
        <v>303</v>
      </c>
      <c r="D657" s="42" t="s">
        <v>1395</v>
      </c>
      <c r="E657" s="42" t="s">
        <v>4869</v>
      </c>
      <c r="F657" s="40">
        <v>546</v>
      </c>
    </row>
    <row r="658" spans="1:6" x14ac:dyDescent="0.25">
      <c r="A658" s="43" t="s">
        <v>4244</v>
      </c>
      <c r="B658" s="42" t="s">
        <v>2003</v>
      </c>
      <c r="C658" s="42" t="s">
        <v>303</v>
      </c>
      <c r="D658" s="42" t="s">
        <v>1397</v>
      </c>
      <c r="E658" s="42" t="s">
        <v>4870</v>
      </c>
      <c r="F658" s="40">
        <v>547</v>
      </c>
    </row>
    <row r="659" spans="1:6" x14ac:dyDescent="0.25">
      <c r="A659" s="43" t="s">
        <v>4244</v>
      </c>
      <c r="B659" s="42" t="s">
        <v>2003</v>
      </c>
      <c r="C659" s="42" t="s">
        <v>303</v>
      </c>
      <c r="D659" s="42" t="s">
        <v>1399</v>
      </c>
      <c r="E659" s="42" t="s">
        <v>4871</v>
      </c>
      <c r="F659" s="40">
        <v>548</v>
      </c>
    </row>
    <row r="660" spans="1:6" x14ac:dyDescent="0.25">
      <c r="A660" s="43" t="s">
        <v>4244</v>
      </c>
      <c r="B660" s="42" t="s">
        <v>2003</v>
      </c>
      <c r="C660" s="42" t="s">
        <v>303</v>
      </c>
      <c r="D660" s="42" t="s">
        <v>1401</v>
      </c>
      <c r="E660" s="42" t="s">
        <v>4872</v>
      </c>
      <c r="F660" s="40">
        <v>549</v>
      </c>
    </row>
    <row r="661" spans="1:6" x14ac:dyDescent="0.25">
      <c r="A661" s="43" t="s">
        <v>4244</v>
      </c>
      <c r="B661" s="42" t="s">
        <v>2003</v>
      </c>
      <c r="C661" s="42" t="s">
        <v>303</v>
      </c>
      <c r="D661" s="42" t="s">
        <v>1403</v>
      </c>
      <c r="E661" s="42" t="s">
        <v>4873</v>
      </c>
      <c r="F661" s="40">
        <v>550</v>
      </c>
    </row>
    <row r="662" spans="1:6" x14ac:dyDescent="0.25">
      <c r="A662" s="43" t="s">
        <v>4244</v>
      </c>
      <c r="B662" s="42" t="s">
        <v>2003</v>
      </c>
      <c r="C662" s="42" t="s">
        <v>303</v>
      </c>
      <c r="D662" s="42" t="s">
        <v>1405</v>
      </c>
      <c r="E662" s="42" t="s">
        <v>4874</v>
      </c>
      <c r="F662" s="40">
        <v>551</v>
      </c>
    </row>
    <row r="663" spans="1:6" x14ac:dyDescent="0.25">
      <c r="A663" s="43" t="s">
        <v>4244</v>
      </c>
      <c r="B663" s="42" t="s">
        <v>2003</v>
      </c>
      <c r="C663" s="42" t="s">
        <v>303</v>
      </c>
      <c r="D663" s="42" t="s">
        <v>1407</v>
      </c>
      <c r="E663" s="42" t="s">
        <v>4875</v>
      </c>
      <c r="F663" s="40">
        <v>552</v>
      </c>
    </row>
    <row r="664" spans="1:6" x14ac:dyDescent="0.25">
      <c r="A664" s="43" t="s">
        <v>4244</v>
      </c>
      <c r="B664" s="42" t="s">
        <v>2003</v>
      </c>
      <c r="C664" s="42" t="s">
        <v>303</v>
      </c>
      <c r="D664" s="42" t="s">
        <v>1409</v>
      </c>
      <c r="E664" s="42" t="s">
        <v>4876</v>
      </c>
      <c r="F664" s="40">
        <v>553</v>
      </c>
    </row>
    <row r="665" spans="1:6" x14ac:dyDescent="0.25">
      <c r="A665" s="43" t="s">
        <v>4244</v>
      </c>
      <c r="B665" s="42" t="s">
        <v>2003</v>
      </c>
      <c r="C665" s="42" t="s">
        <v>303</v>
      </c>
      <c r="D665" s="42" t="s">
        <v>1411</v>
      </c>
      <c r="E665" s="42" t="s">
        <v>4877</v>
      </c>
      <c r="F665" s="40">
        <v>554</v>
      </c>
    </row>
    <row r="666" spans="1:6" x14ac:dyDescent="0.25">
      <c r="A666" s="43" t="s">
        <v>4244</v>
      </c>
      <c r="B666" s="42" t="s">
        <v>2003</v>
      </c>
      <c r="C666" s="42" t="s">
        <v>303</v>
      </c>
      <c r="D666" s="42" t="s">
        <v>1413</v>
      </c>
      <c r="E666" s="42" t="s">
        <v>4878</v>
      </c>
      <c r="F666" s="40">
        <v>555</v>
      </c>
    </row>
    <row r="667" spans="1:6" x14ac:dyDescent="0.25">
      <c r="A667" s="43" t="s">
        <v>4244</v>
      </c>
      <c r="B667" s="42" t="s">
        <v>2003</v>
      </c>
      <c r="C667" s="42" t="s">
        <v>303</v>
      </c>
      <c r="D667" s="42" t="s">
        <v>1415</v>
      </c>
      <c r="E667" s="42" t="s">
        <v>4879</v>
      </c>
      <c r="F667" s="40">
        <v>556</v>
      </c>
    </row>
    <row r="668" spans="1:6" x14ac:dyDescent="0.25">
      <c r="A668" s="43" t="s">
        <v>4244</v>
      </c>
      <c r="B668" s="42" t="s">
        <v>2003</v>
      </c>
      <c r="C668" s="42" t="s">
        <v>303</v>
      </c>
      <c r="D668" s="42" t="s">
        <v>1417</v>
      </c>
      <c r="E668" s="42" t="s">
        <v>4880</v>
      </c>
      <c r="F668" s="40">
        <v>557</v>
      </c>
    </row>
    <row r="669" spans="1:6" x14ac:dyDescent="0.25">
      <c r="A669" s="43" t="s">
        <v>4244</v>
      </c>
      <c r="B669" s="42" t="s">
        <v>2003</v>
      </c>
      <c r="C669" s="42" t="s">
        <v>303</v>
      </c>
      <c r="D669" s="42" t="s">
        <v>1419</v>
      </c>
      <c r="E669" s="42" t="s">
        <v>4881</v>
      </c>
      <c r="F669" s="40">
        <v>558</v>
      </c>
    </row>
    <row r="670" spans="1:6" x14ac:dyDescent="0.25">
      <c r="A670" s="43" t="s">
        <v>4244</v>
      </c>
      <c r="B670" s="42" t="s">
        <v>2003</v>
      </c>
      <c r="C670" s="42" t="s">
        <v>303</v>
      </c>
      <c r="D670" s="42" t="s">
        <v>1421</v>
      </c>
      <c r="E670" s="42" t="s">
        <v>4882</v>
      </c>
      <c r="F670" s="40">
        <v>559</v>
      </c>
    </row>
    <row r="671" spans="1:6" x14ac:dyDescent="0.25">
      <c r="A671" s="43" t="s">
        <v>4244</v>
      </c>
      <c r="B671" s="42" t="s">
        <v>2003</v>
      </c>
      <c r="C671" s="42" t="s">
        <v>303</v>
      </c>
      <c r="D671" s="42" t="s">
        <v>1423</v>
      </c>
      <c r="E671" s="42" t="s">
        <v>4883</v>
      </c>
      <c r="F671" s="40">
        <v>560</v>
      </c>
    </row>
    <row r="672" spans="1:6" x14ac:dyDescent="0.25">
      <c r="A672" s="43" t="s">
        <v>4244</v>
      </c>
      <c r="B672" s="42" t="s">
        <v>2003</v>
      </c>
      <c r="C672" s="42" t="s">
        <v>303</v>
      </c>
      <c r="D672" s="42" t="s">
        <v>1425</v>
      </c>
      <c r="E672" s="42" t="s">
        <v>4884</v>
      </c>
      <c r="F672" s="40">
        <v>561</v>
      </c>
    </row>
    <row r="673" spans="1:6" x14ac:dyDescent="0.25">
      <c r="A673" s="43" t="s">
        <v>4244</v>
      </c>
      <c r="B673" s="42" t="s">
        <v>2003</v>
      </c>
      <c r="C673" s="42" t="s">
        <v>303</v>
      </c>
      <c r="D673" s="42" t="s">
        <v>1427</v>
      </c>
      <c r="E673" s="42" t="s">
        <v>4885</v>
      </c>
      <c r="F673" s="40">
        <v>562</v>
      </c>
    </row>
    <row r="674" spans="1:6" x14ac:dyDescent="0.25">
      <c r="A674" s="43" t="s">
        <v>4244</v>
      </c>
      <c r="B674" s="42" t="s">
        <v>2003</v>
      </c>
      <c r="C674" s="42" t="s">
        <v>303</v>
      </c>
      <c r="D674" s="42" t="s">
        <v>1429</v>
      </c>
      <c r="E674" s="42" t="s">
        <v>4886</v>
      </c>
      <c r="F674" s="40">
        <v>563</v>
      </c>
    </row>
    <row r="675" spans="1:6" x14ac:dyDescent="0.25">
      <c r="A675" s="43" t="s">
        <v>4244</v>
      </c>
      <c r="B675" s="42" t="s">
        <v>2003</v>
      </c>
      <c r="C675" s="42" t="s">
        <v>303</v>
      </c>
      <c r="D675" s="42" t="s">
        <v>1431</v>
      </c>
      <c r="E675" s="42" t="s">
        <v>4887</v>
      </c>
      <c r="F675" s="40">
        <v>564</v>
      </c>
    </row>
    <row r="676" spans="1:6" x14ac:dyDescent="0.25">
      <c r="A676" s="43" t="s">
        <v>4244</v>
      </c>
      <c r="B676" s="42" t="s">
        <v>2003</v>
      </c>
      <c r="C676" s="42" t="s">
        <v>303</v>
      </c>
      <c r="D676" s="42" t="s">
        <v>1433</v>
      </c>
      <c r="E676" s="42" t="s">
        <v>4888</v>
      </c>
      <c r="F676" s="40">
        <v>565</v>
      </c>
    </row>
    <row r="677" spans="1:6" x14ac:dyDescent="0.25">
      <c r="A677" s="43" t="s">
        <v>4244</v>
      </c>
      <c r="B677" s="42" t="s">
        <v>2003</v>
      </c>
      <c r="C677" s="42" t="s">
        <v>303</v>
      </c>
      <c r="D677" s="42" t="s">
        <v>1435</v>
      </c>
      <c r="E677" s="42" t="s">
        <v>4889</v>
      </c>
      <c r="F677" s="40">
        <v>566</v>
      </c>
    </row>
    <row r="678" spans="1:6" x14ac:dyDescent="0.25">
      <c r="A678" s="43" t="s">
        <v>4244</v>
      </c>
      <c r="B678" s="42" t="s">
        <v>2003</v>
      </c>
      <c r="C678" s="42" t="s">
        <v>303</v>
      </c>
      <c r="D678" s="42" t="s">
        <v>1437</v>
      </c>
      <c r="E678" s="42" t="s">
        <v>4890</v>
      </c>
      <c r="F678" s="40">
        <v>567</v>
      </c>
    </row>
    <row r="679" spans="1:6" x14ac:dyDescent="0.25">
      <c r="A679" s="43" t="s">
        <v>4244</v>
      </c>
      <c r="B679" s="42" t="s">
        <v>2003</v>
      </c>
      <c r="C679" s="42" t="s">
        <v>303</v>
      </c>
      <c r="D679" s="42" t="s">
        <v>1439</v>
      </c>
      <c r="E679" s="42" t="s">
        <v>4891</v>
      </c>
      <c r="F679" s="40">
        <v>568</v>
      </c>
    </row>
    <row r="680" spans="1:6" x14ac:dyDescent="0.25">
      <c r="A680" s="43" t="s">
        <v>4244</v>
      </c>
      <c r="B680" s="42" t="s">
        <v>2003</v>
      </c>
      <c r="C680" s="42" t="s">
        <v>303</v>
      </c>
      <c r="D680" s="42" t="s">
        <v>1441</v>
      </c>
      <c r="E680" s="42" t="s">
        <v>4892</v>
      </c>
      <c r="F680" s="40">
        <v>569</v>
      </c>
    </row>
    <row r="681" spans="1:6" x14ac:dyDescent="0.25">
      <c r="A681" s="43" t="s">
        <v>4244</v>
      </c>
      <c r="B681" s="42" t="s">
        <v>2003</v>
      </c>
      <c r="C681" s="42" t="s">
        <v>303</v>
      </c>
      <c r="D681" s="42" t="s">
        <v>1443</v>
      </c>
      <c r="E681" s="42" t="s">
        <v>4893</v>
      </c>
      <c r="F681" s="40">
        <v>570</v>
      </c>
    </row>
    <row r="682" spans="1:6" x14ac:dyDescent="0.25">
      <c r="A682" s="43" t="s">
        <v>4244</v>
      </c>
      <c r="B682" s="42" t="s">
        <v>2003</v>
      </c>
      <c r="C682" s="42" t="s">
        <v>303</v>
      </c>
      <c r="D682" s="42" t="s">
        <v>1445</v>
      </c>
      <c r="E682" s="42" t="s">
        <v>4894</v>
      </c>
      <c r="F682" s="40">
        <v>571</v>
      </c>
    </row>
    <row r="683" spans="1:6" x14ac:dyDescent="0.25">
      <c r="A683" s="43" t="s">
        <v>4244</v>
      </c>
      <c r="B683" s="42" t="s">
        <v>2003</v>
      </c>
      <c r="C683" s="42" t="s">
        <v>303</v>
      </c>
      <c r="D683" s="42" t="s">
        <v>1447</v>
      </c>
      <c r="E683" s="42" t="s">
        <v>4895</v>
      </c>
      <c r="F683" s="40">
        <v>572</v>
      </c>
    </row>
    <row r="684" spans="1:6" x14ac:dyDescent="0.25">
      <c r="A684" s="43" t="s">
        <v>4244</v>
      </c>
      <c r="B684" s="42" t="s">
        <v>2003</v>
      </c>
      <c r="C684" s="42" t="s">
        <v>303</v>
      </c>
      <c r="D684" s="42" t="s">
        <v>1449</v>
      </c>
      <c r="E684" s="42" t="s">
        <v>4896</v>
      </c>
      <c r="F684" s="40">
        <v>573</v>
      </c>
    </row>
    <row r="685" spans="1:6" x14ac:dyDescent="0.25">
      <c r="A685" s="43" t="s">
        <v>4244</v>
      </c>
      <c r="B685" s="42" t="s">
        <v>2003</v>
      </c>
      <c r="C685" s="42" t="s">
        <v>303</v>
      </c>
      <c r="D685" s="42" t="s">
        <v>1451</v>
      </c>
      <c r="E685" s="42" t="s">
        <v>4897</v>
      </c>
      <c r="F685" s="40">
        <v>574</v>
      </c>
    </row>
    <row r="686" spans="1:6" x14ac:dyDescent="0.25">
      <c r="A686" s="43" t="s">
        <v>4244</v>
      </c>
      <c r="B686" s="42" t="s">
        <v>2003</v>
      </c>
      <c r="C686" s="42" t="s">
        <v>303</v>
      </c>
      <c r="D686" s="42" t="s">
        <v>1453</v>
      </c>
      <c r="E686" s="42" t="s">
        <v>4898</v>
      </c>
      <c r="F686" s="40">
        <v>575</v>
      </c>
    </row>
    <row r="687" spans="1:6" x14ac:dyDescent="0.25">
      <c r="A687" s="43" t="s">
        <v>4244</v>
      </c>
      <c r="B687" s="42" t="s">
        <v>2003</v>
      </c>
      <c r="C687" s="42" t="s">
        <v>303</v>
      </c>
      <c r="D687" s="42" t="s">
        <v>1455</v>
      </c>
      <c r="E687" s="42" t="s">
        <v>4899</v>
      </c>
      <c r="F687" s="40">
        <v>576</v>
      </c>
    </row>
    <row r="688" spans="1:6" x14ac:dyDescent="0.25">
      <c r="A688" s="43" t="s">
        <v>4244</v>
      </c>
      <c r="B688" s="42" t="s">
        <v>2003</v>
      </c>
      <c r="C688" s="42" t="s">
        <v>303</v>
      </c>
      <c r="D688" s="42" t="s">
        <v>1457</v>
      </c>
      <c r="E688" s="42" t="s">
        <v>4900</v>
      </c>
      <c r="F688" s="40">
        <v>577</v>
      </c>
    </row>
    <row r="689" spans="1:6" x14ac:dyDescent="0.25">
      <c r="A689" s="43" t="s">
        <v>4244</v>
      </c>
      <c r="B689" s="42" t="s">
        <v>2003</v>
      </c>
      <c r="C689" s="42" t="s">
        <v>303</v>
      </c>
      <c r="D689" s="42" t="s">
        <v>1459</v>
      </c>
      <c r="E689" s="42" t="s">
        <v>4901</v>
      </c>
      <c r="F689" s="40">
        <v>578</v>
      </c>
    </row>
    <row r="690" spans="1:6" x14ac:dyDescent="0.25">
      <c r="A690" s="43" t="s">
        <v>4244</v>
      </c>
      <c r="B690" s="42" t="s">
        <v>2003</v>
      </c>
      <c r="C690" s="42" t="s">
        <v>303</v>
      </c>
      <c r="D690" s="42" t="s">
        <v>1461</v>
      </c>
      <c r="E690" s="42" t="s">
        <v>4902</v>
      </c>
      <c r="F690" s="40">
        <v>579</v>
      </c>
    </row>
    <row r="691" spans="1:6" x14ac:dyDescent="0.25">
      <c r="A691" s="43" t="s">
        <v>4244</v>
      </c>
      <c r="B691" s="42" t="s">
        <v>2003</v>
      </c>
      <c r="C691" s="42" t="s">
        <v>303</v>
      </c>
      <c r="D691" s="42" t="s">
        <v>1463</v>
      </c>
      <c r="E691" s="42" t="s">
        <v>4903</v>
      </c>
      <c r="F691" s="40">
        <v>580</v>
      </c>
    </row>
    <row r="692" spans="1:6" x14ac:dyDescent="0.25">
      <c r="A692" s="43" t="s">
        <v>4244</v>
      </c>
      <c r="B692" s="42" t="s">
        <v>2003</v>
      </c>
      <c r="C692" s="42" t="s">
        <v>303</v>
      </c>
      <c r="D692" s="42" t="s">
        <v>1465</v>
      </c>
      <c r="E692" s="42" t="s">
        <v>4904</v>
      </c>
      <c r="F692" s="40">
        <v>581</v>
      </c>
    </row>
    <row r="693" spans="1:6" x14ac:dyDescent="0.25">
      <c r="A693" s="43" t="s">
        <v>4244</v>
      </c>
      <c r="B693" s="42" t="s">
        <v>2003</v>
      </c>
      <c r="C693" s="42" t="s">
        <v>303</v>
      </c>
      <c r="D693" s="42" t="s">
        <v>1467</v>
      </c>
      <c r="E693" s="42" t="s">
        <v>4905</v>
      </c>
      <c r="F693" s="40">
        <v>582</v>
      </c>
    </row>
    <row r="694" spans="1:6" x14ac:dyDescent="0.25">
      <c r="A694" s="43" t="s">
        <v>4244</v>
      </c>
      <c r="B694" s="42" t="s">
        <v>2003</v>
      </c>
      <c r="C694" s="42" t="s">
        <v>303</v>
      </c>
      <c r="D694" s="42" t="s">
        <v>1469</v>
      </c>
      <c r="E694" s="42" t="s">
        <v>4906</v>
      </c>
      <c r="F694" s="40">
        <v>583</v>
      </c>
    </row>
    <row r="695" spans="1:6" x14ac:dyDescent="0.25">
      <c r="A695" s="43" t="s">
        <v>4244</v>
      </c>
      <c r="B695" s="42" t="s">
        <v>2003</v>
      </c>
      <c r="C695" s="42" t="s">
        <v>303</v>
      </c>
      <c r="D695" s="42" t="s">
        <v>1471</v>
      </c>
      <c r="E695" s="42" t="s">
        <v>4907</v>
      </c>
      <c r="F695" s="40">
        <v>584</v>
      </c>
    </row>
    <row r="696" spans="1:6" x14ac:dyDescent="0.25">
      <c r="A696" s="43" t="s">
        <v>4244</v>
      </c>
      <c r="B696" s="42" t="s">
        <v>2003</v>
      </c>
      <c r="C696" s="42" t="s">
        <v>303</v>
      </c>
      <c r="D696" s="42" t="s">
        <v>1473</v>
      </c>
      <c r="E696" s="42" t="s">
        <v>4908</v>
      </c>
      <c r="F696" s="40">
        <v>585</v>
      </c>
    </row>
    <row r="697" spans="1:6" x14ac:dyDescent="0.25">
      <c r="A697" s="43" t="s">
        <v>4244</v>
      </c>
      <c r="B697" s="42" t="s">
        <v>2003</v>
      </c>
      <c r="C697" s="42" t="s">
        <v>303</v>
      </c>
      <c r="D697" s="42" t="s">
        <v>1475</v>
      </c>
      <c r="E697" s="42" t="s">
        <v>4909</v>
      </c>
      <c r="F697" s="40">
        <v>586</v>
      </c>
    </row>
    <row r="698" spans="1:6" x14ac:dyDescent="0.25">
      <c r="A698" s="43" t="s">
        <v>4244</v>
      </c>
      <c r="B698" s="42" t="s">
        <v>2003</v>
      </c>
      <c r="C698" s="42" t="s">
        <v>303</v>
      </c>
      <c r="D698" s="42" t="s">
        <v>1477</v>
      </c>
      <c r="E698" s="42" t="s">
        <v>4910</v>
      </c>
      <c r="F698" s="40">
        <v>587</v>
      </c>
    </row>
    <row r="699" spans="1:6" x14ac:dyDescent="0.25">
      <c r="A699" s="43" t="s">
        <v>4244</v>
      </c>
      <c r="B699" s="42" t="s">
        <v>2003</v>
      </c>
      <c r="C699" s="42" t="s">
        <v>303</v>
      </c>
      <c r="D699" s="42" t="s">
        <v>1479</v>
      </c>
      <c r="E699" s="42" t="s">
        <v>4911</v>
      </c>
      <c r="F699" s="40">
        <v>588</v>
      </c>
    </row>
    <row r="700" spans="1:6" x14ac:dyDescent="0.25">
      <c r="A700" s="43" t="s">
        <v>4244</v>
      </c>
      <c r="B700" s="42" t="s">
        <v>2003</v>
      </c>
      <c r="C700" s="42" t="s">
        <v>303</v>
      </c>
      <c r="D700" s="42" t="s">
        <v>1481</v>
      </c>
      <c r="E700" s="42" t="s">
        <v>4912</v>
      </c>
      <c r="F700" s="40">
        <v>589</v>
      </c>
    </row>
    <row r="701" spans="1:6" x14ac:dyDescent="0.25">
      <c r="A701" s="43" t="s">
        <v>4244</v>
      </c>
      <c r="B701" s="42" t="s">
        <v>2003</v>
      </c>
      <c r="C701" s="42" t="s">
        <v>303</v>
      </c>
      <c r="D701" s="42" t="s">
        <v>1483</v>
      </c>
      <c r="E701" s="42" t="s">
        <v>4913</v>
      </c>
      <c r="F701" s="40">
        <v>590</v>
      </c>
    </row>
    <row r="702" spans="1:6" x14ac:dyDescent="0.25">
      <c r="A702" s="43" t="s">
        <v>4244</v>
      </c>
      <c r="B702" s="42" t="s">
        <v>2003</v>
      </c>
      <c r="C702" s="42" t="s">
        <v>303</v>
      </c>
      <c r="D702" s="42" t="s">
        <v>1485</v>
      </c>
      <c r="E702" s="42" t="s">
        <v>4914</v>
      </c>
      <c r="F702" s="40">
        <v>591</v>
      </c>
    </row>
    <row r="703" spans="1:6" x14ac:dyDescent="0.25">
      <c r="A703" s="43" t="s">
        <v>4244</v>
      </c>
      <c r="B703" s="42" t="s">
        <v>2003</v>
      </c>
      <c r="C703" s="42" t="s">
        <v>303</v>
      </c>
      <c r="D703" s="42" t="s">
        <v>1487</v>
      </c>
      <c r="E703" s="42" t="s">
        <v>4915</v>
      </c>
      <c r="F703" s="40">
        <v>592</v>
      </c>
    </row>
    <row r="704" spans="1:6" x14ac:dyDescent="0.25">
      <c r="A704" s="43" t="s">
        <v>4244</v>
      </c>
      <c r="B704" s="42" t="s">
        <v>2003</v>
      </c>
      <c r="C704" s="42" t="s">
        <v>303</v>
      </c>
      <c r="D704" s="42" t="s">
        <v>1489</v>
      </c>
      <c r="E704" s="42" t="s">
        <v>4916</v>
      </c>
      <c r="F704" s="40">
        <v>593</v>
      </c>
    </row>
    <row r="705" spans="1:6" x14ac:dyDescent="0.25">
      <c r="A705" s="43" t="s">
        <v>4244</v>
      </c>
      <c r="B705" s="42" t="s">
        <v>2003</v>
      </c>
      <c r="C705" s="42" t="s">
        <v>303</v>
      </c>
      <c r="D705" s="42" t="s">
        <v>1491</v>
      </c>
      <c r="E705" s="42" t="s">
        <v>4917</v>
      </c>
      <c r="F705" s="40">
        <v>594</v>
      </c>
    </row>
    <row r="706" spans="1:6" x14ac:dyDescent="0.25">
      <c r="A706" s="43" t="s">
        <v>4244</v>
      </c>
      <c r="B706" s="42" t="s">
        <v>2003</v>
      </c>
      <c r="C706" s="42" t="s">
        <v>303</v>
      </c>
      <c r="D706" s="42" t="s">
        <v>1493</v>
      </c>
      <c r="E706" s="42" t="s">
        <v>4918</v>
      </c>
      <c r="F706" s="40">
        <v>595</v>
      </c>
    </row>
    <row r="707" spans="1:6" x14ac:dyDescent="0.25">
      <c r="A707" s="43" t="s">
        <v>4244</v>
      </c>
      <c r="B707" s="42" t="s">
        <v>2003</v>
      </c>
      <c r="C707" s="42" t="s">
        <v>303</v>
      </c>
      <c r="D707" s="42" t="s">
        <v>1495</v>
      </c>
      <c r="E707" s="42" t="s">
        <v>4919</v>
      </c>
      <c r="F707" s="40">
        <v>596</v>
      </c>
    </row>
    <row r="708" spans="1:6" x14ac:dyDescent="0.25">
      <c r="A708" s="43" t="s">
        <v>4244</v>
      </c>
      <c r="B708" s="42" t="s">
        <v>2003</v>
      </c>
      <c r="C708" s="42" t="s">
        <v>303</v>
      </c>
      <c r="D708" s="42" t="s">
        <v>1497</v>
      </c>
      <c r="E708" s="42" t="s">
        <v>4920</v>
      </c>
      <c r="F708" s="40">
        <v>597</v>
      </c>
    </row>
    <row r="709" spans="1:6" x14ac:dyDescent="0.25">
      <c r="A709" s="43" t="s">
        <v>4244</v>
      </c>
      <c r="B709" s="42" t="s">
        <v>2003</v>
      </c>
      <c r="C709" s="42" t="s">
        <v>303</v>
      </c>
      <c r="D709" s="42" t="s">
        <v>1499</v>
      </c>
      <c r="E709" s="42" t="s">
        <v>4921</v>
      </c>
      <c r="F709" s="40">
        <v>598</v>
      </c>
    </row>
    <row r="710" spans="1:6" x14ac:dyDescent="0.25">
      <c r="A710" s="43" t="s">
        <v>4244</v>
      </c>
      <c r="B710" s="42" t="s">
        <v>2003</v>
      </c>
      <c r="C710" s="42" t="s">
        <v>303</v>
      </c>
      <c r="D710" s="42" t="s">
        <v>1501</v>
      </c>
      <c r="E710" s="42" t="s">
        <v>4922</v>
      </c>
      <c r="F710" s="40">
        <v>599</v>
      </c>
    </row>
    <row r="711" spans="1:6" x14ac:dyDescent="0.25">
      <c r="A711" s="43" t="s">
        <v>4244</v>
      </c>
      <c r="B711" s="42" t="s">
        <v>2003</v>
      </c>
      <c r="C711" s="42" t="s">
        <v>303</v>
      </c>
      <c r="D711" s="42" t="s">
        <v>1503</v>
      </c>
      <c r="E711" s="42" t="s">
        <v>4923</v>
      </c>
      <c r="F711" s="40">
        <v>600</v>
      </c>
    </row>
    <row r="712" spans="1:6" x14ac:dyDescent="0.25">
      <c r="A712" s="43" t="s">
        <v>4244</v>
      </c>
      <c r="B712" s="42" t="s">
        <v>2003</v>
      </c>
      <c r="C712" s="42" t="s">
        <v>303</v>
      </c>
      <c r="D712" s="42" t="s">
        <v>1505</v>
      </c>
      <c r="E712" s="42" t="s">
        <v>4924</v>
      </c>
      <c r="F712" s="40">
        <v>601</v>
      </c>
    </row>
    <row r="713" spans="1:6" x14ac:dyDescent="0.25">
      <c r="A713" s="43" t="s">
        <v>4244</v>
      </c>
      <c r="B713" s="42" t="s">
        <v>2003</v>
      </c>
      <c r="C713" s="42" t="s">
        <v>303</v>
      </c>
      <c r="D713" s="42" t="s">
        <v>1507</v>
      </c>
      <c r="E713" s="42" t="s">
        <v>4925</v>
      </c>
      <c r="F713" s="40">
        <v>602</v>
      </c>
    </row>
    <row r="714" spans="1:6" x14ac:dyDescent="0.25">
      <c r="A714" s="43" t="s">
        <v>4244</v>
      </c>
      <c r="B714" s="42" t="s">
        <v>2003</v>
      </c>
      <c r="C714" s="42" t="s">
        <v>303</v>
      </c>
      <c r="D714" s="42" t="s">
        <v>1509</v>
      </c>
      <c r="E714" s="42" t="s">
        <v>4926</v>
      </c>
      <c r="F714" s="40">
        <v>603</v>
      </c>
    </row>
    <row r="715" spans="1:6" x14ac:dyDescent="0.25">
      <c r="A715" s="43" t="s">
        <v>4244</v>
      </c>
      <c r="B715" s="42" t="s">
        <v>2003</v>
      </c>
      <c r="C715" s="42" t="s">
        <v>303</v>
      </c>
      <c r="D715" s="42" t="s">
        <v>1511</v>
      </c>
      <c r="E715" s="42" t="s">
        <v>4927</v>
      </c>
      <c r="F715" s="40">
        <v>604</v>
      </c>
    </row>
    <row r="716" spans="1:6" x14ac:dyDescent="0.25">
      <c r="A716" s="43" t="s">
        <v>4244</v>
      </c>
      <c r="B716" s="42" t="s">
        <v>2003</v>
      </c>
      <c r="C716" s="42" t="s">
        <v>303</v>
      </c>
      <c r="D716" s="42" t="s">
        <v>1513</v>
      </c>
      <c r="E716" s="42" t="s">
        <v>4928</v>
      </c>
      <c r="F716" s="40">
        <v>605</v>
      </c>
    </row>
    <row r="717" spans="1:6" x14ac:dyDescent="0.25">
      <c r="A717" s="43" t="s">
        <v>4244</v>
      </c>
      <c r="B717" s="42" t="s">
        <v>2003</v>
      </c>
      <c r="C717" s="42" t="s">
        <v>303</v>
      </c>
      <c r="D717" s="42" t="s">
        <v>1515</v>
      </c>
      <c r="E717" s="42" t="s">
        <v>4929</v>
      </c>
      <c r="F717" s="40">
        <v>606</v>
      </c>
    </row>
    <row r="718" spans="1:6" x14ac:dyDescent="0.25">
      <c r="A718" s="43" t="s">
        <v>4244</v>
      </c>
      <c r="B718" s="42" t="s">
        <v>2003</v>
      </c>
      <c r="C718" s="42" t="s">
        <v>303</v>
      </c>
      <c r="D718" s="42" t="s">
        <v>1517</v>
      </c>
      <c r="E718" s="42" t="s">
        <v>4930</v>
      </c>
      <c r="F718" s="40">
        <v>607</v>
      </c>
    </row>
    <row r="719" spans="1:6" x14ac:dyDescent="0.25">
      <c r="A719" s="43" t="s">
        <v>4244</v>
      </c>
      <c r="B719" s="42" t="s">
        <v>2003</v>
      </c>
      <c r="C719" s="42" t="s">
        <v>303</v>
      </c>
      <c r="D719" s="42" t="s">
        <v>1519</v>
      </c>
      <c r="E719" s="42" t="s">
        <v>4931</v>
      </c>
      <c r="F719" s="40">
        <v>608</v>
      </c>
    </row>
    <row r="720" spans="1:6" x14ac:dyDescent="0.25">
      <c r="A720" s="43" t="s">
        <v>4244</v>
      </c>
      <c r="B720" s="42" t="s">
        <v>2003</v>
      </c>
      <c r="C720" s="42" t="s">
        <v>303</v>
      </c>
      <c r="D720" s="42" t="s">
        <v>1521</v>
      </c>
      <c r="E720" s="42" t="s">
        <v>4932</v>
      </c>
      <c r="F720" s="40">
        <v>609</v>
      </c>
    </row>
    <row r="721" spans="1:6" x14ac:dyDescent="0.25">
      <c r="A721" s="43" t="s">
        <v>4244</v>
      </c>
      <c r="B721" s="42" t="s">
        <v>2003</v>
      </c>
      <c r="C721" s="42" t="s">
        <v>303</v>
      </c>
      <c r="D721" s="42" t="s">
        <v>1523</v>
      </c>
      <c r="E721" s="42" t="s">
        <v>4933</v>
      </c>
      <c r="F721" s="40">
        <v>610</v>
      </c>
    </row>
    <row r="722" spans="1:6" x14ac:dyDescent="0.25">
      <c r="A722" s="43" t="s">
        <v>4244</v>
      </c>
      <c r="B722" s="42" t="s">
        <v>2003</v>
      </c>
      <c r="C722" s="42" t="s">
        <v>303</v>
      </c>
      <c r="D722" s="42" t="s">
        <v>1525</v>
      </c>
      <c r="E722" s="42" t="s">
        <v>4934</v>
      </c>
      <c r="F722" s="40">
        <v>611</v>
      </c>
    </row>
    <row r="723" spans="1:6" x14ac:dyDescent="0.25">
      <c r="A723" s="43" t="s">
        <v>4244</v>
      </c>
      <c r="B723" s="42" t="s">
        <v>2003</v>
      </c>
      <c r="C723" s="42" t="s">
        <v>303</v>
      </c>
      <c r="D723" s="42" t="s">
        <v>1527</v>
      </c>
      <c r="E723" s="42" t="s">
        <v>4935</v>
      </c>
      <c r="F723" s="40">
        <v>612</v>
      </c>
    </row>
    <row r="724" spans="1:6" x14ac:dyDescent="0.25">
      <c r="A724" s="43" t="s">
        <v>4244</v>
      </c>
      <c r="B724" s="42" t="s">
        <v>2003</v>
      </c>
      <c r="C724" s="42" t="s">
        <v>303</v>
      </c>
      <c r="D724" s="42" t="s">
        <v>1529</v>
      </c>
      <c r="E724" s="42" t="s">
        <v>4936</v>
      </c>
      <c r="F724" s="40">
        <v>613</v>
      </c>
    </row>
    <row r="725" spans="1:6" x14ac:dyDescent="0.25">
      <c r="A725" s="43" t="s">
        <v>4244</v>
      </c>
      <c r="B725" s="42" t="s">
        <v>2003</v>
      </c>
      <c r="C725" s="42" t="s">
        <v>303</v>
      </c>
      <c r="D725" s="42" t="s">
        <v>1531</v>
      </c>
      <c r="E725" s="42" t="s">
        <v>4937</v>
      </c>
      <c r="F725" s="40">
        <v>614</v>
      </c>
    </row>
    <row r="726" spans="1:6" x14ac:dyDescent="0.25">
      <c r="A726" s="43" t="s">
        <v>4244</v>
      </c>
      <c r="B726" s="42" t="s">
        <v>2003</v>
      </c>
      <c r="C726" s="42" t="s">
        <v>303</v>
      </c>
      <c r="D726" s="42" t="s">
        <v>1533</v>
      </c>
      <c r="E726" s="42" t="s">
        <v>4938</v>
      </c>
      <c r="F726" s="40">
        <v>615</v>
      </c>
    </row>
    <row r="727" spans="1:6" x14ac:dyDescent="0.25">
      <c r="A727" s="43" t="s">
        <v>4244</v>
      </c>
      <c r="B727" s="42" t="s">
        <v>2003</v>
      </c>
      <c r="C727" s="42" t="s">
        <v>303</v>
      </c>
      <c r="D727" s="42" t="s">
        <v>1535</v>
      </c>
      <c r="E727" s="42" t="s">
        <v>4939</v>
      </c>
      <c r="F727" s="40">
        <v>616</v>
      </c>
    </row>
    <row r="728" spans="1:6" x14ac:dyDescent="0.25">
      <c r="A728" s="43" t="s">
        <v>4244</v>
      </c>
      <c r="B728" s="42" t="s">
        <v>2003</v>
      </c>
      <c r="C728" s="42" t="s">
        <v>303</v>
      </c>
      <c r="D728" s="42" t="s">
        <v>1537</v>
      </c>
      <c r="E728" s="42" t="s">
        <v>4940</v>
      </c>
      <c r="F728" s="40">
        <v>617</v>
      </c>
    </row>
    <row r="729" spans="1:6" x14ac:dyDescent="0.25">
      <c r="A729" s="43" t="s">
        <v>4244</v>
      </c>
      <c r="B729" s="42" t="s">
        <v>2003</v>
      </c>
      <c r="C729" s="42" t="s">
        <v>303</v>
      </c>
      <c r="D729" s="42" t="s">
        <v>1539</v>
      </c>
      <c r="E729" s="42" t="s">
        <v>4941</v>
      </c>
      <c r="F729" s="40">
        <v>618</v>
      </c>
    </row>
    <row r="730" spans="1:6" x14ac:dyDescent="0.25">
      <c r="A730" s="43" t="s">
        <v>4244</v>
      </c>
      <c r="B730" s="42" t="s">
        <v>2003</v>
      </c>
      <c r="C730" s="42" t="s">
        <v>303</v>
      </c>
      <c r="D730" s="42" t="s">
        <v>1541</v>
      </c>
      <c r="E730" s="42" t="s">
        <v>4942</v>
      </c>
      <c r="F730" s="40">
        <v>619</v>
      </c>
    </row>
    <row r="731" spans="1:6" x14ac:dyDescent="0.25">
      <c r="A731" s="43" t="s">
        <v>4244</v>
      </c>
      <c r="B731" s="42" t="s">
        <v>2003</v>
      </c>
      <c r="C731" s="42" t="s">
        <v>303</v>
      </c>
      <c r="D731" s="42" t="s">
        <v>1543</v>
      </c>
      <c r="E731" s="42" t="s">
        <v>4943</v>
      </c>
      <c r="F731" s="40">
        <v>620</v>
      </c>
    </row>
    <row r="732" spans="1:6" x14ac:dyDescent="0.25">
      <c r="A732" s="43" t="s">
        <v>4244</v>
      </c>
      <c r="B732" s="42" t="s">
        <v>2003</v>
      </c>
      <c r="C732" s="42" t="s">
        <v>303</v>
      </c>
      <c r="D732" s="42" t="s">
        <v>1545</v>
      </c>
      <c r="E732" s="42" t="s">
        <v>4944</v>
      </c>
      <c r="F732" s="40">
        <v>621</v>
      </c>
    </row>
    <row r="733" spans="1:6" x14ac:dyDescent="0.25">
      <c r="A733" s="43" t="s">
        <v>4244</v>
      </c>
      <c r="B733" s="42" t="s">
        <v>2003</v>
      </c>
      <c r="C733" s="42" t="s">
        <v>303</v>
      </c>
      <c r="D733" s="42" t="s">
        <v>1547</v>
      </c>
      <c r="E733" s="42" t="s">
        <v>4945</v>
      </c>
      <c r="F733" s="40">
        <v>622</v>
      </c>
    </row>
    <row r="734" spans="1:6" x14ac:dyDescent="0.25">
      <c r="A734" s="43" t="s">
        <v>4244</v>
      </c>
      <c r="B734" s="42" t="s">
        <v>2003</v>
      </c>
      <c r="C734" s="42" t="s">
        <v>303</v>
      </c>
      <c r="D734" s="42" t="s">
        <v>1549</v>
      </c>
      <c r="E734" s="42" t="s">
        <v>4946</v>
      </c>
      <c r="F734" s="40">
        <v>623</v>
      </c>
    </row>
    <row r="735" spans="1:6" x14ac:dyDescent="0.25">
      <c r="A735" s="43" t="s">
        <v>4244</v>
      </c>
      <c r="B735" s="42" t="s">
        <v>2003</v>
      </c>
      <c r="C735" s="42" t="s">
        <v>303</v>
      </c>
      <c r="D735" s="42" t="s">
        <v>1551</v>
      </c>
      <c r="E735" s="42" t="s">
        <v>4947</v>
      </c>
      <c r="F735" s="40">
        <v>624</v>
      </c>
    </row>
    <row r="736" spans="1:6" x14ac:dyDescent="0.25">
      <c r="A736" s="43" t="s">
        <v>4244</v>
      </c>
      <c r="B736" s="42" t="s">
        <v>2003</v>
      </c>
      <c r="C736" s="42" t="s">
        <v>303</v>
      </c>
      <c r="D736" s="42" t="s">
        <v>1553</v>
      </c>
      <c r="E736" s="42" t="s">
        <v>4948</v>
      </c>
      <c r="F736" s="40">
        <v>625</v>
      </c>
    </row>
    <row r="737" spans="1:6" x14ac:dyDescent="0.25">
      <c r="A737" s="43" t="s">
        <v>4244</v>
      </c>
      <c r="B737" s="42" t="s">
        <v>2003</v>
      </c>
      <c r="C737" s="42" t="s">
        <v>303</v>
      </c>
      <c r="D737" s="42" t="s">
        <v>1555</v>
      </c>
      <c r="E737" s="42" t="s">
        <v>4949</v>
      </c>
      <c r="F737" s="40">
        <v>626</v>
      </c>
    </row>
    <row r="738" spans="1:6" x14ac:dyDescent="0.25">
      <c r="A738" s="43" t="s">
        <v>4244</v>
      </c>
      <c r="B738" s="42" t="s">
        <v>2003</v>
      </c>
      <c r="C738" s="42" t="s">
        <v>303</v>
      </c>
      <c r="D738" s="42" t="s">
        <v>1557</v>
      </c>
      <c r="E738" s="42" t="s">
        <v>4950</v>
      </c>
      <c r="F738" s="40">
        <v>627</v>
      </c>
    </row>
    <row r="739" spans="1:6" x14ac:dyDescent="0.25">
      <c r="A739" s="43" t="s">
        <v>4244</v>
      </c>
      <c r="B739" s="42" t="s">
        <v>2003</v>
      </c>
      <c r="C739" s="42" t="s">
        <v>303</v>
      </c>
      <c r="D739" s="42" t="s">
        <v>1559</v>
      </c>
      <c r="E739" s="42" t="s">
        <v>4951</v>
      </c>
      <c r="F739" s="40">
        <v>628</v>
      </c>
    </row>
    <row r="740" spans="1:6" x14ac:dyDescent="0.25">
      <c r="A740" s="43" t="s">
        <v>4244</v>
      </c>
      <c r="B740" s="42" t="s">
        <v>2003</v>
      </c>
      <c r="C740" s="42" t="s">
        <v>303</v>
      </c>
      <c r="D740" s="42" t="s">
        <v>1561</v>
      </c>
      <c r="E740" s="42" t="s">
        <v>4952</v>
      </c>
      <c r="F740" s="40">
        <v>629</v>
      </c>
    </row>
    <row r="741" spans="1:6" x14ac:dyDescent="0.25">
      <c r="A741" s="43" t="s">
        <v>4244</v>
      </c>
      <c r="B741" s="42" t="s">
        <v>2003</v>
      </c>
      <c r="C741" s="42" t="s">
        <v>303</v>
      </c>
      <c r="D741" s="42" t="s">
        <v>1563</v>
      </c>
      <c r="E741" s="42" t="s">
        <v>4953</v>
      </c>
      <c r="F741" s="40">
        <v>630</v>
      </c>
    </row>
    <row r="742" spans="1:6" x14ac:dyDescent="0.25">
      <c r="A742" s="43" t="s">
        <v>4244</v>
      </c>
      <c r="B742" s="42" t="s">
        <v>2003</v>
      </c>
      <c r="C742" s="42" t="s">
        <v>303</v>
      </c>
      <c r="D742" s="42" t="s">
        <v>1565</v>
      </c>
      <c r="E742" s="42" t="s">
        <v>4954</v>
      </c>
      <c r="F742" s="40">
        <v>631</v>
      </c>
    </row>
    <row r="743" spans="1:6" x14ac:dyDescent="0.25">
      <c r="A743" s="43" t="s">
        <v>4244</v>
      </c>
      <c r="B743" s="42" t="s">
        <v>2003</v>
      </c>
      <c r="C743" s="42" t="s">
        <v>303</v>
      </c>
      <c r="D743" s="42" t="s">
        <v>1567</v>
      </c>
      <c r="E743" s="42" t="s">
        <v>4955</v>
      </c>
      <c r="F743" s="40">
        <v>632</v>
      </c>
    </row>
    <row r="744" spans="1:6" x14ac:dyDescent="0.25">
      <c r="A744" s="43" t="s">
        <v>4244</v>
      </c>
      <c r="B744" s="42" t="s">
        <v>2003</v>
      </c>
      <c r="C744" s="42" t="s">
        <v>303</v>
      </c>
      <c r="D744" s="42" t="s">
        <v>1569</v>
      </c>
      <c r="E744" s="42" t="s">
        <v>4956</v>
      </c>
      <c r="F744" s="40">
        <v>633</v>
      </c>
    </row>
    <row r="745" spans="1:6" x14ac:dyDescent="0.25">
      <c r="A745" s="43" t="s">
        <v>4244</v>
      </c>
      <c r="B745" s="42" t="s">
        <v>2003</v>
      </c>
      <c r="C745" s="42" t="s">
        <v>303</v>
      </c>
      <c r="D745" s="42" t="s">
        <v>1571</v>
      </c>
      <c r="E745" s="42" t="s">
        <v>4957</v>
      </c>
      <c r="F745" s="40">
        <v>634</v>
      </c>
    </row>
    <row r="746" spans="1:6" x14ac:dyDescent="0.25">
      <c r="A746" s="43" t="s">
        <v>4244</v>
      </c>
      <c r="B746" s="42" t="s">
        <v>2003</v>
      </c>
      <c r="C746" s="42" t="s">
        <v>303</v>
      </c>
      <c r="D746" s="42" t="s">
        <v>1573</v>
      </c>
      <c r="E746" s="42" t="s">
        <v>4958</v>
      </c>
      <c r="F746" s="40">
        <v>635</v>
      </c>
    </row>
    <row r="747" spans="1:6" x14ac:dyDescent="0.25">
      <c r="A747" s="43" t="s">
        <v>4244</v>
      </c>
      <c r="B747" s="42" t="s">
        <v>2003</v>
      </c>
      <c r="C747" s="42" t="s">
        <v>303</v>
      </c>
      <c r="D747" s="42" t="s">
        <v>1575</v>
      </c>
      <c r="E747" s="42" t="s">
        <v>4959</v>
      </c>
      <c r="F747" s="40">
        <v>636</v>
      </c>
    </row>
    <row r="748" spans="1:6" x14ac:dyDescent="0.25">
      <c r="A748" s="43" t="s">
        <v>4244</v>
      </c>
      <c r="B748" s="42" t="s">
        <v>2003</v>
      </c>
      <c r="C748" s="42" t="s">
        <v>303</v>
      </c>
      <c r="D748" s="42" t="s">
        <v>1577</v>
      </c>
      <c r="E748" s="42" t="s">
        <v>4960</v>
      </c>
      <c r="F748" s="40">
        <v>637</v>
      </c>
    </row>
    <row r="749" spans="1:6" x14ac:dyDescent="0.25">
      <c r="A749" s="43" t="s">
        <v>4244</v>
      </c>
      <c r="B749" s="42" t="s">
        <v>2003</v>
      </c>
      <c r="C749" s="42" t="s">
        <v>303</v>
      </c>
      <c r="D749" s="42" t="s">
        <v>1579</v>
      </c>
      <c r="E749" s="42" t="s">
        <v>4961</v>
      </c>
      <c r="F749" s="40">
        <v>638</v>
      </c>
    </row>
    <row r="750" spans="1:6" x14ac:dyDescent="0.25">
      <c r="A750" s="43" t="s">
        <v>4244</v>
      </c>
      <c r="B750" s="42" t="s">
        <v>2003</v>
      </c>
      <c r="C750" s="42" t="s">
        <v>303</v>
      </c>
      <c r="D750" s="42" t="s">
        <v>1581</v>
      </c>
      <c r="E750" s="42" t="s">
        <v>4962</v>
      </c>
      <c r="F750" s="40">
        <v>639</v>
      </c>
    </row>
    <row r="751" spans="1:6" x14ac:dyDescent="0.25">
      <c r="A751" s="43" t="s">
        <v>4244</v>
      </c>
      <c r="B751" s="42" t="s">
        <v>2003</v>
      </c>
      <c r="C751" s="42" t="s">
        <v>303</v>
      </c>
      <c r="D751" s="42" t="s">
        <v>1583</v>
      </c>
      <c r="E751" s="42" t="s">
        <v>4963</v>
      </c>
      <c r="F751" s="40">
        <v>640</v>
      </c>
    </row>
    <row r="752" spans="1:6" x14ac:dyDescent="0.25">
      <c r="A752" s="43" t="s">
        <v>4244</v>
      </c>
      <c r="B752" s="42" t="s">
        <v>2003</v>
      </c>
      <c r="C752" s="42" t="s">
        <v>303</v>
      </c>
      <c r="D752" s="42" t="s">
        <v>1585</v>
      </c>
      <c r="E752" s="42" t="s">
        <v>4964</v>
      </c>
      <c r="F752" s="40">
        <v>641</v>
      </c>
    </row>
    <row r="753" spans="1:6" x14ac:dyDescent="0.25">
      <c r="A753" s="43" t="s">
        <v>4244</v>
      </c>
      <c r="B753" s="42" t="s">
        <v>2003</v>
      </c>
      <c r="C753" s="42" t="s">
        <v>303</v>
      </c>
      <c r="D753" s="42" t="s">
        <v>1587</v>
      </c>
      <c r="E753" s="42" t="s">
        <v>4965</v>
      </c>
      <c r="F753" s="40">
        <v>642</v>
      </c>
    </row>
    <row r="754" spans="1:6" x14ac:dyDescent="0.25">
      <c r="A754" s="43" t="s">
        <v>4244</v>
      </c>
      <c r="B754" s="42" t="s">
        <v>2003</v>
      </c>
      <c r="C754" s="42" t="s">
        <v>303</v>
      </c>
      <c r="D754" s="42" t="s">
        <v>1589</v>
      </c>
      <c r="E754" s="42" t="s">
        <v>4966</v>
      </c>
      <c r="F754" s="40">
        <v>643</v>
      </c>
    </row>
    <row r="755" spans="1:6" x14ac:dyDescent="0.25">
      <c r="A755" s="43" t="s">
        <v>4244</v>
      </c>
      <c r="B755" s="42" t="s">
        <v>2003</v>
      </c>
      <c r="C755" s="42" t="s">
        <v>303</v>
      </c>
      <c r="D755" s="42" t="s">
        <v>1591</v>
      </c>
      <c r="E755" s="42" t="s">
        <v>4967</v>
      </c>
      <c r="F755" s="40">
        <v>644</v>
      </c>
    </row>
    <row r="756" spans="1:6" x14ac:dyDescent="0.25">
      <c r="A756" s="43" t="s">
        <v>4244</v>
      </c>
      <c r="B756" s="42" t="s">
        <v>2003</v>
      </c>
      <c r="C756" s="42" t="s">
        <v>303</v>
      </c>
      <c r="D756" s="42" t="s">
        <v>1593</v>
      </c>
      <c r="E756" s="42" t="s">
        <v>4968</v>
      </c>
      <c r="F756" s="40">
        <v>645</v>
      </c>
    </row>
    <row r="757" spans="1:6" x14ac:dyDescent="0.25">
      <c r="A757" s="43" t="s">
        <v>4244</v>
      </c>
      <c r="B757" s="42" t="s">
        <v>2003</v>
      </c>
      <c r="C757" s="42" t="s">
        <v>303</v>
      </c>
      <c r="D757" s="42" t="s">
        <v>1595</v>
      </c>
      <c r="E757" s="42" t="s">
        <v>4969</v>
      </c>
      <c r="F757" s="40">
        <v>646</v>
      </c>
    </row>
    <row r="758" spans="1:6" x14ac:dyDescent="0.25">
      <c r="A758" s="43" t="s">
        <v>4244</v>
      </c>
      <c r="B758" s="42" t="s">
        <v>2003</v>
      </c>
      <c r="C758" s="42" t="s">
        <v>303</v>
      </c>
      <c r="D758" s="42" t="s">
        <v>1597</v>
      </c>
      <c r="E758" s="42" t="s">
        <v>4970</v>
      </c>
      <c r="F758" s="40">
        <v>647</v>
      </c>
    </row>
    <row r="759" spans="1:6" x14ac:dyDescent="0.25">
      <c r="A759" s="43" t="s">
        <v>4244</v>
      </c>
      <c r="B759" s="42" t="s">
        <v>2003</v>
      </c>
      <c r="C759" s="42" t="s">
        <v>303</v>
      </c>
      <c r="D759" s="42" t="s">
        <v>1599</v>
      </c>
      <c r="E759" s="42" t="s">
        <v>4971</v>
      </c>
      <c r="F759" s="40">
        <v>648</v>
      </c>
    </row>
    <row r="760" spans="1:6" x14ac:dyDescent="0.25">
      <c r="A760" s="43" t="s">
        <v>4244</v>
      </c>
      <c r="B760" s="42" t="s">
        <v>2003</v>
      </c>
      <c r="C760" s="42" t="s">
        <v>303</v>
      </c>
      <c r="D760" s="42" t="s">
        <v>1601</v>
      </c>
      <c r="E760" s="42" t="s">
        <v>4972</v>
      </c>
      <c r="F760" s="40">
        <v>649</v>
      </c>
    </row>
    <row r="761" spans="1:6" x14ac:dyDescent="0.25">
      <c r="A761" s="43" t="s">
        <v>4244</v>
      </c>
      <c r="B761" s="42" t="s">
        <v>2003</v>
      </c>
      <c r="C761" s="42" t="s">
        <v>303</v>
      </c>
      <c r="D761" s="42" t="s">
        <v>1603</v>
      </c>
      <c r="E761" s="42" t="s">
        <v>4973</v>
      </c>
      <c r="F761" s="40">
        <v>650</v>
      </c>
    </row>
    <row r="762" spans="1:6" x14ac:dyDescent="0.25">
      <c r="A762" s="43" t="s">
        <v>4244</v>
      </c>
      <c r="B762" s="42" t="s">
        <v>2003</v>
      </c>
      <c r="C762" s="42" t="s">
        <v>303</v>
      </c>
      <c r="D762" s="42" t="s">
        <v>1605</v>
      </c>
      <c r="E762" s="42" t="s">
        <v>4974</v>
      </c>
      <c r="F762" s="40">
        <v>651</v>
      </c>
    </row>
    <row r="763" spans="1:6" x14ac:dyDescent="0.25">
      <c r="A763" s="43" t="s">
        <v>4244</v>
      </c>
      <c r="B763" s="42" t="s">
        <v>2003</v>
      </c>
      <c r="C763" s="42" t="s">
        <v>303</v>
      </c>
      <c r="D763" s="42" t="s">
        <v>1607</v>
      </c>
      <c r="E763" s="42" t="s">
        <v>4975</v>
      </c>
      <c r="F763" s="40">
        <v>652</v>
      </c>
    </row>
    <row r="764" spans="1:6" x14ac:dyDescent="0.25">
      <c r="A764" s="43" t="s">
        <v>4244</v>
      </c>
      <c r="B764" s="42" t="s">
        <v>2003</v>
      </c>
      <c r="C764" s="42" t="s">
        <v>303</v>
      </c>
      <c r="D764" s="42" t="s">
        <v>1609</v>
      </c>
      <c r="E764" s="42" t="s">
        <v>4976</v>
      </c>
      <c r="F764" s="40">
        <v>653</v>
      </c>
    </row>
    <row r="765" spans="1:6" x14ac:dyDescent="0.25">
      <c r="A765" s="43" t="s">
        <v>4244</v>
      </c>
      <c r="B765" s="42" t="s">
        <v>2003</v>
      </c>
      <c r="C765" s="42" t="s">
        <v>303</v>
      </c>
      <c r="D765" s="42" t="s">
        <v>1611</v>
      </c>
      <c r="E765" s="42" t="s">
        <v>4977</v>
      </c>
      <c r="F765" s="40">
        <v>654</v>
      </c>
    </row>
    <row r="766" spans="1:6" x14ac:dyDescent="0.25">
      <c r="A766" s="43" t="s">
        <v>4244</v>
      </c>
      <c r="B766" s="42" t="s">
        <v>2003</v>
      </c>
      <c r="C766" s="42" t="s">
        <v>303</v>
      </c>
      <c r="D766" s="42" t="s">
        <v>1613</v>
      </c>
      <c r="E766" s="42" t="s">
        <v>4978</v>
      </c>
      <c r="F766" s="40">
        <v>655</v>
      </c>
    </row>
    <row r="767" spans="1:6" x14ac:dyDescent="0.25">
      <c r="A767" s="43" t="s">
        <v>4244</v>
      </c>
      <c r="B767" s="42" t="s">
        <v>2003</v>
      </c>
      <c r="C767" s="42" t="s">
        <v>303</v>
      </c>
      <c r="D767" s="42" t="s">
        <v>1615</v>
      </c>
      <c r="E767" s="42" t="s">
        <v>4979</v>
      </c>
      <c r="F767" s="40">
        <v>656</v>
      </c>
    </row>
    <row r="768" spans="1:6" x14ac:dyDescent="0.25">
      <c r="A768" s="43" t="s">
        <v>4244</v>
      </c>
      <c r="B768" s="42" t="s">
        <v>2003</v>
      </c>
      <c r="C768" s="42" t="s">
        <v>303</v>
      </c>
      <c r="D768" s="42" t="s">
        <v>1617</v>
      </c>
      <c r="E768" s="42" t="s">
        <v>4980</v>
      </c>
      <c r="F768" s="40">
        <v>657</v>
      </c>
    </row>
    <row r="769" spans="1:6" x14ac:dyDescent="0.25">
      <c r="A769" s="43" t="s">
        <v>4244</v>
      </c>
      <c r="B769" s="42" t="s">
        <v>2003</v>
      </c>
      <c r="C769" s="42" t="s">
        <v>303</v>
      </c>
      <c r="D769" s="42" t="s">
        <v>1619</v>
      </c>
      <c r="E769" s="42" t="s">
        <v>4981</v>
      </c>
      <c r="F769" s="40">
        <v>658</v>
      </c>
    </row>
    <row r="770" spans="1:6" x14ac:dyDescent="0.25">
      <c r="A770" s="43" t="s">
        <v>4244</v>
      </c>
      <c r="B770" s="42" t="s">
        <v>2003</v>
      </c>
      <c r="C770" s="42" t="s">
        <v>303</v>
      </c>
      <c r="D770" s="42" t="s">
        <v>1621</v>
      </c>
      <c r="E770" s="42" t="s">
        <v>4982</v>
      </c>
      <c r="F770" s="40">
        <v>659</v>
      </c>
    </row>
    <row r="771" spans="1:6" x14ac:dyDescent="0.25">
      <c r="A771" s="43" t="s">
        <v>4244</v>
      </c>
      <c r="B771" s="42" t="s">
        <v>2003</v>
      </c>
      <c r="C771" s="42" t="s">
        <v>303</v>
      </c>
      <c r="D771" s="42" t="s">
        <v>1623</v>
      </c>
      <c r="E771" s="42" t="s">
        <v>4983</v>
      </c>
      <c r="F771" s="40">
        <v>660</v>
      </c>
    </row>
    <row r="772" spans="1:6" x14ac:dyDescent="0.25">
      <c r="A772" s="43" t="s">
        <v>4244</v>
      </c>
      <c r="B772" s="42" t="s">
        <v>2003</v>
      </c>
      <c r="C772" s="42" t="s">
        <v>303</v>
      </c>
      <c r="D772" s="42" t="s">
        <v>1625</v>
      </c>
      <c r="E772" s="42" t="s">
        <v>4984</v>
      </c>
      <c r="F772" s="40">
        <v>661</v>
      </c>
    </row>
    <row r="773" spans="1:6" x14ac:dyDescent="0.25">
      <c r="A773" s="43" t="s">
        <v>4244</v>
      </c>
      <c r="B773" s="42" t="s">
        <v>2003</v>
      </c>
      <c r="C773" s="42" t="s">
        <v>303</v>
      </c>
      <c r="D773" s="42" t="s">
        <v>1627</v>
      </c>
      <c r="E773" s="42" t="s">
        <v>4985</v>
      </c>
      <c r="F773" s="40">
        <v>662</v>
      </c>
    </row>
    <row r="774" spans="1:6" x14ac:dyDescent="0.25">
      <c r="A774" s="43" t="s">
        <v>4244</v>
      </c>
      <c r="B774" s="42" t="s">
        <v>2003</v>
      </c>
      <c r="C774" s="42" t="s">
        <v>303</v>
      </c>
      <c r="D774" s="42" t="s">
        <v>1629</v>
      </c>
      <c r="E774" s="42" t="s">
        <v>4986</v>
      </c>
      <c r="F774" s="40">
        <v>663</v>
      </c>
    </row>
    <row r="775" spans="1:6" x14ac:dyDescent="0.25">
      <c r="A775" s="43" t="s">
        <v>4244</v>
      </c>
      <c r="B775" s="42" t="s">
        <v>2003</v>
      </c>
      <c r="C775" s="42" t="s">
        <v>303</v>
      </c>
      <c r="D775" s="42" t="s">
        <v>1631</v>
      </c>
      <c r="E775" s="42" t="s">
        <v>4987</v>
      </c>
      <c r="F775" s="40">
        <v>664</v>
      </c>
    </row>
    <row r="776" spans="1:6" x14ac:dyDescent="0.25">
      <c r="A776" s="43" t="s">
        <v>4244</v>
      </c>
      <c r="B776" s="42" t="s">
        <v>2003</v>
      </c>
      <c r="C776" s="42" t="s">
        <v>303</v>
      </c>
      <c r="D776" s="42" t="s">
        <v>1633</v>
      </c>
      <c r="E776" s="42" t="s">
        <v>4988</v>
      </c>
      <c r="F776" s="40">
        <v>665</v>
      </c>
    </row>
    <row r="777" spans="1:6" x14ac:dyDescent="0.25">
      <c r="A777" s="43" t="s">
        <v>4244</v>
      </c>
      <c r="B777" s="42" t="s">
        <v>2003</v>
      </c>
      <c r="C777" s="42" t="s">
        <v>303</v>
      </c>
      <c r="D777" s="42" t="s">
        <v>1635</v>
      </c>
      <c r="E777" s="42" t="s">
        <v>4989</v>
      </c>
      <c r="F777" s="40">
        <v>666</v>
      </c>
    </row>
    <row r="778" spans="1:6" x14ac:dyDescent="0.25">
      <c r="A778" s="43" t="s">
        <v>4244</v>
      </c>
      <c r="B778" s="42" t="s">
        <v>2003</v>
      </c>
      <c r="C778" s="42" t="s">
        <v>303</v>
      </c>
      <c r="D778" s="42" t="s">
        <v>1637</v>
      </c>
      <c r="E778" s="42" t="s">
        <v>4990</v>
      </c>
      <c r="F778" s="40">
        <v>667</v>
      </c>
    </row>
    <row r="779" spans="1:6" x14ac:dyDescent="0.25">
      <c r="A779" s="43" t="s">
        <v>4244</v>
      </c>
      <c r="B779" s="42" t="s">
        <v>2003</v>
      </c>
      <c r="C779" s="42" t="s">
        <v>303</v>
      </c>
      <c r="D779" s="42" t="s">
        <v>1639</v>
      </c>
      <c r="E779" s="42" t="s">
        <v>4991</v>
      </c>
      <c r="F779" s="40">
        <v>668</v>
      </c>
    </row>
    <row r="780" spans="1:6" x14ac:dyDescent="0.25">
      <c r="A780" s="43" t="s">
        <v>4244</v>
      </c>
      <c r="B780" s="42" t="s">
        <v>2003</v>
      </c>
      <c r="C780" s="42" t="s">
        <v>303</v>
      </c>
      <c r="D780" s="42" t="s">
        <v>1641</v>
      </c>
      <c r="E780" s="42" t="s">
        <v>4992</v>
      </c>
      <c r="F780" s="40">
        <v>669</v>
      </c>
    </row>
    <row r="781" spans="1:6" x14ac:dyDescent="0.25">
      <c r="A781" s="43" t="s">
        <v>4244</v>
      </c>
      <c r="B781" s="42" t="s">
        <v>2003</v>
      </c>
      <c r="C781" s="42" t="s">
        <v>303</v>
      </c>
      <c r="D781" s="42" t="s">
        <v>1643</v>
      </c>
      <c r="E781" s="42" t="s">
        <v>4993</v>
      </c>
      <c r="F781" s="40">
        <v>670</v>
      </c>
    </row>
    <row r="782" spans="1:6" x14ac:dyDescent="0.25">
      <c r="A782" s="43" t="s">
        <v>4244</v>
      </c>
      <c r="B782" s="42" t="s">
        <v>2003</v>
      </c>
      <c r="C782" s="42" t="s">
        <v>303</v>
      </c>
      <c r="D782" s="42" t="s">
        <v>1645</v>
      </c>
      <c r="E782" s="42" t="s">
        <v>4994</v>
      </c>
      <c r="F782" s="40">
        <v>671</v>
      </c>
    </row>
    <row r="783" spans="1:6" x14ac:dyDescent="0.25">
      <c r="A783" s="43" t="s">
        <v>4244</v>
      </c>
      <c r="B783" s="42" t="s">
        <v>2003</v>
      </c>
      <c r="C783" s="42" t="s">
        <v>303</v>
      </c>
      <c r="D783" s="42" t="s">
        <v>1647</v>
      </c>
      <c r="E783" s="42" t="s">
        <v>4995</v>
      </c>
      <c r="F783" s="40">
        <v>672</v>
      </c>
    </row>
    <row r="784" spans="1:6" x14ac:dyDescent="0.25">
      <c r="A784" s="43" t="s">
        <v>4244</v>
      </c>
      <c r="B784" s="42" t="s">
        <v>2003</v>
      </c>
      <c r="C784" s="42" t="s">
        <v>303</v>
      </c>
      <c r="D784" s="42" t="s">
        <v>1649</v>
      </c>
      <c r="E784" s="42" t="s">
        <v>4996</v>
      </c>
      <c r="F784" s="40">
        <v>673</v>
      </c>
    </row>
    <row r="785" spans="1:6" x14ac:dyDescent="0.25">
      <c r="A785" s="43" t="s">
        <v>4244</v>
      </c>
      <c r="B785" s="42" t="s">
        <v>2003</v>
      </c>
      <c r="C785" s="42" t="s">
        <v>303</v>
      </c>
      <c r="D785" s="42" t="s">
        <v>1651</v>
      </c>
      <c r="E785" s="42" t="s">
        <v>4997</v>
      </c>
      <c r="F785" s="40">
        <v>674</v>
      </c>
    </row>
    <row r="786" spans="1:6" x14ac:dyDescent="0.25">
      <c r="A786" s="43" t="s">
        <v>4244</v>
      </c>
      <c r="B786" s="42" t="s">
        <v>2003</v>
      </c>
      <c r="C786" s="42" t="s">
        <v>303</v>
      </c>
      <c r="D786" s="42" t="s">
        <v>1653</v>
      </c>
      <c r="E786" s="42" t="s">
        <v>4998</v>
      </c>
      <c r="F786" s="40">
        <v>675</v>
      </c>
    </row>
    <row r="787" spans="1:6" x14ac:dyDescent="0.25">
      <c r="A787" s="43" t="s">
        <v>4244</v>
      </c>
      <c r="B787" s="42" t="s">
        <v>2003</v>
      </c>
      <c r="C787" s="42" t="s">
        <v>303</v>
      </c>
      <c r="D787" s="42" t="s">
        <v>1655</v>
      </c>
      <c r="E787" s="42" t="s">
        <v>4999</v>
      </c>
      <c r="F787" s="40">
        <v>676</v>
      </c>
    </row>
    <row r="788" spans="1:6" x14ac:dyDescent="0.25">
      <c r="A788" s="43" t="s">
        <v>4244</v>
      </c>
      <c r="B788" s="42" t="s">
        <v>2003</v>
      </c>
      <c r="C788" s="42" t="s">
        <v>303</v>
      </c>
      <c r="D788" s="42" t="s">
        <v>1657</v>
      </c>
      <c r="E788" s="42" t="s">
        <v>5000</v>
      </c>
      <c r="F788" s="40">
        <v>677</v>
      </c>
    </row>
    <row r="789" spans="1:6" x14ac:dyDescent="0.25">
      <c r="A789" s="43" t="s">
        <v>4244</v>
      </c>
      <c r="B789" s="42" t="s">
        <v>2003</v>
      </c>
      <c r="C789" s="42" t="s">
        <v>303</v>
      </c>
      <c r="D789" s="42" t="s">
        <v>1659</v>
      </c>
      <c r="E789" s="42" t="s">
        <v>5001</v>
      </c>
      <c r="F789" s="40">
        <v>678</v>
      </c>
    </row>
    <row r="790" spans="1:6" x14ac:dyDescent="0.25">
      <c r="A790" s="43" t="s">
        <v>4244</v>
      </c>
      <c r="B790" s="42" t="s">
        <v>2003</v>
      </c>
      <c r="C790" s="42" t="s">
        <v>303</v>
      </c>
      <c r="D790" s="42" t="s">
        <v>1661</v>
      </c>
      <c r="E790" s="42" t="s">
        <v>5002</v>
      </c>
      <c r="F790" s="40">
        <v>679</v>
      </c>
    </row>
    <row r="791" spans="1:6" x14ac:dyDescent="0.25">
      <c r="A791" s="43" t="s">
        <v>4244</v>
      </c>
      <c r="B791" s="42" t="s">
        <v>2003</v>
      </c>
      <c r="C791" s="42" t="s">
        <v>303</v>
      </c>
      <c r="D791" s="42" t="s">
        <v>1663</v>
      </c>
      <c r="E791" s="42" t="s">
        <v>5003</v>
      </c>
      <c r="F791" s="40">
        <v>680</v>
      </c>
    </row>
    <row r="792" spans="1:6" x14ac:dyDescent="0.25">
      <c r="A792" s="43" t="s">
        <v>4244</v>
      </c>
      <c r="B792" s="42" t="s">
        <v>2003</v>
      </c>
      <c r="C792" s="42" t="s">
        <v>303</v>
      </c>
      <c r="D792" s="42" t="s">
        <v>1665</v>
      </c>
      <c r="E792" s="42" t="s">
        <v>5004</v>
      </c>
      <c r="F792" s="40">
        <v>681</v>
      </c>
    </row>
    <row r="793" spans="1:6" x14ac:dyDescent="0.25">
      <c r="A793" s="43" t="s">
        <v>4244</v>
      </c>
      <c r="B793" s="42" t="s">
        <v>2003</v>
      </c>
      <c r="C793" s="42" t="s">
        <v>303</v>
      </c>
      <c r="D793" s="42" t="s">
        <v>1667</v>
      </c>
      <c r="E793" s="42" t="s">
        <v>5005</v>
      </c>
      <c r="F793" s="40">
        <v>682</v>
      </c>
    </row>
    <row r="794" spans="1:6" x14ac:dyDescent="0.25">
      <c r="A794" s="43" t="s">
        <v>4244</v>
      </c>
      <c r="B794" s="42" t="s">
        <v>2003</v>
      </c>
      <c r="C794" s="42" t="s">
        <v>303</v>
      </c>
      <c r="D794" s="42" t="s">
        <v>1669</v>
      </c>
      <c r="E794" s="42" t="s">
        <v>5006</v>
      </c>
      <c r="F794" s="40">
        <v>683</v>
      </c>
    </row>
    <row r="795" spans="1:6" x14ac:dyDescent="0.25">
      <c r="A795" s="43" t="s">
        <v>4244</v>
      </c>
      <c r="B795" s="42" t="s">
        <v>2003</v>
      </c>
      <c r="C795" s="42" t="s">
        <v>303</v>
      </c>
      <c r="D795" s="42" t="s">
        <v>1671</v>
      </c>
      <c r="E795" s="42" t="s">
        <v>5007</v>
      </c>
      <c r="F795" s="40">
        <v>684</v>
      </c>
    </row>
    <row r="796" spans="1:6" x14ac:dyDescent="0.25">
      <c r="A796" s="43" t="s">
        <v>4244</v>
      </c>
      <c r="B796" s="42" t="s">
        <v>2003</v>
      </c>
      <c r="C796" s="42" t="s">
        <v>303</v>
      </c>
      <c r="D796" s="42" t="s">
        <v>1673</v>
      </c>
      <c r="E796" s="42" t="s">
        <v>5008</v>
      </c>
      <c r="F796" s="40">
        <v>685</v>
      </c>
    </row>
    <row r="797" spans="1:6" x14ac:dyDescent="0.25">
      <c r="A797" s="43" t="s">
        <v>4244</v>
      </c>
      <c r="B797" s="42" t="s">
        <v>2003</v>
      </c>
      <c r="C797" s="42" t="s">
        <v>303</v>
      </c>
      <c r="D797" s="42" t="s">
        <v>1675</v>
      </c>
      <c r="E797" s="42" t="s">
        <v>5009</v>
      </c>
      <c r="F797" s="40">
        <v>686</v>
      </c>
    </row>
    <row r="798" spans="1:6" x14ac:dyDescent="0.25">
      <c r="A798" s="43" t="s">
        <v>4244</v>
      </c>
      <c r="B798" s="42" t="s">
        <v>2003</v>
      </c>
      <c r="C798" s="42" t="s">
        <v>303</v>
      </c>
      <c r="D798" s="42" t="s">
        <v>1677</v>
      </c>
      <c r="E798" s="42" t="s">
        <v>5010</v>
      </c>
      <c r="F798" s="40">
        <v>687</v>
      </c>
    </row>
    <row r="799" spans="1:6" x14ac:dyDescent="0.25">
      <c r="A799" s="43" t="s">
        <v>4244</v>
      </c>
      <c r="B799" s="42" t="s">
        <v>2003</v>
      </c>
      <c r="C799" s="42" t="s">
        <v>303</v>
      </c>
      <c r="D799" s="42" t="s">
        <v>1679</v>
      </c>
      <c r="E799" s="42" t="s">
        <v>5011</v>
      </c>
      <c r="F799" s="40">
        <v>688</v>
      </c>
    </row>
    <row r="800" spans="1:6" x14ac:dyDescent="0.25">
      <c r="A800" s="43" t="s">
        <v>4244</v>
      </c>
      <c r="B800" s="42" t="s">
        <v>2003</v>
      </c>
      <c r="C800" s="42" t="s">
        <v>303</v>
      </c>
      <c r="D800" s="42" t="s">
        <v>1681</v>
      </c>
      <c r="E800" s="42" t="s">
        <v>5012</v>
      </c>
      <c r="F800" s="40">
        <v>689</v>
      </c>
    </row>
    <row r="801" spans="1:6" x14ac:dyDescent="0.25">
      <c r="A801" s="43" t="s">
        <v>4244</v>
      </c>
      <c r="B801" s="42" t="s">
        <v>2003</v>
      </c>
      <c r="C801" s="42" t="s">
        <v>303</v>
      </c>
      <c r="D801" s="42" t="s">
        <v>1683</v>
      </c>
      <c r="E801" s="42" t="s">
        <v>5013</v>
      </c>
      <c r="F801" s="40">
        <v>690</v>
      </c>
    </row>
    <row r="802" spans="1:6" x14ac:dyDescent="0.25">
      <c r="A802" s="43" t="s">
        <v>4244</v>
      </c>
      <c r="B802" s="42" t="s">
        <v>2003</v>
      </c>
      <c r="C802" s="42" t="s">
        <v>303</v>
      </c>
      <c r="D802" s="42" t="s">
        <v>1685</v>
      </c>
      <c r="E802" s="42" t="s">
        <v>5014</v>
      </c>
      <c r="F802" s="40">
        <v>691</v>
      </c>
    </row>
    <row r="803" spans="1:6" x14ac:dyDescent="0.25">
      <c r="A803" s="43" t="s">
        <v>4244</v>
      </c>
      <c r="B803" s="42" t="s">
        <v>2003</v>
      </c>
      <c r="C803" s="42" t="s">
        <v>303</v>
      </c>
      <c r="D803" s="42" t="s">
        <v>1687</v>
      </c>
      <c r="E803" s="42" t="s">
        <v>5015</v>
      </c>
      <c r="F803" s="40">
        <v>692</v>
      </c>
    </row>
    <row r="804" spans="1:6" x14ac:dyDescent="0.25">
      <c r="A804" s="43" t="s">
        <v>4244</v>
      </c>
      <c r="B804" s="42" t="s">
        <v>2003</v>
      </c>
      <c r="C804" s="42" t="s">
        <v>303</v>
      </c>
      <c r="D804" s="42" t="s">
        <v>1689</v>
      </c>
      <c r="E804" s="42" t="s">
        <v>5016</v>
      </c>
      <c r="F804" s="40">
        <v>693</v>
      </c>
    </row>
    <row r="805" spans="1:6" x14ac:dyDescent="0.25">
      <c r="A805" s="43" t="s">
        <v>4244</v>
      </c>
      <c r="B805" s="42" t="s">
        <v>2003</v>
      </c>
      <c r="C805" s="42" t="s">
        <v>303</v>
      </c>
      <c r="D805" s="42" t="s">
        <v>1691</v>
      </c>
      <c r="E805" s="42" t="s">
        <v>5017</v>
      </c>
      <c r="F805" s="40">
        <v>694</v>
      </c>
    </row>
    <row r="806" spans="1:6" x14ac:dyDescent="0.25">
      <c r="A806" s="43" t="s">
        <v>4244</v>
      </c>
      <c r="B806" s="42" t="s">
        <v>2003</v>
      </c>
      <c r="C806" s="42" t="s">
        <v>303</v>
      </c>
      <c r="D806" s="42" t="s">
        <v>1693</v>
      </c>
      <c r="E806" s="42" t="s">
        <v>5018</v>
      </c>
      <c r="F806" s="40">
        <v>695</v>
      </c>
    </row>
    <row r="807" spans="1:6" x14ac:dyDescent="0.25">
      <c r="A807" s="43" t="s">
        <v>4244</v>
      </c>
      <c r="B807" s="42" t="s">
        <v>2003</v>
      </c>
      <c r="C807" s="42" t="s">
        <v>303</v>
      </c>
      <c r="D807" s="42" t="s">
        <v>1695</v>
      </c>
      <c r="E807" s="42" t="s">
        <v>5019</v>
      </c>
      <c r="F807" s="40">
        <v>696</v>
      </c>
    </row>
    <row r="808" spans="1:6" x14ac:dyDescent="0.25">
      <c r="A808" s="43" t="s">
        <v>4244</v>
      </c>
      <c r="B808" s="42" t="s">
        <v>2003</v>
      </c>
      <c r="C808" s="42" t="s">
        <v>303</v>
      </c>
      <c r="D808" s="42" t="s">
        <v>1697</v>
      </c>
      <c r="E808" s="42" t="s">
        <v>5020</v>
      </c>
      <c r="F808" s="40">
        <v>697</v>
      </c>
    </row>
    <row r="809" spans="1:6" x14ac:dyDescent="0.25">
      <c r="A809" s="43" t="s">
        <v>4244</v>
      </c>
      <c r="B809" s="42" t="s">
        <v>2003</v>
      </c>
      <c r="C809" s="42" t="s">
        <v>303</v>
      </c>
      <c r="D809" s="42" t="s">
        <v>1699</v>
      </c>
      <c r="E809" s="42" t="s">
        <v>5021</v>
      </c>
      <c r="F809" s="40">
        <v>698</v>
      </c>
    </row>
    <row r="810" spans="1:6" x14ac:dyDescent="0.25">
      <c r="A810" s="43" t="s">
        <v>4244</v>
      </c>
      <c r="B810" s="42" t="s">
        <v>2003</v>
      </c>
      <c r="C810" s="42" t="s">
        <v>303</v>
      </c>
      <c r="D810" s="42" t="s">
        <v>1701</v>
      </c>
      <c r="E810" s="42" t="s">
        <v>5022</v>
      </c>
      <c r="F810" s="40">
        <v>699</v>
      </c>
    </row>
    <row r="811" spans="1:6" x14ac:dyDescent="0.25">
      <c r="A811" s="43" t="s">
        <v>4244</v>
      </c>
      <c r="B811" s="42" t="s">
        <v>2003</v>
      </c>
      <c r="C811" s="42" t="s">
        <v>303</v>
      </c>
      <c r="D811" s="42" t="s">
        <v>1703</v>
      </c>
      <c r="E811" s="42" t="s">
        <v>5023</v>
      </c>
      <c r="F811" s="40">
        <v>700</v>
      </c>
    </row>
    <row r="812" spans="1:6" x14ac:dyDescent="0.25">
      <c r="A812" s="43" t="s">
        <v>4244</v>
      </c>
      <c r="B812" s="42" t="s">
        <v>2003</v>
      </c>
      <c r="C812" s="42" t="s">
        <v>303</v>
      </c>
      <c r="D812" s="42" t="s">
        <v>1705</v>
      </c>
      <c r="E812" s="42" t="s">
        <v>5024</v>
      </c>
      <c r="F812" s="40">
        <v>701</v>
      </c>
    </row>
    <row r="813" spans="1:6" x14ac:dyDescent="0.25">
      <c r="A813" s="43" t="s">
        <v>4244</v>
      </c>
      <c r="B813" s="42" t="s">
        <v>2003</v>
      </c>
      <c r="C813" s="42" t="s">
        <v>303</v>
      </c>
      <c r="D813" s="42" t="s">
        <v>1707</v>
      </c>
      <c r="E813" s="42" t="s">
        <v>5025</v>
      </c>
      <c r="F813" s="40">
        <v>702</v>
      </c>
    </row>
    <row r="814" spans="1:6" x14ac:dyDescent="0.25">
      <c r="A814" s="43" t="s">
        <v>4244</v>
      </c>
      <c r="B814" s="42" t="s">
        <v>2003</v>
      </c>
      <c r="C814" s="42" t="s">
        <v>303</v>
      </c>
      <c r="D814" s="42" t="s">
        <v>1709</v>
      </c>
      <c r="E814" s="42" t="s">
        <v>5026</v>
      </c>
      <c r="F814" s="40">
        <v>703</v>
      </c>
    </row>
    <row r="815" spans="1:6" x14ac:dyDescent="0.25">
      <c r="A815" s="43" t="s">
        <v>4244</v>
      </c>
      <c r="B815" s="42" t="s">
        <v>2003</v>
      </c>
      <c r="C815" s="42" t="s">
        <v>303</v>
      </c>
      <c r="D815" s="42" t="s">
        <v>1711</v>
      </c>
      <c r="E815" s="42" t="s">
        <v>5027</v>
      </c>
      <c r="F815" s="40">
        <v>704</v>
      </c>
    </row>
    <row r="816" spans="1:6" x14ac:dyDescent="0.25">
      <c r="A816" s="43" t="s">
        <v>4244</v>
      </c>
      <c r="B816" s="42" t="s">
        <v>2003</v>
      </c>
      <c r="C816" s="42" t="s">
        <v>303</v>
      </c>
      <c r="D816" s="42" t="s">
        <v>1713</v>
      </c>
      <c r="E816" s="42" t="s">
        <v>5028</v>
      </c>
      <c r="F816" s="40">
        <v>705</v>
      </c>
    </row>
    <row r="817" spans="1:6" x14ac:dyDescent="0.25">
      <c r="A817" s="43" t="s">
        <v>4244</v>
      </c>
      <c r="B817" s="42" t="s">
        <v>2003</v>
      </c>
      <c r="C817" s="42" t="s">
        <v>303</v>
      </c>
      <c r="D817" s="42" t="s">
        <v>1715</v>
      </c>
      <c r="E817" s="42" t="s">
        <v>5029</v>
      </c>
      <c r="F817" s="40">
        <v>706</v>
      </c>
    </row>
    <row r="818" spans="1:6" x14ac:dyDescent="0.25">
      <c r="A818" s="43" t="s">
        <v>4244</v>
      </c>
      <c r="B818" s="42" t="s">
        <v>2003</v>
      </c>
      <c r="C818" s="42" t="s">
        <v>303</v>
      </c>
      <c r="D818" s="42" t="s">
        <v>1717</v>
      </c>
      <c r="E818" s="42" t="s">
        <v>5030</v>
      </c>
      <c r="F818" s="40">
        <v>707</v>
      </c>
    </row>
    <row r="819" spans="1:6" x14ac:dyDescent="0.25">
      <c r="A819" s="43" t="s">
        <v>4244</v>
      </c>
      <c r="B819" s="42" t="s">
        <v>2003</v>
      </c>
      <c r="C819" s="42" t="s">
        <v>303</v>
      </c>
      <c r="D819" s="42" t="s">
        <v>1719</v>
      </c>
      <c r="E819" s="42" t="s">
        <v>5031</v>
      </c>
      <c r="F819" s="40">
        <v>708</v>
      </c>
    </row>
    <row r="820" spans="1:6" x14ac:dyDescent="0.25">
      <c r="A820" s="43" t="s">
        <v>4244</v>
      </c>
      <c r="B820" s="42" t="s">
        <v>2003</v>
      </c>
      <c r="C820" s="42" t="s">
        <v>303</v>
      </c>
      <c r="D820" s="42" t="s">
        <v>1721</v>
      </c>
      <c r="E820" s="42" t="s">
        <v>5032</v>
      </c>
      <c r="F820" s="40">
        <v>709</v>
      </c>
    </row>
    <row r="821" spans="1:6" x14ac:dyDescent="0.25">
      <c r="A821" s="43" t="s">
        <v>4244</v>
      </c>
      <c r="B821" s="42" t="s">
        <v>2003</v>
      </c>
      <c r="C821" s="42" t="s">
        <v>303</v>
      </c>
      <c r="D821" s="42" t="s">
        <v>1723</v>
      </c>
      <c r="E821" s="42" t="s">
        <v>5033</v>
      </c>
      <c r="F821" s="40">
        <v>710</v>
      </c>
    </row>
    <row r="822" spans="1:6" x14ac:dyDescent="0.25">
      <c r="A822" s="43" t="s">
        <v>4244</v>
      </c>
      <c r="B822" s="42" t="s">
        <v>2003</v>
      </c>
      <c r="C822" s="42" t="s">
        <v>303</v>
      </c>
      <c r="D822" s="42" t="s">
        <v>1725</v>
      </c>
      <c r="E822" s="42" t="s">
        <v>5034</v>
      </c>
      <c r="F822" s="40">
        <v>711</v>
      </c>
    </row>
    <row r="823" spans="1:6" x14ac:dyDescent="0.25">
      <c r="A823" s="43" t="s">
        <v>4244</v>
      </c>
      <c r="B823" s="42" t="s">
        <v>2003</v>
      </c>
      <c r="C823" s="42" t="s">
        <v>303</v>
      </c>
      <c r="D823" s="42" t="s">
        <v>1727</v>
      </c>
      <c r="E823" s="42" t="s">
        <v>5035</v>
      </c>
      <c r="F823" s="40">
        <v>712</v>
      </c>
    </row>
    <row r="824" spans="1:6" x14ac:dyDescent="0.25">
      <c r="A824" s="43" t="s">
        <v>4244</v>
      </c>
      <c r="B824" s="42" t="s">
        <v>2003</v>
      </c>
      <c r="C824" s="42" t="s">
        <v>303</v>
      </c>
      <c r="D824" s="42" t="s">
        <v>1729</v>
      </c>
      <c r="E824" s="42" t="s">
        <v>5036</v>
      </c>
      <c r="F824" s="40">
        <v>713</v>
      </c>
    </row>
    <row r="825" spans="1:6" x14ac:dyDescent="0.25">
      <c r="A825" s="43" t="s">
        <v>4244</v>
      </c>
      <c r="B825" s="42" t="s">
        <v>2003</v>
      </c>
      <c r="C825" s="42" t="s">
        <v>303</v>
      </c>
      <c r="D825" s="42" t="s">
        <v>1731</v>
      </c>
      <c r="E825" s="42" t="s">
        <v>5037</v>
      </c>
      <c r="F825" s="40">
        <v>714</v>
      </c>
    </row>
    <row r="826" spans="1:6" x14ac:dyDescent="0.25">
      <c r="A826" s="43" t="s">
        <v>4244</v>
      </c>
      <c r="B826" s="42" t="s">
        <v>2003</v>
      </c>
      <c r="C826" s="42" t="s">
        <v>303</v>
      </c>
      <c r="D826" s="42" t="s">
        <v>1733</v>
      </c>
      <c r="E826" s="42" t="s">
        <v>5038</v>
      </c>
      <c r="F826" s="40">
        <v>715</v>
      </c>
    </row>
    <row r="827" spans="1:6" x14ac:dyDescent="0.25">
      <c r="A827" s="43" t="s">
        <v>4244</v>
      </c>
      <c r="B827" s="42" t="s">
        <v>2003</v>
      </c>
      <c r="C827" s="42" t="s">
        <v>303</v>
      </c>
      <c r="D827" s="42" t="s">
        <v>1735</v>
      </c>
      <c r="E827" s="42" t="s">
        <v>5039</v>
      </c>
      <c r="F827" s="40">
        <v>716</v>
      </c>
    </row>
    <row r="828" spans="1:6" x14ac:dyDescent="0.25">
      <c r="A828" s="43" t="s">
        <v>4244</v>
      </c>
      <c r="B828" s="42" t="s">
        <v>2003</v>
      </c>
      <c r="C828" s="42" t="s">
        <v>303</v>
      </c>
      <c r="D828" s="42" t="s">
        <v>1737</v>
      </c>
      <c r="E828" s="42" t="s">
        <v>5040</v>
      </c>
      <c r="F828" s="40">
        <v>717</v>
      </c>
    </row>
    <row r="829" spans="1:6" x14ac:dyDescent="0.25">
      <c r="A829" s="43" t="s">
        <v>4244</v>
      </c>
      <c r="B829" s="42" t="s">
        <v>2003</v>
      </c>
      <c r="C829" s="42" t="s">
        <v>303</v>
      </c>
      <c r="D829" s="42" t="s">
        <v>1739</v>
      </c>
      <c r="E829" s="42" t="s">
        <v>5041</v>
      </c>
      <c r="F829" s="40">
        <v>718</v>
      </c>
    </row>
    <row r="830" spans="1:6" x14ac:dyDescent="0.25">
      <c r="A830" s="43" t="s">
        <v>4244</v>
      </c>
      <c r="B830" s="42" t="s">
        <v>2003</v>
      </c>
      <c r="C830" s="42" t="s">
        <v>303</v>
      </c>
      <c r="D830" s="42" t="s">
        <v>1741</v>
      </c>
      <c r="E830" s="42" t="s">
        <v>5042</v>
      </c>
      <c r="F830" s="40">
        <v>719</v>
      </c>
    </row>
    <row r="831" spans="1:6" x14ac:dyDescent="0.25">
      <c r="A831" s="43" t="s">
        <v>4244</v>
      </c>
      <c r="B831" s="42" t="s">
        <v>2003</v>
      </c>
      <c r="C831" s="42" t="s">
        <v>303</v>
      </c>
      <c r="D831" s="42" t="s">
        <v>1743</v>
      </c>
      <c r="E831" s="42" t="s">
        <v>5043</v>
      </c>
      <c r="F831" s="40">
        <v>720</v>
      </c>
    </row>
    <row r="832" spans="1:6" x14ac:dyDescent="0.25">
      <c r="A832" s="43" t="s">
        <v>4244</v>
      </c>
      <c r="B832" s="42" t="s">
        <v>2003</v>
      </c>
      <c r="C832" s="42" t="s">
        <v>303</v>
      </c>
      <c r="D832" s="42" t="s">
        <v>1745</v>
      </c>
      <c r="E832" s="42" t="s">
        <v>5044</v>
      </c>
      <c r="F832" s="40">
        <v>721</v>
      </c>
    </row>
    <row r="833" spans="1:6" x14ac:dyDescent="0.25">
      <c r="A833" s="43" t="s">
        <v>4244</v>
      </c>
      <c r="B833" s="42" t="s">
        <v>2003</v>
      </c>
      <c r="C833" s="42" t="s">
        <v>303</v>
      </c>
      <c r="D833" s="42" t="s">
        <v>1747</v>
      </c>
      <c r="E833" s="42" t="s">
        <v>5045</v>
      </c>
      <c r="F833" s="40">
        <v>722</v>
      </c>
    </row>
    <row r="834" spans="1:6" x14ac:dyDescent="0.25">
      <c r="A834" s="43" t="s">
        <v>4244</v>
      </c>
      <c r="B834" s="42" t="s">
        <v>2003</v>
      </c>
      <c r="C834" s="42" t="s">
        <v>303</v>
      </c>
      <c r="D834" s="42" t="s">
        <v>1749</v>
      </c>
      <c r="E834" s="42" t="s">
        <v>5046</v>
      </c>
      <c r="F834" s="40">
        <v>723</v>
      </c>
    </row>
    <row r="835" spans="1:6" x14ac:dyDescent="0.25">
      <c r="A835" s="43" t="s">
        <v>4244</v>
      </c>
      <c r="B835" s="42" t="s">
        <v>2003</v>
      </c>
      <c r="C835" s="42" t="s">
        <v>303</v>
      </c>
      <c r="D835" s="42" t="s">
        <v>1751</v>
      </c>
      <c r="E835" s="42" t="s">
        <v>5047</v>
      </c>
      <c r="F835" s="40">
        <v>724</v>
      </c>
    </row>
    <row r="836" spans="1:6" x14ac:dyDescent="0.25">
      <c r="A836" s="43" t="s">
        <v>4244</v>
      </c>
      <c r="B836" s="42" t="s">
        <v>2003</v>
      </c>
      <c r="C836" s="42" t="s">
        <v>303</v>
      </c>
      <c r="D836" s="42" t="s">
        <v>1753</v>
      </c>
      <c r="E836" s="42" t="s">
        <v>5048</v>
      </c>
      <c r="F836" s="40">
        <v>725</v>
      </c>
    </row>
    <row r="837" spans="1:6" x14ac:dyDescent="0.25">
      <c r="A837" s="43" t="s">
        <v>4244</v>
      </c>
      <c r="B837" s="42" t="s">
        <v>2003</v>
      </c>
      <c r="C837" s="42" t="s">
        <v>303</v>
      </c>
      <c r="D837" s="42" t="s">
        <v>1755</v>
      </c>
      <c r="E837" s="42" t="s">
        <v>5049</v>
      </c>
      <c r="F837" s="40">
        <v>726</v>
      </c>
    </row>
    <row r="838" spans="1:6" x14ac:dyDescent="0.25">
      <c r="A838" s="43" t="s">
        <v>4244</v>
      </c>
      <c r="B838" s="42" t="s">
        <v>2003</v>
      </c>
      <c r="C838" s="42" t="s">
        <v>303</v>
      </c>
      <c r="D838" s="42" t="s">
        <v>1757</v>
      </c>
      <c r="E838" s="42" t="s">
        <v>5050</v>
      </c>
      <c r="F838" s="40">
        <v>727</v>
      </c>
    </row>
    <row r="839" spans="1:6" x14ac:dyDescent="0.25">
      <c r="A839" s="43" t="s">
        <v>4244</v>
      </c>
      <c r="B839" s="42" t="s">
        <v>2003</v>
      </c>
      <c r="C839" s="42" t="s">
        <v>303</v>
      </c>
      <c r="D839" s="42" t="s">
        <v>1759</v>
      </c>
      <c r="E839" s="42" t="s">
        <v>5051</v>
      </c>
      <c r="F839" s="40">
        <v>728</v>
      </c>
    </row>
    <row r="840" spans="1:6" x14ac:dyDescent="0.25">
      <c r="A840" s="43" t="s">
        <v>4244</v>
      </c>
      <c r="B840" s="42" t="s">
        <v>2003</v>
      </c>
      <c r="C840" s="42" t="s">
        <v>303</v>
      </c>
      <c r="D840" s="42" t="s">
        <v>1761</v>
      </c>
      <c r="E840" s="42" t="s">
        <v>5052</v>
      </c>
      <c r="F840" s="40">
        <v>729</v>
      </c>
    </row>
    <row r="841" spans="1:6" x14ac:dyDescent="0.25">
      <c r="A841" s="43" t="s">
        <v>4244</v>
      </c>
      <c r="B841" s="42" t="s">
        <v>2003</v>
      </c>
      <c r="C841" s="42" t="s">
        <v>303</v>
      </c>
      <c r="D841" s="42" t="s">
        <v>1763</v>
      </c>
      <c r="E841" s="42" t="s">
        <v>5053</v>
      </c>
      <c r="F841" s="40">
        <v>730</v>
      </c>
    </row>
    <row r="842" spans="1:6" x14ac:dyDescent="0.25">
      <c r="A842" s="43" t="s">
        <v>4244</v>
      </c>
      <c r="B842" s="42" t="s">
        <v>2003</v>
      </c>
      <c r="C842" s="42" t="s">
        <v>303</v>
      </c>
      <c r="D842" s="42" t="s">
        <v>1765</v>
      </c>
      <c r="E842" s="42" t="s">
        <v>5054</v>
      </c>
      <c r="F842" s="40">
        <v>731</v>
      </c>
    </row>
    <row r="843" spans="1:6" x14ac:dyDescent="0.25">
      <c r="A843" s="43" t="s">
        <v>4244</v>
      </c>
      <c r="B843" s="42" t="s">
        <v>2003</v>
      </c>
      <c r="C843" s="42" t="s">
        <v>303</v>
      </c>
      <c r="D843" s="42" t="s">
        <v>1767</v>
      </c>
      <c r="E843" s="42" t="s">
        <v>5055</v>
      </c>
      <c r="F843" s="40">
        <v>732</v>
      </c>
    </row>
    <row r="844" spans="1:6" x14ac:dyDescent="0.25">
      <c r="A844" s="43" t="s">
        <v>4244</v>
      </c>
      <c r="B844" s="42" t="s">
        <v>2003</v>
      </c>
      <c r="C844" s="42" t="s">
        <v>303</v>
      </c>
      <c r="D844" s="42" t="s">
        <v>1769</v>
      </c>
      <c r="E844" s="42" t="s">
        <v>5056</v>
      </c>
      <c r="F844" s="40">
        <v>733</v>
      </c>
    </row>
    <row r="845" spans="1:6" x14ac:dyDescent="0.25">
      <c r="A845" s="43" t="s">
        <v>4244</v>
      </c>
      <c r="B845" s="42" t="s">
        <v>2003</v>
      </c>
      <c r="C845" s="42" t="s">
        <v>303</v>
      </c>
      <c r="D845" s="42" t="s">
        <v>1771</v>
      </c>
      <c r="E845" s="42" t="s">
        <v>5057</v>
      </c>
      <c r="F845" s="40">
        <v>734</v>
      </c>
    </row>
    <row r="846" spans="1:6" x14ac:dyDescent="0.25">
      <c r="A846" s="43" t="s">
        <v>4244</v>
      </c>
      <c r="B846" s="42" t="s">
        <v>2003</v>
      </c>
      <c r="C846" s="42" t="s">
        <v>303</v>
      </c>
      <c r="D846" s="42" t="s">
        <v>1773</v>
      </c>
      <c r="E846" s="42" t="s">
        <v>5058</v>
      </c>
      <c r="F846" s="40">
        <v>735</v>
      </c>
    </row>
    <row r="847" spans="1:6" x14ac:dyDescent="0.25">
      <c r="A847" s="43" t="s">
        <v>4244</v>
      </c>
      <c r="B847" s="42" t="s">
        <v>2003</v>
      </c>
      <c r="C847" s="42" t="s">
        <v>303</v>
      </c>
      <c r="D847" s="42" t="s">
        <v>1775</v>
      </c>
      <c r="E847" s="42" t="s">
        <v>5059</v>
      </c>
      <c r="F847" s="40">
        <v>736</v>
      </c>
    </row>
    <row r="848" spans="1:6" x14ac:dyDescent="0.25">
      <c r="A848" s="43" t="s">
        <v>4244</v>
      </c>
      <c r="B848" s="42" t="s">
        <v>2003</v>
      </c>
      <c r="C848" s="42" t="s">
        <v>303</v>
      </c>
      <c r="D848" s="42" t="s">
        <v>1777</v>
      </c>
      <c r="E848" s="42" t="s">
        <v>5060</v>
      </c>
      <c r="F848" s="40">
        <v>737</v>
      </c>
    </row>
    <row r="849" spans="1:6" x14ac:dyDescent="0.25">
      <c r="A849" s="43" t="s">
        <v>4244</v>
      </c>
      <c r="B849" s="42" t="s">
        <v>2003</v>
      </c>
      <c r="C849" s="42" t="s">
        <v>303</v>
      </c>
      <c r="D849" s="42" t="s">
        <v>1779</v>
      </c>
      <c r="E849" s="42" t="s">
        <v>5061</v>
      </c>
      <c r="F849" s="40">
        <v>738</v>
      </c>
    </row>
    <row r="850" spans="1:6" x14ac:dyDescent="0.25">
      <c r="A850" s="43" t="s">
        <v>4244</v>
      </c>
      <c r="B850" s="42" t="s">
        <v>2004</v>
      </c>
      <c r="C850" s="42" t="s">
        <v>126</v>
      </c>
      <c r="D850" s="42" t="s">
        <v>131</v>
      </c>
      <c r="E850" s="42" t="s">
        <v>5104</v>
      </c>
      <c r="F850" s="40">
        <v>1</v>
      </c>
    </row>
    <row r="851" spans="1:6" x14ac:dyDescent="0.25">
      <c r="A851" s="43" t="s">
        <v>4244</v>
      </c>
      <c r="B851" s="42" t="s">
        <v>2004</v>
      </c>
      <c r="C851" s="42" t="s">
        <v>126</v>
      </c>
      <c r="D851" s="42" t="s">
        <v>136</v>
      </c>
      <c r="E851" s="42" t="s">
        <v>5103</v>
      </c>
      <c r="F851" s="40">
        <v>2</v>
      </c>
    </row>
    <row r="852" spans="1:6" x14ac:dyDescent="0.25">
      <c r="A852" s="43" t="s">
        <v>4244</v>
      </c>
      <c r="B852" s="42" t="s">
        <v>2004</v>
      </c>
      <c r="C852" s="42" t="s">
        <v>126</v>
      </c>
      <c r="D852" s="42" t="s">
        <v>140</v>
      </c>
      <c r="E852" s="42" t="s">
        <v>5102</v>
      </c>
      <c r="F852" s="40">
        <v>3</v>
      </c>
    </row>
    <row r="853" spans="1:6" x14ac:dyDescent="0.25">
      <c r="A853" s="43" t="s">
        <v>4244</v>
      </c>
      <c r="B853" s="42" t="s">
        <v>2004</v>
      </c>
      <c r="C853" s="42" t="s">
        <v>126</v>
      </c>
      <c r="D853" s="42" t="s">
        <v>144</v>
      </c>
      <c r="E853" s="42" t="s">
        <v>5101</v>
      </c>
      <c r="F853" s="40">
        <v>4</v>
      </c>
    </row>
    <row r="854" spans="1:6" x14ac:dyDescent="0.25">
      <c r="A854" s="43" t="s">
        <v>4244</v>
      </c>
      <c r="B854" s="42" t="s">
        <v>2004</v>
      </c>
      <c r="C854" s="42" t="s">
        <v>126</v>
      </c>
      <c r="D854" s="42" t="s">
        <v>148</v>
      </c>
      <c r="E854" s="42" t="s">
        <v>5100</v>
      </c>
      <c r="F854" s="40">
        <v>5</v>
      </c>
    </row>
    <row r="855" spans="1:6" x14ac:dyDescent="0.25">
      <c r="A855" s="43" t="s">
        <v>4244</v>
      </c>
      <c r="B855" s="42" t="s">
        <v>2004</v>
      </c>
      <c r="C855" s="42" t="s">
        <v>126</v>
      </c>
      <c r="D855" s="42" t="s">
        <v>154</v>
      </c>
      <c r="E855" s="42" t="s">
        <v>5099</v>
      </c>
      <c r="F855" s="40">
        <v>6</v>
      </c>
    </row>
    <row r="856" spans="1:6" x14ac:dyDescent="0.25">
      <c r="A856" s="43" t="s">
        <v>4244</v>
      </c>
      <c r="B856" s="42" t="s">
        <v>2004</v>
      </c>
      <c r="C856" s="42" t="s">
        <v>126</v>
      </c>
      <c r="D856" s="42" t="s">
        <v>159</v>
      </c>
      <c r="E856" s="42" t="s">
        <v>5098</v>
      </c>
      <c r="F856" s="40">
        <v>7</v>
      </c>
    </row>
    <row r="857" spans="1:6" x14ac:dyDescent="0.25">
      <c r="A857" s="43" t="s">
        <v>4244</v>
      </c>
      <c r="B857" s="42" t="s">
        <v>2004</v>
      </c>
      <c r="C857" s="42" t="s">
        <v>126</v>
      </c>
      <c r="D857" s="42" t="s">
        <v>164</v>
      </c>
      <c r="E857" s="42" t="s">
        <v>5097</v>
      </c>
      <c r="F857" s="40">
        <v>8</v>
      </c>
    </row>
    <row r="858" spans="1:6" x14ac:dyDescent="0.25">
      <c r="A858" s="43" t="s">
        <v>4244</v>
      </c>
      <c r="B858" s="42" t="s">
        <v>2004</v>
      </c>
      <c r="C858" s="42" t="s">
        <v>126</v>
      </c>
      <c r="D858" s="42" t="s">
        <v>170</v>
      </c>
      <c r="E858" s="42" t="s">
        <v>5096</v>
      </c>
      <c r="F858" s="40">
        <v>9</v>
      </c>
    </row>
    <row r="859" spans="1:6" x14ac:dyDescent="0.25">
      <c r="A859" s="43" t="s">
        <v>4244</v>
      </c>
      <c r="B859" s="42" t="s">
        <v>2004</v>
      </c>
      <c r="C859" s="42" t="s">
        <v>126</v>
      </c>
      <c r="D859" s="42" t="s">
        <v>176</v>
      </c>
      <c r="E859" s="42" t="s">
        <v>5095</v>
      </c>
      <c r="F859" s="40">
        <v>10</v>
      </c>
    </row>
    <row r="860" spans="1:6" x14ac:dyDescent="0.25">
      <c r="A860" s="43" t="s">
        <v>4244</v>
      </c>
      <c r="B860" s="42" t="s">
        <v>2004</v>
      </c>
      <c r="C860" s="42" t="s">
        <v>126</v>
      </c>
      <c r="D860" s="42" t="s">
        <v>181</v>
      </c>
      <c r="E860" s="42" t="s">
        <v>5094</v>
      </c>
      <c r="F860" s="40">
        <v>11</v>
      </c>
    </row>
    <row r="861" spans="1:6" x14ac:dyDescent="0.25">
      <c r="A861" s="43" t="s">
        <v>4244</v>
      </c>
      <c r="B861" s="42" t="s">
        <v>2004</v>
      </c>
      <c r="C861" s="42" t="s">
        <v>126</v>
      </c>
      <c r="D861" s="42" t="s">
        <v>187</v>
      </c>
      <c r="E861" s="42" t="s">
        <v>5093</v>
      </c>
      <c r="F861" s="40">
        <v>12</v>
      </c>
    </row>
    <row r="862" spans="1:6" x14ac:dyDescent="0.25">
      <c r="A862" s="43" t="s">
        <v>4244</v>
      </c>
      <c r="B862" s="42" t="s">
        <v>2004</v>
      </c>
      <c r="C862" s="42" t="s">
        <v>126</v>
      </c>
      <c r="D862" s="42" t="s">
        <v>195</v>
      </c>
      <c r="E862" s="42" t="s">
        <v>5092</v>
      </c>
      <c r="F862" s="40">
        <v>13</v>
      </c>
    </row>
    <row r="863" spans="1:6" x14ac:dyDescent="0.25">
      <c r="A863" s="43" t="s">
        <v>4244</v>
      </c>
      <c r="B863" s="42" t="s">
        <v>2004</v>
      </c>
      <c r="C863" s="42" t="s">
        <v>126</v>
      </c>
      <c r="D863" s="42" t="s">
        <v>201</v>
      </c>
      <c r="E863" s="42" t="s">
        <v>5091</v>
      </c>
      <c r="F863" s="40">
        <v>14</v>
      </c>
    </row>
    <row r="864" spans="1:6" x14ac:dyDescent="0.25">
      <c r="A864" s="43" t="s">
        <v>4244</v>
      </c>
      <c r="B864" s="42" t="s">
        <v>2004</v>
      </c>
      <c r="C864" s="42" t="s">
        <v>126</v>
      </c>
      <c r="D864" s="42" t="s">
        <v>206</v>
      </c>
      <c r="E864" s="42" t="s">
        <v>5090</v>
      </c>
      <c r="F864" s="40">
        <v>15</v>
      </c>
    </row>
    <row r="865" spans="1:6" x14ac:dyDescent="0.25">
      <c r="A865" s="43" t="s">
        <v>4244</v>
      </c>
      <c r="B865" s="42" t="s">
        <v>2004</v>
      </c>
      <c r="C865" s="42" t="s">
        <v>126</v>
      </c>
      <c r="D865" s="42" t="s">
        <v>208</v>
      </c>
      <c r="E865" s="42" t="s">
        <v>5089</v>
      </c>
      <c r="F865" s="40">
        <v>16</v>
      </c>
    </row>
    <row r="866" spans="1:6" x14ac:dyDescent="0.25">
      <c r="A866" s="43" t="s">
        <v>4244</v>
      </c>
      <c r="B866" s="42" t="s">
        <v>2004</v>
      </c>
      <c r="C866" s="42" t="s">
        <v>126</v>
      </c>
      <c r="D866" s="42" t="s">
        <v>213</v>
      </c>
      <c r="E866" s="42" t="s">
        <v>5088</v>
      </c>
      <c r="F866" s="40">
        <v>17</v>
      </c>
    </row>
    <row r="867" spans="1:6" x14ac:dyDescent="0.25">
      <c r="A867" s="43" t="s">
        <v>4244</v>
      </c>
      <c r="B867" s="42" t="s">
        <v>2004</v>
      </c>
      <c r="C867" s="42" t="s">
        <v>126</v>
      </c>
      <c r="D867" s="42" t="s">
        <v>218</v>
      </c>
      <c r="E867" s="42" t="s">
        <v>5087</v>
      </c>
      <c r="F867" s="40">
        <v>18</v>
      </c>
    </row>
    <row r="868" spans="1:6" x14ac:dyDescent="0.25">
      <c r="A868" s="43" t="s">
        <v>4244</v>
      </c>
      <c r="B868" s="42" t="s">
        <v>2004</v>
      </c>
      <c r="C868" s="42" t="s">
        <v>126</v>
      </c>
      <c r="D868" s="42" t="s">
        <v>221</v>
      </c>
      <c r="E868" s="42" t="s">
        <v>5086</v>
      </c>
      <c r="F868" s="40">
        <v>19</v>
      </c>
    </row>
    <row r="869" spans="1:6" x14ac:dyDescent="0.25">
      <c r="A869" s="43" t="s">
        <v>4244</v>
      </c>
      <c r="B869" s="42" t="s">
        <v>2004</v>
      </c>
      <c r="C869" s="42" t="s">
        <v>126</v>
      </c>
      <c r="D869" s="42" t="s">
        <v>224</v>
      </c>
      <c r="E869" s="42" t="s">
        <v>5085</v>
      </c>
      <c r="F869" s="40">
        <v>20</v>
      </c>
    </row>
    <row r="870" spans="1:6" x14ac:dyDescent="0.25">
      <c r="A870" s="43" t="s">
        <v>4244</v>
      </c>
      <c r="B870" s="42" t="s">
        <v>2004</v>
      </c>
      <c r="C870" s="42" t="s">
        <v>126</v>
      </c>
      <c r="D870" s="42" t="s">
        <v>226</v>
      </c>
      <c r="E870" s="42" t="s">
        <v>5084</v>
      </c>
      <c r="F870" s="40">
        <v>21</v>
      </c>
    </row>
    <row r="871" spans="1:6" x14ac:dyDescent="0.25">
      <c r="A871" s="43" t="s">
        <v>4244</v>
      </c>
      <c r="B871" s="42" t="s">
        <v>2004</v>
      </c>
      <c r="C871" s="42" t="s">
        <v>126</v>
      </c>
      <c r="D871" s="42" t="s">
        <v>228</v>
      </c>
      <c r="E871" s="42" t="s">
        <v>5083</v>
      </c>
      <c r="F871" s="40">
        <v>22</v>
      </c>
    </row>
    <row r="872" spans="1:6" x14ac:dyDescent="0.25">
      <c r="A872" s="43" t="s">
        <v>4244</v>
      </c>
      <c r="B872" s="42" t="s">
        <v>2004</v>
      </c>
      <c r="C872" s="42" t="s">
        <v>126</v>
      </c>
      <c r="D872" s="42" t="s">
        <v>231</v>
      </c>
      <c r="E872" s="42" t="s">
        <v>5082</v>
      </c>
      <c r="F872" s="40">
        <v>23</v>
      </c>
    </row>
    <row r="873" spans="1:6" x14ac:dyDescent="0.25">
      <c r="A873" s="43" t="s">
        <v>4244</v>
      </c>
      <c r="B873" s="42" t="s">
        <v>2004</v>
      </c>
      <c r="C873" s="42" t="s">
        <v>126</v>
      </c>
      <c r="D873" s="42" t="s">
        <v>235</v>
      </c>
      <c r="E873" s="42" t="s">
        <v>5081</v>
      </c>
      <c r="F873" s="40">
        <v>24</v>
      </c>
    </row>
    <row r="874" spans="1:6" x14ac:dyDescent="0.25">
      <c r="A874" s="43" t="s">
        <v>4244</v>
      </c>
      <c r="B874" s="42" t="s">
        <v>2004</v>
      </c>
      <c r="C874" s="42" t="s">
        <v>126</v>
      </c>
      <c r="D874" s="42" t="s">
        <v>238</v>
      </c>
      <c r="E874" s="42" t="s">
        <v>5080</v>
      </c>
      <c r="F874" s="40">
        <v>25</v>
      </c>
    </row>
    <row r="875" spans="1:6" x14ac:dyDescent="0.25">
      <c r="A875" s="43" t="s">
        <v>4244</v>
      </c>
      <c r="B875" s="42" t="s">
        <v>2004</v>
      </c>
      <c r="C875" s="42" t="s">
        <v>126</v>
      </c>
      <c r="D875" s="42" t="s">
        <v>243</v>
      </c>
      <c r="E875" s="42" t="s">
        <v>5079</v>
      </c>
      <c r="F875" s="40">
        <v>26</v>
      </c>
    </row>
    <row r="876" spans="1:6" x14ac:dyDescent="0.25">
      <c r="A876" s="43" t="s">
        <v>4244</v>
      </c>
      <c r="B876" s="42" t="s">
        <v>2004</v>
      </c>
      <c r="C876" s="42" t="s">
        <v>126</v>
      </c>
      <c r="D876" s="42" t="s">
        <v>247</v>
      </c>
      <c r="E876" s="42" t="s">
        <v>5078</v>
      </c>
      <c r="F876" s="40">
        <v>27</v>
      </c>
    </row>
    <row r="877" spans="1:6" x14ac:dyDescent="0.25">
      <c r="A877" s="43" t="s">
        <v>4244</v>
      </c>
      <c r="B877" s="42" t="s">
        <v>2004</v>
      </c>
      <c r="C877" s="42" t="s">
        <v>126</v>
      </c>
      <c r="D877" s="42" t="s">
        <v>251</v>
      </c>
      <c r="E877" s="42" t="s">
        <v>5077</v>
      </c>
      <c r="F877" s="40">
        <v>28</v>
      </c>
    </row>
    <row r="878" spans="1:6" x14ac:dyDescent="0.25">
      <c r="A878" s="43" t="s">
        <v>4244</v>
      </c>
      <c r="B878" s="42" t="s">
        <v>2004</v>
      </c>
      <c r="C878" s="42" t="s">
        <v>126</v>
      </c>
      <c r="D878" s="42" t="s">
        <v>256</v>
      </c>
      <c r="E878" s="42" t="s">
        <v>5076</v>
      </c>
      <c r="F878" s="40">
        <v>29</v>
      </c>
    </row>
    <row r="879" spans="1:6" x14ac:dyDescent="0.25">
      <c r="A879" s="43" t="s">
        <v>4244</v>
      </c>
      <c r="B879" s="42" t="s">
        <v>2004</v>
      </c>
      <c r="C879" s="42" t="s">
        <v>126</v>
      </c>
      <c r="D879" s="42" t="s">
        <v>259</v>
      </c>
      <c r="E879" s="42" t="s">
        <v>5075</v>
      </c>
      <c r="F879" s="40">
        <v>30</v>
      </c>
    </row>
    <row r="880" spans="1:6" x14ac:dyDescent="0.25">
      <c r="A880" s="43" t="s">
        <v>4244</v>
      </c>
      <c r="B880" s="42" t="s">
        <v>2004</v>
      </c>
      <c r="C880" s="42" t="s">
        <v>126</v>
      </c>
      <c r="D880" s="42" t="s">
        <v>262</v>
      </c>
      <c r="E880" s="42" t="s">
        <v>5074</v>
      </c>
      <c r="F880" s="40">
        <v>31</v>
      </c>
    </row>
    <row r="881" spans="1:6" x14ac:dyDescent="0.25">
      <c r="A881" s="43" t="s">
        <v>4244</v>
      </c>
      <c r="B881" s="42" t="s">
        <v>2004</v>
      </c>
      <c r="C881" s="42" t="s">
        <v>126</v>
      </c>
      <c r="D881" s="42" t="s">
        <v>266</v>
      </c>
      <c r="E881" s="42" t="s">
        <v>5073</v>
      </c>
      <c r="F881" s="40">
        <v>32</v>
      </c>
    </row>
    <row r="882" spans="1:6" x14ac:dyDescent="0.25">
      <c r="A882" s="43" t="s">
        <v>4244</v>
      </c>
      <c r="B882" s="42" t="s">
        <v>2004</v>
      </c>
      <c r="C882" s="42" t="s">
        <v>126</v>
      </c>
      <c r="D882" s="42" t="s">
        <v>270</v>
      </c>
      <c r="E882" s="42" t="s">
        <v>5072</v>
      </c>
      <c r="F882" s="40">
        <v>33</v>
      </c>
    </row>
    <row r="883" spans="1:6" x14ac:dyDescent="0.25">
      <c r="A883" s="43" t="s">
        <v>4244</v>
      </c>
      <c r="B883" s="42" t="s">
        <v>2004</v>
      </c>
      <c r="C883" s="42" t="s">
        <v>126</v>
      </c>
      <c r="D883" s="42" t="s">
        <v>274</v>
      </c>
      <c r="E883" s="42" t="s">
        <v>5071</v>
      </c>
      <c r="F883" s="40">
        <v>34</v>
      </c>
    </row>
    <row r="884" spans="1:6" x14ac:dyDescent="0.25">
      <c r="A884" s="43" t="s">
        <v>4244</v>
      </c>
      <c r="B884" s="42" t="s">
        <v>2004</v>
      </c>
      <c r="C884" s="42" t="s">
        <v>126</v>
      </c>
      <c r="D884" s="42" t="s">
        <v>279</v>
      </c>
      <c r="E884" s="42" t="s">
        <v>5070</v>
      </c>
      <c r="F884" s="40">
        <v>35</v>
      </c>
    </row>
    <row r="885" spans="1:6" x14ac:dyDescent="0.25">
      <c r="A885" s="43" t="s">
        <v>4244</v>
      </c>
      <c r="B885" s="42" t="s">
        <v>2004</v>
      </c>
      <c r="C885" s="42" t="s">
        <v>126</v>
      </c>
      <c r="D885" s="42" t="s">
        <v>283</v>
      </c>
      <c r="E885" s="42" t="s">
        <v>5069</v>
      </c>
      <c r="F885" s="40">
        <v>36</v>
      </c>
    </row>
    <row r="886" spans="1:6" x14ac:dyDescent="0.25">
      <c r="A886" s="43" t="s">
        <v>4244</v>
      </c>
      <c r="B886" s="42" t="s">
        <v>2004</v>
      </c>
      <c r="C886" s="42" t="s">
        <v>126</v>
      </c>
      <c r="D886" s="42" t="s">
        <v>285</v>
      </c>
      <c r="E886" s="42" t="s">
        <v>5068</v>
      </c>
      <c r="F886" s="40">
        <v>37</v>
      </c>
    </row>
    <row r="887" spans="1:6" x14ac:dyDescent="0.25">
      <c r="A887" s="43" t="s">
        <v>4244</v>
      </c>
      <c r="B887" s="42" t="s">
        <v>2004</v>
      </c>
      <c r="C887" s="42" t="s">
        <v>126</v>
      </c>
      <c r="D887" s="42" t="s">
        <v>287</v>
      </c>
      <c r="E887" s="42" t="s">
        <v>5067</v>
      </c>
      <c r="F887" s="40">
        <v>38</v>
      </c>
    </row>
    <row r="888" spans="1:6" x14ac:dyDescent="0.25">
      <c r="A888" s="43" t="s">
        <v>4244</v>
      </c>
      <c r="B888" s="42" t="s">
        <v>2004</v>
      </c>
      <c r="C888" s="42" t="s">
        <v>126</v>
      </c>
      <c r="D888" s="42" t="s">
        <v>290</v>
      </c>
      <c r="E888" s="42" t="s">
        <v>5066</v>
      </c>
      <c r="F888" s="40">
        <v>39</v>
      </c>
    </row>
    <row r="889" spans="1:6" x14ac:dyDescent="0.25">
      <c r="A889" s="43" t="s">
        <v>4244</v>
      </c>
      <c r="B889" s="42" t="s">
        <v>2004</v>
      </c>
      <c r="C889" s="42" t="s">
        <v>126</v>
      </c>
      <c r="D889" s="42" t="s">
        <v>293</v>
      </c>
      <c r="E889" s="42" t="s">
        <v>5065</v>
      </c>
      <c r="F889" s="40">
        <v>40</v>
      </c>
    </row>
    <row r="890" spans="1:6" x14ac:dyDescent="0.25">
      <c r="A890" s="43" t="s">
        <v>4244</v>
      </c>
      <c r="B890" s="42" t="s">
        <v>2004</v>
      </c>
      <c r="C890" s="42" t="s">
        <v>126</v>
      </c>
      <c r="D890" s="42" t="s">
        <v>295</v>
      </c>
      <c r="E890" s="42" t="s">
        <v>5064</v>
      </c>
      <c r="F890" s="40">
        <v>41</v>
      </c>
    </row>
    <row r="891" spans="1:6" x14ac:dyDescent="0.25">
      <c r="A891" s="43" t="s">
        <v>4244</v>
      </c>
      <c r="B891" s="42" t="s">
        <v>2004</v>
      </c>
      <c r="C891" s="42" t="s">
        <v>126</v>
      </c>
      <c r="D891" s="42" t="s">
        <v>298</v>
      </c>
      <c r="E891" s="42" t="s">
        <v>5063</v>
      </c>
      <c r="F891" s="40">
        <v>42</v>
      </c>
    </row>
    <row r="892" spans="1:6" x14ac:dyDescent="0.25">
      <c r="A892" s="43" t="s">
        <v>4244</v>
      </c>
      <c r="B892" s="42" t="s">
        <v>2004</v>
      </c>
      <c r="C892" s="42" t="s">
        <v>126</v>
      </c>
      <c r="D892" s="42" t="s">
        <v>301</v>
      </c>
      <c r="E892" s="42" t="s">
        <v>5062</v>
      </c>
      <c r="F892" s="40">
        <v>43</v>
      </c>
    </row>
    <row r="893" spans="1:6" x14ac:dyDescent="0.25">
      <c r="A893" s="43" t="s">
        <v>4244</v>
      </c>
      <c r="B893" s="47" t="s">
        <v>2006</v>
      </c>
      <c r="C893" s="47" t="s">
        <v>4251</v>
      </c>
      <c r="D893" s="47" t="s">
        <v>5105</v>
      </c>
      <c r="E893" s="41" t="s">
        <v>5</v>
      </c>
      <c r="F893" s="40">
        <v>1</v>
      </c>
    </row>
    <row r="894" spans="1:6" x14ac:dyDescent="0.25">
      <c r="A894" s="43" t="s">
        <v>4244</v>
      </c>
      <c r="B894" s="47" t="s">
        <v>2006</v>
      </c>
      <c r="C894" s="47" t="s">
        <v>4251</v>
      </c>
      <c r="D894" s="47" t="s">
        <v>5106</v>
      </c>
      <c r="E894" s="41" t="s">
        <v>12</v>
      </c>
      <c r="F894" s="40">
        <v>2</v>
      </c>
    </row>
    <row r="895" spans="1:6" x14ac:dyDescent="0.25">
      <c r="A895" s="43" t="s">
        <v>4244</v>
      </c>
      <c r="B895" s="47" t="s">
        <v>2006</v>
      </c>
      <c r="C895" s="47" t="s">
        <v>4251</v>
      </c>
      <c r="D895" s="47" t="s">
        <v>5107</v>
      </c>
      <c r="E895" s="41" t="s">
        <v>18</v>
      </c>
      <c r="F895" s="40">
        <v>3</v>
      </c>
    </row>
    <row r="896" spans="1:6" x14ac:dyDescent="0.25">
      <c r="A896" s="43" t="s">
        <v>4244</v>
      </c>
      <c r="B896" s="47" t="s">
        <v>2006</v>
      </c>
      <c r="C896" s="47" t="s">
        <v>4251</v>
      </c>
      <c r="D896" s="47" t="s">
        <v>5108</v>
      </c>
      <c r="E896" s="41" t="s">
        <v>23</v>
      </c>
      <c r="F896" s="40">
        <v>4</v>
      </c>
    </row>
    <row r="897" spans="1:6" x14ac:dyDescent="0.25">
      <c r="A897" s="48" t="s">
        <v>4244</v>
      </c>
      <c r="B897" s="47" t="s">
        <v>2007</v>
      </c>
      <c r="C897" s="47" t="s">
        <v>4252</v>
      </c>
      <c r="D897" s="47" t="s">
        <v>1807</v>
      </c>
      <c r="E897" s="47" t="s">
        <v>1807</v>
      </c>
      <c r="F897" s="40">
        <v>1</v>
      </c>
    </row>
    <row r="898" spans="1:6" x14ac:dyDescent="0.25">
      <c r="A898" s="48" t="s">
        <v>4244</v>
      </c>
      <c r="B898" s="47" t="s">
        <v>2007</v>
      </c>
      <c r="C898" s="47" t="s">
        <v>4252</v>
      </c>
      <c r="D898" s="47" t="s">
        <v>1783</v>
      </c>
      <c r="E898" s="47" t="s">
        <v>1783</v>
      </c>
      <c r="F898" s="40">
        <v>2</v>
      </c>
    </row>
    <row r="899" spans="1:6" x14ac:dyDescent="0.25">
      <c r="A899" s="43" t="s">
        <v>4244</v>
      </c>
      <c r="B899" s="47" t="s">
        <v>2014</v>
      </c>
      <c r="C899" s="42" t="s">
        <v>4253</v>
      </c>
      <c r="D899" s="42" t="s">
        <v>2584</v>
      </c>
      <c r="E899" s="42" t="s">
        <v>2584</v>
      </c>
      <c r="F899" s="40">
        <v>1</v>
      </c>
    </row>
    <row r="900" spans="1:6" x14ac:dyDescent="0.25">
      <c r="A900" s="43" t="s">
        <v>4244</v>
      </c>
      <c r="B900" s="47" t="s">
        <v>2014</v>
      </c>
      <c r="C900" s="42" t="s">
        <v>4253</v>
      </c>
      <c r="D900" s="42" t="s">
        <v>2586</v>
      </c>
      <c r="E900" s="42" t="s">
        <v>2586</v>
      </c>
      <c r="F900" s="40">
        <v>2</v>
      </c>
    </row>
    <row r="901" spans="1:6" x14ac:dyDescent="0.25">
      <c r="A901" s="43" t="s">
        <v>4244</v>
      </c>
      <c r="B901" s="47" t="s">
        <v>2014</v>
      </c>
      <c r="C901" s="42" t="s">
        <v>4253</v>
      </c>
      <c r="D901" s="42" t="s">
        <v>2585</v>
      </c>
      <c r="E901" s="42" t="s">
        <v>2585</v>
      </c>
      <c r="F901" s="40">
        <v>3</v>
      </c>
    </row>
    <row r="902" spans="1:6" x14ac:dyDescent="0.25">
      <c r="A902" s="43" t="s">
        <v>4244</v>
      </c>
      <c r="B902" s="47" t="s">
        <v>2008</v>
      </c>
      <c r="C902" s="47" t="s">
        <v>4254</v>
      </c>
      <c r="D902" s="41" t="s">
        <v>1995</v>
      </c>
      <c r="E902" s="41" t="s">
        <v>1995</v>
      </c>
      <c r="F902" s="40">
        <v>1</v>
      </c>
    </row>
    <row r="903" spans="1:6" x14ac:dyDescent="0.25">
      <c r="A903" s="43" t="s">
        <v>4244</v>
      </c>
      <c r="B903" s="47" t="s">
        <v>2008</v>
      </c>
      <c r="C903" s="47" t="s">
        <v>4254</v>
      </c>
      <c r="D903" s="41" t="s">
        <v>1896</v>
      </c>
      <c r="E903" s="41" t="s">
        <v>1896</v>
      </c>
      <c r="F903" s="40">
        <v>2</v>
      </c>
    </row>
    <row r="904" spans="1:6" x14ac:dyDescent="0.25">
      <c r="A904" s="43" t="s">
        <v>4244</v>
      </c>
      <c r="B904" s="42" t="s">
        <v>1996</v>
      </c>
      <c r="C904" s="42" t="s">
        <v>4255</v>
      </c>
      <c r="D904" s="42" t="s">
        <v>5109</v>
      </c>
      <c r="E904" s="42" t="s">
        <v>5110</v>
      </c>
      <c r="F904" s="40">
        <v>1</v>
      </c>
    </row>
    <row r="905" spans="1:6" x14ac:dyDescent="0.25">
      <c r="A905" s="43" t="s">
        <v>4244</v>
      </c>
      <c r="B905" s="42" t="s">
        <v>1996</v>
      </c>
      <c r="C905" s="42" t="s">
        <v>4255</v>
      </c>
      <c r="D905" s="42" t="s">
        <v>3596</v>
      </c>
      <c r="E905" s="42" t="s">
        <v>5111</v>
      </c>
      <c r="F905" s="40">
        <v>2</v>
      </c>
    </row>
    <row r="906" spans="1:6" x14ac:dyDescent="0.25">
      <c r="A906" s="43" t="s">
        <v>4244</v>
      </c>
      <c r="B906" s="42" t="s">
        <v>1996</v>
      </c>
      <c r="C906" s="42" t="s">
        <v>4255</v>
      </c>
      <c r="D906" s="42" t="s">
        <v>3597</v>
      </c>
      <c r="E906" s="42" t="s">
        <v>5112</v>
      </c>
      <c r="F906" s="40">
        <v>3</v>
      </c>
    </row>
    <row r="907" spans="1:6" x14ac:dyDescent="0.25">
      <c r="A907" s="43" t="s">
        <v>4244</v>
      </c>
      <c r="B907" s="42" t="s">
        <v>1996</v>
      </c>
      <c r="C907" s="42" t="s">
        <v>4255</v>
      </c>
      <c r="D907" s="42" t="s">
        <v>3598</v>
      </c>
      <c r="E907" s="42" t="s">
        <v>5113</v>
      </c>
      <c r="F907" s="40">
        <v>4</v>
      </c>
    </row>
    <row r="908" spans="1:6" x14ac:dyDescent="0.25">
      <c r="A908" s="43" t="s">
        <v>4244</v>
      </c>
      <c r="B908" s="42" t="s">
        <v>1996</v>
      </c>
      <c r="C908" s="42" t="s">
        <v>4255</v>
      </c>
      <c r="D908" s="42" t="s">
        <v>3599</v>
      </c>
      <c r="E908" s="42" t="s">
        <v>5114</v>
      </c>
      <c r="F908" s="40">
        <v>5</v>
      </c>
    </row>
    <row r="909" spans="1:6" x14ac:dyDescent="0.25">
      <c r="A909" s="43" t="s">
        <v>4244</v>
      </c>
      <c r="B909" s="42" t="s">
        <v>1996</v>
      </c>
      <c r="C909" s="42" t="s">
        <v>4255</v>
      </c>
      <c r="D909" s="42" t="s">
        <v>3600</v>
      </c>
      <c r="E909" s="42" t="s">
        <v>5115</v>
      </c>
      <c r="F909" s="40">
        <v>6</v>
      </c>
    </row>
    <row r="910" spans="1:6" x14ac:dyDescent="0.25">
      <c r="A910" s="43" t="s">
        <v>4244</v>
      </c>
      <c r="B910" s="42" t="s">
        <v>1996</v>
      </c>
      <c r="C910" s="42" t="s">
        <v>4255</v>
      </c>
      <c r="D910" s="42" t="s">
        <v>3601</v>
      </c>
      <c r="E910" s="42" t="s">
        <v>5116</v>
      </c>
      <c r="F910" s="40">
        <v>7</v>
      </c>
    </row>
    <row r="911" spans="1:6" x14ac:dyDescent="0.25">
      <c r="A911" s="43" t="s">
        <v>4244</v>
      </c>
      <c r="B911" s="42" t="s">
        <v>1996</v>
      </c>
      <c r="C911" s="42" t="s">
        <v>4255</v>
      </c>
      <c r="D911" s="42" t="s">
        <v>3602</v>
      </c>
      <c r="E911" s="42" t="s">
        <v>5117</v>
      </c>
      <c r="F911" s="40">
        <v>8</v>
      </c>
    </row>
    <row r="912" spans="1:6" x14ac:dyDescent="0.25">
      <c r="A912" s="43" t="s">
        <v>4244</v>
      </c>
      <c r="B912" s="42" t="s">
        <v>1996</v>
      </c>
      <c r="C912" s="42" t="s">
        <v>4255</v>
      </c>
      <c r="D912" s="42" t="s">
        <v>3603</v>
      </c>
      <c r="E912" s="42" t="s">
        <v>5118</v>
      </c>
      <c r="F912" s="40">
        <v>9</v>
      </c>
    </row>
    <row r="913" spans="1:6" x14ac:dyDescent="0.25">
      <c r="A913" s="43" t="s">
        <v>4244</v>
      </c>
      <c r="B913" s="42" t="s">
        <v>1996</v>
      </c>
      <c r="C913" s="42" t="s">
        <v>4255</v>
      </c>
      <c r="D913" s="42" t="s">
        <v>2883</v>
      </c>
      <c r="E913" s="42" t="s">
        <v>5119</v>
      </c>
      <c r="F913" s="40">
        <v>10</v>
      </c>
    </row>
    <row r="914" spans="1:6" x14ac:dyDescent="0.25">
      <c r="A914" s="43" t="s">
        <v>4244</v>
      </c>
      <c r="B914" s="42" t="s">
        <v>1996</v>
      </c>
      <c r="C914" s="42" t="s">
        <v>4255</v>
      </c>
      <c r="D914" s="42" t="s">
        <v>3008</v>
      </c>
      <c r="E914" s="42" t="s">
        <v>5120</v>
      </c>
      <c r="F914" s="40">
        <v>11</v>
      </c>
    </row>
    <row r="915" spans="1:6" x14ac:dyDescent="0.25">
      <c r="A915" s="43" t="s">
        <v>4244</v>
      </c>
      <c r="B915" s="42" t="s">
        <v>1996</v>
      </c>
      <c r="C915" s="42" t="s">
        <v>4255</v>
      </c>
      <c r="D915" s="42" t="s">
        <v>3604</v>
      </c>
      <c r="E915" s="42" t="s">
        <v>5121</v>
      </c>
      <c r="F915" s="40">
        <v>12</v>
      </c>
    </row>
    <row r="916" spans="1:6" x14ac:dyDescent="0.25">
      <c r="A916" s="43" t="s">
        <v>4244</v>
      </c>
      <c r="B916" s="42" t="s">
        <v>1996</v>
      </c>
      <c r="C916" s="42" t="s">
        <v>4255</v>
      </c>
      <c r="D916" s="42" t="s">
        <v>3605</v>
      </c>
      <c r="E916" s="42" t="s">
        <v>5122</v>
      </c>
      <c r="F916" s="40">
        <v>13</v>
      </c>
    </row>
    <row r="917" spans="1:6" x14ac:dyDescent="0.25">
      <c r="A917" s="43" t="s">
        <v>4244</v>
      </c>
      <c r="B917" s="42" t="s">
        <v>1996</v>
      </c>
      <c r="C917" s="42" t="s">
        <v>4255</v>
      </c>
      <c r="D917" s="42" t="s">
        <v>3606</v>
      </c>
      <c r="E917" s="42" t="s">
        <v>5123</v>
      </c>
      <c r="F917" s="40">
        <v>14</v>
      </c>
    </row>
    <row r="918" spans="1:6" x14ac:dyDescent="0.25">
      <c r="A918" s="43" t="s">
        <v>4244</v>
      </c>
      <c r="B918" s="42" t="s">
        <v>1996</v>
      </c>
      <c r="C918" s="42" t="s">
        <v>4255</v>
      </c>
      <c r="D918" s="42" t="s">
        <v>3607</v>
      </c>
      <c r="E918" s="42" t="s">
        <v>5124</v>
      </c>
      <c r="F918" s="40">
        <v>15</v>
      </c>
    </row>
    <row r="919" spans="1:6" x14ac:dyDescent="0.25">
      <c r="A919" s="43" t="s">
        <v>4244</v>
      </c>
      <c r="B919" s="42" t="s">
        <v>1996</v>
      </c>
      <c r="C919" s="42" t="s">
        <v>4255</v>
      </c>
      <c r="D919" s="42" t="s">
        <v>3608</v>
      </c>
      <c r="E919" s="42" t="s">
        <v>5125</v>
      </c>
      <c r="F919" s="40">
        <v>16</v>
      </c>
    </row>
    <row r="920" spans="1:6" x14ac:dyDescent="0.25">
      <c r="A920" s="43" t="s">
        <v>4244</v>
      </c>
      <c r="B920" s="42" t="s">
        <v>1996</v>
      </c>
      <c r="C920" s="42" t="s">
        <v>4255</v>
      </c>
      <c r="D920" s="42" t="s">
        <v>3609</v>
      </c>
      <c r="E920" s="42" t="s">
        <v>5126</v>
      </c>
      <c r="F920" s="40">
        <v>17</v>
      </c>
    </row>
    <row r="921" spans="1:6" x14ac:dyDescent="0.25">
      <c r="A921" s="43" t="s">
        <v>4244</v>
      </c>
      <c r="B921" s="42" t="s">
        <v>1996</v>
      </c>
      <c r="C921" s="42" t="s">
        <v>4255</v>
      </c>
      <c r="D921" s="42" t="s">
        <v>3610</v>
      </c>
      <c r="E921" s="42" t="s">
        <v>5127</v>
      </c>
      <c r="F921" s="40">
        <v>18</v>
      </c>
    </row>
    <row r="922" spans="1:6" x14ac:dyDescent="0.25">
      <c r="A922" s="43" t="s">
        <v>4244</v>
      </c>
      <c r="B922" s="42" t="s">
        <v>1996</v>
      </c>
      <c r="C922" s="42" t="s">
        <v>4255</v>
      </c>
      <c r="D922" s="42" t="s">
        <v>3611</v>
      </c>
      <c r="E922" s="42" t="s">
        <v>5128</v>
      </c>
      <c r="F922" s="40">
        <v>19</v>
      </c>
    </row>
    <row r="923" spans="1:6" x14ac:dyDescent="0.25">
      <c r="A923" s="43" t="s">
        <v>4244</v>
      </c>
      <c r="B923" s="42" t="s">
        <v>1996</v>
      </c>
      <c r="C923" s="42" t="s">
        <v>4255</v>
      </c>
      <c r="D923" s="42" t="s">
        <v>3612</v>
      </c>
      <c r="E923" s="42" t="s">
        <v>5129</v>
      </c>
      <c r="F923" s="40">
        <v>20</v>
      </c>
    </row>
    <row r="924" spans="1:6" x14ac:dyDescent="0.25">
      <c r="A924" s="43" t="s">
        <v>4244</v>
      </c>
      <c r="B924" s="42" t="s">
        <v>1996</v>
      </c>
      <c r="C924" s="42" t="s">
        <v>4255</v>
      </c>
      <c r="D924" s="42" t="s">
        <v>2886</v>
      </c>
      <c r="E924" s="42" t="s">
        <v>5130</v>
      </c>
      <c r="F924" s="40">
        <v>21</v>
      </c>
    </row>
    <row r="925" spans="1:6" x14ac:dyDescent="0.25">
      <c r="A925" s="43" t="s">
        <v>4244</v>
      </c>
      <c r="B925" s="42" t="s">
        <v>1996</v>
      </c>
      <c r="C925" s="42" t="s">
        <v>4255</v>
      </c>
      <c r="D925" s="42" t="s">
        <v>3613</v>
      </c>
      <c r="E925" s="42" t="s">
        <v>5131</v>
      </c>
      <c r="F925" s="40">
        <v>22</v>
      </c>
    </row>
    <row r="926" spans="1:6" x14ac:dyDescent="0.25">
      <c r="A926" s="43" t="s">
        <v>4244</v>
      </c>
      <c r="B926" s="42" t="s">
        <v>1996</v>
      </c>
      <c r="C926" s="42" t="s">
        <v>4255</v>
      </c>
      <c r="D926" s="42" t="s">
        <v>3459</v>
      </c>
      <c r="E926" s="42" t="s">
        <v>5132</v>
      </c>
      <c r="F926" s="40">
        <v>23</v>
      </c>
    </row>
    <row r="927" spans="1:6" x14ac:dyDescent="0.25">
      <c r="A927" s="43" t="s">
        <v>4244</v>
      </c>
      <c r="B927" s="42" t="s">
        <v>1996</v>
      </c>
      <c r="C927" s="42" t="s">
        <v>4255</v>
      </c>
      <c r="D927" s="42" t="s">
        <v>3614</v>
      </c>
      <c r="E927" s="42" t="s">
        <v>5133</v>
      </c>
      <c r="F927" s="40">
        <v>24</v>
      </c>
    </row>
    <row r="928" spans="1:6" x14ac:dyDescent="0.25">
      <c r="A928" s="43" t="s">
        <v>4244</v>
      </c>
      <c r="B928" s="42" t="s">
        <v>1996</v>
      </c>
      <c r="C928" s="42" t="s">
        <v>4255</v>
      </c>
      <c r="D928" s="42" t="s">
        <v>3615</v>
      </c>
      <c r="E928" s="42" t="s">
        <v>5134</v>
      </c>
      <c r="F928" s="40">
        <v>25</v>
      </c>
    </row>
    <row r="929" spans="1:6" x14ac:dyDescent="0.25">
      <c r="A929" s="43" t="s">
        <v>4244</v>
      </c>
      <c r="B929" s="42" t="s">
        <v>1996</v>
      </c>
      <c r="C929" s="42" t="s">
        <v>4255</v>
      </c>
      <c r="D929" s="42" t="s">
        <v>3616</v>
      </c>
      <c r="E929" s="42" t="s">
        <v>5135</v>
      </c>
      <c r="F929" s="40">
        <v>26</v>
      </c>
    </row>
    <row r="930" spans="1:6" x14ac:dyDescent="0.25">
      <c r="A930" s="43" t="s">
        <v>4244</v>
      </c>
      <c r="B930" s="42" t="s">
        <v>1996</v>
      </c>
      <c r="C930" s="42" t="s">
        <v>4255</v>
      </c>
      <c r="D930" s="42" t="s">
        <v>3617</v>
      </c>
      <c r="E930" s="42" t="s">
        <v>5136</v>
      </c>
      <c r="F930" s="40">
        <v>27</v>
      </c>
    </row>
    <row r="931" spans="1:6" x14ac:dyDescent="0.25">
      <c r="A931" s="43" t="s">
        <v>4244</v>
      </c>
      <c r="B931" s="42" t="s">
        <v>1996</v>
      </c>
      <c r="C931" s="42" t="s">
        <v>4255</v>
      </c>
      <c r="D931" s="42" t="s">
        <v>3618</v>
      </c>
      <c r="E931" s="42" t="s">
        <v>5137</v>
      </c>
      <c r="F931" s="40">
        <v>28</v>
      </c>
    </row>
    <row r="932" spans="1:6" x14ac:dyDescent="0.25">
      <c r="A932" s="43" t="s">
        <v>4244</v>
      </c>
      <c r="B932" s="42" t="s">
        <v>1996</v>
      </c>
      <c r="C932" s="42" t="s">
        <v>4255</v>
      </c>
      <c r="D932" s="42" t="s">
        <v>3619</v>
      </c>
      <c r="E932" s="42" t="s">
        <v>5138</v>
      </c>
      <c r="F932" s="40">
        <v>29</v>
      </c>
    </row>
    <row r="933" spans="1:6" x14ac:dyDescent="0.25">
      <c r="A933" s="43" t="s">
        <v>4244</v>
      </c>
      <c r="B933" s="42" t="s">
        <v>1996</v>
      </c>
      <c r="C933" s="42" t="s">
        <v>4255</v>
      </c>
      <c r="D933" s="42" t="s">
        <v>3620</v>
      </c>
      <c r="E933" s="42" t="s">
        <v>5139</v>
      </c>
      <c r="F933" s="40">
        <v>30</v>
      </c>
    </row>
    <row r="934" spans="1:6" x14ac:dyDescent="0.25">
      <c r="A934" s="43" t="s">
        <v>4244</v>
      </c>
      <c r="B934" s="42" t="s">
        <v>1996</v>
      </c>
      <c r="C934" s="42" t="s">
        <v>4255</v>
      </c>
      <c r="D934" s="42" t="s">
        <v>3621</v>
      </c>
      <c r="E934" s="42" t="s">
        <v>5140</v>
      </c>
      <c r="F934" s="40">
        <v>31</v>
      </c>
    </row>
    <row r="935" spans="1:6" x14ac:dyDescent="0.25">
      <c r="A935" s="43" t="s">
        <v>4244</v>
      </c>
      <c r="B935" s="42" t="s">
        <v>1996</v>
      </c>
      <c r="C935" s="42" t="s">
        <v>4255</v>
      </c>
      <c r="D935" s="42" t="s">
        <v>3622</v>
      </c>
      <c r="E935" s="42" t="s">
        <v>5141</v>
      </c>
      <c r="F935" s="40">
        <v>32</v>
      </c>
    </row>
    <row r="936" spans="1:6" x14ac:dyDescent="0.25">
      <c r="A936" s="43" t="s">
        <v>4244</v>
      </c>
      <c r="B936" s="42" t="s">
        <v>1996</v>
      </c>
      <c r="C936" s="42" t="s">
        <v>4255</v>
      </c>
      <c r="D936" s="42" t="s">
        <v>3623</v>
      </c>
      <c r="E936" s="42" t="s">
        <v>5142</v>
      </c>
      <c r="F936" s="40">
        <v>33</v>
      </c>
    </row>
    <row r="937" spans="1:6" x14ac:dyDescent="0.25">
      <c r="A937" s="43" t="s">
        <v>4244</v>
      </c>
      <c r="B937" s="42" t="s">
        <v>1996</v>
      </c>
      <c r="C937" s="42" t="s">
        <v>4255</v>
      </c>
      <c r="D937" s="42" t="s">
        <v>3624</v>
      </c>
      <c r="E937" s="42" t="s">
        <v>5143</v>
      </c>
      <c r="F937" s="40">
        <v>34</v>
      </c>
    </row>
    <row r="938" spans="1:6" x14ac:dyDescent="0.25">
      <c r="A938" s="43" t="s">
        <v>4244</v>
      </c>
      <c r="B938" s="42" t="s">
        <v>1996</v>
      </c>
      <c r="C938" s="42" t="s">
        <v>4255</v>
      </c>
      <c r="D938" s="42" t="s">
        <v>3625</v>
      </c>
      <c r="E938" s="42" t="s">
        <v>5144</v>
      </c>
      <c r="F938" s="40">
        <v>35</v>
      </c>
    </row>
    <row r="939" spans="1:6" x14ac:dyDescent="0.25">
      <c r="A939" s="43" t="s">
        <v>4244</v>
      </c>
      <c r="B939" s="42" t="s">
        <v>1996</v>
      </c>
      <c r="C939" s="42" t="s">
        <v>4255</v>
      </c>
      <c r="D939" s="42" t="s">
        <v>2660</v>
      </c>
      <c r="E939" s="42" t="s">
        <v>5145</v>
      </c>
      <c r="F939" s="40">
        <v>36</v>
      </c>
    </row>
    <row r="940" spans="1:6" x14ac:dyDescent="0.25">
      <c r="A940" s="43" t="s">
        <v>4244</v>
      </c>
      <c r="B940" s="42" t="s">
        <v>1996</v>
      </c>
      <c r="C940" s="42" t="s">
        <v>4255</v>
      </c>
      <c r="D940" s="42" t="s">
        <v>3626</v>
      </c>
      <c r="E940" s="42" t="s">
        <v>5146</v>
      </c>
      <c r="F940" s="40">
        <v>37</v>
      </c>
    </row>
    <row r="941" spans="1:6" x14ac:dyDescent="0.25">
      <c r="A941" s="43" t="s">
        <v>4244</v>
      </c>
      <c r="B941" s="42" t="s">
        <v>1996</v>
      </c>
      <c r="C941" s="42" t="s">
        <v>4255</v>
      </c>
      <c r="D941" s="42" t="s">
        <v>3627</v>
      </c>
      <c r="E941" s="42" t="s">
        <v>5147</v>
      </c>
      <c r="F941" s="40">
        <v>38</v>
      </c>
    </row>
    <row r="942" spans="1:6" x14ac:dyDescent="0.25">
      <c r="A942" s="43" t="s">
        <v>4244</v>
      </c>
      <c r="B942" s="42" t="s">
        <v>1996</v>
      </c>
      <c r="C942" s="42" t="s">
        <v>4255</v>
      </c>
      <c r="D942" s="42" t="s">
        <v>3628</v>
      </c>
      <c r="E942" s="42" t="s">
        <v>5148</v>
      </c>
      <c r="F942" s="40">
        <v>39</v>
      </c>
    </row>
    <row r="943" spans="1:6" x14ac:dyDescent="0.25">
      <c r="A943" s="43" t="s">
        <v>4244</v>
      </c>
      <c r="B943" s="42" t="s">
        <v>1996</v>
      </c>
      <c r="C943" s="42" t="s">
        <v>4255</v>
      </c>
      <c r="D943" s="42" t="s">
        <v>3629</v>
      </c>
      <c r="E943" s="42" t="s">
        <v>5149</v>
      </c>
      <c r="F943" s="40">
        <v>40</v>
      </c>
    </row>
    <row r="944" spans="1:6" x14ac:dyDescent="0.25">
      <c r="A944" s="43" t="s">
        <v>4244</v>
      </c>
      <c r="B944" s="42" t="s">
        <v>1996</v>
      </c>
      <c r="C944" s="42" t="s">
        <v>4255</v>
      </c>
      <c r="D944" s="42" t="s">
        <v>3630</v>
      </c>
      <c r="E944" s="42" t="s">
        <v>5150</v>
      </c>
      <c r="F944" s="40">
        <v>41</v>
      </c>
    </row>
    <row r="945" spans="1:6" x14ac:dyDescent="0.25">
      <c r="A945" s="43" t="s">
        <v>4244</v>
      </c>
      <c r="B945" s="42" t="s">
        <v>1996</v>
      </c>
      <c r="C945" s="42" t="s">
        <v>4255</v>
      </c>
      <c r="D945" s="42" t="s">
        <v>3563</v>
      </c>
      <c r="E945" s="42" t="s">
        <v>5151</v>
      </c>
      <c r="F945" s="40">
        <v>42</v>
      </c>
    </row>
    <row r="946" spans="1:6" x14ac:dyDescent="0.25">
      <c r="A946" s="43" t="s">
        <v>4244</v>
      </c>
      <c r="B946" s="42" t="s">
        <v>1996</v>
      </c>
      <c r="C946" s="42" t="s">
        <v>4255</v>
      </c>
      <c r="D946" s="42" t="s">
        <v>2631</v>
      </c>
      <c r="E946" s="42" t="s">
        <v>5152</v>
      </c>
      <c r="F946" s="40">
        <v>43</v>
      </c>
    </row>
    <row r="947" spans="1:6" x14ac:dyDescent="0.25">
      <c r="A947" s="43" t="s">
        <v>4244</v>
      </c>
      <c r="B947" s="42" t="s">
        <v>1996</v>
      </c>
      <c r="C947" s="42" t="s">
        <v>4255</v>
      </c>
      <c r="D947" s="42" t="s">
        <v>2711</v>
      </c>
      <c r="E947" s="42" t="s">
        <v>5153</v>
      </c>
      <c r="F947" s="40">
        <v>44</v>
      </c>
    </row>
    <row r="948" spans="1:6" x14ac:dyDescent="0.25">
      <c r="A948" s="43" t="s">
        <v>4244</v>
      </c>
      <c r="B948" s="42" t="s">
        <v>1996</v>
      </c>
      <c r="C948" s="42" t="s">
        <v>4255</v>
      </c>
      <c r="D948" s="42" t="s">
        <v>3631</v>
      </c>
      <c r="E948" s="42" t="s">
        <v>5154</v>
      </c>
      <c r="F948" s="40">
        <v>45</v>
      </c>
    </row>
    <row r="949" spans="1:6" x14ac:dyDescent="0.25">
      <c r="A949" s="43" t="s">
        <v>4244</v>
      </c>
      <c r="B949" s="42" t="s">
        <v>1996</v>
      </c>
      <c r="C949" s="42" t="s">
        <v>4255</v>
      </c>
      <c r="D949" s="42" t="s">
        <v>3539</v>
      </c>
      <c r="E949" s="42" t="s">
        <v>5155</v>
      </c>
      <c r="F949" s="40">
        <v>46</v>
      </c>
    </row>
    <row r="950" spans="1:6" x14ac:dyDescent="0.25">
      <c r="A950" s="43" t="s">
        <v>4244</v>
      </c>
      <c r="B950" s="42" t="s">
        <v>1996</v>
      </c>
      <c r="C950" s="42" t="s">
        <v>4255</v>
      </c>
      <c r="D950" s="42" t="s">
        <v>3632</v>
      </c>
      <c r="E950" s="42" t="s">
        <v>5156</v>
      </c>
      <c r="F950" s="40">
        <v>47</v>
      </c>
    </row>
    <row r="951" spans="1:6" x14ac:dyDescent="0.25">
      <c r="A951" s="43" t="s">
        <v>4244</v>
      </c>
      <c r="B951" s="42" t="s">
        <v>1996</v>
      </c>
      <c r="C951" s="42" t="s">
        <v>4255</v>
      </c>
      <c r="D951" s="42" t="s">
        <v>3445</v>
      </c>
      <c r="E951" s="42" t="s">
        <v>5157</v>
      </c>
      <c r="F951" s="40">
        <v>48</v>
      </c>
    </row>
    <row r="952" spans="1:6" x14ac:dyDescent="0.25">
      <c r="A952" s="43" t="s">
        <v>4244</v>
      </c>
      <c r="B952" s="42" t="s">
        <v>1996</v>
      </c>
      <c r="C952" s="42" t="s">
        <v>4255</v>
      </c>
      <c r="D952" s="42" t="s">
        <v>3633</v>
      </c>
      <c r="E952" s="42" t="s">
        <v>5158</v>
      </c>
      <c r="F952" s="40">
        <v>49</v>
      </c>
    </row>
    <row r="953" spans="1:6" x14ac:dyDescent="0.25">
      <c r="A953" s="43" t="s">
        <v>4244</v>
      </c>
      <c r="B953" s="42" t="s">
        <v>1996</v>
      </c>
      <c r="C953" s="42" t="s">
        <v>4255</v>
      </c>
      <c r="D953" s="42" t="s">
        <v>2760</v>
      </c>
      <c r="E953" s="42" t="s">
        <v>5159</v>
      </c>
      <c r="F953" s="40">
        <v>50</v>
      </c>
    </row>
    <row r="954" spans="1:6" x14ac:dyDescent="0.25">
      <c r="A954" s="43" t="s">
        <v>4244</v>
      </c>
      <c r="B954" s="42" t="s">
        <v>1996</v>
      </c>
      <c r="C954" s="42" t="s">
        <v>4255</v>
      </c>
      <c r="D954" s="42" t="s">
        <v>3634</v>
      </c>
      <c r="E954" s="42" t="s">
        <v>5160</v>
      </c>
      <c r="F954" s="40">
        <v>51</v>
      </c>
    </row>
    <row r="955" spans="1:6" x14ac:dyDescent="0.25">
      <c r="A955" s="43" t="s">
        <v>4244</v>
      </c>
      <c r="B955" s="42" t="s">
        <v>1996</v>
      </c>
      <c r="C955" s="42" t="s">
        <v>4255</v>
      </c>
      <c r="D955" s="42" t="s">
        <v>3635</v>
      </c>
      <c r="E955" s="42" t="s">
        <v>5161</v>
      </c>
      <c r="F955" s="40">
        <v>52</v>
      </c>
    </row>
    <row r="956" spans="1:6" x14ac:dyDescent="0.25">
      <c r="A956" s="43" t="s">
        <v>4244</v>
      </c>
      <c r="B956" s="42" t="s">
        <v>1996</v>
      </c>
      <c r="C956" s="42" t="s">
        <v>4255</v>
      </c>
      <c r="D956" s="42" t="s">
        <v>3636</v>
      </c>
      <c r="E956" s="42" t="s">
        <v>5162</v>
      </c>
      <c r="F956" s="40">
        <v>53</v>
      </c>
    </row>
    <row r="957" spans="1:6" x14ac:dyDescent="0.25">
      <c r="A957" s="43" t="s">
        <v>4244</v>
      </c>
      <c r="B957" s="42" t="s">
        <v>1996</v>
      </c>
      <c r="C957" s="42" t="s">
        <v>4255</v>
      </c>
      <c r="D957" s="42" t="s">
        <v>3637</v>
      </c>
      <c r="E957" s="42" t="s">
        <v>5163</v>
      </c>
      <c r="F957" s="40">
        <v>54</v>
      </c>
    </row>
    <row r="958" spans="1:6" x14ac:dyDescent="0.25">
      <c r="A958" s="43" t="s">
        <v>4244</v>
      </c>
      <c r="B958" s="42" t="s">
        <v>1996</v>
      </c>
      <c r="C958" s="42" t="s">
        <v>4255</v>
      </c>
      <c r="D958" s="42" t="s">
        <v>3638</v>
      </c>
      <c r="E958" s="42" t="s">
        <v>5164</v>
      </c>
      <c r="F958" s="40">
        <v>55</v>
      </c>
    </row>
    <row r="959" spans="1:6" x14ac:dyDescent="0.25">
      <c r="A959" s="43" t="s">
        <v>4244</v>
      </c>
      <c r="B959" s="42" t="s">
        <v>1996</v>
      </c>
      <c r="C959" s="42" t="s">
        <v>4255</v>
      </c>
      <c r="D959" s="42" t="s">
        <v>3639</v>
      </c>
      <c r="E959" s="42" t="s">
        <v>5165</v>
      </c>
      <c r="F959" s="40">
        <v>56</v>
      </c>
    </row>
    <row r="960" spans="1:6" x14ac:dyDescent="0.25">
      <c r="A960" s="43" t="s">
        <v>4244</v>
      </c>
      <c r="B960" s="42" t="s">
        <v>1996</v>
      </c>
      <c r="C960" s="42" t="s">
        <v>4255</v>
      </c>
      <c r="D960" s="42" t="s">
        <v>3640</v>
      </c>
      <c r="E960" s="42" t="s">
        <v>5166</v>
      </c>
      <c r="F960" s="40">
        <v>57</v>
      </c>
    </row>
    <row r="961" spans="1:6" x14ac:dyDescent="0.25">
      <c r="A961" s="43" t="s">
        <v>4244</v>
      </c>
      <c r="B961" s="42" t="s">
        <v>1996</v>
      </c>
      <c r="C961" s="42" t="s">
        <v>4255</v>
      </c>
      <c r="D961" s="42" t="s">
        <v>3641</v>
      </c>
      <c r="E961" s="42" t="s">
        <v>5167</v>
      </c>
      <c r="F961" s="40">
        <v>58</v>
      </c>
    </row>
    <row r="962" spans="1:6" x14ac:dyDescent="0.25">
      <c r="A962" s="43" t="s">
        <v>4244</v>
      </c>
      <c r="B962" s="42" t="s">
        <v>1996</v>
      </c>
      <c r="C962" s="42" t="s">
        <v>4255</v>
      </c>
      <c r="D962" s="42" t="s">
        <v>3642</v>
      </c>
      <c r="E962" s="42" t="s">
        <v>5168</v>
      </c>
      <c r="F962" s="40">
        <v>59</v>
      </c>
    </row>
    <row r="963" spans="1:6" x14ac:dyDescent="0.25">
      <c r="A963" s="43" t="s">
        <v>4244</v>
      </c>
      <c r="B963" s="42" t="s">
        <v>1996</v>
      </c>
      <c r="C963" s="42" t="s">
        <v>4255</v>
      </c>
      <c r="D963" s="42" t="s">
        <v>3643</v>
      </c>
      <c r="E963" s="42" t="s">
        <v>5169</v>
      </c>
      <c r="F963" s="40">
        <v>60</v>
      </c>
    </row>
    <row r="964" spans="1:6" x14ac:dyDescent="0.25">
      <c r="A964" s="43" t="s">
        <v>4244</v>
      </c>
      <c r="B964" s="42" t="s">
        <v>1996</v>
      </c>
      <c r="C964" s="42" t="s">
        <v>4255</v>
      </c>
      <c r="D964" s="42" t="s">
        <v>2927</v>
      </c>
      <c r="E964" s="42" t="s">
        <v>5170</v>
      </c>
      <c r="F964" s="40">
        <v>61</v>
      </c>
    </row>
    <row r="965" spans="1:6" x14ac:dyDescent="0.25">
      <c r="A965" s="43" t="s">
        <v>4244</v>
      </c>
      <c r="B965" s="42" t="s">
        <v>1996</v>
      </c>
      <c r="C965" s="42" t="s">
        <v>4255</v>
      </c>
      <c r="D965" s="42" t="s">
        <v>3644</v>
      </c>
      <c r="E965" s="42" t="s">
        <v>5171</v>
      </c>
      <c r="F965" s="40">
        <v>62</v>
      </c>
    </row>
    <row r="966" spans="1:6" x14ac:dyDescent="0.25">
      <c r="A966" s="43" t="s">
        <v>4244</v>
      </c>
      <c r="B966" s="42" t="s">
        <v>1996</v>
      </c>
      <c r="C966" s="42" t="s">
        <v>4255</v>
      </c>
      <c r="D966" s="42" t="s">
        <v>3645</v>
      </c>
      <c r="E966" s="42" t="s">
        <v>5172</v>
      </c>
      <c r="F966" s="40">
        <v>63</v>
      </c>
    </row>
    <row r="967" spans="1:6" x14ac:dyDescent="0.25">
      <c r="A967" s="43" t="s">
        <v>4244</v>
      </c>
      <c r="B967" s="42" t="s">
        <v>1996</v>
      </c>
      <c r="C967" s="42" t="s">
        <v>4255</v>
      </c>
      <c r="D967" s="42" t="s">
        <v>3646</v>
      </c>
      <c r="E967" s="42" t="s">
        <v>5173</v>
      </c>
      <c r="F967" s="40">
        <v>64</v>
      </c>
    </row>
    <row r="968" spans="1:6" x14ac:dyDescent="0.25">
      <c r="A968" s="43" t="s">
        <v>4244</v>
      </c>
      <c r="B968" s="42" t="s">
        <v>1996</v>
      </c>
      <c r="C968" s="42" t="s">
        <v>4255</v>
      </c>
      <c r="D968" s="42" t="s">
        <v>3647</v>
      </c>
      <c r="E968" s="42" t="s">
        <v>5174</v>
      </c>
      <c r="F968" s="40">
        <v>65</v>
      </c>
    </row>
    <row r="969" spans="1:6" x14ac:dyDescent="0.25">
      <c r="A969" s="43" t="s">
        <v>4244</v>
      </c>
      <c r="B969" s="42" t="s">
        <v>1996</v>
      </c>
      <c r="C969" s="42" t="s">
        <v>4255</v>
      </c>
      <c r="D969" s="42" t="s">
        <v>3648</v>
      </c>
      <c r="E969" s="42" t="s">
        <v>5175</v>
      </c>
      <c r="F969" s="40">
        <v>66</v>
      </c>
    </row>
    <row r="970" spans="1:6" x14ac:dyDescent="0.25">
      <c r="A970" s="43" t="s">
        <v>4244</v>
      </c>
      <c r="B970" s="42" t="s">
        <v>1996</v>
      </c>
      <c r="C970" s="42" t="s">
        <v>4255</v>
      </c>
      <c r="D970" s="42" t="s">
        <v>3649</v>
      </c>
      <c r="E970" s="42" t="s">
        <v>5176</v>
      </c>
      <c r="F970" s="40">
        <v>67</v>
      </c>
    </row>
    <row r="971" spans="1:6" x14ac:dyDescent="0.25">
      <c r="A971" s="43" t="s">
        <v>4244</v>
      </c>
      <c r="B971" s="42" t="s">
        <v>1996</v>
      </c>
      <c r="C971" s="42" t="s">
        <v>4255</v>
      </c>
      <c r="D971" s="42" t="s">
        <v>3650</v>
      </c>
      <c r="E971" s="42" t="s">
        <v>5177</v>
      </c>
      <c r="F971" s="40">
        <v>68</v>
      </c>
    </row>
    <row r="972" spans="1:6" x14ac:dyDescent="0.25">
      <c r="A972" s="43" t="s">
        <v>4244</v>
      </c>
      <c r="B972" s="42" t="s">
        <v>1996</v>
      </c>
      <c r="C972" s="42" t="s">
        <v>4255</v>
      </c>
      <c r="D972" s="42" t="s">
        <v>3651</v>
      </c>
      <c r="E972" s="42" t="s">
        <v>5178</v>
      </c>
      <c r="F972" s="40">
        <v>69</v>
      </c>
    </row>
    <row r="973" spans="1:6" x14ac:dyDescent="0.25">
      <c r="A973" s="43" t="s">
        <v>4244</v>
      </c>
      <c r="B973" s="42" t="s">
        <v>1996</v>
      </c>
      <c r="C973" s="42" t="s">
        <v>4255</v>
      </c>
      <c r="D973" s="42" t="s">
        <v>3652</v>
      </c>
      <c r="E973" s="42" t="s">
        <v>5179</v>
      </c>
      <c r="F973" s="40">
        <v>70</v>
      </c>
    </row>
    <row r="974" spans="1:6" x14ac:dyDescent="0.25">
      <c r="A974" s="43" t="s">
        <v>4244</v>
      </c>
      <c r="B974" s="42" t="s">
        <v>1996</v>
      </c>
      <c r="C974" s="42" t="s">
        <v>4255</v>
      </c>
      <c r="D974" s="42" t="s">
        <v>3653</v>
      </c>
      <c r="E974" s="42" t="s">
        <v>5180</v>
      </c>
      <c r="F974" s="40">
        <v>71</v>
      </c>
    </row>
    <row r="975" spans="1:6" x14ac:dyDescent="0.25">
      <c r="A975" s="43" t="s">
        <v>4244</v>
      </c>
      <c r="B975" s="42" t="s">
        <v>1996</v>
      </c>
      <c r="C975" s="42" t="s">
        <v>4255</v>
      </c>
      <c r="D975" s="42" t="s">
        <v>3654</v>
      </c>
      <c r="E975" s="42" t="s">
        <v>5181</v>
      </c>
      <c r="F975" s="40">
        <v>72</v>
      </c>
    </row>
    <row r="976" spans="1:6" x14ac:dyDescent="0.25">
      <c r="A976" s="43" t="s">
        <v>4244</v>
      </c>
      <c r="B976" s="42" t="s">
        <v>1996</v>
      </c>
      <c r="C976" s="42" t="s">
        <v>4255</v>
      </c>
      <c r="D976" s="42" t="s">
        <v>3655</v>
      </c>
      <c r="E976" s="42" t="s">
        <v>5182</v>
      </c>
      <c r="F976" s="40">
        <v>73</v>
      </c>
    </row>
    <row r="977" spans="1:6" x14ac:dyDescent="0.25">
      <c r="A977" s="43" t="s">
        <v>4244</v>
      </c>
      <c r="B977" s="42" t="s">
        <v>1996</v>
      </c>
      <c r="C977" s="42" t="s">
        <v>4255</v>
      </c>
      <c r="D977" s="42" t="s">
        <v>3656</v>
      </c>
      <c r="E977" s="42" t="s">
        <v>5183</v>
      </c>
      <c r="F977" s="40">
        <v>74</v>
      </c>
    </row>
    <row r="978" spans="1:6" x14ac:dyDescent="0.25">
      <c r="A978" s="43" t="s">
        <v>4244</v>
      </c>
      <c r="B978" s="42" t="s">
        <v>1996</v>
      </c>
      <c r="C978" s="42" t="s">
        <v>4255</v>
      </c>
      <c r="D978" s="42" t="s">
        <v>3657</v>
      </c>
      <c r="E978" s="42" t="s">
        <v>5184</v>
      </c>
      <c r="F978" s="40">
        <v>75</v>
      </c>
    </row>
    <row r="979" spans="1:6" x14ac:dyDescent="0.25">
      <c r="A979" s="43" t="s">
        <v>4244</v>
      </c>
      <c r="B979" s="42" t="s">
        <v>1996</v>
      </c>
      <c r="C979" s="42" t="s">
        <v>4255</v>
      </c>
      <c r="D979" s="42" t="s">
        <v>3658</v>
      </c>
      <c r="E979" s="42" t="s">
        <v>5185</v>
      </c>
      <c r="F979" s="40">
        <v>76</v>
      </c>
    </row>
    <row r="980" spans="1:6" x14ac:dyDescent="0.25">
      <c r="A980" s="43" t="s">
        <v>4244</v>
      </c>
      <c r="B980" s="42" t="s">
        <v>1996</v>
      </c>
      <c r="C980" s="42" t="s">
        <v>4255</v>
      </c>
      <c r="D980" s="42" t="s">
        <v>3659</v>
      </c>
      <c r="E980" s="42" t="s">
        <v>5186</v>
      </c>
      <c r="F980" s="40">
        <v>77</v>
      </c>
    </row>
    <row r="981" spans="1:6" x14ac:dyDescent="0.25">
      <c r="A981" s="43" t="s">
        <v>4244</v>
      </c>
      <c r="B981" s="42" t="s">
        <v>1996</v>
      </c>
      <c r="C981" s="42" t="s">
        <v>4255</v>
      </c>
      <c r="D981" s="42" t="s">
        <v>3660</v>
      </c>
      <c r="E981" s="42" t="s">
        <v>5187</v>
      </c>
      <c r="F981" s="40">
        <v>78</v>
      </c>
    </row>
    <row r="982" spans="1:6" x14ac:dyDescent="0.25">
      <c r="A982" s="43" t="s">
        <v>4244</v>
      </c>
      <c r="B982" s="42" t="s">
        <v>1996</v>
      </c>
      <c r="C982" s="42" t="s">
        <v>4255</v>
      </c>
      <c r="D982" s="42" t="s">
        <v>3113</v>
      </c>
      <c r="E982" s="42" t="s">
        <v>5188</v>
      </c>
      <c r="F982" s="40">
        <v>79</v>
      </c>
    </row>
    <row r="983" spans="1:6" x14ac:dyDescent="0.25">
      <c r="A983" s="43" t="s">
        <v>4244</v>
      </c>
      <c r="B983" s="42" t="s">
        <v>1996</v>
      </c>
      <c r="C983" s="42" t="s">
        <v>4255</v>
      </c>
      <c r="D983" s="42" t="s">
        <v>3661</v>
      </c>
      <c r="E983" s="42" t="s">
        <v>5189</v>
      </c>
      <c r="F983" s="40">
        <v>80</v>
      </c>
    </row>
    <row r="984" spans="1:6" x14ac:dyDescent="0.25">
      <c r="A984" s="43" t="s">
        <v>4244</v>
      </c>
      <c r="B984" s="42" t="s">
        <v>1996</v>
      </c>
      <c r="C984" s="42" t="s">
        <v>4255</v>
      </c>
      <c r="D984" s="42" t="s">
        <v>3274</v>
      </c>
      <c r="E984" s="42" t="s">
        <v>5190</v>
      </c>
      <c r="F984" s="40">
        <v>81</v>
      </c>
    </row>
    <row r="985" spans="1:6" x14ac:dyDescent="0.25">
      <c r="A985" s="43" t="s">
        <v>4244</v>
      </c>
      <c r="B985" s="42" t="s">
        <v>1996</v>
      </c>
      <c r="C985" s="42" t="s">
        <v>4255</v>
      </c>
      <c r="D985" s="42" t="s">
        <v>3662</v>
      </c>
      <c r="E985" s="42" t="s">
        <v>5191</v>
      </c>
      <c r="F985" s="40">
        <v>82</v>
      </c>
    </row>
    <row r="986" spans="1:6" x14ac:dyDescent="0.25">
      <c r="A986" s="43" t="s">
        <v>4244</v>
      </c>
      <c r="B986" s="42" t="s">
        <v>1996</v>
      </c>
      <c r="C986" s="42" t="s">
        <v>4255</v>
      </c>
      <c r="D986" s="42" t="s">
        <v>3663</v>
      </c>
      <c r="E986" s="42" t="s">
        <v>5192</v>
      </c>
      <c r="F986" s="40">
        <v>83</v>
      </c>
    </row>
    <row r="987" spans="1:6" x14ac:dyDescent="0.25">
      <c r="A987" s="43" t="s">
        <v>4244</v>
      </c>
      <c r="B987" s="42" t="s">
        <v>1996</v>
      </c>
      <c r="C987" s="42" t="s">
        <v>4255</v>
      </c>
      <c r="D987" s="42" t="s">
        <v>3664</v>
      </c>
      <c r="E987" s="42" t="s">
        <v>5193</v>
      </c>
      <c r="F987" s="40">
        <v>84</v>
      </c>
    </row>
    <row r="988" spans="1:6" x14ac:dyDescent="0.25">
      <c r="A988" s="43" t="s">
        <v>4244</v>
      </c>
      <c r="B988" s="42" t="s">
        <v>1996</v>
      </c>
      <c r="C988" s="42" t="s">
        <v>4255</v>
      </c>
      <c r="D988" s="42" t="s">
        <v>3665</v>
      </c>
      <c r="E988" s="42" t="s">
        <v>5194</v>
      </c>
      <c r="F988" s="40">
        <v>85</v>
      </c>
    </row>
    <row r="989" spans="1:6" x14ac:dyDescent="0.25">
      <c r="A989" s="43" t="s">
        <v>4244</v>
      </c>
      <c r="B989" s="42" t="s">
        <v>1996</v>
      </c>
      <c r="C989" s="42" t="s">
        <v>4255</v>
      </c>
      <c r="D989" s="42" t="s">
        <v>3666</v>
      </c>
      <c r="E989" s="42" t="s">
        <v>5195</v>
      </c>
      <c r="F989" s="40">
        <v>86</v>
      </c>
    </row>
    <row r="990" spans="1:6" x14ac:dyDescent="0.25">
      <c r="A990" s="43" t="s">
        <v>4244</v>
      </c>
      <c r="B990" s="42" t="s">
        <v>1996</v>
      </c>
      <c r="C990" s="42" t="s">
        <v>4255</v>
      </c>
      <c r="D990" s="42" t="s">
        <v>3667</v>
      </c>
      <c r="E990" s="42" t="s">
        <v>5196</v>
      </c>
      <c r="F990" s="40">
        <v>87</v>
      </c>
    </row>
    <row r="991" spans="1:6" x14ac:dyDescent="0.25">
      <c r="A991" s="43" t="s">
        <v>4244</v>
      </c>
      <c r="B991" s="42" t="s">
        <v>1996</v>
      </c>
      <c r="C991" s="42" t="s">
        <v>4255</v>
      </c>
      <c r="D991" s="42" t="s">
        <v>3668</v>
      </c>
      <c r="E991" s="42" t="s">
        <v>5197</v>
      </c>
      <c r="F991" s="40">
        <v>88</v>
      </c>
    </row>
    <row r="992" spans="1:6" x14ac:dyDescent="0.25">
      <c r="A992" s="43" t="s">
        <v>4244</v>
      </c>
      <c r="B992" s="42" t="s">
        <v>1996</v>
      </c>
      <c r="C992" s="42" t="s">
        <v>4255</v>
      </c>
      <c r="D992" s="42" t="s">
        <v>3669</v>
      </c>
      <c r="E992" s="42" t="s">
        <v>5198</v>
      </c>
      <c r="F992" s="40">
        <v>89</v>
      </c>
    </row>
    <row r="993" spans="1:6" x14ac:dyDescent="0.25">
      <c r="A993" s="43" t="s">
        <v>4244</v>
      </c>
      <c r="B993" s="42" t="s">
        <v>1996</v>
      </c>
      <c r="C993" s="42" t="s">
        <v>4255</v>
      </c>
      <c r="D993" s="42" t="s">
        <v>3670</v>
      </c>
      <c r="E993" s="42" t="s">
        <v>5199</v>
      </c>
      <c r="F993" s="40">
        <v>90</v>
      </c>
    </row>
    <row r="994" spans="1:6" x14ac:dyDescent="0.25">
      <c r="A994" s="43" t="s">
        <v>4244</v>
      </c>
      <c r="B994" s="42" t="s">
        <v>1996</v>
      </c>
      <c r="C994" s="42" t="s">
        <v>4255</v>
      </c>
      <c r="D994" s="42" t="s">
        <v>3671</v>
      </c>
      <c r="E994" s="42" t="s">
        <v>5200</v>
      </c>
      <c r="F994" s="40">
        <v>91</v>
      </c>
    </row>
    <row r="995" spans="1:6" x14ac:dyDescent="0.25">
      <c r="A995" s="43" t="s">
        <v>4244</v>
      </c>
      <c r="B995" s="42" t="s">
        <v>1996</v>
      </c>
      <c r="C995" s="42" t="s">
        <v>4255</v>
      </c>
      <c r="D995" s="42" t="s">
        <v>3672</v>
      </c>
      <c r="E995" s="42" t="s">
        <v>5201</v>
      </c>
      <c r="F995" s="40">
        <v>92</v>
      </c>
    </row>
    <row r="996" spans="1:6" x14ac:dyDescent="0.25">
      <c r="A996" s="43" t="s">
        <v>4244</v>
      </c>
      <c r="B996" s="42" t="s">
        <v>1996</v>
      </c>
      <c r="C996" s="42" t="s">
        <v>4255</v>
      </c>
      <c r="D996" s="42" t="s">
        <v>3673</v>
      </c>
      <c r="E996" s="42" t="s">
        <v>5202</v>
      </c>
      <c r="F996" s="40">
        <v>93</v>
      </c>
    </row>
    <row r="997" spans="1:6" x14ac:dyDescent="0.25">
      <c r="A997" s="43" t="s">
        <v>4244</v>
      </c>
      <c r="B997" s="42" t="s">
        <v>1996</v>
      </c>
      <c r="C997" s="42" t="s">
        <v>4255</v>
      </c>
      <c r="D997" s="42" t="s">
        <v>3674</v>
      </c>
      <c r="E997" s="42" t="s">
        <v>5203</v>
      </c>
      <c r="F997" s="40">
        <v>94</v>
      </c>
    </row>
    <row r="998" spans="1:6" x14ac:dyDescent="0.25">
      <c r="A998" s="43" t="s">
        <v>4244</v>
      </c>
      <c r="B998" s="42" t="s">
        <v>1996</v>
      </c>
      <c r="C998" s="42" t="s">
        <v>4255</v>
      </c>
      <c r="D998" s="42" t="s">
        <v>3675</v>
      </c>
      <c r="E998" s="42" t="s">
        <v>5204</v>
      </c>
      <c r="F998" s="40">
        <v>95</v>
      </c>
    </row>
    <row r="999" spans="1:6" x14ac:dyDescent="0.25">
      <c r="A999" s="43" t="s">
        <v>4244</v>
      </c>
      <c r="B999" s="42" t="s">
        <v>1996</v>
      </c>
      <c r="C999" s="42" t="s">
        <v>4255</v>
      </c>
      <c r="D999" s="42" t="s">
        <v>2967</v>
      </c>
      <c r="E999" s="42" t="s">
        <v>5205</v>
      </c>
      <c r="F999" s="40">
        <v>96</v>
      </c>
    </row>
    <row r="1000" spans="1:6" x14ac:dyDescent="0.25">
      <c r="A1000" s="43" t="s">
        <v>4244</v>
      </c>
      <c r="B1000" s="42" t="s">
        <v>1996</v>
      </c>
      <c r="C1000" s="42" t="s">
        <v>4255</v>
      </c>
      <c r="D1000" s="42" t="s">
        <v>3676</v>
      </c>
      <c r="E1000" s="42" t="s">
        <v>5206</v>
      </c>
      <c r="F1000" s="40">
        <v>97</v>
      </c>
    </row>
    <row r="1001" spans="1:6" x14ac:dyDescent="0.25">
      <c r="A1001" s="43" t="s">
        <v>4244</v>
      </c>
      <c r="B1001" s="42" t="s">
        <v>1996</v>
      </c>
      <c r="C1001" s="42" t="s">
        <v>4255</v>
      </c>
      <c r="D1001" s="42" t="s">
        <v>3677</v>
      </c>
      <c r="E1001" s="42" t="s">
        <v>5207</v>
      </c>
      <c r="F1001" s="40">
        <v>98</v>
      </c>
    </row>
    <row r="1002" spans="1:6" x14ac:dyDescent="0.25">
      <c r="A1002" s="43" t="s">
        <v>4244</v>
      </c>
      <c r="B1002" s="42" t="s">
        <v>1996</v>
      </c>
      <c r="C1002" s="42" t="s">
        <v>4255</v>
      </c>
      <c r="D1002" s="42" t="s">
        <v>3678</v>
      </c>
      <c r="E1002" s="42" t="s">
        <v>5208</v>
      </c>
      <c r="F1002" s="40">
        <v>99</v>
      </c>
    </row>
    <row r="1003" spans="1:6" x14ac:dyDescent="0.25">
      <c r="A1003" s="43" t="s">
        <v>4244</v>
      </c>
      <c r="B1003" s="42" t="s">
        <v>1996</v>
      </c>
      <c r="C1003" s="42" t="s">
        <v>4255</v>
      </c>
      <c r="D1003" s="42" t="s">
        <v>3679</v>
      </c>
      <c r="E1003" s="42" t="s">
        <v>5209</v>
      </c>
      <c r="F1003" s="40">
        <v>100</v>
      </c>
    </row>
    <row r="1004" spans="1:6" x14ac:dyDescent="0.25">
      <c r="A1004" s="43" t="s">
        <v>4244</v>
      </c>
      <c r="B1004" s="42" t="s">
        <v>1996</v>
      </c>
      <c r="C1004" s="42" t="s">
        <v>4255</v>
      </c>
      <c r="D1004" s="42" t="s">
        <v>2971</v>
      </c>
      <c r="E1004" s="42" t="s">
        <v>5210</v>
      </c>
      <c r="F1004" s="40">
        <v>101</v>
      </c>
    </row>
    <row r="1005" spans="1:6" x14ac:dyDescent="0.25">
      <c r="A1005" s="43" t="s">
        <v>4244</v>
      </c>
      <c r="B1005" s="42" t="s">
        <v>1996</v>
      </c>
      <c r="C1005" s="42" t="s">
        <v>4255</v>
      </c>
      <c r="D1005" s="42" t="s">
        <v>3680</v>
      </c>
      <c r="E1005" s="42" t="s">
        <v>5211</v>
      </c>
      <c r="F1005" s="40">
        <v>102</v>
      </c>
    </row>
    <row r="1006" spans="1:6" x14ac:dyDescent="0.25">
      <c r="A1006" s="43" t="s">
        <v>4244</v>
      </c>
      <c r="B1006" s="42" t="s">
        <v>1996</v>
      </c>
      <c r="C1006" s="42" t="s">
        <v>4255</v>
      </c>
      <c r="D1006" s="42" t="s">
        <v>2774</v>
      </c>
      <c r="E1006" s="42" t="s">
        <v>5212</v>
      </c>
      <c r="F1006" s="40">
        <v>103</v>
      </c>
    </row>
    <row r="1007" spans="1:6" x14ac:dyDescent="0.25">
      <c r="A1007" s="43" t="s">
        <v>4244</v>
      </c>
      <c r="B1007" s="42" t="s">
        <v>1996</v>
      </c>
      <c r="C1007" s="42" t="s">
        <v>4255</v>
      </c>
      <c r="D1007" s="42" t="s">
        <v>3681</v>
      </c>
      <c r="E1007" s="42" t="s">
        <v>5213</v>
      </c>
      <c r="F1007" s="40">
        <v>104</v>
      </c>
    </row>
    <row r="1008" spans="1:6" x14ac:dyDescent="0.25">
      <c r="A1008" s="43" t="s">
        <v>4244</v>
      </c>
      <c r="B1008" s="42" t="s">
        <v>1996</v>
      </c>
      <c r="C1008" s="42" t="s">
        <v>4255</v>
      </c>
      <c r="D1008" s="42" t="s">
        <v>3682</v>
      </c>
      <c r="E1008" s="42" t="s">
        <v>5214</v>
      </c>
      <c r="F1008" s="40">
        <v>105</v>
      </c>
    </row>
    <row r="1009" spans="1:6" x14ac:dyDescent="0.25">
      <c r="A1009" s="43" t="s">
        <v>4244</v>
      </c>
      <c r="B1009" s="42" t="s">
        <v>1996</v>
      </c>
      <c r="C1009" s="42" t="s">
        <v>4255</v>
      </c>
      <c r="D1009" s="42" t="s">
        <v>3683</v>
      </c>
      <c r="E1009" s="42" t="s">
        <v>5215</v>
      </c>
      <c r="F1009" s="40">
        <v>106</v>
      </c>
    </row>
    <row r="1010" spans="1:6" x14ac:dyDescent="0.25">
      <c r="A1010" s="43" t="s">
        <v>4244</v>
      </c>
      <c r="B1010" s="42" t="s">
        <v>1996</v>
      </c>
      <c r="C1010" s="42" t="s">
        <v>4255</v>
      </c>
      <c r="D1010" s="42" t="s">
        <v>2766</v>
      </c>
      <c r="E1010" s="42" t="s">
        <v>5216</v>
      </c>
      <c r="F1010" s="40">
        <v>107</v>
      </c>
    </row>
    <row r="1011" spans="1:6" x14ac:dyDescent="0.25">
      <c r="A1011" s="43" t="s">
        <v>4244</v>
      </c>
      <c r="B1011" s="42" t="s">
        <v>1996</v>
      </c>
      <c r="C1011" s="42" t="s">
        <v>4255</v>
      </c>
      <c r="D1011" s="42" t="s">
        <v>3684</v>
      </c>
      <c r="E1011" s="42" t="s">
        <v>5217</v>
      </c>
      <c r="F1011" s="40">
        <v>108</v>
      </c>
    </row>
    <row r="1012" spans="1:6" x14ac:dyDescent="0.25">
      <c r="A1012" s="43" t="s">
        <v>4244</v>
      </c>
      <c r="B1012" s="42" t="s">
        <v>1996</v>
      </c>
      <c r="C1012" s="42" t="s">
        <v>4255</v>
      </c>
      <c r="D1012" s="42" t="s">
        <v>3685</v>
      </c>
      <c r="E1012" s="42" t="s">
        <v>5218</v>
      </c>
      <c r="F1012" s="40">
        <v>109</v>
      </c>
    </row>
    <row r="1013" spans="1:6" x14ac:dyDescent="0.25">
      <c r="A1013" s="43" t="s">
        <v>4244</v>
      </c>
      <c r="B1013" s="42" t="s">
        <v>1996</v>
      </c>
      <c r="C1013" s="42" t="s">
        <v>4255</v>
      </c>
      <c r="D1013" s="42" t="s">
        <v>3686</v>
      </c>
      <c r="E1013" s="42" t="s">
        <v>5219</v>
      </c>
      <c r="F1013" s="40">
        <v>110</v>
      </c>
    </row>
    <row r="1014" spans="1:6" x14ac:dyDescent="0.25">
      <c r="A1014" s="43" t="s">
        <v>4244</v>
      </c>
      <c r="B1014" s="42" t="s">
        <v>1996</v>
      </c>
      <c r="C1014" s="42" t="s">
        <v>4255</v>
      </c>
      <c r="D1014" s="42" t="s">
        <v>3687</v>
      </c>
      <c r="E1014" s="42" t="s">
        <v>5220</v>
      </c>
      <c r="F1014" s="40">
        <v>111</v>
      </c>
    </row>
    <row r="1015" spans="1:6" x14ac:dyDescent="0.25">
      <c r="A1015" s="43" t="s">
        <v>4244</v>
      </c>
      <c r="B1015" s="42" t="s">
        <v>1996</v>
      </c>
      <c r="C1015" s="42" t="s">
        <v>4255</v>
      </c>
      <c r="D1015" s="42" t="s">
        <v>3688</v>
      </c>
      <c r="E1015" s="42" t="s">
        <v>5221</v>
      </c>
      <c r="F1015" s="40">
        <v>112</v>
      </c>
    </row>
    <row r="1016" spans="1:6" x14ac:dyDescent="0.25">
      <c r="A1016" s="43" t="s">
        <v>4244</v>
      </c>
      <c r="B1016" s="42" t="s">
        <v>1996</v>
      </c>
      <c r="C1016" s="42" t="s">
        <v>4255</v>
      </c>
      <c r="D1016" s="42" t="s">
        <v>3689</v>
      </c>
      <c r="E1016" s="42" t="s">
        <v>5222</v>
      </c>
      <c r="F1016" s="40">
        <v>113</v>
      </c>
    </row>
    <row r="1017" spans="1:6" x14ac:dyDescent="0.25">
      <c r="A1017" s="43" t="s">
        <v>4244</v>
      </c>
      <c r="B1017" s="42" t="s">
        <v>1996</v>
      </c>
      <c r="C1017" s="42" t="s">
        <v>4255</v>
      </c>
      <c r="D1017" s="42" t="s">
        <v>3690</v>
      </c>
      <c r="E1017" s="42" t="s">
        <v>5223</v>
      </c>
      <c r="F1017" s="40">
        <v>114</v>
      </c>
    </row>
    <row r="1018" spans="1:6" x14ac:dyDescent="0.25">
      <c r="A1018" s="43" t="s">
        <v>4244</v>
      </c>
      <c r="B1018" s="42" t="s">
        <v>1996</v>
      </c>
      <c r="C1018" s="42" t="s">
        <v>4255</v>
      </c>
      <c r="D1018" s="42" t="s">
        <v>3691</v>
      </c>
      <c r="E1018" s="42" t="s">
        <v>5224</v>
      </c>
      <c r="F1018" s="40">
        <v>115</v>
      </c>
    </row>
    <row r="1019" spans="1:6" x14ac:dyDescent="0.25">
      <c r="A1019" s="43" t="s">
        <v>4244</v>
      </c>
      <c r="B1019" s="42" t="s">
        <v>1996</v>
      </c>
      <c r="C1019" s="42" t="s">
        <v>4255</v>
      </c>
      <c r="D1019" s="42" t="s">
        <v>3692</v>
      </c>
      <c r="E1019" s="42" t="s">
        <v>5225</v>
      </c>
      <c r="F1019" s="40">
        <v>116</v>
      </c>
    </row>
    <row r="1020" spans="1:6" x14ac:dyDescent="0.25">
      <c r="A1020" s="43" t="s">
        <v>4244</v>
      </c>
      <c r="B1020" s="42" t="s">
        <v>1996</v>
      </c>
      <c r="C1020" s="42" t="s">
        <v>4255</v>
      </c>
      <c r="D1020" s="42" t="s">
        <v>3693</v>
      </c>
      <c r="E1020" s="42" t="s">
        <v>5226</v>
      </c>
      <c r="F1020" s="40">
        <v>117</v>
      </c>
    </row>
    <row r="1021" spans="1:6" x14ac:dyDescent="0.25">
      <c r="A1021" s="43" t="s">
        <v>4244</v>
      </c>
      <c r="B1021" s="42" t="s">
        <v>1996</v>
      </c>
      <c r="C1021" s="42" t="s">
        <v>4255</v>
      </c>
      <c r="D1021" s="42" t="s">
        <v>3694</v>
      </c>
      <c r="E1021" s="42" t="s">
        <v>5227</v>
      </c>
      <c r="F1021" s="40">
        <v>118</v>
      </c>
    </row>
    <row r="1022" spans="1:6" x14ac:dyDescent="0.25">
      <c r="A1022" s="43" t="s">
        <v>4244</v>
      </c>
      <c r="B1022" s="42" t="s">
        <v>1996</v>
      </c>
      <c r="C1022" s="42" t="s">
        <v>4255</v>
      </c>
      <c r="D1022" s="42" t="s">
        <v>3695</v>
      </c>
      <c r="E1022" s="42" t="s">
        <v>5228</v>
      </c>
      <c r="F1022" s="40">
        <v>119</v>
      </c>
    </row>
    <row r="1023" spans="1:6" x14ac:dyDescent="0.25">
      <c r="A1023" s="43" t="s">
        <v>4244</v>
      </c>
      <c r="B1023" s="42" t="s">
        <v>1996</v>
      </c>
      <c r="C1023" s="42" t="s">
        <v>4255</v>
      </c>
      <c r="D1023" s="42" t="s">
        <v>3696</v>
      </c>
      <c r="E1023" s="42" t="s">
        <v>5229</v>
      </c>
      <c r="F1023" s="40">
        <v>120</v>
      </c>
    </row>
    <row r="1024" spans="1:6" x14ac:dyDescent="0.25">
      <c r="A1024" s="43" t="s">
        <v>4244</v>
      </c>
      <c r="B1024" s="42" t="s">
        <v>1996</v>
      </c>
      <c r="C1024" s="42" t="s">
        <v>4255</v>
      </c>
      <c r="D1024" s="42" t="s">
        <v>3697</v>
      </c>
      <c r="E1024" s="42" t="s">
        <v>5230</v>
      </c>
      <c r="F1024" s="40">
        <v>121</v>
      </c>
    </row>
    <row r="1025" spans="1:6" x14ac:dyDescent="0.25">
      <c r="A1025" s="43" t="s">
        <v>4244</v>
      </c>
      <c r="B1025" s="42" t="s">
        <v>1996</v>
      </c>
      <c r="C1025" s="42" t="s">
        <v>4255</v>
      </c>
      <c r="D1025" s="42" t="s">
        <v>3698</v>
      </c>
      <c r="E1025" s="42" t="s">
        <v>5231</v>
      </c>
      <c r="F1025" s="40">
        <v>122</v>
      </c>
    </row>
    <row r="1026" spans="1:6" x14ac:dyDescent="0.25">
      <c r="A1026" s="43" t="s">
        <v>4244</v>
      </c>
      <c r="B1026" s="42" t="s">
        <v>1996</v>
      </c>
      <c r="C1026" s="42" t="s">
        <v>4255</v>
      </c>
      <c r="D1026" s="42" t="s">
        <v>3699</v>
      </c>
      <c r="E1026" s="42" t="s">
        <v>5232</v>
      </c>
      <c r="F1026" s="40">
        <v>123</v>
      </c>
    </row>
    <row r="1027" spans="1:6" x14ac:dyDescent="0.25">
      <c r="A1027" s="43" t="s">
        <v>4244</v>
      </c>
      <c r="B1027" s="42" t="s">
        <v>1996</v>
      </c>
      <c r="C1027" s="42" t="s">
        <v>4255</v>
      </c>
      <c r="D1027" s="42" t="s">
        <v>3700</v>
      </c>
      <c r="E1027" s="42" t="s">
        <v>5233</v>
      </c>
      <c r="F1027" s="40">
        <v>124</v>
      </c>
    </row>
    <row r="1028" spans="1:6" x14ac:dyDescent="0.25">
      <c r="A1028" s="43" t="s">
        <v>4244</v>
      </c>
      <c r="B1028" s="42" t="s">
        <v>1996</v>
      </c>
      <c r="C1028" s="42" t="s">
        <v>4255</v>
      </c>
      <c r="D1028" s="42" t="s">
        <v>3701</v>
      </c>
      <c r="E1028" s="42" t="s">
        <v>5234</v>
      </c>
      <c r="F1028" s="40">
        <v>125</v>
      </c>
    </row>
    <row r="1029" spans="1:6" x14ac:dyDescent="0.25">
      <c r="A1029" s="43" t="s">
        <v>4244</v>
      </c>
      <c r="B1029" s="42" t="s">
        <v>1996</v>
      </c>
      <c r="C1029" s="42" t="s">
        <v>4255</v>
      </c>
      <c r="D1029" s="42" t="s">
        <v>3702</v>
      </c>
      <c r="E1029" s="42" t="s">
        <v>5235</v>
      </c>
      <c r="F1029" s="40">
        <v>126</v>
      </c>
    </row>
    <row r="1030" spans="1:6" x14ac:dyDescent="0.25">
      <c r="A1030" s="43" t="s">
        <v>4244</v>
      </c>
      <c r="B1030" s="42" t="s">
        <v>1996</v>
      </c>
      <c r="C1030" s="42" t="s">
        <v>4255</v>
      </c>
      <c r="D1030" s="42" t="s">
        <v>3703</v>
      </c>
      <c r="E1030" s="42" t="s">
        <v>5236</v>
      </c>
      <c r="F1030" s="40">
        <v>127</v>
      </c>
    </row>
    <row r="1031" spans="1:6" x14ac:dyDescent="0.25">
      <c r="A1031" s="43" t="s">
        <v>4244</v>
      </c>
      <c r="B1031" s="42" t="s">
        <v>1996</v>
      </c>
      <c r="C1031" s="42" t="s">
        <v>4255</v>
      </c>
      <c r="D1031" s="42" t="s">
        <v>3704</v>
      </c>
      <c r="E1031" s="42" t="s">
        <v>5237</v>
      </c>
      <c r="F1031" s="40">
        <v>128</v>
      </c>
    </row>
    <row r="1032" spans="1:6" x14ac:dyDescent="0.25">
      <c r="A1032" s="43" t="s">
        <v>4244</v>
      </c>
      <c r="B1032" s="42" t="s">
        <v>1996</v>
      </c>
      <c r="C1032" s="42" t="s">
        <v>4255</v>
      </c>
      <c r="D1032" s="42" t="s">
        <v>3705</v>
      </c>
      <c r="E1032" s="42" t="s">
        <v>5238</v>
      </c>
      <c r="F1032" s="40">
        <v>129</v>
      </c>
    </row>
    <row r="1033" spans="1:6" x14ac:dyDescent="0.25">
      <c r="A1033" s="43" t="s">
        <v>4244</v>
      </c>
      <c r="B1033" s="42" t="s">
        <v>1996</v>
      </c>
      <c r="C1033" s="42" t="s">
        <v>4255</v>
      </c>
      <c r="D1033" s="42" t="s">
        <v>3706</v>
      </c>
      <c r="E1033" s="42" t="s">
        <v>5239</v>
      </c>
      <c r="F1033" s="40">
        <v>130</v>
      </c>
    </row>
    <row r="1034" spans="1:6" x14ac:dyDescent="0.25">
      <c r="A1034" s="43" t="s">
        <v>4244</v>
      </c>
      <c r="B1034" s="42" t="s">
        <v>1996</v>
      </c>
      <c r="C1034" s="42" t="s">
        <v>4255</v>
      </c>
      <c r="D1034" s="42" t="s">
        <v>3707</v>
      </c>
      <c r="E1034" s="42" t="s">
        <v>5240</v>
      </c>
      <c r="F1034" s="40">
        <v>131</v>
      </c>
    </row>
    <row r="1035" spans="1:6" x14ac:dyDescent="0.25">
      <c r="A1035" s="43" t="s">
        <v>4244</v>
      </c>
      <c r="B1035" s="42" t="s">
        <v>1996</v>
      </c>
      <c r="C1035" s="42" t="s">
        <v>4255</v>
      </c>
      <c r="D1035" s="42" t="s">
        <v>3708</v>
      </c>
      <c r="E1035" s="42" t="s">
        <v>5241</v>
      </c>
      <c r="F1035" s="40">
        <v>132</v>
      </c>
    </row>
    <row r="1036" spans="1:6" x14ac:dyDescent="0.25">
      <c r="A1036" s="43" t="s">
        <v>4244</v>
      </c>
      <c r="B1036" s="42" t="s">
        <v>1996</v>
      </c>
      <c r="C1036" s="42" t="s">
        <v>4255</v>
      </c>
      <c r="D1036" s="42" t="s">
        <v>3709</v>
      </c>
      <c r="E1036" s="42" t="s">
        <v>5242</v>
      </c>
      <c r="F1036" s="40">
        <v>133</v>
      </c>
    </row>
    <row r="1037" spans="1:6" x14ac:dyDescent="0.25">
      <c r="A1037" s="43" t="s">
        <v>4244</v>
      </c>
      <c r="B1037" s="42" t="s">
        <v>1996</v>
      </c>
      <c r="C1037" s="42" t="s">
        <v>4255</v>
      </c>
      <c r="D1037" s="42" t="s">
        <v>3710</v>
      </c>
      <c r="E1037" s="42" t="s">
        <v>5243</v>
      </c>
      <c r="F1037" s="40">
        <v>134</v>
      </c>
    </row>
    <row r="1038" spans="1:6" x14ac:dyDescent="0.25">
      <c r="A1038" s="43" t="s">
        <v>4244</v>
      </c>
      <c r="B1038" s="42" t="s">
        <v>1996</v>
      </c>
      <c r="C1038" s="42" t="s">
        <v>4255</v>
      </c>
      <c r="D1038" s="42" t="s">
        <v>3711</v>
      </c>
      <c r="E1038" s="42" t="s">
        <v>5244</v>
      </c>
      <c r="F1038" s="40">
        <v>135</v>
      </c>
    </row>
    <row r="1039" spans="1:6" x14ac:dyDescent="0.25">
      <c r="A1039" s="43" t="s">
        <v>4244</v>
      </c>
      <c r="B1039" s="42" t="s">
        <v>1996</v>
      </c>
      <c r="C1039" s="42" t="s">
        <v>4255</v>
      </c>
      <c r="D1039" s="42" t="s">
        <v>3712</v>
      </c>
      <c r="E1039" s="42" t="s">
        <v>5245</v>
      </c>
      <c r="F1039" s="40">
        <v>136</v>
      </c>
    </row>
    <row r="1040" spans="1:6" x14ac:dyDescent="0.25">
      <c r="A1040" s="43" t="s">
        <v>4244</v>
      </c>
      <c r="B1040" s="42" t="s">
        <v>1996</v>
      </c>
      <c r="C1040" s="42" t="s">
        <v>4255</v>
      </c>
      <c r="D1040" s="42" t="s">
        <v>3713</v>
      </c>
      <c r="E1040" s="42" t="s">
        <v>5246</v>
      </c>
      <c r="F1040" s="40">
        <v>137</v>
      </c>
    </row>
    <row r="1041" spans="1:6" x14ac:dyDescent="0.25">
      <c r="A1041" s="43" t="s">
        <v>4244</v>
      </c>
      <c r="B1041" s="42" t="s">
        <v>1996</v>
      </c>
      <c r="C1041" s="42" t="s">
        <v>4255</v>
      </c>
      <c r="D1041" s="42" t="s">
        <v>3714</v>
      </c>
      <c r="E1041" s="42" t="s">
        <v>5247</v>
      </c>
      <c r="F1041" s="40">
        <v>138</v>
      </c>
    </row>
    <row r="1042" spans="1:6" x14ac:dyDescent="0.25">
      <c r="A1042" s="43" t="s">
        <v>4244</v>
      </c>
      <c r="B1042" s="42" t="s">
        <v>1996</v>
      </c>
      <c r="C1042" s="42" t="s">
        <v>4255</v>
      </c>
      <c r="D1042" s="42" t="s">
        <v>3715</v>
      </c>
      <c r="E1042" s="42" t="s">
        <v>5248</v>
      </c>
      <c r="F1042" s="40">
        <v>139</v>
      </c>
    </row>
    <row r="1043" spans="1:6" x14ac:dyDescent="0.25">
      <c r="A1043" s="43" t="s">
        <v>4244</v>
      </c>
      <c r="B1043" s="42" t="s">
        <v>1996</v>
      </c>
      <c r="C1043" s="42" t="s">
        <v>4255</v>
      </c>
      <c r="D1043" s="42" t="s">
        <v>3716</v>
      </c>
      <c r="E1043" s="42" t="s">
        <v>5249</v>
      </c>
      <c r="F1043" s="40">
        <v>140</v>
      </c>
    </row>
    <row r="1044" spans="1:6" x14ac:dyDescent="0.25">
      <c r="A1044" s="43" t="s">
        <v>4244</v>
      </c>
      <c r="B1044" s="42" t="s">
        <v>1996</v>
      </c>
      <c r="C1044" s="42" t="s">
        <v>4255</v>
      </c>
      <c r="D1044" s="42" t="s">
        <v>3717</v>
      </c>
      <c r="E1044" s="42" t="s">
        <v>5250</v>
      </c>
      <c r="F1044" s="40">
        <v>141</v>
      </c>
    </row>
    <row r="1045" spans="1:6" x14ac:dyDescent="0.25">
      <c r="A1045" s="43" t="s">
        <v>4244</v>
      </c>
      <c r="B1045" s="42" t="s">
        <v>1996</v>
      </c>
      <c r="C1045" s="42" t="s">
        <v>4255</v>
      </c>
      <c r="D1045" s="42" t="s">
        <v>3718</v>
      </c>
      <c r="E1045" s="42" t="s">
        <v>5251</v>
      </c>
      <c r="F1045" s="40">
        <v>142</v>
      </c>
    </row>
    <row r="1046" spans="1:6" x14ac:dyDescent="0.25">
      <c r="A1046" s="43" t="s">
        <v>4244</v>
      </c>
      <c r="B1046" s="42" t="s">
        <v>1996</v>
      </c>
      <c r="C1046" s="42" t="s">
        <v>4255</v>
      </c>
      <c r="D1046" s="42" t="s">
        <v>3719</v>
      </c>
      <c r="E1046" s="42" t="s">
        <v>5252</v>
      </c>
      <c r="F1046" s="40">
        <v>143</v>
      </c>
    </row>
    <row r="1047" spans="1:6" x14ac:dyDescent="0.25">
      <c r="A1047" s="43" t="s">
        <v>4244</v>
      </c>
      <c r="B1047" s="42" t="s">
        <v>1996</v>
      </c>
      <c r="C1047" s="42" t="s">
        <v>4255</v>
      </c>
      <c r="D1047" s="42" t="s">
        <v>3720</v>
      </c>
      <c r="E1047" s="42" t="s">
        <v>5253</v>
      </c>
      <c r="F1047" s="40">
        <v>144</v>
      </c>
    </row>
    <row r="1048" spans="1:6" x14ac:dyDescent="0.25">
      <c r="A1048" s="43" t="s">
        <v>4244</v>
      </c>
      <c r="B1048" s="42" t="s">
        <v>1996</v>
      </c>
      <c r="C1048" s="42" t="s">
        <v>4255</v>
      </c>
      <c r="D1048" s="42" t="s">
        <v>3721</v>
      </c>
      <c r="E1048" s="42" t="s">
        <v>5254</v>
      </c>
      <c r="F1048" s="40">
        <v>145</v>
      </c>
    </row>
    <row r="1049" spans="1:6" x14ac:dyDescent="0.25">
      <c r="A1049" s="43" t="s">
        <v>4244</v>
      </c>
      <c r="B1049" s="42" t="s">
        <v>1996</v>
      </c>
      <c r="C1049" s="42" t="s">
        <v>4255</v>
      </c>
      <c r="D1049" s="42" t="s">
        <v>3722</v>
      </c>
      <c r="E1049" s="42" t="s">
        <v>5255</v>
      </c>
      <c r="F1049" s="40">
        <v>146</v>
      </c>
    </row>
    <row r="1050" spans="1:6" x14ac:dyDescent="0.25">
      <c r="A1050" s="43" t="s">
        <v>4244</v>
      </c>
      <c r="B1050" s="42" t="s">
        <v>1996</v>
      </c>
      <c r="C1050" s="42" t="s">
        <v>4255</v>
      </c>
      <c r="D1050" s="42" t="s">
        <v>3723</v>
      </c>
      <c r="E1050" s="42" t="s">
        <v>5256</v>
      </c>
      <c r="F1050" s="40">
        <v>147</v>
      </c>
    </row>
    <row r="1051" spans="1:6" x14ac:dyDescent="0.25">
      <c r="A1051" s="43" t="s">
        <v>4244</v>
      </c>
      <c r="B1051" s="42" t="s">
        <v>1996</v>
      </c>
      <c r="C1051" s="42" t="s">
        <v>4255</v>
      </c>
      <c r="D1051" s="42" t="s">
        <v>3724</v>
      </c>
      <c r="E1051" s="42" t="s">
        <v>5257</v>
      </c>
      <c r="F1051" s="40">
        <v>148</v>
      </c>
    </row>
    <row r="1052" spans="1:6" x14ac:dyDescent="0.25">
      <c r="A1052" s="43" t="s">
        <v>4244</v>
      </c>
      <c r="B1052" s="42" t="s">
        <v>1996</v>
      </c>
      <c r="C1052" s="42" t="s">
        <v>4255</v>
      </c>
      <c r="D1052" s="42" t="s">
        <v>3725</v>
      </c>
      <c r="E1052" s="42" t="s">
        <v>5258</v>
      </c>
      <c r="F1052" s="40">
        <v>149</v>
      </c>
    </row>
    <row r="1053" spans="1:6" x14ac:dyDescent="0.25">
      <c r="A1053" s="43" t="s">
        <v>4244</v>
      </c>
      <c r="B1053" s="42" t="s">
        <v>1996</v>
      </c>
      <c r="C1053" s="42" t="s">
        <v>4255</v>
      </c>
      <c r="D1053" s="42" t="s">
        <v>3726</v>
      </c>
      <c r="E1053" s="42" t="s">
        <v>5259</v>
      </c>
      <c r="F1053" s="40">
        <v>150</v>
      </c>
    </row>
    <row r="1054" spans="1:6" x14ac:dyDescent="0.25">
      <c r="A1054" s="43" t="s">
        <v>4244</v>
      </c>
      <c r="B1054" s="42" t="s">
        <v>1996</v>
      </c>
      <c r="C1054" s="42" t="s">
        <v>4255</v>
      </c>
      <c r="D1054" s="42" t="s">
        <v>3727</v>
      </c>
      <c r="E1054" s="42" t="s">
        <v>5260</v>
      </c>
      <c r="F1054" s="40">
        <v>151</v>
      </c>
    </row>
    <row r="1055" spans="1:6" x14ac:dyDescent="0.25">
      <c r="A1055" s="43" t="s">
        <v>4244</v>
      </c>
      <c r="B1055" s="42" t="s">
        <v>1996</v>
      </c>
      <c r="C1055" s="42" t="s">
        <v>4255</v>
      </c>
      <c r="D1055" s="42" t="s">
        <v>3728</v>
      </c>
      <c r="E1055" s="42" t="s">
        <v>5261</v>
      </c>
      <c r="F1055" s="40">
        <v>152</v>
      </c>
    </row>
    <row r="1056" spans="1:6" x14ac:dyDescent="0.25">
      <c r="A1056" s="43" t="s">
        <v>4244</v>
      </c>
      <c r="B1056" s="42" t="s">
        <v>1996</v>
      </c>
      <c r="C1056" s="42" t="s">
        <v>4255</v>
      </c>
      <c r="D1056" s="42" t="s">
        <v>3729</v>
      </c>
      <c r="E1056" s="42" t="s">
        <v>5262</v>
      </c>
      <c r="F1056" s="40">
        <v>153</v>
      </c>
    </row>
    <row r="1057" spans="1:6" x14ac:dyDescent="0.25">
      <c r="A1057" s="43" t="s">
        <v>4244</v>
      </c>
      <c r="B1057" s="42" t="s">
        <v>1996</v>
      </c>
      <c r="C1057" s="42" t="s">
        <v>4255</v>
      </c>
      <c r="D1057" s="42" t="s">
        <v>3730</v>
      </c>
      <c r="E1057" s="42" t="s">
        <v>5263</v>
      </c>
      <c r="F1057" s="40">
        <v>154</v>
      </c>
    </row>
    <row r="1058" spans="1:6" x14ac:dyDescent="0.25">
      <c r="A1058" s="43" t="s">
        <v>4244</v>
      </c>
      <c r="B1058" s="42" t="s">
        <v>1996</v>
      </c>
      <c r="C1058" s="42" t="s">
        <v>4255</v>
      </c>
      <c r="D1058" s="42" t="s">
        <v>3731</v>
      </c>
      <c r="E1058" s="42" t="s">
        <v>5264</v>
      </c>
      <c r="F1058" s="40">
        <v>155</v>
      </c>
    </row>
    <row r="1059" spans="1:6" x14ac:dyDescent="0.25">
      <c r="A1059" s="43" t="s">
        <v>4244</v>
      </c>
      <c r="B1059" s="42" t="s">
        <v>1996</v>
      </c>
      <c r="C1059" s="42" t="s">
        <v>4255</v>
      </c>
      <c r="D1059" s="42" t="s">
        <v>3732</v>
      </c>
      <c r="E1059" s="42" t="s">
        <v>5265</v>
      </c>
      <c r="F1059" s="40">
        <v>156</v>
      </c>
    </row>
    <row r="1060" spans="1:6" x14ac:dyDescent="0.25">
      <c r="A1060" s="43" t="s">
        <v>4244</v>
      </c>
      <c r="B1060" s="42" t="s">
        <v>1996</v>
      </c>
      <c r="C1060" s="42" t="s">
        <v>4255</v>
      </c>
      <c r="D1060" s="42" t="s">
        <v>3733</v>
      </c>
      <c r="E1060" s="42" t="s">
        <v>5266</v>
      </c>
      <c r="F1060" s="40">
        <v>157</v>
      </c>
    </row>
    <row r="1061" spans="1:6" x14ac:dyDescent="0.25">
      <c r="A1061" s="43" t="s">
        <v>4244</v>
      </c>
      <c r="B1061" s="42" t="s">
        <v>1996</v>
      </c>
      <c r="C1061" s="42" t="s">
        <v>4255</v>
      </c>
      <c r="D1061" s="42" t="s">
        <v>3734</v>
      </c>
      <c r="E1061" s="42" t="s">
        <v>5267</v>
      </c>
      <c r="F1061" s="40">
        <v>158</v>
      </c>
    </row>
    <row r="1062" spans="1:6" x14ac:dyDescent="0.25">
      <c r="A1062" s="43" t="s">
        <v>4244</v>
      </c>
      <c r="B1062" s="42" t="s">
        <v>1996</v>
      </c>
      <c r="C1062" s="42" t="s">
        <v>4255</v>
      </c>
      <c r="D1062" s="42" t="s">
        <v>3735</v>
      </c>
      <c r="E1062" s="42" t="s">
        <v>5268</v>
      </c>
      <c r="F1062" s="40">
        <v>159</v>
      </c>
    </row>
    <row r="1063" spans="1:6" x14ac:dyDescent="0.25">
      <c r="A1063" s="43" t="s">
        <v>4244</v>
      </c>
      <c r="B1063" s="42" t="s">
        <v>1996</v>
      </c>
      <c r="C1063" s="42" t="s">
        <v>4255</v>
      </c>
      <c r="D1063" s="42" t="s">
        <v>3736</v>
      </c>
      <c r="E1063" s="42" t="s">
        <v>5269</v>
      </c>
      <c r="F1063" s="40">
        <v>160</v>
      </c>
    </row>
    <row r="1064" spans="1:6" x14ac:dyDescent="0.25">
      <c r="A1064" s="43" t="s">
        <v>4244</v>
      </c>
      <c r="B1064" s="42" t="s">
        <v>1996</v>
      </c>
      <c r="C1064" s="42" t="s">
        <v>4255</v>
      </c>
      <c r="D1064" s="42" t="s">
        <v>3737</v>
      </c>
      <c r="E1064" s="42" t="s">
        <v>5270</v>
      </c>
      <c r="F1064" s="40">
        <v>161</v>
      </c>
    </row>
    <row r="1065" spans="1:6" x14ac:dyDescent="0.25">
      <c r="A1065" s="43" t="s">
        <v>4244</v>
      </c>
      <c r="B1065" s="42" t="s">
        <v>1996</v>
      </c>
      <c r="C1065" s="42" t="s">
        <v>4255</v>
      </c>
      <c r="D1065" s="42" t="s">
        <v>3738</v>
      </c>
      <c r="E1065" s="42" t="s">
        <v>5271</v>
      </c>
      <c r="F1065" s="40">
        <v>162</v>
      </c>
    </row>
    <row r="1066" spans="1:6" x14ac:dyDescent="0.25">
      <c r="A1066" s="43" t="s">
        <v>4244</v>
      </c>
      <c r="B1066" s="42" t="s">
        <v>1996</v>
      </c>
      <c r="C1066" s="42" t="s">
        <v>4255</v>
      </c>
      <c r="D1066" s="42" t="s">
        <v>3739</v>
      </c>
      <c r="E1066" s="42" t="s">
        <v>5272</v>
      </c>
      <c r="F1066" s="40">
        <v>163</v>
      </c>
    </row>
    <row r="1067" spans="1:6" x14ac:dyDescent="0.25">
      <c r="A1067" s="43" t="s">
        <v>4244</v>
      </c>
      <c r="B1067" s="42" t="s">
        <v>1996</v>
      </c>
      <c r="C1067" s="42" t="s">
        <v>4255</v>
      </c>
      <c r="D1067" s="42" t="s">
        <v>3740</v>
      </c>
      <c r="E1067" s="42" t="s">
        <v>5273</v>
      </c>
      <c r="F1067" s="40">
        <v>164</v>
      </c>
    </row>
    <row r="1068" spans="1:6" x14ac:dyDescent="0.25">
      <c r="A1068" s="43" t="s">
        <v>4244</v>
      </c>
      <c r="B1068" s="42" t="s">
        <v>1996</v>
      </c>
      <c r="C1068" s="42" t="s">
        <v>4255</v>
      </c>
      <c r="D1068" s="42" t="s">
        <v>3741</v>
      </c>
      <c r="E1068" s="42" t="s">
        <v>5274</v>
      </c>
      <c r="F1068" s="40">
        <v>165</v>
      </c>
    </row>
    <row r="1069" spans="1:6" x14ac:dyDescent="0.25">
      <c r="A1069" s="43" t="s">
        <v>4244</v>
      </c>
      <c r="B1069" s="42" t="s">
        <v>1996</v>
      </c>
      <c r="C1069" s="42" t="s">
        <v>4255</v>
      </c>
      <c r="D1069" s="42" t="s">
        <v>3742</v>
      </c>
      <c r="E1069" s="42" t="s">
        <v>5275</v>
      </c>
      <c r="F1069" s="40">
        <v>166</v>
      </c>
    </row>
    <row r="1070" spans="1:6" x14ac:dyDescent="0.25">
      <c r="A1070" s="43" t="s">
        <v>4244</v>
      </c>
      <c r="B1070" s="42" t="s">
        <v>1996</v>
      </c>
      <c r="C1070" s="42" t="s">
        <v>4255</v>
      </c>
      <c r="D1070" s="42" t="s">
        <v>3743</v>
      </c>
      <c r="E1070" s="42" t="s">
        <v>5276</v>
      </c>
      <c r="F1070" s="40">
        <v>167</v>
      </c>
    </row>
    <row r="1071" spans="1:6" x14ac:dyDescent="0.25">
      <c r="A1071" s="43" t="s">
        <v>4244</v>
      </c>
      <c r="B1071" s="42" t="s">
        <v>1996</v>
      </c>
      <c r="C1071" s="42" t="s">
        <v>4255</v>
      </c>
      <c r="D1071" s="42" t="s">
        <v>3744</v>
      </c>
      <c r="E1071" s="42" t="s">
        <v>5277</v>
      </c>
      <c r="F1071" s="40">
        <v>168</v>
      </c>
    </row>
    <row r="1072" spans="1:6" x14ac:dyDescent="0.25">
      <c r="A1072" s="43" t="s">
        <v>4244</v>
      </c>
      <c r="B1072" s="42" t="s">
        <v>1996</v>
      </c>
      <c r="C1072" s="42" t="s">
        <v>4255</v>
      </c>
      <c r="D1072" s="42" t="s">
        <v>3745</v>
      </c>
      <c r="E1072" s="42" t="s">
        <v>5278</v>
      </c>
      <c r="F1072" s="40">
        <v>169</v>
      </c>
    </row>
    <row r="1073" spans="1:6" x14ac:dyDescent="0.25">
      <c r="A1073" s="43" t="s">
        <v>4244</v>
      </c>
      <c r="B1073" s="42" t="s">
        <v>1996</v>
      </c>
      <c r="C1073" s="42" t="s">
        <v>4255</v>
      </c>
      <c r="D1073" s="42" t="s">
        <v>3746</v>
      </c>
      <c r="E1073" s="42" t="s">
        <v>5279</v>
      </c>
      <c r="F1073" s="40">
        <v>170</v>
      </c>
    </row>
    <row r="1074" spans="1:6" x14ac:dyDescent="0.25">
      <c r="A1074" s="43" t="s">
        <v>4244</v>
      </c>
      <c r="B1074" s="42" t="s">
        <v>1996</v>
      </c>
      <c r="C1074" s="42" t="s">
        <v>4255</v>
      </c>
      <c r="D1074" s="42" t="s">
        <v>3747</v>
      </c>
      <c r="E1074" s="42" t="s">
        <v>5280</v>
      </c>
      <c r="F1074" s="40">
        <v>171</v>
      </c>
    </row>
    <row r="1075" spans="1:6" x14ac:dyDescent="0.25">
      <c r="A1075" s="43" t="s">
        <v>4244</v>
      </c>
      <c r="B1075" s="42" t="s">
        <v>1996</v>
      </c>
      <c r="C1075" s="42" t="s">
        <v>4255</v>
      </c>
      <c r="D1075" s="42" t="s">
        <v>3748</v>
      </c>
      <c r="E1075" s="42" t="s">
        <v>5281</v>
      </c>
      <c r="F1075" s="40">
        <v>172</v>
      </c>
    </row>
    <row r="1076" spans="1:6" x14ac:dyDescent="0.25">
      <c r="A1076" s="43" t="s">
        <v>4244</v>
      </c>
      <c r="B1076" s="42" t="s">
        <v>1996</v>
      </c>
      <c r="C1076" s="42" t="s">
        <v>4255</v>
      </c>
      <c r="D1076" s="42" t="s">
        <v>3749</v>
      </c>
      <c r="E1076" s="42" t="s">
        <v>5282</v>
      </c>
      <c r="F1076" s="40">
        <v>173</v>
      </c>
    </row>
    <row r="1077" spans="1:6" x14ac:dyDescent="0.25">
      <c r="A1077" s="43" t="s">
        <v>4244</v>
      </c>
      <c r="B1077" s="42" t="s">
        <v>1996</v>
      </c>
      <c r="C1077" s="42" t="s">
        <v>4255</v>
      </c>
      <c r="D1077" s="42" t="s">
        <v>3750</v>
      </c>
      <c r="E1077" s="42" t="s">
        <v>5283</v>
      </c>
      <c r="F1077" s="40">
        <v>174</v>
      </c>
    </row>
    <row r="1078" spans="1:6" x14ac:dyDescent="0.25">
      <c r="A1078" s="43" t="s">
        <v>4244</v>
      </c>
      <c r="B1078" s="42" t="s">
        <v>1996</v>
      </c>
      <c r="C1078" s="42" t="s">
        <v>4255</v>
      </c>
      <c r="D1078" s="42" t="s">
        <v>3751</v>
      </c>
      <c r="E1078" s="42" t="s">
        <v>5284</v>
      </c>
      <c r="F1078" s="40">
        <v>175</v>
      </c>
    </row>
    <row r="1079" spans="1:6" x14ac:dyDescent="0.25">
      <c r="A1079" s="43" t="s">
        <v>4244</v>
      </c>
      <c r="B1079" s="42" t="s">
        <v>1996</v>
      </c>
      <c r="C1079" s="42" t="s">
        <v>4255</v>
      </c>
      <c r="D1079" s="42" t="s">
        <v>3752</v>
      </c>
      <c r="E1079" s="42" t="s">
        <v>5285</v>
      </c>
      <c r="F1079" s="40">
        <v>176</v>
      </c>
    </row>
    <row r="1080" spans="1:6" x14ac:dyDescent="0.25">
      <c r="A1080" s="43" t="s">
        <v>4244</v>
      </c>
      <c r="B1080" s="42" t="s">
        <v>1996</v>
      </c>
      <c r="C1080" s="42" t="s">
        <v>4255</v>
      </c>
      <c r="D1080" s="42" t="s">
        <v>3753</v>
      </c>
      <c r="E1080" s="42" t="s">
        <v>5286</v>
      </c>
      <c r="F1080" s="40">
        <v>177</v>
      </c>
    </row>
    <row r="1081" spans="1:6" x14ac:dyDescent="0.25">
      <c r="A1081" s="43" t="s">
        <v>4244</v>
      </c>
      <c r="B1081" s="42" t="s">
        <v>1996</v>
      </c>
      <c r="C1081" s="42" t="s">
        <v>4255</v>
      </c>
      <c r="D1081" s="42" t="s">
        <v>3754</v>
      </c>
      <c r="E1081" s="42" t="s">
        <v>5287</v>
      </c>
      <c r="F1081" s="40">
        <v>178</v>
      </c>
    </row>
    <row r="1082" spans="1:6" x14ac:dyDescent="0.25">
      <c r="A1082" s="43" t="s">
        <v>4244</v>
      </c>
      <c r="B1082" s="42" t="s">
        <v>1996</v>
      </c>
      <c r="C1082" s="42" t="s">
        <v>4255</v>
      </c>
      <c r="D1082" s="42" t="s">
        <v>3755</v>
      </c>
      <c r="E1082" s="42" t="s">
        <v>5288</v>
      </c>
      <c r="F1082" s="40">
        <v>179</v>
      </c>
    </row>
    <row r="1083" spans="1:6" x14ac:dyDescent="0.25">
      <c r="A1083" s="43" t="s">
        <v>4244</v>
      </c>
      <c r="B1083" s="42" t="s">
        <v>1996</v>
      </c>
      <c r="C1083" s="42" t="s">
        <v>4255</v>
      </c>
      <c r="D1083" s="42" t="s">
        <v>3756</v>
      </c>
      <c r="E1083" s="42" t="s">
        <v>5289</v>
      </c>
      <c r="F1083" s="40">
        <v>180</v>
      </c>
    </row>
    <row r="1084" spans="1:6" x14ac:dyDescent="0.25">
      <c r="A1084" s="43" t="s">
        <v>4244</v>
      </c>
      <c r="B1084" s="42" t="s">
        <v>1996</v>
      </c>
      <c r="C1084" s="42" t="s">
        <v>4255</v>
      </c>
      <c r="D1084" s="42" t="s">
        <v>3757</v>
      </c>
      <c r="E1084" s="42" t="s">
        <v>5290</v>
      </c>
      <c r="F1084" s="40">
        <v>181</v>
      </c>
    </row>
    <row r="1085" spans="1:6" x14ac:dyDescent="0.25">
      <c r="A1085" s="43" t="s">
        <v>4244</v>
      </c>
      <c r="B1085" s="42" t="s">
        <v>1996</v>
      </c>
      <c r="C1085" s="42" t="s">
        <v>4255</v>
      </c>
      <c r="D1085" s="42" t="s">
        <v>3758</v>
      </c>
      <c r="E1085" s="42" t="s">
        <v>5291</v>
      </c>
      <c r="F1085" s="40">
        <v>182</v>
      </c>
    </row>
    <row r="1086" spans="1:6" x14ac:dyDescent="0.25">
      <c r="A1086" s="43" t="s">
        <v>4244</v>
      </c>
      <c r="B1086" s="42" t="s">
        <v>1996</v>
      </c>
      <c r="C1086" s="42" t="s">
        <v>4255</v>
      </c>
      <c r="D1086" s="42" t="s">
        <v>3759</v>
      </c>
      <c r="E1086" s="42" t="s">
        <v>5292</v>
      </c>
      <c r="F1086" s="40">
        <v>183</v>
      </c>
    </row>
    <row r="1087" spans="1:6" x14ac:dyDescent="0.25">
      <c r="A1087" s="43" t="s">
        <v>4244</v>
      </c>
      <c r="B1087" s="42" t="s">
        <v>1996</v>
      </c>
      <c r="C1087" s="42" t="s">
        <v>4255</v>
      </c>
      <c r="D1087" s="42" t="s">
        <v>3254</v>
      </c>
      <c r="E1087" s="42" t="s">
        <v>5293</v>
      </c>
      <c r="F1087" s="40">
        <v>184</v>
      </c>
    </row>
    <row r="1088" spans="1:6" x14ac:dyDescent="0.25">
      <c r="A1088" s="43" t="s">
        <v>4244</v>
      </c>
      <c r="B1088" s="42" t="s">
        <v>1996</v>
      </c>
      <c r="C1088" s="42" t="s">
        <v>4255</v>
      </c>
      <c r="D1088" s="42" t="s">
        <v>3760</v>
      </c>
      <c r="E1088" s="42" t="s">
        <v>5294</v>
      </c>
      <c r="F1088" s="40">
        <v>185</v>
      </c>
    </row>
    <row r="1089" spans="1:6" x14ac:dyDescent="0.25">
      <c r="A1089" s="43" t="s">
        <v>4244</v>
      </c>
      <c r="B1089" s="42" t="s">
        <v>1996</v>
      </c>
      <c r="C1089" s="42" t="s">
        <v>4255</v>
      </c>
      <c r="D1089" s="42" t="s">
        <v>3761</v>
      </c>
      <c r="E1089" s="42" t="s">
        <v>5295</v>
      </c>
      <c r="F1089" s="40">
        <v>186</v>
      </c>
    </row>
    <row r="1090" spans="1:6" x14ac:dyDescent="0.25">
      <c r="A1090" s="43" t="s">
        <v>4244</v>
      </c>
      <c r="B1090" s="42" t="s">
        <v>1996</v>
      </c>
      <c r="C1090" s="42" t="s">
        <v>4255</v>
      </c>
      <c r="D1090" s="42" t="s">
        <v>2743</v>
      </c>
      <c r="E1090" s="42" t="s">
        <v>5296</v>
      </c>
      <c r="F1090" s="40">
        <v>187</v>
      </c>
    </row>
    <row r="1091" spans="1:6" x14ac:dyDescent="0.25">
      <c r="A1091" s="43" t="s">
        <v>4244</v>
      </c>
      <c r="B1091" s="42" t="s">
        <v>1996</v>
      </c>
      <c r="C1091" s="42" t="s">
        <v>4255</v>
      </c>
      <c r="D1091" s="42" t="s">
        <v>3762</v>
      </c>
      <c r="E1091" s="42" t="s">
        <v>5297</v>
      </c>
      <c r="F1091" s="40">
        <v>188</v>
      </c>
    </row>
    <row r="1092" spans="1:6" x14ac:dyDescent="0.25">
      <c r="A1092" s="43" t="s">
        <v>4244</v>
      </c>
      <c r="B1092" s="42" t="s">
        <v>1996</v>
      </c>
      <c r="C1092" s="42" t="s">
        <v>4255</v>
      </c>
      <c r="D1092" s="42" t="s">
        <v>3406</v>
      </c>
      <c r="E1092" s="42" t="s">
        <v>5298</v>
      </c>
      <c r="F1092" s="40">
        <v>189</v>
      </c>
    </row>
    <row r="1093" spans="1:6" x14ac:dyDescent="0.25">
      <c r="A1093" s="43" t="s">
        <v>4244</v>
      </c>
      <c r="B1093" s="42" t="s">
        <v>1996</v>
      </c>
      <c r="C1093" s="42" t="s">
        <v>4255</v>
      </c>
      <c r="D1093" s="42" t="s">
        <v>3763</v>
      </c>
      <c r="E1093" s="42" t="s">
        <v>5299</v>
      </c>
      <c r="F1093" s="40">
        <v>190</v>
      </c>
    </row>
    <row r="1094" spans="1:6" x14ac:dyDescent="0.25">
      <c r="A1094" s="43" t="s">
        <v>4244</v>
      </c>
      <c r="B1094" s="42" t="s">
        <v>1996</v>
      </c>
      <c r="C1094" s="42" t="s">
        <v>4255</v>
      </c>
      <c r="D1094" s="42" t="s">
        <v>3764</v>
      </c>
      <c r="E1094" s="42" t="s">
        <v>5300</v>
      </c>
      <c r="F1094" s="40">
        <v>191</v>
      </c>
    </row>
    <row r="1095" spans="1:6" x14ac:dyDescent="0.25">
      <c r="A1095" s="43" t="s">
        <v>4244</v>
      </c>
      <c r="B1095" s="42" t="s">
        <v>1996</v>
      </c>
      <c r="C1095" s="42" t="s">
        <v>4255</v>
      </c>
      <c r="D1095" s="42" t="s">
        <v>3765</v>
      </c>
      <c r="E1095" s="42" t="s">
        <v>5301</v>
      </c>
      <c r="F1095" s="40">
        <v>192</v>
      </c>
    </row>
    <row r="1096" spans="1:6" x14ac:dyDescent="0.25">
      <c r="A1096" s="43" t="s">
        <v>4244</v>
      </c>
      <c r="B1096" s="42" t="s">
        <v>1996</v>
      </c>
      <c r="C1096" s="42" t="s">
        <v>4255</v>
      </c>
      <c r="D1096" s="42" t="s">
        <v>3766</v>
      </c>
      <c r="E1096" s="42" t="s">
        <v>5302</v>
      </c>
      <c r="F1096" s="40">
        <v>193</v>
      </c>
    </row>
    <row r="1097" spans="1:6" x14ac:dyDescent="0.25">
      <c r="A1097" s="43" t="s">
        <v>4244</v>
      </c>
      <c r="B1097" s="42" t="s">
        <v>1996</v>
      </c>
      <c r="C1097" s="42" t="s">
        <v>4255</v>
      </c>
      <c r="D1097" s="42" t="s">
        <v>3767</v>
      </c>
      <c r="E1097" s="42" t="s">
        <v>5303</v>
      </c>
      <c r="F1097" s="40">
        <v>194</v>
      </c>
    </row>
    <row r="1098" spans="1:6" x14ac:dyDescent="0.25">
      <c r="A1098" s="43" t="s">
        <v>4244</v>
      </c>
      <c r="B1098" s="42" t="s">
        <v>1996</v>
      </c>
      <c r="C1098" s="42" t="s">
        <v>4255</v>
      </c>
      <c r="D1098" s="42" t="s">
        <v>3768</v>
      </c>
      <c r="E1098" s="42" t="s">
        <v>5304</v>
      </c>
      <c r="F1098" s="40">
        <v>195</v>
      </c>
    </row>
    <row r="1099" spans="1:6" x14ac:dyDescent="0.25">
      <c r="A1099" s="43" t="s">
        <v>4244</v>
      </c>
      <c r="B1099" s="42" t="s">
        <v>1996</v>
      </c>
      <c r="C1099" s="42" t="s">
        <v>4255</v>
      </c>
      <c r="D1099" s="42" t="s">
        <v>3769</v>
      </c>
      <c r="E1099" s="42" t="s">
        <v>5305</v>
      </c>
      <c r="F1099" s="40">
        <v>196</v>
      </c>
    </row>
    <row r="1100" spans="1:6" x14ac:dyDescent="0.25">
      <c r="A1100" s="43" t="s">
        <v>4244</v>
      </c>
      <c r="B1100" s="42" t="s">
        <v>1996</v>
      </c>
      <c r="C1100" s="42" t="s">
        <v>4255</v>
      </c>
      <c r="D1100" s="42" t="s">
        <v>3770</v>
      </c>
      <c r="E1100" s="42" t="s">
        <v>5306</v>
      </c>
      <c r="F1100" s="40">
        <v>197</v>
      </c>
    </row>
    <row r="1101" spans="1:6" x14ac:dyDescent="0.25">
      <c r="A1101" s="43" t="s">
        <v>4244</v>
      </c>
      <c r="B1101" s="42" t="s">
        <v>1996</v>
      </c>
      <c r="C1101" s="42" t="s">
        <v>4255</v>
      </c>
      <c r="D1101" s="42" t="s">
        <v>3771</v>
      </c>
      <c r="E1101" s="42" t="s">
        <v>5307</v>
      </c>
      <c r="F1101" s="40">
        <v>198</v>
      </c>
    </row>
    <row r="1102" spans="1:6" x14ac:dyDescent="0.25">
      <c r="A1102" s="43" t="s">
        <v>4244</v>
      </c>
      <c r="B1102" s="42" t="s">
        <v>1996</v>
      </c>
      <c r="C1102" s="42" t="s">
        <v>4255</v>
      </c>
      <c r="D1102" s="42" t="s">
        <v>3772</v>
      </c>
      <c r="E1102" s="42" t="s">
        <v>5308</v>
      </c>
      <c r="F1102" s="40">
        <v>199</v>
      </c>
    </row>
    <row r="1103" spans="1:6" x14ac:dyDescent="0.25">
      <c r="A1103" s="43" t="s">
        <v>4244</v>
      </c>
      <c r="B1103" s="42" t="s">
        <v>1996</v>
      </c>
      <c r="C1103" s="42" t="s">
        <v>4255</v>
      </c>
      <c r="D1103" s="42" t="s">
        <v>3773</v>
      </c>
      <c r="E1103" s="42" t="s">
        <v>5309</v>
      </c>
      <c r="F1103" s="40">
        <v>200</v>
      </c>
    </row>
    <row r="1104" spans="1:6" x14ac:dyDescent="0.25">
      <c r="A1104" s="43" t="s">
        <v>4244</v>
      </c>
      <c r="B1104" s="42" t="s">
        <v>1996</v>
      </c>
      <c r="C1104" s="42" t="s">
        <v>4255</v>
      </c>
      <c r="D1104" s="42" t="s">
        <v>3774</v>
      </c>
      <c r="E1104" s="42" t="s">
        <v>5310</v>
      </c>
      <c r="F1104" s="40">
        <v>201</v>
      </c>
    </row>
    <row r="1105" spans="1:6" x14ac:dyDescent="0.25">
      <c r="A1105" s="43" t="s">
        <v>4244</v>
      </c>
      <c r="B1105" s="42" t="s">
        <v>1996</v>
      </c>
      <c r="C1105" s="42" t="s">
        <v>4255</v>
      </c>
      <c r="D1105" s="42" t="s">
        <v>3775</v>
      </c>
      <c r="E1105" s="42" t="s">
        <v>5311</v>
      </c>
      <c r="F1105" s="40">
        <v>202</v>
      </c>
    </row>
    <row r="1106" spans="1:6" x14ac:dyDescent="0.25">
      <c r="A1106" s="43" t="s">
        <v>4244</v>
      </c>
      <c r="B1106" s="42" t="s">
        <v>1996</v>
      </c>
      <c r="C1106" s="42" t="s">
        <v>4255</v>
      </c>
      <c r="D1106" s="42" t="s">
        <v>3776</v>
      </c>
      <c r="E1106" s="42" t="s">
        <v>5312</v>
      </c>
      <c r="F1106" s="40">
        <v>203</v>
      </c>
    </row>
    <row r="1107" spans="1:6" x14ac:dyDescent="0.25">
      <c r="A1107" s="43" t="s">
        <v>4244</v>
      </c>
      <c r="B1107" s="42" t="s">
        <v>1996</v>
      </c>
      <c r="C1107" s="42" t="s">
        <v>4255</v>
      </c>
      <c r="D1107" s="42" t="s">
        <v>3777</v>
      </c>
      <c r="E1107" s="42" t="s">
        <v>5313</v>
      </c>
      <c r="F1107" s="40">
        <v>204</v>
      </c>
    </row>
    <row r="1108" spans="1:6" x14ac:dyDescent="0.25">
      <c r="A1108" s="43" t="s">
        <v>4244</v>
      </c>
      <c r="B1108" s="42" t="s">
        <v>1996</v>
      </c>
      <c r="C1108" s="42" t="s">
        <v>4255</v>
      </c>
      <c r="D1108" s="42" t="s">
        <v>3778</v>
      </c>
      <c r="E1108" s="42" t="s">
        <v>5314</v>
      </c>
      <c r="F1108" s="40">
        <v>205</v>
      </c>
    </row>
    <row r="1109" spans="1:6" x14ac:dyDescent="0.25">
      <c r="A1109" s="43" t="s">
        <v>4244</v>
      </c>
      <c r="B1109" s="42" t="s">
        <v>1996</v>
      </c>
      <c r="C1109" s="42" t="s">
        <v>4255</v>
      </c>
      <c r="D1109" s="42" t="s">
        <v>3779</v>
      </c>
      <c r="E1109" s="42" t="s">
        <v>5315</v>
      </c>
      <c r="F1109" s="40">
        <v>206</v>
      </c>
    </row>
    <row r="1110" spans="1:6" x14ac:dyDescent="0.25">
      <c r="A1110" s="43" t="s">
        <v>4244</v>
      </c>
      <c r="B1110" s="42" t="s">
        <v>1996</v>
      </c>
      <c r="C1110" s="42" t="s">
        <v>4255</v>
      </c>
      <c r="D1110" s="42" t="s">
        <v>3780</v>
      </c>
      <c r="E1110" s="42" t="s">
        <v>5316</v>
      </c>
      <c r="F1110" s="40">
        <v>207</v>
      </c>
    </row>
    <row r="1111" spans="1:6" x14ac:dyDescent="0.25">
      <c r="A1111" s="43" t="s">
        <v>4244</v>
      </c>
      <c r="B1111" s="42" t="s">
        <v>1996</v>
      </c>
      <c r="C1111" s="42" t="s">
        <v>4255</v>
      </c>
      <c r="D1111" s="42" t="s">
        <v>3781</v>
      </c>
      <c r="E1111" s="42" t="s">
        <v>5317</v>
      </c>
      <c r="F1111" s="40">
        <v>208</v>
      </c>
    </row>
    <row r="1112" spans="1:6" x14ac:dyDescent="0.25">
      <c r="A1112" s="43" t="s">
        <v>4244</v>
      </c>
      <c r="B1112" s="42" t="s">
        <v>1996</v>
      </c>
      <c r="C1112" s="42" t="s">
        <v>4255</v>
      </c>
      <c r="D1112" s="42" t="s">
        <v>3782</v>
      </c>
      <c r="E1112" s="42" t="s">
        <v>5318</v>
      </c>
      <c r="F1112" s="40">
        <v>209</v>
      </c>
    </row>
    <row r="1113" spans="1:6" x14ac:dyDescent="0.25">
      <c r="A1113" s="43" t="s">
        <v>4244</v>
      </c>
      <c r="B1113" s="42" t="s">
        <v>1996</v>
      </c>
      <c r="C1113" s="42" t="s">
        <v>4255</v>
      </c>
      <c r="D1113" s="42" t="s">
        <v>3783</v>
      </c>
      <c r="E1113" s="42" t="s">
        <v>5319</v>
      </c>
      <c r="F1113" s="40">
        <v>210</v>
      </c>
    </row>
    <row r="1114" spans="1:6" x14ac:dyDescent="0.25">
      <c r="A1114" s="43" t="s">
        <v>4244</v>
      </c>
      <c r="B1114" s="42" t="s">
        <v>1996</v>
      </c>
      <c r="C1114" s="42" t="s">
        <v>4255</v>
      </c>
      <c r="D1114" s="42" t="s">
        <v>3784</v>
      </c>
      <c r="E1114" s="42" t="s">
        <v>5320</v>
      </c>
      <c r="F1114" s="40">
        <v>211</v>
      </c>
    </row>
    <row r="1115" spans="1:6" x14ac:dyDescent="0.25">
      <c r="A1115" s="43" t="s">
        <v>4244</v>
      </c>
      <c r="B1115" s="42" t="s">
        <v>1996</v>
      </c>
      <c r="C1115" s="42" t="s">
        <v>4255</v>
      </c>
      <c r="D1115" s="42" t="s">
        <v>3785</v>
      </c>
      <c r="E1115" s="42" t="s">
        <v>5321</v>
      </c>
      <c r="F1115" s="40">
        <v>212</v>
      </c>
    </row>
    <row r="1116" spans="1:6" x14ac:dyDescent="0.25">
      <c r="A1116" s="43" t="s">
        <v>4244</v>
      </c>
      <c r="B1116" s="42" t="s">
        <v>1996</v>
      </c>
      <c r="C1116" s="42" t="s">
        <v>4255</v>
      </c>
      <c r="D1116" s="42" t="s">
        <v>3786</v>
      </c>
      <c r="E1116" s="42" t="s">
        <v>5322</v>
      </c>
      <c r="F1116" s="40">
        <v>213</v>
      </c>
    </row>
    <row r="1117" spans="1:6" x14ac:dyDescent="0.25">
      <c r="A1117" s="43" t="s">
        <v>4244</v>
      </c>
      <c r="B1117" s="42" t="s">
        <v>1996</v>
      </c>
      <c r="C1117" s="42" t="s">
        <v>4255</v>
      </c>
      <c r="D1117" s="42" t="s">
        <v>3787</v>
      </c>
      <c r="E1117" s="42" t="s">
        <v>5323</v>
      </c>
      <c r="F1117" s="40">
        <v>214</v>
      </c>
    </row>
    <row r="1118" spans="1:6" x14ac:dyDescent="0.25">
      <c r="A1118" s="43" t="s">
        <v>4244</v>
      </c>
      <c r="B1118" s="42" t="s">
        <v>1996</v>
      </c>
      <c r="C1118" s="42" t="s">
        <v>4255</v>
      </c>
      <c r="D1118" s="42" t="s">
        <v>3788</v>
      </c>
      <c r="E1118" s="42" t="s">
        <v>5324</v>
      </c>
      <c r="F1118" s="40">
        <v>215</v>
      </c>
    </row>
    <row r="1119" spans="1:6" x14ac:dyDescent="0.25">
      <c r="A1119" s="43" t="s">
        <v>4244</v>
      </c>
      <c r="B1119" s="42" t="s">
        <v>1996</v>
      </c>
      <c r="C1119" s="42" t="s">
        <v>4255</v>
      </c>
      <c r="D1119" s="42" t="s">
        <v>3789</v>
      </c>
      <c r="E1119" s="42" t="s">
        <v>5325</v>
      </c>
      <c r="F1119" s="40">
        <v>216</v>
      </c>
    </row>
    <row r="1120" spans="1:6" x14ac:dyDescent="0.25">
      <c r="A1120" s="43" t="s">
        <v>4244</v>
      </c>
      <c r="B1120" s="42" t="s">
        <v>1996</v>
      </c>
      <c r="C1120" s="42" t="s">
        <v>4255</v>
      </c>
      <c r="D1120" s="42" t="s">
        <v>3790</v>
      </c>
      <c r="E1120" s="42" t="s">
        <v>5326</v>
      </c>
      <c r="F1120" s="40">
        <v>217</v>
      </c>
    </row>
    <row r="1121" spans="1:6" x14ac:dyDescent="0.25">
      <c r="A1121" s="43" t="s">
        <v>4244</v>
      </c>
      <c r="B1121" s="42" t="s">
        <v>1996</v>
      </c>
      <c r="C1121" s="42" t="s">
        <v>4255</v>
      </c>
      <c r="D1121" s="42" t="s">
        <v>3791</v>
      </c>
      <c r="E1121" s="42" t="s">
        <v>5327</v>
      </c>
      <c r="F1121" s="40">
        <v>218</v>
      </c>
    </row>
    <row r="1122" spans="1:6" x14ac:dyDescent="0.25">
      <c r="A1122" s="43" t="s">
        <v>4244</v>
      </c>
      <c r="B1122" s="42" t="s">
        <v>1996</v>
      </c>
      <c r="C1122" s="42" t="s">
        <v>4255</v>
      </c>
      <c r="D1122" s="42" t="s">
        <v>3792</v>
      </c>
      <c r="E1122" s="42" t="s">
        <v>5328</v>
      </c>
      <c r="F1122" s="40">
        <v>219</v>
      </c>
    </row>
    <row r="1123" spans="1:6" x14ac:dyDescent="0.25">
      <c r="A1123" s="43" t="s">
        <v>4244</v>
      </c>
      <c r="B1123" s="42" t="s">
        <v>1996</v>
      </c>
      <c r="C1123" s="42" t="s">
        <v>4255</v>
      </c>
      <c r="D1123" s="42" t="s">
        <v>3793</v>
      </c>
      <c r="E1123" s="42" t="s">
        <v>5329</v>
      </c>
      <c r="F1123" s="40">
        <v>220</v>
      </c>
    </row>
    <row r="1124" spans="1:6" x14ac:dyDescent="0.25">
      <c r="A1124" s="43" t="s">
        <v>4244</v>
      </c>
      <c r="B1124" s="42" t="s">
        <v>1996</v>
      </c>
      <c r="C1124" s="42" t="s">
        <v>4255</v>
      </c>
      <c r="D1124" s="42" t="s">
        <v>3794</v>
      </c>
      <c r="E1124" s="42" t="s">
        <v>5330</v>
      </c>
      <c r="F1124" s="40">
        <v>221</v>
      </c>
    </row>
    <row r="1125" spans="1:6" x14ac:dyDescent="0.25">
      <c r="A1125" s="43" t="s">
        <v>4244</v>
      </c>
      <c r="B1125" s="42" t="s">
        <v>1996</v>
      </c>
      <c r="C1125" s="42" t="s">
        <v>4255</v>
      </c>
      <c r="D1125" s="42" t="s">
        <v>3795</v>
      </c>
      <c r="E1125" s="42" t="s">
        <v>5331</v>
      </c>
      <c r="F1125" s="40">
        <v>222</v>
      </c>
    </row>
    <row r="1126" spans="1:6" x14ac:dyDescent="0.25">
      <c r="A1126" s="43" t="s">
        <v>4244</v>
      </c>
      <c r="B1126" s="42" t="s">
        <v>1996</v>
      </c>
      <c r="C1126" s="42" t="s">
        <v>4255</v>
      </c>
      <c r="D1126" s="42" t="s">
        <v>3796</v>
      </c>
      <c r="E1126" s="42" t="s">
        <v>5332</v>
      </c>
      <c r="F1126" s="40">
        <v>223</v>
      </c>
    </row>
    <row r="1127" spans="1:6" x14ac:dyDescent="0.25">
      <c r="A1127" s="43" t="s">
        <v>4244</v>
      </c>
      <c r="B1127" s="42" t="s">
        <v>1996</v>
      </c>
      <c r="C1127" s="42" t="s">
        <v>4255</v>
      </c>
      <c r="D1127" s="42" t="s">
        <v>3797</v>
      </c>
      <c r="E1127" s="42" t="s">
        <v>5333</v>
      </c>
      <c r="F1127" s="40">
        <v>224</v>
      </c>
    </row>
    <row r="1128" spans="1:6" x14ac:dyDescent="0.25">
      <c r="A1128" s="43" t="s">
        <v>4244</v>
      </c>
      <c r="B1128" s="42" t="s">
        <v>1996</v>
      </c>
      <c r="C1128" s="42" t="s">
        <v>4255</v>
      </c>
      <c r="D1128" s="42" t="s">
        <v>3798</v>
      </c>
      <c r="E1128" s="42" t="s">
        <v>5334</v>
      </c>
      <c r="F1128" s="40">
        <v>225</v>
      </c>
    </row>
    <row r="1129" spans="1:6" x14ac:dyDescent="0.25">
      <c r="A1129" s="43" t="s">
        <v>4244</v>
      </c>
      <c r="B1129" s="42" t="s">
        <v>1996</v>
      </c>
      <c r="C1129" s="42" t="s">
        <v>4255</v>
      </c>
      <c r="D1129" s="42" t="s">
        <v>3799</v>
      </c>
      <c r="E1129" s="42" t="s">
        <v>5335</v>
      </c>
      <c r="F1129" s="40">
        <v>226</v>
      </c>
    </row>
    <row r="1130" spans="1:6" x14ac:dyDescent="0.25">
      <c r="A1130" s="43" t="s">
        <v>4244</v>
      </c>
      <c r="B1130" s="42" t="s">
        <v>1996</v>
      </c>
      <c r="C1130" s="42" t="s">
        <v>4255</v>
      </c>
      <c r="D1130" s="42" t="s">
        <v>3800</v>
      </c>
      <c r="E1130" s="42" t="s">
        <v>5336</v>
      </c>
      <c r="F1130" s="40">
        <v>227</v>
      </c>
    </row>
    <row r="1131" spans="1:6" x14ac:dyDescent="0.25">
      <c r="A1131" s="43" t="s">
        <v>4244</v>
      </c>
      <c r="B1131" s="42" t="s">
        <v>1996</v>
      </c>
      <c r="C1131" s="42" t="s">
        <v>4255</v>
      </c>
      <c r="D1131" s="42" t="s">
        <v>3801</v>
      </c>
      <c r="E1131" s="42" t="s">
        <v>5337</v>
      </c>
      <c r="F1131" s="40">
        <v>228</v>
      </c>
    </row>
    <row r="1132" spans="1:6" x14ac:dyDescent="0.25">
      <c r="A1132" s="43" t="s">
        <v>4244</v>
      </c>
      <c r="B1132" s="42" t="s">
        <v>1996</v>
      </c>
      <c r="C1132" s="42" t="s">
        <v>4255</v>
      </c>
      <c r="D1132" s="42" t="s">
        <v>3802</v>
      </c>
      <c r="E1132" s="42" t="s">
        <v>5338</v>
      </c>
      <c r="F1132" s="40">
        <v>229</v>
      </c>
    </row>
    <row r="1133" spans="1:6" x14ac:dyDescent="0.25">
      <c r="A1133" s="43" t="s">
        <v>4244</v>
      </c>
      <c r="B1133" s="42" t="s">
        <v>1996</v>
      </c>
      <c r="C1133" s="42" t="s">
        <v>4255</v>
      </c>
      <c r="D1133" s="42" t="s">
        <v>3803</v>
      </c>
      <c r="E1133" s="42" t="s">
        <v>5339</v>
      </c>
      <c r="F1133" s="40">
        <v>230</v>
      </c>
    </row>
    <row r="1134" spans="1:6" x14ac:dyDescent="0.25">
      <c r="A1134" s="43" t="s">
        <v>4244</v>
      </c>
      <c r="B1134" s="42" t="s">
        <v>1996</v>
      </c>
      <c r="C1134" s="42" t="s">
        <v>4255</v>
      </c>
      <c r="D1134" s="42" t="s">
        <v>3804</v>
      </c>
      <c r="E1134" s="42" t="s">
        <v>5340</v>
      </c>
      <c r="F1134" s="40">
        <v>231</v>
      </c>
    </row>
    <row r="1135" spans="1:6" x14ac:dyDescent="0.25">
      <c r="A1135" s="43" t="s">
        <v>4244</v>
      </c>
      <c r="B1135" s="42" t="s">
        <v>1996</v>
      </c>
      <c r="C1135" s="42" t="s">
        <v>4255</v>
      </c>
      <c r="D1135" s="42" t="s">
        <v>3805</v>
      </c>
      <c r="E1135" s="42" t="s">
        <v>5341</v>
      </c>
      <c r="F1135" s="40">
        <v>232</v>
      </c>
    </row>
    <row r="1136" spans="1:6" x14ac:dyDescent="0.25">
      <c r="A1136" s="43" t="s">
        <v>4244</v>
      </c>
      <c r="B1136" s="42" t="s">
        <v>1996</v>
      </c>
      <c r="C1136" s="42" t="s">
        <v>4255</v>
      </c>
      <c r="D1136" s="42" t="s">
        <v>3806</v>
      </c>
      <c r="E1136" s="42" t="s">
        <v>5342</v>
      </c>
      <c r="F1136" s="40">
        <v>233</v>
      </c>
    </row>
    <row r="1137" spans="1:6" x14ac:dyDescent="0.25">
      <c r="A1137" s="43" t="s">
        <v>4244</v>
      </c>
      <c r="B1137" s="42" t="s">
        <v>1996</v>
      </c>
      <c r="C1137" s="42" t="s">
        <v>4255</v>
      </c>
      <c r="D1137" s="42" t="s">
        <v>3807</v>
      </c>
      <c r="E1137" s="42" t="s">
        <v>5343</v>
      </c>
      <c r="F1137" s="40">
        <v>234</v>
      </c>
    </row>
    <row r="1138" spans="1:6" x14ac:dyDescent="0.25">
      <c r="A1138" s="43" t="s">
        <v>4244</v>
      </c>
      <c r="B1138" s="42" t="s">
        <v>1996</v>
      </c>
      <c r="C1138" s="42" t="s">
        <v>4255</v>
      </c>
      <c r="D1138" s="42" t="s">
        <v>3808</v>
      </c>
      <c r="E1138" s="42" t="s">
        <v>5344</v>
      </c>
      <c r="F1138" s="40">
        <v>235</v>
      </c>
    </row>
    <row r="1139" spans="1:6" x14ac:dyDescent="0.25">
      <c r="A1139" s="43" t="s">
        <v>4244</v>
      </c>
      <c r="B1139" s="42" t="s">
        <v>1996</v>
      </c>
      <c r="C1139" s="42" t="s">
        <v>4255</v>
      </c>
      <c r="D1139" s="42" t="s">
        <v>3809</v>
      </c>
      <c r="E1139" s="42" t="s">
        <v>5345</v>
      </c>
      <c r="F1139" s="40">
        <v>236</v>
      </c>
    </row>
    <row r="1140" spans="1:6" x14ac:dyDescent="0.25">
      <c r="A1140" s="43" t="s">
        <v>4244</v>
      </c>
      <c r="B1140" s="42" t="s">
        <v>1996</v>
      </c>
      <c r="C1140" s="42" t="s">
        <v>4255</v>
      </c>
      <c r="D1140" s="42" t="s">
        <v>3810</v>
      </c>
      <c r="E1140" s="42" t="s">
        <v>5346</v>
      </c>
      <c r="F1140" s="40">
        <v>237</v>
      </c>
    </row>
    <row r="1141" spans="1:6" x14ac:dyDescent="0.25">
      <c r="A1141" s="43" t="s">
        <v>4244</v>
      </c>
      <c r="B1141" s="42" t="s">
        <v>1996</v>
      </c>
      <c r="C1141" s="42" t="s">
        <v>4255</v>
      </c>
      <c r="D1141" s="42" t="s">
        <v>3811</v>
      </c>
      <c r="E1141" s="42" t="s">
        <v>5347</v>
      </c>
      <c r="F1141" s="40">
        <v>238</v>
      </c>
    </row>
    <row r="1142" spans="1:6" x14ac:dyDescent="0.25">
      <c r="A1142" s="43" t="s">
        <v>4244</v>
      </c>
      <c r="B1142" s="42" t="s">
        <v>1996</v>
      </c>
      <c r="C1142" s="42" t="s">
        <v>4255</v>
      </c>
      <c r="D1142" s="42" t="s">
        <v>3812</v>
      </c>
      <c r="E1142" s="42" t="s">
        <v>5348</v>
      </c>
      <c r="F1142" s="40">
        <v>239</v>
      </c>
    </row>
    <row r="1143" spans="1:6" x14ac:dyDescent="0.25">
      <c r="A1143" s="43" t="s">
        <v>4244</v>
      </c>
      <c r="B1143" s="42" t="s">
        <v>1996</v>
      </c>
      <c r="C1143" s="42" t="s">
        <v>4255</v>
      </c>
      <c r="D1143" s="42" t="s">
        <v>3813</v>
      </c>
      <c r="E1143" s="42" t="s">
        <v>5349</v>
      </c>
      <c r="F1143" s="40">
        <v>240</v>
      </c>
    </row>
    <row r="1144" spans="1:6" x14ac:dyDescent="0.25">
      <c r="A1144" s="43" t="s">
        <v>4244</v>
      </c>
      <c r="B1144" s="42" t="s">
        <v>1996</v>
      </c>
      <c r="C1144" s="42" t="s">
        <v>4255</v>
      </c>
      <c r="D1144" s="42" t="s">
        <v>3814</v>
      </c>
      <c r="E1144" s="42" t="s">
        <v>5350</v>
      </c>
      <c r="F1144" s="40">
        <v>241</v>
      </c>
    </row>
    <row r="1145" spans="1:6" x14ac:dyDescent="0.25">
      <c r="A1145" s="43" t="s">
        <v>4244</v>
      </c>
      <c r="B1145" s="42" t="s">
        <v>1996</v>
      </c>
      <c r="C1145" s="42" t="s">
        <v>4255</v>
      </c>
      <c r="D1145" s="42" t="s">
        <v>3815</v>
      </c>
      <c r="E1145" s="42" t="s">
        <v>5351</v>
      </c>
      <c r="F1145" s="40">
        <v>242</v>
      </c>
    </row>
    <row r="1146" spans="1:6" x14ac:dyDescent="0.25">
      <c r="A1146" s="43" t="s">
        <v>4244</v>
      </c>
      <c r="B1146" s="42" t="s">
        <v>1996</v>
      </c>
      <c r="C1146" s="42" t="s">
        <v>4255</v>
      </c>
      <c r="D1146" s="42" t="s">
        <v>3816</v>
      </c>
      <c r="E1146" s="42" t="s">
        <v>5352</v>
      </c>
      <c r="F1146" s="40">
        <v>243</v>
      </c>
    </row>
    <row r="1147" spans="1:6" x14ac:dyDescent="0.25">
      <c r="A1147" s="43" t="s">
        <v>4244</v>
      </c>
      <c r="B1147" s="42" t="s">
        <v>1996</v>
      </c>
      <c r="C1147" s="42" t="s">
        <v>4255</v>
      </c>
      <c r="D1147" s="42" t="s">
        <v>3584</v>
      </c>
      <c r="E1147" s="42" t="s">
        <v>5353</v>
      </c>
      <c r="F1147" s="40">
        <v>244</v>
      </c>
    </row>
    <row r="1148" spans="1:6" x14ac:dyDescent="0.25">
      <c r="A1148" s="43" t="s">
        <v>4244</v>
      </c>
      <c r="B1148" s="42" t="s">
        <v>1996</v>
      </c>
      <c r="C1148" s="42" t="s">
        <v>4255</v>
      </c>
      <c r="D1148" s="42" t="s">
        <v>3817</v>
      </c>
      <c r="E1148" s="42" t="s">
        <v>5354</v>
      </c>
      <c r="F1148" s="40">
        <v>245</v>
      </c>
    </row>
    <row r="1149" spans="1:6" x14ac:dyDescent="0.25">
      <c r="A1149" s="43" t="s">
        <v>4244</v>
      </c>
      <c r="B1149" s="42" t="s">
        <v>1996</v>
      </c>
      <c r="C1149" s="42" t="s">
        <v>4255</v>
      </c>
      <c r="D1149" s="42" t="s">
        <v>3818</v>
      </c>
      <c r="E1149" s="42" t="s">
        <v>5355</v>
      </c>
      <c r="F1149" s="40">
        <v>246</v>
      </c>
    </row>
    <row r="1150" spans="1:6" x14ac:dyDescent="0.25">
      <c r="A1150" s="43" t="s">
        <v>4244</v>
      </c>
      <c r="B1150" s="42" t="s">
        <v>1996</v>
      </c>
      <c r="C1150" s="42" t="s">
        <v>4255</v>
      </c>
      <c r="D1150" s="42" t="s">
        <v>3819</v>
      </c>
      <c r="E1150" s="42" t="s">
        <v>5356</v>
      </c>
      <c r="F1150" s="40">
        <v>247</v>
      </c>
    </row>
    <row r="1151" spans="1:6" x14ac:dyDescent="0.25">
      <c r="A1151" s="43" t="s">
        <v>4244</v>
      </c>
      <c r="B1151" s="42" t="s">
        <v>1996</v>
      </c>
      <c r="C1151" s="42" t="s">
        <v>4255</v>
      </c>
      <c r="D1151" s="42" t="s">
        <v>3820</v>
      </c>
      <c r="E1151" s="42" t="s">
        <v>5357</v>
      </c>
      <c r="F1151" s="40">
        <v>248</v>
      </c>
    </row>
    <row r="1152" spans="1:6" x14ac:dyDescent="0.25">
      <c r="A1152" s="43" t="s">
        <v>4244</v>
      </c>
      <c r="B1152" s="42" t="s">
        <v>1996</v>
      </c>
      <c r="C1152" s="42" t="s">
        <v>4255</v>
      </c>
      <c r="D1152" s="42" t="s">
        <v>3821</v>
      </c>
      <c r="E1152" s="42" t="s">
        <v>5358</v>
      </c>
      <c r="F1152" s="40">
        <v>249</v>
      </c>
    </row>
    <row r="1153" spans="1:6" x14ac:dyDescent="0.25">
      <c r="A1153" s="43" t="s">
        <v>4244</v>
      </c>
      <c r="B1153" s="42" t="s">
        <v>1996</v>
      </c>
      <c r="C1153" s="42" t="s">
        <v>4255</v>
      </c>
      <c r="D1153" s="42" t="s">
        <v>3822</v>
      </c>
      <c r="E1153" s="42" t="s">
        <v>5359</v>
      </c>
      <c r="F1153" s="40">
        <v>250</v>
      </c>
    </row>
    <row r="1154" spans="1:6" x14ac:dyDescent="0.25">
      <c r="A1154" s="43" t="s">
        <v>4244</v>
      </c>
      <c r="B1154" s="42" t="s">
        <v>1996</v>
      </c>
      <c r="C1154" s="42" t="s">
        <v>4255</v>
      </c>
      <c r="D1154" s="42" t="s">
        <v>3823</v>
      </c>
      <c r="E1154" s="42" t="s">
        <v>5360</v>
      </c>
      <c r="F1154" s="40">
        <v>251</v>
      </c>
    </row>
    <row r="1155" spans="1:6" x14ac:dyDescent="0.25">
      <c r="A1155" s="43" t="s">
        <v>4244</v>
      </c>
      <c r="B1155" s="42" t="s">
        <v>1996</v>
      </c>
      <c r="C1155" s="42" t="s">
        <v>4255</v>
      </c>
      <c r="D1155" s="42" t="s">
        <v>3824</v>
      </c>
      <c r="E1155" s="42" t="s">
        <v>5361</v>
      </c>
      <c r="F1155" s="40">
        <v>252</v>
      </c>
    </row>
    <row r="1156" spans="1:6" x14ac:dyDescent="0.25">
      <c r="A1156" s="43" t="s">
        <v>4244</v>
      </c>
      <c r="B1156" s="42" t="s">
        <v>1996</v>
      </c>
      <c r="C1156" s="42" t="s">
        <v>4255</v>
      </c>
      <c r="D1156" s="42" t="s">
        <v>3825</v>
      </c>
      <c r="E1156" s="42" t="s">
        <v>5362</v>
      </c>
      <c r="F1156" s="40">
        <v>253</v>
      </c>
    </row>
    <row r="1157" spans="1:6" x14ac:dyDescent="0.25">
      <c r="A1157" s="43" t="s">
        <v>4244</v>
      </c>
      <c r="B1157" s="42" t="s">
        <v>1996</v>
      </c>
      <c r="C1157" s="42" t="s">
        <v>4255</v>
      </c>
      <c r="D1157" s="42" t="s">
        <v>3826</v>
      </c>
      <c r="E1157" s="42" t="s">
        <v>5363</v>
      </c>
      <c r="F1157" s="40">
        <v>254</v>
      </c>
    </row>
    <row r="1158" spans="1:6" x14ac:dyDescent="0.25">
      <c r="A1158" s="43" t="s">
        <v>4244</v>
      </c>
      <c r="B1158" s="42" t="s">
        <v>1996</v>
      </c>
      <c r="C1158" s="42" t="s">
        <v>4255</v>
      </c>
      <c r="D1158" s="42" t="s">
        <v>3827</v>
      </c>
      <c r="E1158" s="42" t="s">
        <v>5364</v>
      </c>
      <c r="F1158" s="40">
        <v>255</v>
      </c>
    </row>
    <row r="1159" spans="1:6" x14ac:dyDescent="0.25">
      <c r="A1159" s="43" t="s">
        <v>4244</v>
      </c>
      <c r="B1159" s="42" t="s">
        <v>1996</v>
      </c>
      <c r="C1159" s="42" t="s">
        <v>4255</v>
      </c>
      <c r="D1159" s="42" t="s">
        <v>3828</v>
      </c>
      <c r="E1159" s="42" t="s">
        <v>5365</v>
      </c>
      <c r="F1159" s="40">
        <v>256</v>
      </c>
    </row>
    <row r="1160" spans="1:6" x14ac:dyDescent="0.25">
      <c r="A1160" s="43" t="s">
        <v>4244</v>
      </c>
      <c r="B1160" s="42" t="s">
        <v>1996</v>
      </c>
      <c r="C1160" s="42" t="s">
        <v>4255</v>
      </c>
      <c r="D1160" s="42" t="s">
        <v>3829</v>
      </c>
      <c r="E1160" s="42" t="s">
        <v>5366</v>
      </c>
      <c r="F1160" s="40">
        <v>257</v>
      </c>
    </row>
    <row r="1161" spans="1:6" x14ac:dyDescent="0.25">
      <c r="A1161" s="43" t="s">
        <v>4244</v>
      </c>
      <c r="B1161" s="42" t="s">
        <v>1996</v>
      </c>
      <c r="C1161" s="42" t="s">
        <v>4255</v>
      </c>
      <c r="D1161" s="42" t="s">
        <v>3830</v>
      </c>
      <c r="E1161" s="42" t="s">
        <v>5367</v>
      </c>
      <c r="F1161" s="40">
        <v>258</v>
      </c>
    </row>
    <row r="1162" spans="1:6" x14ac:dyDescent="0.25">
      <c r="A1162" s="43" t="s">
        <v>4244</v>
      </c>
      <c r="B1162" s="42" t="s">
        <v>1996</v>
      </c>
      <c r="C1162" s="42" t="s">
        <v>4255</v>
      </c>
      <c r="D1162" s="42" t="s">
        <v>3831</v>
      </c>
      <c r="E1162" s="42" t="s">
        <v>5368</v>
      </c>
      <c r="F1162" s="40">
        <v>259</v>
      </c>
    </row>
    <row r="1163" spans="1:6" x14ac:dyDescent="0.25">
      <c r="A1163" s="43" t="s">
        <v>4244</v>
      </c>
      <c r="B1163" s="42" t="s">
        <v>1996</v>
      </c>
      <c r="C1163" s="42" t="s">
        <v>4255</v>
      </c>
      <c r="D1163" s="42" t="s">
        <v>3832</v>
      </c>
      <c r="E1163" s="42" t="s">
        <v>5369</v>
      </c>
      <c r="F1163" s="40">
        <v>260</v>
      </c>
    </row>
    <row r="1164" spans="1:6" x14ac:dyDescent="0.25">
      <c r="A1164" s="43" t="s">
        <v>4244</v>
      </c>
      <c r="B1164" s="42" t="s">
        <v>1996</v>
      </c>
      <c r="C1164" s="42" t="s">
        <v>4255</v>
      </c>
      <c r="D1164" s="42" t="s">
        <v>3833</v>
      </c>
      <c r="E1164" s="42" t="s">
        <v>5370</v>
      </c>
      <c r="F1164" s="40">
        <v>261</v>
      </c>
    </row>
    <row r="1165" spans="1:6" x14ac:dyDescent="0.25">
      <c r="A1165" s="43" t="s">
        <v>4244</v>
      </c>
      <c r="B1165" s="42" t="s">
        <v>1996</v>
      </c>
      <c r="C1165" s="42" t="s">
        <v>4255</v>
      </c>
      <c r="D1165" s="42" t="s">
        <v>3834</v>
      </c>
      <c r="E1165" s="42" t="s">
        <v>5371</v>
      </c>
      <c r="F1165" s="40">
        <v>262</v>
      </c>
    </row>
    <row r="1166" spans="1:6" x14ac:dyDescent="0.25">
      <c r="A1166" s="43" t="s">
        <v>4244</v>
      </c>
      <c r="B1166" s="42" t="s">
        <v>1996</v>
      </c>
      <c r="C1166" s="42" t="s">
        <v>4255</v>
      </c>
      <c r="D1166" s="42" t="s">
        <v>3835</v>
      </c>
      <c r="E1166" s="42" t="s">
        <v>5372</v>
      </c>
      <c r="F1166" s="40">
        <v>263</v>
      </c>
    </row>
    <row r="1167" spans="1:6" x14ac:dyDescent="0.25">
      <c r="A1167" s="43" t="s">
        <v>4244</v>
      </c>
      <c r="B1167" s="42" t="s">
        <v>1996</v>
      </c>
      <c r="C1167" s="42" t="s">
        <v>4255</v>
      </c>
      <c r="D1167" s="42" t="s">
        <v>3836</v>
      </c>
      <c r="E1167" s="42" t="s">
        <v>5373</v>
      </c>
      <c r="F1167" s="40">
        <v>264</v>
      </c>
    </row>
    <row r="1168" spans="1:6" x14ac:dyDescent="0.25">
      <c r="A1168" s="43" t="s">
        <v>4244</v>
      </c>
      <c r="B1168" s="42" t="s">
        <v>1996</v>
      </c>
      <c r="C1168" s="42" t="s">
        <v>4255</v>
      </c>
      <c r="D1168" s="42" t="s">
        <v>3837</v>
      </c>
      <c r="E1168" s="42" t="s">
        <v>5374</v>
      </c>
      <c r="F1168" s="40">
        <v>265</v>
      </c>
    </row>
    <row r="1169" spans="1:6" x14ac:dyDescent="0.25">
      <c r="A1169" s="43" t="s">
        <v>4244</v>
      </c>
      <c r="B1169" s="42" t="s">
        <v>1996</v>
      </c>
      <c r="C1169" s="42" t="s">
        <v>4255</v>
      </c>
      <c r="D1169" s="42" t="s">
        <v>3838</v>
      </c>
      <c r="E1169" s="42" t="s">
        <v>5375</v>
      </c>
      <c r="F1169" s="40">
        <v>266</v>
      </c>
    </row>
    <row r="1170" spans="1:6" x14ac:dyDescent="0.25">
      <c r="A1170" s="43" t="s">
        <v>4244</v>
      </c>
      <c r="B1170" s="42" t="s">
        <v>1996</v>
      </c>
      <c r="C1170" s="42" t="s">
        <v>4255</v>
      </c>
      <c r="D1170" s="42" t="s">
        <v>3370</v>
      </c>
      <c r="E1170" s="42" t="s">
        <v>5376</v>
      </c>
      <c r="F1170" s="40">
        <v>267</v>
      </c>
    </row>
    <row r="1171" spans="1:6" x14ac:dyDescent="0.25">
      <c r="A1171" s="43" t="s">
        <v>4244</v>
      </c>
      <c r="B1171" s="42" t="s">
        <v>1996</v>
      </c>
      <c r="C1171" s="42" t="s">
        <v>4255</v>
      </c>
      <c r="D1171" s="42" t="s">
        <v>3839</v>
      </c>
      <c r="E1171" s="42" t="s">
        <v>5377</v>
      </c>
      <c r="F1171" s="40">
        <v>268</v>
      </c>
    </row>
    <row r="1172" spans="1:6" x14ac:dyDescent="0.25">
      <c r="A1172" s="43" t="s">
        <v>4244</v>
      </c>
      <c r="B1172" s="42" t="s">
        <v>1996</v>
      </c>
      <c r="C1172" s="42" t="s">
        <v>4255</v>
      </c>
      <c r="D1172" s="42" t="s">
        <v>3469</v>
      </c>
      <c r="E1172" s="42" t="s">
        <v>5378</v>
      </c>
      <c r="F1172" s="40">
        <v>269</v>
      </c>
    </row>
    <row r="1173" spans="1:6" x14ac:dyDescent="0.25">
      <c r="A1173" s="43" t="s">
        <v>4244</v>
      </c>
      <c r="B1173" s="42" t="s">
        <v>1996</v>
      </c>
      <c r="C1173" s="42" t="s">
        <v>4255</v>
      </c>
      <c r="D1173" s="42" t="s">
        <v>2818</v>
      </c>
      <c r="E1173" s="42" t="s">
        <v>5379</v>
      </c>
      <c r="F1173" s="40">
        <v>270</v>
      </c>
    </row>
    <row r="1174" spans="1:6" x14ac:dyDescent="0.25">
      <c r="A1174" s="43" t="s">
        <v>4244</v>
      </c>
      <c r="B1174" s="42" t="s">
        <v>1996</v>
      </c>
      <c r="C1174" s="42" t="s">
        <v>4255</v>
      </c>
      <c r="D1174" s="42" t="s">
        <v>3840</v>
      </c>
      <c r="E1174" s="42" t="s">
        <v>5380</v>
      </c>
      <c r="F1174" s="40">
        <v>271</v>
      </c>
    </row>
    <row r="1175" spans="1:6" x14ac:dyDescent="0.25">
      <c r="A1175" s="43" t="s">
        <v>4244</v>
      </c>
      <c r="B1175" s="42" t="s">
        <v>1996</v>
      </c>
      <c r="C1175" s="42" t="s">
        <v>4255</v>
      </c>
      <c r="D1175" s="42" t="s">
        <v>3841</v>
      </c>
      <c r="E1175" s="42" t="s">
        <v>5381</v>
      </c>
      <c r="F1175" s="40">
        <v>272</v>
      </c>
    </row>
    <row r="1176" spans="1:6" x14ac:dyDescent="0.25">
      <c r="A1176" s="43" t="s">
        <v>4244</v>
      </c>
      <c r="B1176" s="42" t="s">
        <v>1996</v>
      </c>
      <c r="C1176" s="42" t="s">
        <v>4255</v>
      </c>
      <c r="D1176" s="42" t="s">
        <v>3842</v>
      </c>
      <c r="E1176" s="42" t="s">
        <v>5382</v>
      </c>
      <c r="F1176" s="40">
        <v>273</v>
      </c>
    </row>
    <row r="1177" spans="1:6" x14ac:dyDescent="0.25">
      <c r="A1177" s="43" t="s">
        <v>4244</v>
      </c>
      <c r="B1177" s="42" t="s">
        <v>1996</v>
      </c>
      <c r="C1177" s="42" t="s">
        <v>4255</v>
      </c>
      <c r="D1177" s="42" t="s">
        <v>3843</v>
      </c>
      <c r="E1177" s="42" t="s">
        <v>5383</v>
      </c>
      <c r="F1177" s="40">
        <v>274</v>
      </c>
    </row>
    <row r="1178" spans="1:6" x14ac:dyDescent="0.25">
      <c r="A1178" s="43" t="s">
        <v>4244</v>
      </c>
      <c r="B1178" s="42" t="s">
        <v>1996</v>
      </c>
      <c r="C1178" s="42" t="s">
        <v>4255</v>
      </c>
      <c r="D1178" s="42" t="s">
        <v>3844</v>
      </c>
      <c r="E1178" s="42" t="s">
        <v>5384</v>
      </c>
      <c r="F1178" s="40">
        <v>275</v>
      </c>
    </row>
    <row r="1179" spans="1:6" x14ac:dyDescent="0.25">
      <c r="A1179" s="43" t="s">
        <v>4244</v>
      </c>
      <c r="B1179" s="42" t="s">
        <v>1996</v>
      </c>
      <c r="C1179" s="42" t="s">
        <v>4255</v>
      </c>
      <c r="D1179" s="42" t="s">
        <v>3845</v>
      </c>
      <c r="E1179" s="42" t="s">
        <v>5385</v>
      </c>
      <c r="F1179" s="40">
        <v>276</v>
      </c>
    </row>
    <row r="1180" spans="1:6" x14ac:dyDescent="0.25">
      <c r="A1180" s="43" t="s">
        <v>4244</v>
      </c>
      <c r="B1180" s="42" t="s">
        <v>1996</v>
      </c>
      <c r="C1180" s="42" t="s">
        <v>4255</v>
      </c>
      <c r="D1180" s="42" t="s">
        <v>3846</v>
      </c>
      <c r="E1180" s="42" t="s">
        <v>5386</v>
      </c>
      <c r="F1180" s="40">
        <v>277</v>
      </c>
    </row>
    <row r="1181" spans="1:6" x14ac:dyDescent="0.25">
      <c r="A1181" s="43" t="s">
        <v>4244</v>
      </c>
      <c r="B1181" s="42" t="s">
        <v>1996</v>
      </c>
      <c r="C1181" s="42" t="s">
        <v>4255</v>
      </c>
      <c r="D1181" s="42" t="s">
        <v>3847</v>
      </c>
      <c r="E1181" s="42" t="s">
        <v>5387</v>
      </c>
      <c r="F1181" s="40">
        <v>278</v>
      </c>
    </row>
    <row r="1182" spans="1:6" x14ac:dyDescent="0.25">
      <c r="A1182" s="43" t="s">
        <v>4244</v>
      </c>
      <c r="B1182" s="42" t="s">
        <v>1996</v>
      </c>
      <c r="C1182" s="42" t="s">
        <v>4255</v>
      </c>
      <c r="D1182" s="42" t="s">
        <v>3848</v>
      </c>
      <c r="E1182" s="42" t="s">
        <v>5388</v>
      </c>
      <c r="F1182" s="40">
        <v>279</v>
      </c>
    </row>
    <row r="1183" spans="1:6" x14ac:dyDescent="0.25">
      <c r="A1183" s="43" t="s">
        <v>4244</v>
      </c>
      <c r="B1183" s="42" t="s">
        <v>1996</v>
      </c>
      <c r="C1183" s="42" t="s">
        <v>4255</v>
      </c>
      <c r="D1183" s="42" t="s">
        <v>3849</v>
      </c>
      <c r="E1183" s="42" t="s">
        <v>5389</v>
      </c>
      <c r="F1183" s="40">
        <v>280</v>
      </c>
    </row>
    <row r="1184" spans="1:6" x14ac:dyDescent="0.25">
      <c r="A1184" s="43" t="s">
        <v>4244</v>
      </c>
      <c r="B1184" s="42" t="s">
        <v>1996</v>
      </c>
      <c r="C1184" s="42" t="s">
        <v>4255</v>
      </c>
      <c r="D1184" s="42" t="s">
        <v>3850</v>
      </c>
      <c r="E1184" s="42" t="s">
        <v>5390</v>
      </c>
      <c r="F1184" s="40">
        <v>281</v>
      </c>
    </row>
    <row r="1185" spans="1:6" x14ac:dyDescent="0.25">
      <c r="A1185" s="43" t="s">
        <v>4244</v>
      </c>
      <c r="B1185" s="42" t="s">
        <v>1996</v>
      </c>
      <c r="C1185" s="42" t="s">
        <v>4255</v>
      </c>
      <c r="D1185" s="42" t="s">
        <v>3851</v>
      </c>
      <c r="E1185" s="42" t="s">
        <v>5391</v>
      </c>
      <c r="F1185" s="40">
        <v>282</v>
      </c>
    </row>
    <row r="1186" spans="1:6" x14ac:dyDescent="0.25">
      <c r="A1186" s="43" t="s">
        <v>4244</v>
      </c>
      <c r="B1186" s="42" t="s">
        <v>1996</v>
      </c>
      <c r="C1186" s="42" t="s">
        <v>4255</v>
      </c>
      <c r="D1186" s="42" t="s">
        <v>3852</v>
      </c>
      <c r="E1186" s="42" t="s">
        <v>5392</v>
      </c>
      <c r="F1186" s="40">
        <v>283</v>
      </c>
    </row>
    <row r="1187" spans="1:6" x14ac:dyDescent="0.25">
      <c r="A1187" s="43" t="s">
        <v>4244</v>
      </c>
      <c r="B1187" s="42" t="s">
        <v>1996</v>
      </c>
      <c r="C1187" s="42" t="s">
        <v>4255</v>
      </c>
      <c r="D1187" s="42" t="s">
        <v>3853</v>
      </c>
      <c r="E1187" s="42" t="s">
        <v>5393</v>
      </c>
      <c r="F1187" s="40">
        <v>284</v>
      </c>
    </row>
    <row r="1188" spans="1:6" x14ac:dyDescent="0.25">
      <c r="A1188" s="43" t="s">
        <v>4244</v>
      </c>
      <c r="B1188" s="42" t="s">
        <v>1996</v>
      </c>
      <c r="C1188" s="42" t="s">
        <v>4255</v>
      </c>
      <c r="D1188" s="42" t="s">
        <v>2784</v>
      </c>
      <c r="E1188" s="42" t="s">
        <v>5394</v>
      </c>
      <c r="F1188" s="40">
        <v>285</v>
      </c>
    </row>
    <row r="1189" spans="1:6" x14ac:dyDescent="0.25">
      <c r="A1189" s="43" t="s">
        <v>4244</v>
      </c>
      <c r="B1189" s="42" t="s">
        <v>1996</v>
      </c>
      <c r="C1189" s="42" t="s">
        <v>4255</v>
      </c>
      <c r="D1189" s="42" t="s">
        <v>2974</v>
      </c>
      <c r="E1189" s="42" t="s">
        <v>5395</v>
      </c>
      <c r="F1189" s="40">
        <v>286</v>
      </c>
    </row>
    <row r="1190" spans="1:6" x14ac:dyDescent="0.25">
      <c r="A1190" s="43" t="s">
        <v>4244</v>
      </c>
      <c r="B1190" s="42" t="s">
        <v>1996</v>
      </c>
      <c r="C1190" s="42" t="s">
        <v>4255</v>
      </c>
      <c r="D1190" s="42" t="s">
        <v>3854</v>
      </c>
      <c r="E1190" s="42" t="s">
        <v>5396</v>
      </c>
      <c r="F1190" s="40">
        <v>287</v>
      </c>
    </row>
    <row r="1191" spans="1:6" x14ac:dyDescent="0.25">
      <c r="A1191" s="43" t="s">
        <v>4244</v>
      </c>
      <c r="B1191" s="42" t="s">
        <v>1996</v>
      </c>
      <c r="C1191" s="42" t="s">
        <v>4255</v>
      </c>
      <c r="D1191" s="42" t="s">
        <v>3855</v>
      </c>
      <c r="E1191" s="42" t="s">
        <v>5397</v>
      </c>
      <c r="F1191" s="40">
        <v>288</v>
      </c>
    </row>
    <row r="1192" spans="1:6" x14ac:dyDescent="0.25">
      <c r="A1192" s="43" t="s">
        <v>4244</v>
      </c>
      <c r="B1192" s="42" t="s">
        <v>1996</v>
      </c>
      <c r="C1192" s="42" t="s">
        <v>4255</v>
      </c>
      <c r="D1192" s="42" t="s">
        <v>3856</v>
      </c>
      <c r="E1192" s="42" t="s">
        <v>5398</v>
      </c>
      <c r="F1192" s="40">
        <v>289</v>
      </c>
    </row>
    <row r="1193" spans="1:6" x14ac:dyDescent="0.25">
      <c r="A1193" s="43" t="s">
        <v>4244</v>
      </c>
      <c r="B1193" s="42" t="s">
        <v>1996</v>
      </c>
      <c r="C1193" s="42" t="s">
        <v>4255</v>
      </c>
      <c r="D1193" s="42" t="s">
        <v>3857</v>
      </c>
      <c r="E1193" s="42" t="s">
        <v>5399</v>
      </c>
      <c r="F1193" s="40">
        <v>290</v>
      </c>
    </row>
    <row r="1194" spans="1:6" x14ac:dyDescent="0.25">
      <c r="A1194" s="43" t="s">
        <v>4244</v>
      </c>
      <c r="B1194" s="42" t="s">
        <v>1996</v>
      </c>
      <c r="C1194" s="42" t="s">
        <v>4255</v>
      </c>
      <c r="D1194" s="42" t="s">
        <v>3858</v>
      </c>
      <c r="E1194" s="42" t="s">
        <v>5400</v>
      </c>
      <c r="F1194" s="40">
        <v>291</v>
      </c>
    </row>
    <row r="1195" spans="1:6" x14ac:dyDescent="0.25">
      <c r="A1195" s="43" t="s">
        <v>4244</v>
      </c>
      <c r="B1195" s="42" t="s">
        <v>1996</v>
      </c>
      <c r="C1195" s="42" t="s">
        <v>4255</v>
      </c>
      <c r="D1195" s="42" t="s">
        <v>3859</v>
      </c>
      <c r="E1195" s="42" t="s">
        <v>5401</v>
      </c>
      <c r="F1195" s="40">
        <v>292</v>
      </c>
    </row>
    <row r="1196" spans="1:6" x14ac:dyDescent="0.25">
      <c r="A1196" s="43" t="s">
        <v>4244</v>
      </c>
      <c r="B1196" s="42" t="s">
        <v>1996</v>
      </c>
      <c r="C1196" s="42" t="s">
        <v>4255</v>
      </c>
      <c r="D1196" s="42" t="s">
        <v>3860</v>
      </c>
      <c r="E1196" s="42" t="s">
        <v>5402</v>
      </c>
      <c r="F1196" s="40">
        <v>293</v>
      </c>
    </row>
    <row r="1197" spans="1:6" x14ac:dyDescent="0.25">
      <c r="A1197" s="43" t="s">
        <v>4244</v>
      </c>
      <c r="B1197" s="42" t="s">
        <v>1996</v>
      </c>
      <c r="C1197" s="42" t="s">
        <v>4255</v>
      </c>
      <c r="D1197" s="42" t="s">
        <v>3861</v>
      </c>
      <c r="E1197" s="42" t="s">
        <v>5403</v>
      </c>
      <c r="F1197" s="40">
        <v>294</v>
      </c>
    </row>
    <row r="1198" spans="1:6" x14ac:dyDescent="0.25">
      <c r="A1198" s="43" t="s">
        <v>4244</v>
      </c>
      <c r="B1198" s="42" t="s">
        <v>1996</v>
      </c>
      <c r="C1198" s="42" t="s">
        <v>4255</v>
      </c>
      <c r="D1198" s="42" t="s">
        <v>3862</v>
      </c>
      <c r="E1198" s="42" t="s">
        <v>5404</v>
      </c>
      <c r="F1198" s="40">
        <v>295</v>
      </c>
    </row>
    <row r="1199" spans="1:6" x14ac:dyDescent="0.25">
      <c r="A1199" s="43" t="s">
        <v>4244</v>
      </c>
      <c r="B1199" s="42" t="s">
        <v>1996</v>
      </c>
      <c r="C1199" s="42" t="s">
        <v>4255</v>
      </c>
      <c r="D1199" s="42" t="s">
        <v>3863</v>
      </c>
      <c r="E1199" s="42" t="s">
        <v>5405</v>
      </c>
      <c r="F1199" s="40">
        <v>296</v>
      </c>
    </row>
    <row r="1200" spans="1:6" x14ac:dyDescent="0.25">
      <c r="A1200" s="43" t="s">
        <v>4244</v>
      </c>
      <c r="B1200" s="42" t="s">
        <v>1996</v>
      </c>
      <c r="C1200" s="42" t="s">
        <v>4255</v>
      </c>
      <c r="D1200" s="42" t="s">
        <v>2909</v>
      </c>
      <c r="E1200" s="42" t="s">
        <v>5406</v>
      </c>
      <c r="F1200" s="40">
        <v>297</v>
      </c>
    </row>
    <row r="1201" spans="1:6" x14ac:dyDescent="0.25">
      <c r="A1201" s="43" t="s">
        <v>4244</v>
      </c>
      <c r="B1201" s="42" t="s">
        <v>1996</v>
      </c>
      <c r="C1201" s="42" t="s">
        <v>4255</v>
      </c>
      <c r="D1201" s="42" t="s">
        <v>3561</v>
      </c>
      <c r="E1201" s="42" t="s">
        <v>5407</v>
      </c>
      <c r="F1201" s="40">
        <v>298</v>
      </c>
    </row>
    <row r="1202" spans="1:6" x14ac:dyDescent="0.25">
      <c r="A1202" s="43" t="s">
        <v>4244</v>
      </c>
      <c r="B1202" s="42" t="s">
        <v>1996</v>
      </c>
      <c r="C1202" s="42" t="s">
        <v>4255</v>
      </c>
      <c r="D1202" s="42" t="s">
        <v>3864</v>
      </c>
      <c r="E1202" s="42" t="s">
        <v>5408</v>
      </c>
      <c r="F1202" s="40">
        <v>299</v>
      </c>
    </row>
    <row r="1203" spans="1:6" x14ac:dyDescent="0.25">
      <c r="A1203" s="43" t="s">
        <v>4244</v>
      </c>
      <c r="B1203" s="42" t="s">
        <v>1996</v>
      </c>
      <c r="C1203" s="42" t="s">
        <v>4255</v>
      </c>
      <c r="D1203" s="42" t="s">
        <v>3865</v>
      </c>
      <c r="E1203" s="42" t="s">
        <v>5409</v>
      </c>
      <c r="F1203" s="40">
        <v>300</v>
      </c>
    </row>
    <row r="1204" spans="1:6" x14ac:dyDescent="0.25">
      <c r="A1204" s="43" t="s">
        <v>4244</v>
      </c>
      <c r="B1204" s="42" t="s">
        <v>1996</v>
      </c>
      <c r="C1204" s="42" t="s">
        <v>4255</v>
      </c>
      <c r="D1204" s="42" t="s">
        <v>3866</v>
      </c>
      <c r="E1204" s="42" t="s">
        <v>5410</v>
      </c>
      <c r="F1204" s="40">
        <v>301</v>
      </c>
    </row>
    <row r="1205" spans="1:6" x14ac:dyDescent="0.25">
      <c r="A1205" s="43" t="s">
        <v>4244</v>
      </c>
      <c r="B1205" s="42" t="s">
        <v>1996</v>
      </c>
      <c r="C1205" s="42" t="s">
        <v>4255</v>
      </c>
      <c r="D1205" s="42" t="s">
        <v>3171</v>
      </c>
      <c r="E1205" s="42" t="s">
        <v>5411</v>
      </c>
      <c r="F1205" s="40">
        <v>302</v>
      </c>
    </row>
    <row r="1206" spans="1:6" x14ac:dyDescent="0.25">
      <c r="A1206" s="43" t="s">
        <v>4244</v>
      </c>
      <c r="B1206" s="42" t="s">
        <v>1996</v>
      </c>
      <c r="C1206" s="42" t="s">
        <v>4255</v>
      </c>
      <c r="D1206" s="42" t="s">
        <v>3867</v>
      </c>
      <c r="E1206" s="42" t="s">
        <v>5412</v>
      </c>
      <c r="F1206" s="40">
        <v>303</v>
      </c>
    </row>
    <row r="1207" spans="1:6" x14ac:dyDescent="0.25">
      <c r="A1207" s="43" t="s">
        <v>4244</v>
      </c>
      <c r="B1207" s="42" t="s">
        <v>1996</v>
      </c>
      <c r="C1207" s="42" t="s">
        <v>4255</v>
      </c>
      <c r="D1207" s="42" t="s">
        <v>3868</v>
      </c>
      <c r="E1207" s="42" t="s">
        <v>5413</v>
      </c>
      <c r="F1207" s="40">
        <v>304</v>
      </c>
    </row>
    <row r="1208" spans="1:6" x14ac:dyDescent="0.25">
      <c r="A1208" s="43" t="s">
        <v>4244</v>
      </c>
      <c r="B1208" s="42" t="s">
        <v>1996</v>
      </c>
      <c r="C1208" s="42" t="s">
        <v>4255</v>
      </c>
      <c r="D1208" s="42" t="s">
        <v>3869</v>
      </c>
      <c r="E1208" s="42" t="s">
        <v>5414</v>
      </c>
      <c r="F1208" s="40">
        <v>305</v>
      </c>
    </row>
    <row r="1209" spans="1:6" x14ac:dyDescent="0.25">
      <c r="A1209" s="43" t="s">
        <v>4244</v>
      </c>
      <c r="B1209" s="42" t="s">
        <v>1996</v>
      </c>
      <c r="C1209" s="42" t="s">
        <v>4255</v>
      </c>
      <c r="D1209" s="42" t="s">
        <v>3870</v>
      </c>
      <c r="E1209" s="42" t="s">
        <v>5415</v>
      </c>
      <c r="F1209" s="40">
        <v>306</v>
      </c>
    </row>
    <row r="1210" spans="1:6" x14ac:dyDescent="0.25">
      <c r="A1210" s="43" t="s">
        <v>4244</v>
      </c>
      <c r="B1210" s="42" t="s">
        <v>1996</v>
      </c>
      <c r="C1210" s="42" t="s">
        <v>4255</v>
      </c>
      <c r="D1210" s="42" t="s">
        <v>3380</v>
      </c>
      <c r="E1210" s="42" t="s">
        <v>5416</v>
      </c>
      <c r="F1210" s="40">
        <v>307</v>
      </c>
    </row>
    <row r="1211" spans="1:6" x14ac:dyDescent="0.25">
      <c r="A1211" s="43" t="s">
        <v>4244</v>
      </c>
      <c r="B1211" s="42" t="s">
        <v>1996</v>
      </c>
      <c r="C1211" s="42" t="s">
        <v>4255</v>
      </c>
      <c r="D1211" s="42" t="s">
        <v>3566</v>
      </c>
      <c r="E1211" s="42" t="s">
        <v>5417</v>
      </c>
      <c r="F1211" s="40">
        <v>308</v>
      </c>
    </row>
    <row r="1212" spans="1:6" x14ac:dyDescent="0.25">
      <c r="A1212" s="43" t="s">
        <v>4244</v>
      </c>
      <c r="B1212" s="42" t="s">
        <v>1996</v>
      </c>
      <c r="C1212" s="42" t="s">
        <v>4255</v>
      </c>
      <c r="D1212" s="42" t="s">
        <v>3871</v>
      </c>
      <c r="E1212" s="42" t="s">
        <v>5418</v>
      </c>
      <c r="F1212" s="40">
        <v>309</v>
      </c>
    </row>
    <row r="1213" spans="1:6" x14ac:dyDescent="0.25">
      <c r="A1213" s="43" t="s">
        <v>4244</v>
      </c>
      <c r="B1213" s="42" t="s">
        <v>1996</v>
      </c>
      <c r="C1213" s="42" t="s">
        <v>4255</v>
      </c>
      <c r="D1213" s="42" t="s">
        <v>3872</v>
      </c>
      <c r="E1213" s="42" t="s">
        <v>5419</v>
      </c>
      <c r="F1213" s="40">
        <v>310</v>
      </c>
    </row>
    <row r="1214" spans="1:6" x14ac:dyDescent="0.25">
      <c r="A1214" s="43" t="s">
        <v>4244</v>
      </c>
      <c r="B1214" s="42" t="s">
        <v>1996</v>
      </c>
      <c r="C1214" s="42" t="s">
        <v>4255</v>
      </c>
      <c r="D1214" s="42" t="s">
        <v>3873</v>
      </c>
      <c r="E1214" s="42" t="s">
        <v>5420</v>
      </c>
      <c r="F1214" s="40">
        <v>311</v>
      </c>
    </row>
    <row r="1215" spans="1:6" x14ac:dyDescent="0.25">
      <c r="A1215" s="43" t="s">
        <v>4244</v>
      </c>
      <c r="B1215" s="42" t="s">
        <v>1996</v>
      </c>
      <c r="C1215" s="42" t="s">
        <v>4255</v>
      </c>
      <c r="D1215" s="42" t="s">
        <v>3874</v>
      </c>
      <c r="E1215" s="42" t="s">
        <v>5421</v>
      </c>
      <c r="F1215" s="40">
        <v>312</v>
      </c>
    </row>
    <row r="1216" spans="1:6" x14ac:dyDescent="0.25">
      <c r="A1216" s="43" t="s">
        <v>4244</v>
      </c>
      <c r="B1216" s="42" t="s">
        <v>1996</v>
      </c>
      <c r="C1216" s="42" t="s">
        <v>4255</v>
      </c>
      <c r="D1216" s="42" t="s">
        <v>3875</v>
      </c>
      <c r="E1216" s="42" t="s">
        <v>5422</v>
      </c>
      <c r="F1216" s="40">
        <v>313</v>
      </c>
    </row>
    <row r="1217" spans="1:6" x14ac:dyDescent="0.25">
      <c r="A1217" s="43" t="s">
        <v>4244</v>
      </c>
      <c r="B1217" s="42" t="s">
        <v>1996</v>
      </c>
      <c r="C1217" s="42" t="s">
        <v>4255</v>
      </c>
      <c r="D1217" s="42" t="s">
        <v>3876</v>
      </c>
      <c r="E1217" s="42" t="s">
        <v>5423</v>
      </c>
      <c r="F1217" s="40">
        <v>314</v>
      </c>
    </row>
    <row r="1218" spans="1:6" x14ac:dyDescent="0.25">
      <c r="A1218" s="43" t="s">
        <v>4244</v>
      </c>
      <c r="B1218" s="42" t="s">
        <v>1996</v>
      </c>
      <c r="C1218" s="42" t="s">
        <v>4255</v>
      </c>
      <c r="D1218" s="42" t="s">
        <v>3877</v>
      </c>
      <c r="E1218" s="42" t="s">
        <v>5424</v>
      </c>
      <c r="F1218" s="40">
        <v>315</v>
      </c>
    </row>
    <row r="1219" spans="1:6" x14ac:dyDescent="0.25">
      <c r="A1219" s="43" t="s">
        <v>4244</v>
      </c>
      <c r="B1219" s="42" t="s">
        <v>1996</v>
      </c>
      <c r="C1219" s="42" t="s">
        <v>4255</v>
      </c>
      <c r="D1219" s="42" t="s">
        <v>3878</v>
      </c>
      <c r="E1219" s="42" t="s">
        <v>5425</v>
      </c>
      <c r="F1219" s="40">
        <v>316</v>
      </c>
    </row>
    <row r="1220" spans="1:6" x14ac:dyDescent="0.25">
      <c r="A1220" s="43" t="s">
        <v>4244</v>
      </c>
      <c r="B1220" s="42" t="s">
        <v>1996</v>
      </c>
      <c r="C1220" s="42" t="s">
        <v>4255</v>
      </c>
      <c r="D1220" s="42" t="s">
        <v>3879</v>
      </c>
      <c r="E1220" s="42" t="s">
        <v>5426</v>
      </c>
      <c r="F1220" s="40">
        <v>317</v>
      </c>
    </row>
    <row r="1221" spans="1:6" x14ac:dyDescent="0.25">
      <c r="A1221" s="43" t="s">
        <v>4244</v>
      </c>
      <c r="B1221" s="42" t="s">
        <v>1996</v>
      </c>
      <c r="C1221" s="42" t="s">
        <v>4255</v>
      </c>
      <c r="D1221" s="42" t="s">
        <v>3880</v>
      </c>
      <c r="E1221" s="42" t="s">
        <v>5427</v>
      </c>
      <c r="F1221" s="40">
        <v>318</v>
      </c>
    </row>
    <row r="1222" spans="1:6" x14ac:dyDescent="0.25">
      <c r="A1222" s="43" t="s">
        <v>4244</v>
      </c>
      <c r="B1222" s="42" t="s">
        <v>1996</v>
      </c>
      <c r="C1222" s="42" t="s">
        <v>4255</v>
      </c>
      <c r="D1222" s="42" t="s">
        <v>3881</v>
      </c>
      <c r="E1222" s="42" t="s">
        <v>5428</v>
      </c>
      <c r="F1222" s="40">
        <v>319</v>
      </c>
    </row>
    <row r="1223" spans="1:6" x14ac:dyDescent="0.25">
      <c r="A1223" s="43" t="s">
        <v>4244</v>
      </c>
      <c r="B1223" s="42" t="s">
        <v>1996</v>
      </c>
      <c r="C1223" s="42" t="s">
        <v>4255</v>
      </c>
      <c r="D1223" s="42" t="s">
        <v>3882</v>
      </c>
      <c r="E1223" s="42" t="s">
        <v>5429</v>
      </c>
      <c r="F1223" s="40">
        <v>320</v>
      </c>
    </row>
    <row r="1224" spans="1:6" x14ac:dyDescent="0.25">
      <c r="A1224" s="43" t="s">
        <v>4244</v>
      </c>
      <c r="B1224" s="42" t="s">
        <v>1996</v>
      </c>
      <c r="C1224" s="42" t="s">
        <v>4255</v>
      </c>
      <c r="D1224" s="42" t="s">
        <v>3883</v>
      </c>
      <c r="E1224" s="42" t="s">
        <v>5430</v>
      </c>
      <c r="F1224" s="40">
        <v>321</v>
      </c>
    </row>
    <row r="1225" spans="1:6" x14ac:dyDescent="0.25">
      <c r="A1225" s="43" t="s">
        <v>4244</v>
      </c>
      <c r="B1225" s="42" t="s">
        <v>1996</v>
      </c>
      <c r="C1225" s="42" t="s">
        <v>4255</v>
      </c>
      <c r="D1225" s="42" t="s">
        <v>3884</v>
      </c>
      <c r="E1225" s="42" t="s">
        <v>5431</v>
      </c>
      <c r="F1225" s="40">
        <v>322</v>
      </c>
    </row>
    <row r="1226" spans="1:6" x14ac:dyDescent="0.25">
      <c r="A1226" s="43" t="s">
        <v>4244</v>
      </c>
      <c r="B1226" s="42" t="s">
        <v>1996</v>
      </c>
      <c r="C1226" s="42" t="s">
        <v>4255</v>
      </c>
      <c r="D1226" s="42" t="s">
        <v>3885</v>
      </c>
      <c r="E1226" s="42" t="s">
        <v>5432</v>
      </c>
      <c r="F1226" s="40">
        <v>323</v>
      </c>
    </row>
    <row r="1227" spans="1:6" x14ac:dyDescent="0.25">
      <c r="A1227" s="43" t="s">
        <v>4244</v>
      </c>
      <c r="B1227" s="42" t="s">
        <v>1996</v>
      </c>
      <c r="C1227" s="42" t="s">
        <v>4255</v>
      </c>
      <c r="D1227" s="42" t="s">
        <v>3886</v>
      </c>
      <c r="E1227" s="42" t="s">
        <v>5433</v>
      </c>
      <c r="F1227" s="40">
        <v>324</v>
      </c>
    </row>
    <row r="1228" spans="1:6" x14ac:dyDescent="0.25">
      <c r="A1228" s="43" t="s">
        <v>4244</v>
      </c>
      <c r="B1228" s="42" t="s">
        <v>1996</v>
      </c>
      <c r="C1228" s="42" t="s">
        <v>4255</v>
      </c>
      <c r="D1228" s="42" t="s">
        <v>3887</v>
      </c>
      <c r="E1228" s="42" t="s">
        <v>5434</v>
      </c>
      <c r="F1228" s="40">
        <v>325</v>
      </c>
    </row>
    <row r="1229" spans="1:6" x14ac:dyDescent="0.25">
      <c r="A1229" s="43" t="s">
        <v>4244</v>
      </c>
      <c r="B1229" s="42" t="s">
        <v>1996</v>
      </c>
      <c r="C1229" s="42" t="s">
        <v>4255</v>
      </c>
      <c r="D1229" s="42" t="s">
        <v>3888</v>
      </c>
      <c r="E1229" s="42" t="s">
        <v>5435</v>
      </c>
      <c r="F1229" s="40">
        <v>326</v>
      </c>
    </row>
    <row r="1230" spans="1:6" x14ac:dyDescent="0.25">
      <c r="A1230" s="43" t="s">
        <v>4244</v>
      </c>
      <c r="B1230" s="42" t="s">
        <v>1996</v>
      </c>
      <c r="C1230" s="42" t="s">
        <v>4255</v>
      </c>
      <c r="D1230" s="42" t="s">
        <v>3393</v>
      </c>
      <c r="E1230" s="42" t="s">
        <v>5436</v>
      </c>
      <c r="F1230" s="40">
        <v>327</v>
      </c>
    </row>
    <row r="1231" spans="1:6" x14ac:dyDescent="0.25">
      <c r="A1231" s="43" t="s">
        <v>4244</v>
      </c>
      <c r="B1231" s="42" t="s">
        <v>1996</v>
      </c>
      <c r="C1231" s="42" t="s">
        <v>4255</v>
      </c>
      <c r="D1231" s="42" t="s">
        <v>3889</v>
      </c>
      <c r="E1231" s="42" t="s">
        <v>5437</v>
      </c>
      <c r="F1231" s="40">
        <v>328</v>
      </c>
    </row>
    <row r="1232" spans="1:6" x14ac:dyDescent="0.25">
      <c r="A1232" s="43" t="s">
        <v>4244</v>
      </c>
      <c r="B1232" s="42" t="s">
        <v>1996</v>
      </c>
      <c r="C1232" s="42" t="s">
        <v>4255</v>
      </c>
      <c r="D1232" s="42" t="s">
        <v>3890</v>
      </c>
      <c r="E1232" s="42" t="s">
        <v>5438</v>
      </c>
      <c r="F1232" s="40">
        <v>329</v>
      </c>
    </row>
    <row r="1233" spans="1:6" x14ac:dyDescent="0.25">
      <c r="A1233" s="43" t="s">
        <v>4244</v>
      </c>
      <c r="B1233" s="42" t="s">
        <v>1996</v>
      </c>
      <c r="C1233" s="42" t="s">
        <v>4255</v>
      </c>
      <c r="D1233" s="42" t="s">
        <v>3891</v>
      </c>
      <c r="E1233" s="42" t="s">
        <v>5439</v>
      </c>
      <c r="F1233" s="40">
        <v>330</v>
      </c>
    </row>
    <row r="1234" spans="1:6" x14ac:dyDescent="0.25">
      <c r="A1234" s="43" t="s">
        <v>4244</v>
      </c>
      <c r="B1234" s="42" t="s">
        <v>1996</v>
      </c>
      <c r="C1234" s="42" t="s">
        <v>4255</v>
      </c>
      <c r="D1234" s="42" t="s">
        <v>3892</v>
      </c>
      <c r="E1234" s="42" t="s">
        <v>5440</v>
      </c>
      <c r="F1234" s="40">
        <v>331</v>
      </c>
    </row>
    <row r="1235" spans="1:6" x14ac:dyDescent="0.25">
      <c r="A1235" s="43" t="s">
        <v>4244</v>
      </c>
      <c r="B1235" s="42" t="s">
        <v>1996</v>
      </c>
      <c r="C1235" s="42" t="s">
        <v>4255</v>
      </c>
      <c r="D1235" s="42" t="s">
        <v>2617</v>
      </c>
      <c r="E1235" s="42" t="s">
        <v>5441</v>
      </c>
      <c r="F1235" s="40">
        <v>332</v>
      </c>
    </row>
    <row r="1236" spans="1:6" x14ac:dyDescent="0.25">
      <c r="A1236" s="43" t="s">
        <v>4244</v>
      </c>
      <c r="B1236" s="42" t="s">
        <v>1996</v>
      </c>
      <c r="C1236" s="42" t="s">
        <v>4255</v>
      </c>
      <c r="D1236" s="42" t="s">
        <v>3893</v>
      </c>
      <c r="E1236" s="42" t="s">
        <v>5442</v>
      </c>
      <c r="F1236" s="40">
        <v>333</v>
      </c>
    </row>
    <row r="1237" spans="1:6" x14ac:dyDescent="0.25">
      <c r="A1237" s="43" t="s">
        <v>4244</v>
      </c>
      <c r="B1237" s="42" t="s">
        <v>1996</v>
      </c>
      <c r="C1237" s="42" t="s">
        <v>4255</v>
      </c>
      <c r="D1237" s="42" t="s">
        <v>3894</v>
      </c>
      <c r="E1237" s="42" t="s">
        <v>5443</v>
      </c>
      <c r="F1237" s="40">
        <v>334</v>
      </c>
    </row>
    <row r="1238" spans="1:6" x14ac:dyDescent="0.25">
      <c r="A1238" s="43" t="s">
        <v>4244</v>
      </c>
      <c r="B1238" s="42" t="s">
        <v>1996</v>
      </c>
      <c r="C1238" s="42" t="s">
        <v>4255</v>
      </c>
      <c r="D1238" s="42" t="s">
        <v>3391</v>
      </c>
      <c r="E1238" s="42" t="s">
        <v>5444</v>
      </c>
      <c r="F1238" s="40">
        <v>335</v>
      </c>
    </row>
    <row r="1239" spans="1:6" x14ac:dyDescent="0.25">
      <c r="A1239" s="43" t="s">
        <v>4244</v>
      </c>
      <c r="B1239" s="42" t="s">
        <v>1996</v>
      </c>
      <c r="C1239" s="42" t="s">
        <v>4255</v>
      </c>
      <c r="D1239" s="42" t="s">
        <v>3895</v>
      </c>
      <c r="E1239" s="42" t="s">
        <v>5445</v>
      </c>
      <c r="F1239" s="40">
        <v>336</v>
      </c>
    </row>
    <row r="1240" spans="1:6" x14ac:dyDescent="0.25">
      <c r="A1240" s="43" t="s">
        <v>4244</v>
      </c>
      <c r="B1240" s="42" t="s">
        <v>1996</v>
      </c>
      <c r="C1240" s="42" t="s">
        <v>4255</v>
      </c>
      <c r="D1240" s="42" t="s">
        <v>3896</v>
      </c>
      <c r="E1240" s="42" t="s">
        <v>5446</v>
      </c>
      <c r="F1240" s="40">
        <v>337</v>
      </c>
    </row>
    <row r="1241" spans="1:6" x14ac:dyDescent="0.25">
      <c r="A1241" s="43" t="s">
        <v>4244</v>
      </c>
      <c r="B1241" s="42" t="s">
        <v>1996</v>
      </c>
      <c r="C1241" s="42" t="s">
        <v>4255</v>
      </c>
      <c r="D1241" s="42" t="s">
        <v>3897</v>
      </c>
      <c r="E1241" s="42" t="s">
        <v>5447</v>
      </c>
      <c r="F1241" s="40">
        <v>338</v>
      </c>
    </row>
    <row r="1242" spans="1:6" x14ac:dyDescent="0.25">
      <c r="A1242" s="43" t="s">
        <v>4244</v>
      </c>
      <c r="B1242" s="42" t="s">
        <v>1996</v>
      </c>
      <c r="C1242" s="42" t="s">
        <v>4255</v>
      </c>
      <c r="D1242" s="42" t="s">
        <v>3898</v>
      </c>
      <c r="E1242" s="42" t="s">
        <v>5448</v>
      </c>
      <c r="F1242" s="40">
        <v>339</v>
      </c>
    </row>
    <row r="1243" spans="1:6" x14ac:dyDescent="0.25">
      <c r="A1243" s="43" t="s">
        <v>4244</v>
      </c>
      <c r="B1243" s="42" t="s">
        <v>1996</v>
      </c>
      <c r="C1243" s="42" t="s">
        <v>4255</v>
      </c>
      <c r="D1243" s="42" t="s">
        <v>3899</v>
      </c>
      <c r="E1243" s="42" t="s">
        <v>5449</v>
      </c>
      <c r="F1243" s="40">
        <v>340</v>
      </c>
    </row>
    <row r="1244" spans="1:6" x14ac:dyDescent="0.25">
      <c r="A1244" s="43" t="s">
        <v>4244</v>
      </c>
      <c r="B1244" s="42" t="s">
        <v>1996</v>
      </c>
      <c r="C1244" s="42" t="s">
        <v>4255</v>
      </c>
      <c r="D1244" s="42" t="s">
        <v>3900</v>
      </c>
      <c r="E1244" s="42" t="s">
        <v>5450</v>
      </c>
      <c r="F1244" s="40">
        <v>341</v>
      </c>
    </row>
    <row r="1245" spans="1:6" x14ac:dyDescent="0.25">
      <c r="A1245" s="43" t="s">
        <v>4244</v>
      </c>
      <c r="B1245" s="42" t="s">
        <v>1996</v>
      </c>
      <c r="C1245" s="42" t="s">
        <v>4255</v>
      </c>
      <c r="D1245" s="42" t="s">
        <v>3901</v>
      </c>
      <c r="E1245" s="42" t="s">
        <v>5451</v>
      </c>
      <c r="F1245" s="40">
        <v>342</v>
      </c>
    </row>
    <row r="1246" spans="1:6" x14ac:dyDescent="0.25">
      <c r="A1246" s="43" t="s">
        <v>4244</v>
      </c>
      <c r="B1246" s="42" t="s">
        <v>1996</v>
      </c>
      <c r="C1246" s="42" t="s">
        <v>4255</v>
      </c>
      <c r="D1246" s="42" t="s">
        <v>3902</v>
      </c>
      <c r="E1246" s="42" t="s">
        <v>5452</v>
      </c>
      <c r="F1246" s="40">
        <v>343</v>
      </c>
    </row>
    <row r="1247" spans="1:6" x14ac:dyDescent="0.25">
      <c r="A1247" s="43" t="s">
        <v>4244</v>
      </c>
      <c r="B1247" s="42" t="s">
        <v>1996</v>
      </c>
      <c r="C1247" s="42" t="s">
        <v>4255</v>
      </c>
      <c r="D1247" s="42" t="s">
        <v>3903</v>
      </c>
      <c r="E1247" s="42" t="s">
        <v>5453</v>
      </c>
      <c r="F1247" s="40">
        <v>344</v>
      </c>
    </row>
    <row r="1248" spans="1:6" x14ac:dyDescent="0.25">
      <c r="A1248" s="43" t="s">
        <v>4244</v>
      </c>
      <c r="B1248" s="42" t="s">
        <v>1996</v>
      </c>
      <c r="C1248" s="42" t="s">
        <v>4255</v>
      </c>
      <c r="D1248" s="42" t="s">
        <v>3904</v>
      </c>
      <c r="E1248" s="42" t="s">
        <v>5454</v>
      </c>
      <c r="F1248" s="40">
        <v>345</v>
      </c>
    </row>
    <row r="1249" spans="1:6" x14ac:dyDescent="0.25">
      <c r="A1249" s="43" t="s">
        <v>4244</v>
      </c>
      <c r="B1249" s="42" t="s">
        <v>1996</v>
      </c>
      <c r="C1249" s="42" t="s">
        <v>4255</v>
      </c>
      <c r="D1249" s="42" t="s">
        <v>3332</v>
      </c>
      <c r="E1249" s="42" t="s">
        <v>5455</v>
      </c>
      <c r="F1249" s="40">
        <v>346</v>
      </c>
    </row>
    <row r="1250" spans="1:6" x14ac:dyDescent="0.25">
      <c r="A1250" s="43" t="s">
        <v>4244</v>
      </c>
      <c r="B1250" s="42" t="s">
        <v>1996</v>
      </c>
      <c r="C1250" s="42" t="s">
        <v>4255</v>
      </c>
      <c r="D1250" s="42" t="s">
        <v>3905</v>
      </c>
      <c r="E1250" s="42" t="s">
        <v>5456</v>
      </c>
      <c r="F1250" s="40">
        <v>347</v>
      </c>
    </row>
    <row r="1251" spans="1:6" x14ac:dyDescent="0.25">
      <c r="A1251" s="43" t="s">
        <v>4244</v>
      </c>
      <c r="B1251" s="42" t="s">
        <v>1996</v>
      </c>
      <c r="C1251" s="42" t="s">
        <v>4255</v>
      </c>
      <c r="D1251" s="42" t="s">
        <v>3906</v>
      </c>
      <c r="E1251" s="42" t="s">
        <v>5457</v>
      </c>
      <c r="F1251" s="40">
        <v>348</v>
      </c>
    </row>
    <row r="1252" spans="1:6" x14ac:dyDescent="0.25">
      <c r="A1252" s="43" t="s">
        <v>4244</v>
      </c>
      <c r="B1252" s="42" t="s">
        <v>1996</v>
      </c>
      <c r="C1252" s="42" t="s">
        <v>4255</v>
      </c>
      <c r="D1252" s="42" t="s">
        <v>3907</v>
      </c>
      <c r="E1252" s="42" t="s">
        <v>5458</v>
      </c>
      <c r="F1252" s="40">
        <v>349</v>
      </c>
    </row>
    <row r="1253" spans="1:6" x14ac:dyDescent="0.25">
      <c r="A1253" s="43" t="s">
        <v>4244</v>
      </c>
      <c r="B1253" s="42" t="s">
        <v>1996</v>
      </c>
      <c r="C1253" s="42" t="s">
        <v>4255</v>
      </c>
      <c r="D1253" s="42" t="s">
        <v>3908</v>
      </c>
      <c r="E1253" s="42" t="s">
        <v>5459</v>
      </c>
      <c r="F1253" s="40">
        <v>350</v>
      </c>
    </row>
    <row r="1254" spans="1:6" x14ac:dyDescent="0.25">
      <c r="A1254" s="43" t="s">
        <v>4244</v>
      </c>
      <c r="B1254" s="42" t="s">
        <v>1996</v>
      </c>
      <c r="C1254" s="42" t="s">
        <v>4255</v>
      </c>
      <c r="D1254" s="42" t="s">
        <v>3909</v>
      </c>
      <c r="E1254" s="42" t="s">
        <v>5460</v>
      </c>
      <c r="F1254" s="40">
        <v>351</v>
      </c>
    </row>
    <row r="1255" spans="1:6" x14ac:dyDescent="0.25">
      <c r="A1255" s="43" t="s">
        <v>4244</v>
      </c>
      <c r="B1255" s="42" t="s">
        <v>1996</v>
      </c>
      <c r="C1255" s="42" t="s">
        <v>4255</v>
      </c>
      <c r="D1255" s="42" t="s">
        <v>3910</v>
      </c>
      <c r="E1255" s="42" t="s">
        <v>5461</v>
      </c>
      <c r="F1255" s="40">
        <v>352</v>
      </c>
    </row>
    <row r="1256" spans="1:6" x14ac:dyDescent="0.25">
      <c r="A1256" s="43" t="s">
        <v>4244</v>
      </c>
      <c r="B1256" s="42" t="s">
        <v>1996</v>
      </c>
      <c r="C1256" s="42" t="s">
        <v>4255</v>
      </c>
      <c r="D1256" s="42" t="s">
        <v>3911</v>
      </c>
      <c r="E1256" s="42" t="s">
        <v>5462</v>
      </c>
      <c r="F1256" s="40">
        <v>353</v>
      </c>
    </row>
    <row r="1257" spans="1:6" x14ac:dyDescent="0.25">
      <c r="A1257" s="43" t="s">
        <v>4244</v>
      </c>
      <c r="B1257" s="42" t="s">
        <v>1996</v>
      </c>
      <c r="C1257" s="42" t="s">
        <v>4255</v>
      </c>
      <c r="D1257" s="42" t="s">
        <v>3912</v>
      </c>
      <c r="E1257" s="42" t="s">
        <v>5463</v>
      </c>
      <c r="F1257" s="40">
        <v>354</v>
      </c>
    </row>
    <row r="1258" spans="1:6" x14ac:dyDescent="0.25">
      <c r="A1258" s="43" t="s">
        <v>4244</v>
      </c>
      <c r="B1258" s="42" t="s">
        <v>1996</v>
      </c>
      <c r="C1258" s="42" t="s">
        <v>4255</v>
      </c>
      <c r="D1258" s="42" t="s">
        <v>2802</v>
      </c>
      <c r="E1258" s="42" t="s">
        <v>5464</v>
      </c>
      <c r="F1258" s="40">
        <v>355</v>
      </c>
    </row>
    <row r="1259" spans="1:6" x14ac:dyDescent="0.25">
      <c r="A1259" s="43" t="s">
        <v>4244</v>
      </c>
      <c r="B1259" s="42" t="s">
        <v>1996</v>
      </c>
      <c r="C1259" s="42" t="s">
        <v>4255</v>
      </c>
      <c r="D1259" s="42" t="s">
        <v>3913</v>
      </c>
      <c r="E1259" s="42" t="s">
        <v>5465</v>
      </c>
      <c r="F1259" s="40">
        <v>356</v>
      </c>
    </row>
    <row r="1260" spans="1:6" x14ac:dyDescent="0.25">
      <c r="A1260" s="43" t="s">
        <v>4244</v>
      </c>
      <c r="B1260" s="42" t="s">
        <v>1996</v>
      </c>
      <c r="C1260" s="42" t="s">
        <v>4255</v>
      </c>
      <c r="D1260" s="42" t="s">
        <v>3914</v>
      </c>
      <c r="E1260" s="42" t="s">
        <v>5466</v>
      </c>
      <c r="F1260" s="40">
        <v>357</v>
      </c>
    </row>
    <row r="1261" spans="1:6" x14ac:dyDescent="0.25">
      <c r="A1261" s="43" t="s">
        <v>4244</v>
      </c>
      <c r="B1261" s="42" t="s">
        <v>1996</v>
      </c>
      <c r="C1261" s="42" t="s">
        <v>4255</v>
      </c>
      <c r="D1261" s="42" t="s">
        <v>3915</v>
      </c>
      <c r="E1261" s="42" t="s">
        <v>5467</v>
      </c>
      <c r="F1261" s="40">
        <v>358</v>
      </c>
    </row>
    <row r="1262" spans="1:6" x14ac:dyDescent="0.25">
      <c r="A1262" s="43" t="s">
        <v>4244</v>
      </c>
      <c r="B1262" s="42" t="s">
        <v>1996</v>
      </c>
      <c r="C1262" s="42" t="s">
        <v>4255</v>
      </c>
      <c r="D1262" s="42" t="s">
        <v>3916</v>
      </c>
      <c r="E1262" s="42" t="s">
        <v>5468</v>
      </c>
      <c r="F1262" s="40">
        <v>359</v>
      </c>
    </row>
    <row r="1263" spans="1:6" x14ac:dyDescent="0.25">
      <c r="A1263" s="43" t="s">
        <v>4244</v>
      </c>
      <c r="B1263" s="42" t="s">
        <v>1996</v>
      </c>
      <c r="C1263" s="42" t="s">
        <v>4255</v>
      </c>
      <c r="D1263" s="42" t="s">
        <v>3917</v>
      </c>
      <c r="E1263" s="42" t="s">
        <v>5469</v>
      </c>
      <c r="F1263" s="40">
        <v>360</v>
      </c>
    </row>
    <row r="1264" spans="1:6" x14ac:dyDescent="0.25">
      <c r="A1264" s="43" t="s">
        <v>4244</v>
      </c>
      <c r="B1264" s="42" t="s">
        <v>1996</v>
      </c>
      <c r="C1264" s="42" t="s">
        <v>4255</v>
      </c>
      <c r="D1264" s="42" t="s">
        <v>3918</v>
      </c>
      <c r="E1264" s="42" t="s">
        <v>5470</v>
      </c>
      <c r="F1264" s="40">
        <v>361</v>
      </c>
    </row>
    <row r="1265" spans="1:6" x14ac:dyDescent="0.25">
      <c r="A1265" s="43" t="s">
        <v>4244</v>
      </c>
      <c r="B1265" s="42" t="s">
        <v>1996</v>
      </c>
      <c r="C1265" s="42" t="s">
        <v>4255</v>
      </c>
      <c r="D1265" s="42" t="s">
        <v>3229</v>
      </c>
      <c r="E1265" s="42" t="s">
        <v>5471</v>
      </c>
      <c r="F1265" s="40">
        <v>362</v>
      </c>
    </row>
    <row r="1266" spans="1:6" x14ac:dyDescent="0.25">
      <c r="A1266" s="43" t="s">
        <v>4244</v>
      </c>
      <c r="B1266" s="42" t="s">
        <v>1996</v>
      </c>
      <c r="C1266" s="42" t="s">
        <v>4255</v>
      </c>
      <c r="D1266" s="42" t="s">
        <v>3919</v>
      </c>
      <c r="E1266" s="42" t="s">
        <v>5472</v>
      </c>
      <c r="F1266" s="40">
        <v>363</v>
      </c>
    </row>
    <row r="1267" spans="1:6" x14ac:dyDescent="0.25">
      <c r="A1267" s="43" t="s">
        <v>4244</v>
      </c>
      <c r="B1267" s="42" t="s">
        <v>1996</v>
      </c>
      <c r="C1267" s="42" t="s">
        <v>4255</v>
      </c>
      <c r="D1267" s="42" t="s">
        <v>3920</v>
      </c>
      <c r="E1267" s="42" t="s">
        <v>5473</v>
      </c>
      <c r="F1267" s="40">
        <v>364</v>
      </c>
    </row>
    <row r="1268" spans="1:6" x14ac:dyDescent="0.25">
      <c r="A1268" s="43" t="s">
        <v>4244</v>
      </c>
      <c r="B1268" s="42" t="s">
        <v>1996</v>
      </c>
      <c r="C1268" s="42" t="s">
        <v>4255</v>
      </c>
      <c r="D1268" s="42" t="s">
        <v>3921</v>
      </c>
      <c r="E1268" s="42" t="s">
        <v>5474</v>
      </c>
      <c r="F1268" s="40">
        <v>365</v>
      </c>
    </row>
    <row r="1269" spans="1:6" x14ac:dyDescent="0.25">
      <c r="A1269" s="43" t="s">
        <v>4244</v>
      </c>
      <c r="B1269" s="42" t="s">
        <v>1996</v>
      </c>
      <c r="C1269" s="42" t="s">
        <v>4255</v>
      </c>
      <c r="D1269" s="42" t="s">
        <v>3922</v>
      </c>
      <c r="E1269" s="42" t="s">
        <v>5475</v>
      </c>
      <c r="F1269" s="40">
        <v>366</v>
      </c>
    </row>
    <row r="1270" spans="1:6" x14ac:dyDescent="0.25">
      <c r="A1270" s="43" t="s">
        <v>4244</v>
      </c>
      <c r="B1270" s="42" t="s">
        <v>1996</v>
      </c>
      <c r="C1270" s="42" t="s">
        <v>4255</v>
      </c>
      <c r="D1270" s="42" t="s">
        <v>3923</v>
      </c>
      <c r="E1270" s="42" t="s">
        <v>5476</v>
      </c>
      <c r="F1270" s="40">
        <v>367</v>
      </c>
    </row>
    <row r="1271" spans="1:6" x14ac:dyDescent="0.25">
      <c r="A1271" s="43" t="s">
        <v>4244</v>
      </c>
      <c r="B1271" s="42" t="s">
        <v>1996</v>
      </c>
      <c r="C1271" s="42" t="s">
        <v>4255</v>
      </c>
      <c r="D1271" s="42" t="s">
        <v>3924</v>
      </c>
      <c r="E1271" s="42" t="s">
        <v>5477</v>
      </c>
      <c r="F1271" s="40">
        <v>368</v>
      </c>
    </row>
    <row r="1272" spans="1:6" x14ac:dyDescent="0.25">
      <c r="A1272" s="43" t="s">
        <v>4244</v>
      </c>
      <c r="B1272" s="42" t="s">
        <v>1996</v>
      </c>
      <c r="C1272" s="42" t="s">
        <v>4255</v>
      </c>
      <c r="D1272" s="42" t="s">
        <v>3925</v>
      </c>
      <c r="E1272" s="42" t="s">
        <v>5478</v>
      </c>
      <c r="F1272" s="40">
        <v>369</v>
      </c>
    </row>
    <row r="1273" spans="1:6" x14ac:dyDescent="0.25">
      <c r="A1273" s="43" t="s">
        <v>4244</v>
      </c>
      <c r="B1273" s="42" t="s">
        <v>1996</v>
      </c>
      <c r="C1273" s="42" t="s">
        <v>4255</v>
      </c>
      <c r="D1273" s="42" t="s">
        <v>3926</v>
      </c>
      <c r="E1273" s="42" t="s">
        <v>5479</v>
      </c>
      <c r="F1273" s="40">
        <v>370</v>
      </c>
    </row>
    <row r="1274" spans="1:6" x14ac:dyDescent="0.25">
      <c r="A1274" s="43" t="s">
        <v>4244</v>
      </c>
      <c r="B1274" s="42" t="s">
        <v>1996</v>
      </c>
      <c r="C1274" s="42" t="s">
        <v>4255</v>
      </c>
      <c r="D1274" s="42" t="s">
        <v>3927</v>
      </c>
      <c r="E1274" s="42" t="s">
        <v>5480</v>
      </c>
      <c r="F1274" s="40">
        <v>371</v>
      </c>
    </row>
    <row r="1275" spans="1:6" x14ac:dyDescent="0.25">
      <c r="A1275" s="43" t="s">
        <v>4244</v>
      </c>
      <c r="B1275" s="42" t="s">
        <v>1996</v>
      </c>
      <c r="C1275" s="42" t="s">
        <v>4255</v>
      </c>
      <c r="D1275" s="42" t="s">
        <v>3928</v>
      </c>
      <c r="E1275" s="42" t="s">
        <v>5481</v>
      </c>
      <c r="F1275" s="40">
        <v>372</v>
      </c>
    </row>
    <row r="1276" spans="1:6" x14ac:dyDescent="0.25">
      <c r="A1276" s="43" t="s">
        <v>4244</v>
      </c>
      <c r="B1276" s="42" t="s">
        <v>1996</v>
      </c>
      <c r="C1276" s="42" t="s">
        <v>4255</v>
      </c>
      <c r="D1276" s="42" t="s">
        <v>3929</v>
      </c>
      <c r="E1276" s="42" t="s">
        <v>5482</v>
      </c>
      <c r="F1276" s="40">
        <v>373</v>
      </c>
    </row>
    <row r="1277" spans="1:6" x14ac:dyDescent="0.25">
      <c r="A1277" s="43" t="s">
        <v>4244</v>
      </c>
      <c r="B1277" s="42" t="s">
        <v>1996</v>
      </c>
      <c r="C1277" s="42" t="s">
        <v>4255</v>
      </c>
      <c r="D1277" s="42" t="s">
        <v>3930</v>
      </c>
      <c r="E1277" s="42" t="s">
        <v>5483</v>
      </c>
      <c r="F1277" s="40">
        <v>374</v>
      </c>
    </row>
    <row r="1278" spans="1:6" x14ac:dyDescent="0.25">
      <c r="A1278" s="43" t="s">
        <v>4244</v>
      </c>
      <c r="B1278" s="42" t="s">
        <v>1996</v>
      </c>
      <c r="C1278" s="42" t="s">
        <v>4255</v>
      </c>
      <c r="D1278" s="42" t="s">
        <v>3931</v>
      </c>
      <c r="E1278" s="42" t="s">
        <v>5484</v>
      </c>
      <c r="F1278" s="40">
        <v>375</v>
      </c>
    </row>
    <row r="1279" spans="1:6" x14ac:dyDescent="0.25">
      <c r="A1279" s="43" t="s">
        <v>4244</v>
      </c>
      <c r="B1279" s="42" t="s">
        <v>1996</v>
      </c>
      <c r="C1279" s="42" t="s">
        <v>4255</v>
      </c>
      <c r="D1279" s="42" t="s">
        <v>3932</v>
      </c>
      <c r="E1279" s="42" t="s">
        <v>5485</v>
      </c>
      <c r="F1279" s="40">
        <v>376</v>
      </c>
    </row>
    <row r="1280" spans="1:6" x14ac:dyDescent="0.25">
      <c r="A1280" s="43" t="s">
        <v>4244</v>
      </c>
      <c r="B1280" s="42" t="s">
        <v>1996</v>
      </c>
      <c r="C1280" s="42" t="s">
        <v>4255</v>
      </c>
      <c r="D1280" s="42" t="s">
        <v>3933</v>
      </c>
      <c r="E1280" s="42" t="s">
        <v>5486</v>
      </c>
      <c r="F1280" s="40">
        <v>377</v>
      </c>
    </row>
    <row r="1281" spans="1:6" x14ac:dyDescent="0.25">
      <c r="A1281" s="43" t="s">
        <v>4244</v>
      </c>
      <c r="B1281" s="42" t="s">
        <v>1996</v>
      </c>
      <c r="C1281" s="42" t="s">
        <v>4255</v>
      </c>
      <c r="D1281" s="42" t="s">
        <v>3934</v>
      </c>
      <c r="E1281" s="42" t="s">
        <v>5487</v>
      </c>
      <c r="F1281" s="40">
        <v>378</v>
      </c>
    </row>
    <row r="1282" spans="1:6" x14ac:dyDescent="0.25">
      <c r="A1282" s="43" t="s">
        <v>4244</v>
      </c>
      <c r="B1282" s="42" t="s">
        <v>1996</v>
      </c>
      <c r="C1282" s="42" t="s">
        <v>4255</v>
      </c>
      <c r="D1282" s="42" t="s">
        <v>3935</v>
      </c>
      <c r="E1282" s="42" t="s">
        <v>5488</v>
      </c>
      <c r="F1282" s="40">
        <v>379</v>
      </c>
    </row>
    <row r="1283" spans="1:6" x14ac:dyDescent="0.25">
      <c r="A1283" s="43" t="s">
        <v>4244</v>
      </c>
      <c r="B1283" s="42" t="s">
        <v>1996</v>
      </c>
      <c r="C1283" s="42" t="s">
        <v>4255</v>
      </c>
      <c r="D1283" s="42" t="s">
        <v>3936</v>
      </c>
      <c r="E1283" s="42" t="s">
        <v>5489</v>
      </c>
      <c r="F1283" s="40">
        <v>380</v>
      </c>
    </row>
    <row r="1284" spans="1:6" x14ac:dyDescent="0.25">
      <c r="A1284" s="43" t="s">
        <v>4244</v>
      </c>
      <c r="B1284" s="42" t="s">
        <v>1996</v>
      </c>
      <c r="C1284" s="42" t="s">
        <v>4255</v>
      </c>
      <c r="D1284" s="42" t="s">
        <v>3937</v>
      </c>
      <c r="E1284" s="42" t="s">
        <v>5490</v>
      </c>
      <c r="F1284" s="40">
        <v>381</v>
      </c>
    </row>
    <row r="1285" spans="1:6" x14ac:dyDescent="0.25">
      <c r="A1285" s="43" t="s">
        <v>4244</v>
      </c>
      <c r="B1285" s="42" t="s">
        <v>1996</v>
      </c>
      <c r="C1285" s="42" t="s">
        <v>4255</v>
      </c>
      <c r="D1285" s="42" t="s">
        <v>2726</v>
      </c>
      <c r="E1285" s="42" t="s">
        <v>5491</v>
      </c>
      <c r="F1285" s="40">
        <v>382</v>
      </c>
    </row>
    <row r="1286" spans="1:6" x14ac:dyDescent="0.25">
      <c r="A1286" s="43" t="s">
        <v>4244</v>
      </c>
      <c r="B1286" s="42" t="s">
        <v>1996</v>
      </c>
      <c r="C1286" s="42" t="s">
        <v>4255</v>
      </c>
      <c r="D1286" s="42" t="s">
        <v>3938</v>
      </c>
      <c r="E1286" s="42" t="s">
        <v>5492</v>
      </c>
      <c r="F1286" s="40">
        <v>383</v>
      </c>
    </row>
    <row r="1287" spans="1:6" x14ac:dyDescent="0.25">
      <c r="A1287" s="43" t="s">
        <v>4244</v>
      </c>
      <c r="B1287" s="42" t="s">
        <v>1996</v>
      </c>
      <c r="C1287" s="42" t="s">
        <v>4255</v>
      </c>
      <c r="D1287" s="42" t="s">
        <v>3939</v>
      </c>
      <c r="E1287" s="42" t="s">
        <v>5493</v>
      </c>
      <c r="F1287" s="40">
        <v>384</v>
      </c>
    </row>
    <row r="1288" spans="1:6" x14ac:dyDescent="0.25">
      <c r="A1288" s="43" t="s">
        <v>4244</v>
      </c>
      <c r="B1288" s="42" t="s">
        <v>1996</v>
      </c>
      <c r="C1288" s="42" t="s">
        <v>4255</v>
      </c>
      <c r="D1288" s="42" t="s">
        <v>3572</v>
      </c>
      <c r="E1288" s="42" t="s">
        <v>5494</v>
      </c>
      <c r="F1288" s="40">
        <v>385</v>
      </c>
    </row>
    <row r="1289" spans="1:6" x14ac:dyDescent="0.25">
      <c r="A1289" s="43" t="s">
        <v>4244</v>
      </c>
      <c r="B1289" s="42" t="s">
        <v>1996</v>
      </c>
      <c r="C1289" s="42" t="s">
        <v>4255</v>
      </c>
      <c r="D1289" s="42" t="s">
        <v>3940</v>
      </c>
      <c r="E1289" s="42" t="s">
        <v>5495</v>
      </c>
      <c r="F1289" s="40">
        <v>386</v>
      </c>
    </row>
    <row r="1290" spans="1:6" x14ac:dyDescent="0.25">
      <c r="A1290" s="43" t="s">
        <v>4244</v>
      </c>
      <c r="B1290" s="42" t="s">
        <v>1996</v>
      </c>
      <c r="C1290" s="42" t="s">
        <v>4255</v>
      </c>
      <c r="D1290" s="42" t="s">
        <v>2708</v>
      </c>
      <c r="E1290" s="42" t="s">
        <v>5496</v>
      </c>
      <c r="F1290" s="40">
        <v>387</v>
      </c>
    </row>
    <row r="1291" spans="1:6" x14ac:dyDescent="0.25">
      <c r="A1291" s="43" t="s">
        <v>4244</v>
      </c>
      <c r="B1291" s="42" t="s">
        <v>1996</v>
      </c>
      <c r="C1291" s="42" t="s">
        <v>4255</v>
      </c>
      <c r="D1291" s="42" t="s">
        <v>3941</v>
      </c>
      <c r="E1291" s="42" t="s">
        <v>5497</v>
      </c>
      <c r="F1291" s="40">
        <v>388</v>
      </c>
    </row>
    <row r="1292" spans="1:6" x14ac:dyDescent="0.25">
      <c r="A1292" s="43" t="s">
        <v>4244</v>
      </c>
      <c r="B1292" s="42" t="s">
        <v>1996</v>
      </c>
      <c r="C1292" s="42" t="s">
        <v>4255</v>
      </c>
      <c r="D1292" s="42" t="s">
        <v>3278</v>
      </c>
      <c r="E1292" s="42" t="s">
        <v>5498</v>
      </c>
      <c r="F1292" s="40">
        <v>389</v>
      </c>
    </row>
    <row r="1293" spans="1:6" x14ac:dyDescent="0.25">
      <c r="A1293" s="43" t="s">
        <v>4244</v>
      </c>
      <c r="B1293" s="42" t="s">
        <v>1996</v>
      </c>
      <c r="C1293" s="42" t="s">
        <v>4255</v>
      </c>
      <c r="D1293" s="42" t="s">
        <v>3942</v>
      </c>
      <c r="E1293" s="42" t="s">
        <v>5499</v>
      </c>
      <c r="F1293" s="40">
        <v>390</v>
      </c>
    </row>
    <row r="1294" spans="1:6" x14ac:dyDescent="0.25">
      <c r="A1294" s="43" t="s">
        <v>4244</v>
      </c>
      <c r="B1294" s="42" t="s">
        <v>1996</v>
      </c>
      <c r="C1294" s="42" t="s">
        <v>4255</v>
      </c>
      <c r="D1294" s="42" t="s">
        <v>3178</v>
      </c>
      <c r="E1294" s="42" t="s">
        <v>5500</v>
      </c>
      <c r="F1294" s="40">
        <v>391</v>
      </c>
    </row>
    <row r="1295" spans="1:6" x14ac:dyDescent="0.25">
      <c r="A1295" s="43" t="s">
        <v>4244</v>
      </c>
      <c r="B1295" s="42" t="s">
        <v>1996</v>
      </c>
      <c r="C1295" s="42" t="s">
        <v>4255</v>
      </c>
      <c r="D1295" s="42" t="s">
        <v>3943</v>
      </c>
      <c r="E1295" s="42" t="s">
        <v>5501</v>
      </c>
      <c r="F1295" s="40">
        <v>392</v>
      </c>
    </row>
    <row r="1296" spans="1:6" x14ac:dyDescent="0.25">
      <c r="A1296" s="43" t="s">
        <v>4244</v>
      </c>
      <c r="B1296" s="42" t="s">
        <v>1996</v>
      </c>
      <c r="C1296" s="42" t="s">
        <v>4255</v>
      </c>
      <c r="D1296" s="42" t="s">
        <v>3944</v>
      </c>
      <c r="E1296" s="42" t="s">
        <v>5502</v>
      </c>
      <c r="F1296" s="40">
        <v>393</v>
      </c>
    </row>
    <row r="1297" spans="1:6" x14ac:dyDescent="0.25">
      <c r="A1297" s="43" t="s">
        <v>4244</v>
      </c>
      <c r="B1297" s="42" t="s">
        <v>1996</v>
      </c>
      <c r="C1297" s="42" t="s">
        <v>4255</v>
      </c>
      <c r="D1297" s="42" t="s">
        <v>3945</v>
      </c>
      <c r="E1297" s="42" t="s">
        <v>5503</v>
      </c>
      <c r="F1297" s="40">
        <v>394</v>
      </c>
    </row>
    <row r="1298" spans="1:6" x14ac:dyDescent="0.25">
      <c r="A1298" s="43" t="s">
        <v>4244</v>
      </c>
      <c r="B1298" s="42" t="s">
        <v>1996</v>
      </c>
      <c r="C1298" s="42" t="s">
        <v>4255</v>
      </c>
      <c r="D1298" s="42" t="s">
        <v>3946</v>
      </c>
      <c r="E1298" s="42" t="s">
        <v>5504</v>
      </c>
      <c r="F1298" s="40">
        <v>395</v>
      </c>
    </row>
    <row r="1299" spans="1:6" x14ac:dyDescent="0.25">
      <c r="A1299" s="43" t="s">
        <v>4244</v>
      </c>
      <c r="B1299" s="42" t="s">
        <v>1996</v>
      </c>
      <c r="C1299" s="42" t="s">
        <v>4255</v>
      </c>
      <c r="D1299" s="42" t="s">
        <v>3947</v>
      </c>
      <c r="E1299" s="42" t="s">
        <v>5505</v>
      </c>
      <c r="F1299" s="40">
        <v>396</v>
      </c>
    </row>
    <row r="1300" spans="1:6" x14ac:dyDescent="0.25">
      <c r="A1300" s="43" t="s">
        <v>4244</v>
      </c>
      <c r="B1300" s="42" t="s">
        <v>1996</v>
      </c>
      <c r="C1300" s="42" t="s">
        <v>4255</v>
      </c>
      <c r="D1300" s="42" t="s">
        <v>3948</v>
      </c>
      <c r="E1300" s="42" t="s">
        <v>5506</v>
      </c>
      <c r="F1300" s="40">
        <v>397</v>
      </c>
    </row>
    <row r="1301" spans="1:6" x14ac:dyDescent="0.25">
      <c r="A1301" s="43" t="s">
        <v>4244</v>
      </c>
      <c r="B1301" s="42" t="s">
        <v>1996</v>
      </c>
      <c r="C1301" s="42" t="s">
        <v>4255</v>
      </c>
      <c r="D1301" s="42" t="s">
        <v>3267</v>
      </c>
      <c r="E1301" s="42" t="s">
        <v>5507</v>
      </c>
      <c r="F1301" s="40">
        <v>398</v>
      </c>
    </row>
    <row r="1302" spans="1:6" x14ac:dyDescent="0.25">
      <c r="A1302" s="43" t="s">
        <v>4244</v>
      </c>
      <c r="B1302" s="42" t="s">
        <v>1996</v>
      </c>
      <c r="C1302" s="42" t="s">
        <v>4255</v>
      </c>
      <c r="D1302" s="42" t="s">
        <v>3949</v>
      </c>
      <c r="E1302" s="42" t="s">
        <v>5508</v>
      </c>
      <c r="F1302" s="40">
        <v>399</v>
      </c>
    </row>
    <row r="1303" spans="1:6" x14ac:dyDescent="0.25">
      <c r="A1303" s="43" t="s">
        <v>4244</v>
      </c>
      <c r="B1303" s="42" t="s">
        <v>1996</v>
      </c>
      <c r="C1303" s="42" t="s">
        <v>4255</v>
      </c>
      <c r="D1303" s="42" t="s">
        <v>3950</v>
      </c>
      <c r="E1303" s="42" t="s">
        <v>5509</v>
      </c>
      <c r="F1303" s="40">
        <v>400</v>
      </c>
    </row>
    <row r="1304" spans="1:6" x14ac:dyDescent="0.25">
      <c r="A1304" s="43" t="s">
        <v>4244</v>
      </c>
      <c r="B1304" s="42" t="s">
        <v>1996</v>
      </c>
      <c r="C1304" s="42" t="s">
        <v>4255</v>
      </c>
      <c r="D1304" s="42" t="s">
        <v>3951</v>
      </c>
      <c r="E1304" s="42" t="s">
        <v>5510</v>
      </c>
      <c r="F1304" s="40">
        <v>401</v>
      </c>
    </row>
    <row r="1305" spans="1:6" x14ac:dyDescent="0.25">
      <c r="A1305" s="43" t="s">
        <v>4244</v>
      </c>
      <c r="B1305" s="42" t="s">
        <v>1996</v>
      </c>
      <c r="C1305" s="42" t="s">
        <v>4255</v>
      </c>
      <c r="D1305" s="42" t="s">
        <v>3952</v>
      </c>
      <c r="E1305" s="42" t="s">
        <v>5511</v>
      </c>
      <c r="F1305" s="40">
        <v>402</v>
      </c>
    </row>
    <row r="1306" spans="1:6" x14ac:dyDescent="0.25">
      <c r="A1306" s="43" t="s">
        <v>4244</v>
      </c>
      <c r="B1306" s="42" t="s">
        <v>1996</v>
      </c>
      <c r="C1306" s="42" t="s">
        <v>4255</v>
      </c>
      <c r="D1306" s="42" t="s">
        <v>3953</v>
      </c>
      <c r="E1306" s="42" t="s">
        <v>5512</v>
      </c>
      <c r="F1306" s="40">
        <v>403</v>
      </c>
    </row>
    <row r="1307" spans="1:6" x14ac:dyDescent="0.25">
      <c r="A1307" s="43" t="s">
        <v>4244</v>
      </c>
      <c r="B1307" s="42" t="s">
        <v>1996</v>
      </c>
      <c r="C1307" s="42" t="s">
        <v>4255</v>
      </c>
      <c r="D1307" s="42" t="s">
        <v>3954</v>
      </c>
      <c r="E1307" s="42" t="s">
        <v>5513</v>
      </c>
      <c r="F1307" s="40">
        <v>404</v>
      </c>
    </row>
    <row r="1308" spans="1:6" x14ac:dyDescent="0.25">
      <c r="A1308" s="43" t="s">
        <v>4244</v>
      </c>
      <c r="B1308" s="42" t="s">
        <v>1996</v>
      </c>
      <c r="C1308" s="42" t="s">
        <v>4255</v>
      </c>
      <c r="D1308" s="42" t="s">
        <v>3955</v>
      </c>
      <c r="E1308" s="42" t="s">
        <v>5514</v>
      </c>
      <c r="F1308" s="40">
        <v>405</v>
      </c>
    </row>
    <row r="1309" spans="1:6" x14ac:dyDescent="0.25">
      <c r="A1309" s="43" t="s">
        <v>4244</v>
      </c>
      <c r="B1309" s="42" t="s">
        <v>1996</v>
      </c>
      <c r="C1309" s="42" t="s">
        <v>4255</v>
      </c>
      <c r="D1309" s="42" t="s">
        <v>3956</v>
      </c>
      <c r="E1309" s="42" t="s">
        <v>5515</v>
      </c>
      <c r="F1309" s="40">
        <v>406</v>
      </c>
    </row>
    <row r="1310" spans="1:6" x14ac:dyDescent="0.25">
      <c r="A1310" s="43" t="s">
        <v>4244</v>
      </c>
      <c r="B1310" s="42" t="s">
        <v>1996</v>
      </c>
      <c r="C1310" s="42" t="s">
        <v>4255</v>
      </c>
      <c r="D1310" s="42" t="s">
        <v>3957</v>
      </c>
      <c r="E1310" s="42" t="s">
        <v>5516</v>
      </c>
      <c r="F1310" s="40">
        <v>407</v>
      </c>
    </row>
    <row r="1311" spans="1:6" x14ac:dyDescent="0.25">
      <c r="A1311" s="43" t="s">
        <v>4244</v>
      </c>
      <c r="B1311" s="42" t="s">
        <v>1996</v>
      </c>
      <c r="C1311" s="42" t="s">
        <v>4255</v>
      </c>
      <c r="D1311" s="42" t="s">
        <v>3164</v>
      </c>
      <c r="E1311" s="42" t="s">
        <v>5517</v>
      </c>
      <c r="F1311" s="40">
        <v>408</v>
      </c>
    </row>
    <row r="1312" spans="1:6" x14ac:dyDescent="0.25">
      <c r="A1312" s="43" t="s">
        <v>4244</v>
      </c>
      <c r="B1312" s="42" t="s">
        <v>1996</v>
      </c>
      <c r="C1312" s="42" t="s">
        <v>4255</v>
      </c>
      <c r="D1312" s="42" t="s">
        <v>3264</v>
      </c>
      <c r="E1312" s="42" t="s">
        <v>5518</v>
      </c>
      <c r="F1312" s="40">
        <v>409</v>
      </c>
    </row>
    <row r="1313" spans="1:6" x14ac:dyDescent="0.25">
      <c r="A1313" s="43" t="s">
        <v>4244</v>
      </c>
      <c r="B1313" s="42" t="s">
        <v>1996</v>
      </c>
      <c r="C1313" s="42" t="s">
        <v>4255</v>
      </c>
      <c r="D1313" s="42" t="s">
        <v>3305</v>
      </c>
      <c r="E1313" s="42" t="s">
        <v>5519</v>
      </c>
      <c r="F1313" s="40">
        <v>410</v>
      </c>
    </row>
    <row r="1314" spans="1:6" x14ac:dyDescent="0.25">
      <c r="A1314" s="43" t="s">
        <v>4244</v>
      </c>
      <c r="B1314" s="42" t="s">
        <v>1996</v>
      </c>
      <c r="C1314" s="42" t="s">
        <v>4255</v>
      </c>
      <c r="D1314" s="42" t="s">
        <v>2640</v>
      </c>
      <c r="E1314" s="42" t="s">
        <v>5520</v>
      </c>
      <c r="F1314" s="40">
        <v>411</v>
      </c>
    </row>
    <row r="1315" spans="1:6" x14ac:dyDescent="0.25">
      <c r="A1315" s="43" t="s">
        <v>4244</v>
      </c>
      <c r="B1315" s="42" t="s">
        <v>1996</v>
      </c>
      <c r="C1315" s="42" t="s">
        <v>4255</v>
      </c>
      <c r="D1315" s="42" t="s">
        <v>2683</v>
      </c>
      <c r="E1315" s="42" t="s">
        <v>5521</v>
      </c>
      <c r="F1315" s="40">
        <v>412</v>
      </c>
    </row>
    <row r="1316" spans="1:6" x14ac:dyDescent="0.25">
      <c r="A1316" s="43" t="s">
        <v>4244</v>
      </c>
      <c r="B1316" s="42" t="s">
        <v>1996</v>
      </c>
      <c r="C1316" s="42" t="s">
        <v>4255</v>
      </c>
      <c r="D1316" s="42" t="s">
        <v>3958</v>
      </c>
      <c r="E1316" s="42" t="s">
        <v>5522</v>
      </c>
      <c r="F1316" s="40">
        <v>413</v>
      </c>
    </row>
    <row r="1317" spans="1:6" x14ac:dyDescent="0.25">
      <c r="A1317" s="43" t="s">
        <v>4244</v>
      </c>
      <c r="B1317" s="42" t="s">
        <v>1996</v>
      </c>
      <c r="C1317" s="42" t="s">
        <v>4255</v>
      </c>
      <c r="D1317" s="42" t="s">
        <v>3959</v>
      </c>
      <c r="E1317" s="42" t="s">
        <v>5523</v>
      </c>
      <c r="F1317" s="40">
        <v>414</v>
      </c>
    </row>
    <row r="1318" spans="1:6" x14ac:dyDescent="0.25">
      <c r="A1318" s="43" t="s">
        <v>4244</v>
      </c>
      <c r="B1318" s="42" t="s">
        <v>1996</v>
      </c>
      <c r="C1318" s="42" t="s">
        <v>4255</v>
      </c>
      <c r="D1318" s="42" t="s">
        <v>3960</v>
      </c>
      <c r="E1318" s="42" t="s">
        <v>5524</v>
      </c>
      <c r="F1318" s="40">
        <v>415</v>
      </c>
    </row>
    <row r="1319" spans="1:6" x14ac:dyDescent="0.25">
      <c r="A1319" s="43" t="s">
        <v>4244</v>
      </c>
      <c r="B1319" s="42" t="s">
        <v>1996</v>
      </c>
      <c r="C1319" s="42" t="s">
        <v>4255</v>
      </c>
      <c r="D1319" s="42" t="s">
        <v>3961</v>
      </c>
      <c r="E1319" s="42" t="s">
        <v>5525</v>
      </c>
      <c r="F1319" s="40">
        <v>416</v>
      </c>
    </row>
    <row r="1320" spans="1:6" x14ac:dyDescent="0.25">
      <c r="A1320" s="43" t="s">
        <v>4244</v>
      </c>
      <c r="B1320" s="42" t="s">
        <v>1996</v>
      </c>
      <c r="C1320" s="42" t="s">
        <v>4255</v>
      </c>
      <c r="D1320" s="42" t="s">
        <v>3962</v>
      </c>
      <c r="E1320" s="42" t="s">
        <v>5526</v>
      </c>
      <c r="F1320" s="40">
        <v>417</v>
      </c>
    </row>
    <row r="1321" spans="1:6" x14ac:dyDescent="0.25">
      <c r="A1321" s="43" t="s">
        <v>4244</v>
      </c>
      <c r="B1321" s="42" t="s">
        <v>1996</v>
      </c>
      <c r="C1321" s="42" t="s">
        <v>4255</v>
      </c>
      <c r="D1321" s="42" t="s">
        <v>3963</v>
      </c>
      <c r="E1321" s="42" t="s">
        <v>5527</v>
      </c>
      <c r="F1321" s="40">
        <v>418</v>
      </c>
    </row>
    <row r="1322" spans="1:6" x14ac:dyDescent="0.25">
      <c r="A1322" s="43" t="s">
        <v>4244</v>
      </c>
      <c r="B1322" s="42" t="s">
        <v>1996</v>
      </c>
      <c r="C1322" s="42" t="s">
        <v>4255</v>
      </c>
      <c r="D1322" s="42" t="s">
        <v>3964</v>
      </c>
      <c r="E1322" s="42" t="s">
        <v>5528</v>
      </c>
      <c r="F1322" s="40">
        <v>419</v>
      </c>
    </row>
    <row r="1323" spans="1:6" x14ac:dyDescent="0.25">
      <c r="A1323" s="43" t="s">
        <v>4244</v>
      </c>
      <c r="B1323" s="42" t="s">
        <v>1996</v>
      </c>
      <c r="C1323" s="42" t="s">
        <v>4255</v>
      </c>
      <c r="D1323" s="42" t="s">
        <v>3965</v>
      </c>
      <c r="E1323" s="42" t="s">
        <v>5529</v>
      </c>
      <c r="F1323" s="40">
        <v>420</v>
      </c>
    </row>
    <row r="1324" spans="1:6" x14ac:dyDescent="0.25">
      <c r="A1324" s="43" t="s">
        <v>4244</v>
      </c>
      <c r="B1324" s="42" t="s">
        <v>1996</v>
      </c>
      <c r="C1324" s="42" t="s">
        <v>4255</v>
      </c>
      <c r="D1324" s="42" t="s">
        <v>3966</v>
      </c>
      <c r="E1324" s="42" t="s">
        <v>5530</v>
      </c>
      <c r="F1324" s="40">
        <v>421</v>
      </c>
    </row>
    <row r="1325" spans="1:6" x14ac:dyDescent="0.25">
      <c r="A1325" s="43" t="s">
        <v>4244</v>
      </c>
      <c r="B1325" s="42" t="s">
        <v>1996</v>
      </c>
      <c r="C1325" s="42" t="s">
        <v>4255</v>
      </c>
      <c r="D1325" s="42" t="s">
        <v>3967</v>
      </c>
      <c r="E1325" s="42" t="s">
        <v>5531</v>
      </c>
      <c r="F1325" s="40">
        <v>422</v>
      </c>
    </row>
    <row r="1326" spans="1:6" x14ac:dyDescent="0.25">
      <c r="A1326" s="43" t="s">
        <v>4244</v>
      </c>
      <c r="B1326" s="42" t="s">
        <v>1996</v>
      </c>
      <c r="C1326" s="42" t="s">
        <v>4255</v>
      </c>
      <c r="D1326" s="42" t="s">
        <v>3294</v>
      </c>
      <c r="E1326" s="42" t="s">
        <v>5532</v>
      </c>
      <c r="F1326" s="40">
        <v>423</v>
      </c>
    </row>
    <row r="1327" spans="1:6" x14ac:dyDescent="0.25">
      <c r="A1327" s="43" t="s">
        <v>4244</v>
      </c>
      <c r="B1327" s="42" t="s">
        <v>1996</v>
      </c>
      <c r="C1327" s="42" t="s">
        <v>4255</v>
      </c>
      <c r="D1327" s="42" t="s">
        <v>3968</v>
      </c>
      <c r="E1327" s="42" t="s">
        <v>5533</v>
      </c>
      <c r="F1327" s="40">
        <v>424</v>
      </c>
    </row>
    <row r="1328" spans="1:6" x14ac:dyDescent="0.25">
      <c r="A1328" s="43" t="s">
        <v>4244</v>
      </c>
      <c r="B1328" s="42" t="s">
        <v>1996</v>
      </c>
      <c r="C1328" s="42" t="s">
        <v>4255</v>
      </c>
      <c r="D1328" s="42" t="s">
        <v>3969</v>
      </c>
      <c r="E1328" s="42" t="s">
        <v>5534</v>
      </c>
      <c r="F1328" s="40">
        <v>425</v>
      </c>
    </row>
    <row r="1329" spans="1:6" x14ac:dyDescent="0.25">
      <c r="A1329" s="43" t="s">
        <v>4244</v>
      </c>
      <c r="B1329" s="42" t="s">
        <v>1996</v>
      </c>
      <c r="C1329" s="42" t="s">
        <v>4255</v>
      </c>
      <c r="D1329" s="42" t="s">
        <v>2874</v>
      </c>
      <c r="E1329" s="42" t="s">
        <v>5535</v>
      </c>
      <c r="F1329" s="40">
        <v>426</v>
      </c>
    </row>
    <row r="1330" spans="1:6" x14ac:dyDescent="0.25">
      <c r="A1330" s="43" t="s">
        <v>4244</v>
      </c>
      <c r="B1330" s="42" t="s">
        <v>1996</v>
      </c>
      <c r="C1330" s="42" t="s">
        <v>4255</v>
      </c>
      <c r="D1330" s="42" t="s">
        <v>3970</v>
      </c>
      <c r="E1330" s="42" t="s">
        <v>5536</v>
      </c>
      <c r="F1330" s="40">
        <v>427</v>
      </c>
    </row>
    <row r="1331" spans="1:6" x14ac:dyDescent="0.25">
      <c r="A1331" s="43" t="s">
        <v>4244</v>
      </c>
      <c r="B1331" s="42" t="s">
        <v>1996</v>
      </c>
      <c r="C1331" s="42" t="s">
        <v>4255</v>
      </c>
      <c r="D1331" s="42" t="s">
        <v>3307</v>
      </c>
      <c r="E1331" s="42" t="s">
        <v>5537</v>
      </c>
      <c r="F1331" s="40">
        <v>428</v>
      </c>
    </row>
    <row r="1332" spans="1:6" x14ac:dyDescent="0.25">
      <c r="A1332" s="43" t="s">
        <v>4244</v>
      </c>
      <c r="B1332" s="42" t="s">
        <v>1996</v>
      </c>
      <c r="C1332" s="42" t="s">
        <v>4255</v>
      </c>
      <c r="D1332" s="42" t="s">
        <v>3971</v>
      </c>
      <c r="E1332" s="42" t="s">
        <v>5538</v>
      </c>
      <c r="F1332" s="40">
        <v>429</v>
      </c>
    </row>
    <row r="1333" spans="1:6" x14ac:dyDescent="0.25">
      <c r="A1333" s="43" t="s">
        <v>4244</v>
      </c>
      <c r="B1333" s="42" t="s">
        <v>1996</v>
      </c>
      <c r="C1333" s="42" t="s">
        <v>4255</v>
      </c>
      <c r="D1333" s="42" t="s">
        <v>3972</v>
      </c>
      <c r="E1333" s="42" t="s">
        <v>5539</v>
      </c>
      <c r="F1333" s="40">
        <v>430</v>
      </c>
    </row>
    <row r="1334" spans="1:6" x14ac:dyDescent="0.25">
      <c r="A1334" s="43" t="s">
        <v>4244</v>
      </c>
      <c r="B1334" s="42" t="s">
        <v>1996</v>
      </c>
      <c r="C1334" s="42" t="s">
        <v>4255</v>
      </c>
      <c r="D1334" s="42" t="s">
        <v>3973</v>
      </c>
      <c r="E1334" s="42" t="s">
        <v>5540</v>
      </c>
      <c r="F1334" s="40">
        <v>431</v>
      </c>
    </row>
    <row r="1335" spans="1:6" x14ac:dyDescent="0.25">
      <c r="A1335" s="43" t="s">
        <v>4244</v>
      </c>
      <c r="B1335" s="42" t="s">
        <v>1996</v>
      </c>
      <c r="C1335" s="42" t="s">
        <v>4255</v>
      </c>
      <c r="D1335" s="42" t="s">
        <v>2897</v>
      </c>
      <c r="E1335" s="42" t="s">
        <v>5541</v>
      </c>
      <c r="F1335" s="40">
        <v>432</v>
      </c>
    </row>
    <row r="1336" spans="1:6" x14ac:dyDescent="0.25">
      <c r="A1336" s="43" t="s">
        <v>4244</v>
      </c>
      <c r="B1336" s="42" t="s">
        <v>1996</v>
      </c>
      <c r="C1336" s="42" t="s">
        <v>4255</v>
      </c>
      <c r="D1336" s="42" t="s">
        <v>3974</v>
      </c>
      <c r="E1336" s="42" t="s">
        <v>5542</v>
      </c>
      <c r="F1336" s="40">
        <v>433</v>
      </c>
    </row>
    <row r="1337" spans="1:6" x14ac:dyDescent="0.25">
      <c r="A1337" s="43" t="s">
        <v>4244</v>
      </c>
      <c r="B1337" s="42" t="s">
        <v>1996</v>
      </c>
      <c r="C1337" s="42" t="s">
        <v>4255</v>
      </c>
      <c r="D1337" s="42" t="s">
        <v>3975</v>
      </c>
      <c r="E1337" s="42" t="s">
        <v>5543</v>
      </c>
      <c r="F1337" s="40">
        <v>434</v>
      </c>
    </row>
    <row r="1338" spans="1:6" x14ac:dyDescent="0.25">
      <c r="A1338" s="43" t="s">
        <v>4244</v>
      </c>
      <c r="B1338" s="42" t="s">
        <v>1996</v>
      </c>
      <c r="C1338" s="42" t="s">
        <v>4255</v>
      </c>
      <c r="D1338" s="42" t="s">
        <v>3976</v>
      </c>
      <c r="E1338" s="42" t="s">
        <v>5544</v>
      </c>
      <c r="F1338" s="40">
        <v>435</v>
      </c>
    </row>
    <row r="1339" spans="1:6" x14ac:dyDescent="0.25">
      <c r="A1339" s="43" t="s">
        <v>4244</v>
      </c>
      <c r="B1339" s="42" t="s">
        <v>1996</v>
      </c>
      <c r="C1339" s="42" t="s">
        <v>4255</v>
      </c>
      <c r="D1339" s="42" t="s">
        <v>3977</v>
      </c>
      <c r="E1339" s="42" t="s">
        <v>5545</v>
      </c>
      <c r="F1339" s="40">
        <v>436</v>
      </c>
    </row>
    <row r="1340" spans="1:6" x14ac:dyDescent="0.25">
      <c r="A1340" s="43" t="s">
        <v>4244</v>
      </c>
      <c r="B1340" s="42" t="s">
        <v>1996</v>
      </c>
      <c r="C1340" s="42" t="s">
        <v>4255</v>
      </c>
      <c r="D1340" s="42" t="s">
        <v>3978</v>
      </c>
      <c r="E1340" s="42" t="s">
        <v>5546</v>
      </c>
      <c r="F1340" s="40">
        <v>437</v>
      </c>
    </row>
    <row r="1341" spans="1:6" x14ac:dyDescent="0.25">
      <c r="A1341" s="43" t="s">
        <v>4244</v>
      </c>
      <c r="B1341" s="42" t="s">
        <v>1996</v>
      </c>
      <c r="C1341" s="42" t="s">
        <v>4255</v>
      </c>
      <c r="D1341" s="42" t="s">
        <v>3340</v>
      </c>
      <c r="E1341" s="42" t="s">
        <v>5547</v>
      </c>
      <c r="F1341" s="40">
        <v>438</v>
      </c>
    </row>
    <row r="1342" spans="1:6" x14ac:dyDescent="0.25">
      <c r="A1342" s="43" t="s">
        <v>4244</v>
      </c>
      <c r="B1342" s="42" t="s">
        <v>1996</v>
      </c>
      <c r="C1342" s="42" t="s">
        <v>4255</v>
      </c>
      <c r="D1342" s="42" t="s">
        <v>3979</v>
      </c>
      <c r="E1342" s="42" t="s">
        <v>5548</v>
      </c>
      <c r="F1342" s="40">
        <v>439</v>
      </c>
    </row>
    <row r="1343" spans="1:6" x14ac:dyDescent="0.25">
      <c r="A1343" s="43" t="s">
        <v>4244</v>
      </c>
      <c r="B1343" s="42" t="s">
        <v>1996</v>
      </c>
      <c r="C1343" s="42" t="s">
        <v>4255</v>
      </c>
      <c r="D1343" s="42" t="s">
        <v>3980</v>
      </c>
      <c r="E1343" s="42" t="s">
        <v>5549</v>
      </c>
      <c r="F1343" s="40">
        <v>440</v>
      </c>
    </row>
    <row r="1344" spans="1:6" x14ac:dyDescent="0.25">
      <c r="A1344" s="43" t="s">
        <v>4244</v>
      </c>
      <c r="B1344" s="42" t="s">
        <v>1996</v>
      </c>
      <c r="C1344" s="42" t="s">
        <v>4255</v>
      </c>
      <c r="D1344" s="42" t="s">
        <v>3981</v>
      </c>
      <c r="E1344" s="42" t="s">
        <v>5550</v>
      </c>
      <c r="F1344" s="40">
        <v>441</v>
      </c>
    </row>
    <row r="1345" spans="1:6" x14ac:dyDescent="0.25">
      <c r="A1345" s="43" t="s">
        <v>4244</v>
      </c>
      <c r="B1345" s="42" t="s">
        <v>1996</v>
      </c>
      <c r="C1345" s="42" t="s">
        <v>4255</v>
      </c>
      <c r="D1345" s="42" t="s">
        <v>3982</v>
      </c>
      <c r="E1345" s="42" t="s">
        <v>5551</v>
      </c>
      <c r="F1345" s="40">
        <v>442</v>
      </c>
    </row>
    <row r="1346" spans="1:6" x14ac:dyDescent="0.25">
      <c r="A1346" s="43" t="s">
        <v>4244</v>
      </c>
      <c r="B1346" s="42" t="s">
        <v>1996</v>
      </c>
      <c r="C1346" s="42" t="s">
        <v>4255</v>
      </c>
      <c r="D1346" s="42" t="s">
        <v>3983</v>
      </c>
      <c r="E1346" s="42" t="s">
        <v>5552</v>
      </c>
      <c r="F1346" s="40">
        <v>443</v>
      </c>
    </row>
    <row r="1347" spans="1:6" x14ac:dyDescent="0.25">
      <c r="A1347" s="43" t="s">
        <v>4244</v>
      </c>
      <c r="B1347" s="42" t="s">
        <v>1996</v>
      </c>
      <c r="C1347" s="42" t="s">
        <v>4255</v>
      </c>
      <c r="D1347" s="42" t="s">
        <v>3984</v>
      </c>
      <c r="E1347" s="42" t="s">
        <v>5553</v>
      </c>
      <c r="F1347" s="40">
        <v>444</v>
      </c>
    </row>
    <row r="1348" spans="1:6" x14ac:dyDescent="0.25">
      <c r="A1348" s="43" t="s">
        <v>4244</v>
      </c>
      <c r="B1348" s="42" t="s">
        <v>1996</v>
      </c>
      <c r="C1348" s="42" t="s">
        <v>4255</v>
      </c>
      <c r="D1348" s="42" t="s">
        <v>3985</v>
      </c>
      <c r="E1348" s="42" t="s">
        <v>5554</v>
      </c>
      <c r="F1348" s="40">
        <v>445</v>
      </c>
    </row>
    <row r="1349" spans="1:6" x14ac:dyDescent="0.25">
      <c r="A1349" s="43" t="s">
        <v>4244</v>
      </c>
      <c r="B1349" s="42" t="s">
        <v>1996</v>
      </c>
      <c r="C1349" s="42" t="s">
        <v>4255</v>
      </c>
      <c r="D1349" s="42" t="s">
        <v>3986</v>
      </c>
      <c r="E1349" s="42" t="s">
        <v>5555</v>
      </c>
      <c r="F1349" s="40">
        <v>446</v>
      </c>
    </row>
    <row r="1350" spans="1:6" x14ac:dyDescent="0.25">
      <c r="A1350" s="43" t="s">
        <v>4244</v>
      </c>
      <c r="B1350" s="42" t="s">
        <v>1996</v>
      </c>
      <c r="C1350" s="42" t="s">
        <v>4255</v>
      </c>
      <c r="D1350" s="42" t="s">
        <v>3987</v>
      </c>
      <c r="E1350" s="42" t="s">
        <v>5556</v>
      </c>
      <c r="F1350" s="40">
        <v>447</v>
      </c>
    </row>
    <row r="1351" spans="1:6" x14ac:dyDescent="0.25">
      <c r="A1351" s="43" t="s">
        <v>4244</v>
      </c>
      <c r="B1351" s="42" t="s">
        <v>1996</v>
      </c>
      <c r="C1351" s="42" t="s">
        <v>4255</v>
      </c>
      <c r="D1351" s="42" t="s">
        <v>3988</v>
      </c>
      <c r="E1351" s="42" t="s">
        <v>5557</v>
      </c>
      <c r="F1351" s="40">
        <v>448</v>
      </c>
    </row>
    <row r="1352" spans="1:6" x14ac:dyDescent="0.25">
      <c r="A1352" s="43" t="s">
        <v>4244</v>
      </c>
      <c r="B1352" s="42" t="s">
        <v>1996</v>
      </c>
      <c r="C1352" s="42" t="s">
        <v>4255</v>
      </c>
      <c r="D1352" s="42" t="s">
        <v>3989</v>
      </c>
      <c r="E1352" s="42" t="s">
        <v>5558</v>
      </c>
      <c r="F1352" s="40">
        <v>449</v>
      </c>
    </row>
    <row r="1353" spans="1:6" x14ac:dyDescent="0.25">
      <c r="A1353" s="43" t="s">
        <v>4244</v>
      </c>
      <c r="B1353" s="42" t="s">
        <v>1996</v>
      </c>
      <c r="C1353" s="42" t="s">
        <v>4255</v>
      </c>
      <c r="D1353" s="42" t="s">
        <v>3067</v>
      </c>
      <c r="E1353" s="42" t="s">
        <v>5559</v>
      </c>
      <c r="F1353" s="40">
        <v>450</v>
      </c>
    </row>
    <row r="1354" spans="1:6" x14ac:dyDescent="0.25">
      <c r="A1354" s="43" t="s">
        <v>4244</v>
      </c>
      <c r="B1354" s="42" t="s">
        <v>1996</v>
      </c>
      <c r="C1354" s="42" t="s">
        <v>4255</v>
      </c>
      <c r="D1354" s="42" t="s">
        <v>3990</v>
      </c>
      <c r="E1354" s="42" t="s">
        <v>5560</v>
      </c>
      <c r="F1354" s="40">
        <v>451</v>
      </c>
    </row>
    <row r="1355" spans="1:6" x14ac:dyDescent="0.25">
      <c r="A1355" s="43" t="s">
        <v>4244</v>
      </c>
      <c r="B1355" s="42" t="s">
        <v>1996</v>
      </c>
      <c r="C1355" s="42" t="s">
        <v>4255</v>
      </c>
      <c r="D1355" s="42" t="s">
        <v>3991</v>
      </c>
      <c r="E1355" s="42" t="s">
        <v>5561</v>
      </c>
      <c r="F1355" s="40">
        <v>452</v>
      </c>
    </row>
    <row r="1356" spans="1:6" x14ac:dyDescent="0.25">
      <c r="A1356" s="43" t="s">
        <v>4244</v>
      </c>
      <c r="B1356" s="42" t="s">
        <v>1996</v>
      </c>
      <c r="C1356" s="42" t="s">
        <v>4255</v>
      </c>
      <c r="D1356" s="42" t="s">
        <v>3992</v>
      </c>
      <c r="E1356" s="42" t="s">
        <v>5562</v>
      </c>
      <c r="F1356" s="40">
        <v>453</v>
      </c>
    </row>
    <row r="1357" spans="1:6" x14ac:dyDescent="0.25">
      <c r="A1357" s="43" t="s">
        <v>4244</v>
      </c>
      <c r="B1357" s="42" t="s">
        <v>1996</v>
      </c>
      <c r="C1357" s="42" t="s">
        <v>4255</v>
      </c>
      <c r="D1357" s="42" t="s">
        <v>3993</v>
      </c>
      <c r="E1357" s="42" t="s">
        <v>5563</v>
      </c>
      <c r="F1357" s="40">
        <v>454</v>
      </c>
    </row>
    <row r="1358" spans="1:6" x14ac:dyDescent="0.25">
      <c r="A1358" s="43" t="s">
        <v>4244</v>
      </c>
      <c r="B1358" s="42" t="s">
        <v>1996</v>
      </c>
      <c r="C1358" s="42" t="s">
        <v>4255</v>
      </c>
      <c r="D1358" s="42" t="s">
        <v>3994</v>
      </c>
      <c r="E1358" s="42" t="s">
        <v>5564</v>
      </c>
      <c r="F1358" s="40">
        <v>455</v>
      </c>
    </row>
    <row r="1359" spans="1:6" x14ac:dyDescent="0.25">
      <c r="A1359" s="43" t="s">
        <v>4244</v>
      </c>
      <c r="B1359" s="42" t="s">
        <v>1996</v>
      </c>
      <c r="C1359" s="42" t="s">
        <v>4255</v>
      </c>
      <c r="D1359" s="42" t="s">
        <v>3020</v>
      </c>
      <c r="E1359" s="42" t="s">
        <v>5565</v>
      </c>
      <c r="F1359" s="40">
        <v>456</v>
      </c>
    </row>
    <row r="1360" spans="1:6" x14ac:dyDescent="0.25">
      <c r="A1360" s="43" t="s">
        <v>4244</v>
      </c>
      <c r="B1360" s="42" t="s">
        <v>1996</v>
      </c>
      <c r="C1360" s="42" t="s">
        <v>4255</v>
      </c>
      <c r="D1360" s="42" t="s">
        <v>3022</v>
      </c>
      <c r="E1360" s="42" t="s">
        <v>5566</v>
      </c>
      <c r="F1360" s="40">
        <v>457</v>
      </c>
    </row>
    <row r="1361" spans="1:6" x14ac:dyDescent="0.25">
      <c r="A1361" s="43" t="s">
        <v>4244</v>
      </c>
      <c r="B1361" s="42" t="s">
        <v>1996</v>
      </c>
      <c r="C1361" s="42" t="s">
        <v>4255</v>
      </c>
      <c r="D1361" s="42" t="s">
        <v>3015</v>
      </c>
      <c r="E1361" s="42" t="s">
        <v>5567</v>
      </c>
      <c r="F1361" s="40">
        <v>458</v>
      </c>
    </row>
    <row r="1362" spans="1:6" x14ac:dyDescent="0.25">
      <c r="A1362" s="43" t="s">
        <v>4244</v>
      </c>
      <c r="B1362" s="42" t="s">
        <v>1996</v>
      </c>
      <c r="C1362" s="42" t="s">
        <v>4255</v>
      </c>
      <c r="D1362" s="42" t="s">
        <v>3018</v>
      </c>
      <c r="E1362" s="42" t="s">
        <v>5568</v>
      </c>
      <c r="F1362" s="40">
        <v>459</v>
      </c>
    </row>
    <row r="1363" spans="1:6" x14ac:dyDescent="0.25">
      <c r="A1363" s="43" t="s">
        <v>4244</v>
      </c>
      <c r="B1363" s="42" t="s">
        <v>1996</v>
      </c>
      <c r="C1363" s="42" t="s">
        <v>4255</v>
      </c>
      <c r="D1363" s="42" t="s">
        <v>3995</v>
      </c>
      <c r="E1363" s="42" t="s">
        <v>5569</v>
      </c>
      <c r="F1363" s="40">
        <v>460</v>
      </c>
    </row>
    <row r="1364" spans="1:6" x14ac:dyDescent="0.25">
      <c r="A1364" s="43" t="s">
        <v>4244</v>
      </c>
      <c r="B1364" s="42" t="s">
        <v>1996</v>
      </c>
      <c r="C1364" s="42" t="s">
        <v>4255</v>
      </c>
      <c r="D1364" s="42" t="s">
        <v>3996</v>
      </c>
      <c r="E1364" s="42" t="s">
        <v>5570</v>
      </c>
      <c r="F1364" s="40">
        <v>461</v>
      </c>
    </row>
    <row r="1365" spans="1:6" x14ac:dyDescent="0.25">
      <c r="A1365" s="43" t="s">
        <v>4244</v>
      </c>
      <c r="B1365" s="42" t="s">
        <v>1996</v>
      </c>
      <c r="C1365" s="42" t="s">
        <v>4255</v>
      </c>
      <c r="D1365" s="42" t="s">
        <v>3997</v>
      </c>
      <c r="E1365" s="42" t="s">
        <v>5571</v>
      </c>
      <c r="F1365" s="40">
        <v>462</v>
      </c>
    </row>
    <row r="1366" spans="1:6" x14ac:dyDescent="0.25">
      <c r="A1366" s="43" t="s">
        <v>4244</v>
      </c>
      <c r="B1366" s="42" t="s">
        <v>1996</v>
      </c>
      <c r="C1366" s="42" t="s">
        <v>4255</v>
      </c>
      <c r="D1366" s="42" t="s">
        <v>3998</v>
      </c>
      <c r="E1366" s="42" t="s">
        <v>5572</v>
      </c>
      <c r="F1366" s="40">
        <v>463</v>
      </c>
    </row>
    <row r="1367" spans="1:6" x14ac:dyDescent="0.25">
      <c r="A1367" s="43" t="s">
        <v>4244</v>
      </c>
      <c r="B1367" s="42" t="s">
        <v>1996</v>
      </c>
      <c r="C1367" s="42" t="s">
        <v>4255</v>
      </c>
      <c r="D1367" s="42" t="s">
        <v>2912</v>
      </c>
      <c r="E1367" s="42" t="s">
        <v>5573</v>
      </c>
      <c r="F1367" s="40">
        <v>464</v>
      </c>
    </row>
    <row r="1368" spans="1:6" x14ac:dyDescent="0.25">
      <c r="A1368" s="43" t="s">
        <v>4244</v>
      </c>
      <c r="B1368" s="42" t="s">
        <v>1996</v>
      </c>
      <c r="C1368" s="42" t="s">
        <v>4255</v>
      </c>
      <c r="D1368" s="42" t="s">
        <v>3999</v>
      </c>
      <c r="E1368" s="42" t="s">
        <v>5574</v>
      </c>
      <c r="F1368" s="40">
        <v>465</v>
      </c>
    </row>
    <row r="1369" spans="1:6" x14ac:dyDescent="0.25">
      <c r="A1369" s="43" t="s">
        <v>4244</v>
      </c>
      <c r="B1369" s="42" t="s">
        <v>1996</v>
      </c>
      <c r="C1369" s="42" t="s">
        <v>4255</v>
      </c>
      <c r="D1369" s="42" t="s">
        <v>4000</v>
      </c>
      <c r="E1369" s="42" t="s">
        <v>5575</v>
      </c>
      <c r="F1369" s="40">
        <v>466</v>
      </c>
    </row>
    <row r="1370" spans="1:6" x14ac:dyDescent="0.25">
      <c r="A1370" s="43" t="s">
        <v>4244</v>
      </c>
      <c r="B1370" s="42" t="s">
        <v>1996</v>
      </c>
      <c r="C1370" s="42" t="s">
        <v>4255</v>
      </c>
      <c r="D1370" s="42" t="s">
        <v>4001</v>
      </c>
      <c r="E1370" s="42" t="s">
        <v>5576</v>
      </c>
      <c r="F1370" s="40">
        <v>467</v>
      </c>
    </row>
    <row r="1371" spans="1:6" x14ac:dyDescent="0.25">
      <c r="A1371" s="43" t="s">
        <v>4244</v>
      </c>
      <c r="B1371" s="42" t="s">
        <v>1996</v>
      </c>
      <c r="C1371" s="42" t="s">
        <v>4255</v>
      </c>
      <c r="D1371" s="42" t="s">
        <v>3107</v>
      </c>
      <c r="E1371" s="42" t="s">
        <v>5577</v>
      </c>
      <c r="F1371" s="40">
        <v>468</v>
      </c>
    </row>
    <row r="1372" spans="1:6" x14ac:dyDescent="0.25">
      <c r="A1372" s="43" t="s">
        <v>4244</v>
      </c>
      <c r="B1372" s="42" t="s">
        <v>1996</v>
      </c>
      <c r="C1372" s="42" t="s">
        <v>4255</v>
      </c>
      <c r="D1372" s="42" t="s">
        <v>4002</v>
      </c>
      <c r="E1372" s="42" t="s">
        <v>5578</v>
      </c>
      <c r="F1372" s="40">
        <v>469</v>
      </c>
    </row>
    <row r="1373" spans="1:6" x14ac:dyDescent="0.25">
      <c r="A1373" s="43" t="s">
        <v>4244</v>
      </c>
      <c r="B1373" s="42" t="s">
        <v>1996</v>
      </c>
      <c r="C1373" s="42" t="s">
        <v>4255</v>
      </c>
      <c r="D1373" s="42" t="s">
        <v>4003</v>
      </c>
      <c r="E1373" s="42" t="s">
        <v>5579</v>
      </c>
      <c r="F1373" s="40">
        <v>470</v>
      </c>
    </row>
    <row r="1374" spans="1:6" x14ac:dyDescent="0.25">
      <c r="A1374" s="43" t="s">
        <v>4244</v>
      </c>
      <c r="B1374" s="42" t="s">
        <v>1996</v>
      </c>
      <c r="C1374" s="42" t="s">
        <v>4255</v>
      </c>
      <c r="D1374" s="42" t="s">
        <v>2705</v>
      </c>
      <c r="E1374" s="42" t="s">
        <v>5580</v>
      </c>
      <c r="F1374" s="40">
        <v>471</v>
      </c>
    </row>
    <row r="1375" spans="1:6" x14ac:dyDescent="0.25">
      <c r="A1375" s="43" t="s">
        <v>4244</v>
      </c>
      <c r="B1375" s="42" t="s">
        <v>1996</v>
      </c>
      <c r="C1375" s="42" t="s">
        <v>4255</v>
      </c>
      <c r="D1375" s="42" t="s">
        <v>4004</v>
      </c>
      <c r="E1375" s="42" t="s">
        <v>5581</v>
      </c>
      <c r="F1375" s="40">
        <v>472</v>
      </c>
    </row>
    <row r="1376" spans="1:6" x14ac:dyDescent="0.25">
      <c r="A1376" s="43" t="s">
        <v>4244</v>
      </c>
      <c r="B1376" s="42" t="s">
        <v>1996</v>
      </c>
      <c r="C1376" s="42" t="s">
        <v>4255</v>
      </c>
      <c r="D1376" s="42" t="s">
        <v>4005</v>
      </c>
      <c r="E1376" s="42" t="s">
        <v>5582</v>
      </c>
      <c r="F1376" s="40">
        <v>473</v>
      </c>
    </row>
    <row r="1377" spans="1:6" x14ac:dyDescent="0.25">
      <c r="A1377" s="43" t="s">
        <v>4244</v>
      </c>
      <c r="B1377" s="42" t="s">
        <v>1996</v>
      </c>
      <c r="C1377" s="42" t="s">
        <v>4255</v>
      </c>
      <c r="D1377" s="42" t="s">
        <v>3568</v>
      </c>
      <c r="E1377" s="42" t="s">
        <v>5583</v>
      </c>
      <c r="F1377" s="40">
        <v>474</v>
      </c>
    </row>
    <row r="1378" spans="1:6" x14ac:dyDescent="0.25">
      <c r="A1378" s="43" t="s">
        <v>4244</v>
      </c>
      <c r="B1378" s="42" t="s">
        <v>1996</v>
      </c>
      <c r="C1378" s="42" t="s">
        <v>4255</v>
      </c>
      <c r="D1378" s="42" t="s">
        <v>3570</v>
      </c>
      <c r="E1378" s="42" t="s">
        <v>5584</v>
      </c>
      <c r="F1378" s="40">
        <v>475</v>
      </c>
    </row>
    <row r="1379" spans="1:6" x14ac:dyDescent="0.25">
      <c r="A1379" s="43" t="s">
        <v>4244</v>
      </c>
      <c r="B1379" s="42" t="s">
        <v>1996</v>
      </c>
      <c r="C1379" s="42" t="s">
        <v>4255</v>
      </c>
      <c r="D1379" s="42" t="s">
        <v>4006</v>
      </c>
      <c r="E1379" s="42" t="s">
        <v>5585</v>
      </c>
      <c r="F1379" s="40">
        <v>476</v>
      </c>
    </row>
    <row r="1380" spans="1:6" x14ac:dyDescent="0.25">
      <c r="A1380" s="43" t="s">
        <v>4244</v>
      </c>
      <c r="B1380" s="42" t="s">
        <v>1996</v>
      </c>
      <c r="C1380" s="42" t="s">
        <v>4255</v>
      </c>
      <c r="D1380" s="42" t="s">
        <v>4007</v>
      </c>
      <c r="E1380" s="42" t="s">
        <v>5586</v>
      </c>
      <c r="F1380" s="40">
        <v>477</v>
      </c>
    </row>
    <row r="1381" spans="1:6" x14ac:dyDescent="0.25">
      <c r="A1381" s="43" t="s">
        <v>4244</v>
      </c>
      <c r="B1381" s="42" t="s">
        <v>1996</v>
      </c>
      <c r="C1381" s="42" t="s">
        <v>4255</v>
      </c>
      <c r="D1381" s="42" t="s">
        <v>4008</v>
      </c>
      <c r="E1381" s="42" t="s">
        <v>5587</v>
      </c>
      <c r="F1381" s="40">
        <v>478</v>
      </c>
    </row>
    <row r="1382" spans="1:6" x14ac:dyDescent="0.25">
      <c r="A1382" s="43" t="s">
        <v>4244</v>
      </c>
      <c r="B1382" s="42" t="s">
        <v>1996</v>
      </c>
      <c r="C1382" s="42" t="s">
        <v>4255</v>
      </c>
      <c r="D1382" s="42" t="s">
        <v>4009</v>
      </c>
      <c r="E1382" s="42" t="s">
        <v>5588</v>
      </c>
      <c r="F1382" s="40">
        <v>479</v>
      </c>
    </row>
    <row r="1383" spans="1:6" x14ac:dyDescent="0.25">
      <c r="A1383" s="43" t="s">
        <v>4244</v>
      </c>
      <c r="B1383" s="42" t="s">
        <v>1996</v>
      </c>
      <c r="C1383" s="42" t="s">
        <v>4255</v>
      </c>
      <c r="D1383" s="42" t="s">
        <v>4010</v>
      </c>
      <c r="E1383" s="42" t="s">
        <v>5589</v>
      </c>
      <c r="F1383" s="40">
        <v>480</v>
      </c>
    </row>
    <row r="1384" spans="1:6" x14ac:dyDescent="0.25">
      <c r="A1384" s="43" t="s">
        <v>4244</v>
      </c>
      <c r="B1384" s="42" t="s">
        <v>1996</v>
      </c>
      <c r="C1384" s="42" t="s">
        <v>4255</v>
      </c>
      <c r="D1384" s="42" t="s">
        <v>4011</v>
      </c>
      <c r="E1384" s="42" t="s">
        <v>5590</v>
      </c>
      <c r="F1384" s="40">
        <v>481</v>
      </c>
    </row>
    <row r="1385" spans="1:6" x14ac:dyDescent="0.25">
      <c r="A1385" s="43" t="s">
        <v>4244</v>
      </c>
      <c r="B1385" s="42" t="s">
        <v>1996</v>
      </c>
      <c r="C1385" s="42" t="s">
        <v>4255</v>
      </c>
      <c r="D1385" s="42" t="s">
        <v>4012</v>
      </c>
      <c r="E1385" s="42" t="s">
        <v>5591</v>
      </c>
      <c r="F1385" s="40">
        <v>482</v>
      </c>
    </row>
    <row r="1386" spans="1:6" x14ac:dyDescent="0.25">
      <c r="A1386" s="43" t="s">
        <v>4244</v>
      </c>
      <c r="B1386" s="42" t="s">
        <v>1996</v>
      </c>
      <c r="C1386" s="42" t="s">
        <v>4255</v>
      </c>
      <c r="D1386" s="42" t="s">
        <v>4013</v>
      </c>
      <c r="E1386" s="42" t="s">
        <v>5592</v>
      </c>
      <c r="F1386" s="40">
        <v>483</v>
      </c>
    </row>
    <row r="1387" spans="1:6" x14ac:dyDescent="0.25">
      <c r="A1387" s="43" t="s">
        <v>4244</v>
      </c>
      <c r="B1387" s="42" t="s">
        <v>1996</v>
      </c>
      <c r="C1387" s="42" t="s">
        <v>4255</v>
      </c>
      <c r="D1387" s="42" t="s">
        <v>4014</v>
      </c>
      <c r="E1387" s="42" t="s">
        <v>5593</v>
      </c>
      <c r="F1387" s="40">
        <v>484</v>
      </c>
    </row>
    <row r="1388" spans="1:6" x14ac:dyDescent="0.25">
      <c r="A1388" s="43" t="s">
        <v>4244</v>
      </c>
      <c r="B1388" s="42" t="s">
        <v>1996</v>
      </c>
      <c r="C1388" s="42" t="s">
        <v>4255</v>
      </c>
      <c r="D1388" s="42" t="s">
        <v>4015</v>
      </c>
      <c r="E1388" s="42" t="s">
        <v>5594</v>
      </c>
      <c r="F1388" s="40">
        <v>485</v>
      </c>
    </row>
    <row r="1389" spans="1:6" x14ac:dyDescent="0.25">
      <c r="A1389" s="43" t="s">
        <v>4244</v>
      </c>
      <c r="B1389" s="42" t="s">
        <v>1996</v>
      </c>
      <c r="C1389" s="42" t="s">
        <v>4255</v>
      </c>
      <c r="D1389" s="42" t="s">
        <v>4016</v>
      </c>
      <c r="E1389" s="42" t="s">
        <v>5595</v>
      </c>
      <c r="F1389" s="40">
        <v>486</v>
      </c>
    </row>
    <row r="1390" spans="1:6" x14ac:dyDescent="0.25">
      <c r="A1390" s="43" t="s">
        <v>4244</v>
      </c>
      <c r="B1390" s="42" t="s">
        <v>1996</v>
      </c>
      <c r="C1390" s="42" t="s">
        <v>4255</v>
      </c>
      <c r="D1390" s="42" t="s">
        <v>4017</v>
      </c>
      <c r="E1390" s="42" t="s">
        <v>5596</v>
      </c>
      <c r="F1390" s="40">
        <v>487</v>
      </c>
    </row>
    <row r="1391" spans="1:6" x14ac:dyDescent="0.25">
      <c r="A1391" s="43" t="s">
        <v>4244</v>
      </c>
      <c r="B1391" s="42" t="s">
        <v>1996</v>
      </c>
      <c r="C1391" s="42" t="s">
        <v>4255</v>
      </c>
      <c r="D1391" s="42" t="s">
        <v>4018</v>
      </c>
      <c r="E1391" s="42" t="s">
        <v>5597</v>
      </c>
      <c r="F1391" s="40">
        <v>488</v>
      </c>
    </row>
    <row r="1392" spans="1:6" x14ac:dyDescent="0.25">
      <c r="A1392" s="43" t="s">
        <v>4244</v>
      </c>
      <c r="B1392" s="42" t="s">
        <v>1996</v>
      </c>
      <c r="C1392" s="42" t="s">
        <v>4255</v>
      </c>
      <c r="D1392" s="42" t="s">
        <v>4019</v>
      </c>
      <c r="E1392" s="42" t="s">
        <v>5598</v>
      </c>
      <c r="F1392" s="40">
        <v>489</v>
      </c>
    </row>
    <row r="1393" spans="1:6" x14ac:dyDescent="0.25">
      <c r="A1393" s="43" t="s">
        <v>4244</v>
      </c>
      <c r="B1393" s="42" t="s">
        <v>1996</v>
      </c>
      <c r="C1393" s="42" t="s">
        <v>4255</v>
      </c>
      <c r="D1393" s="42" t="s">
        <v>4020</v>
      </c>
      <c r="E1393" s="42" t="s">
        <v>5599</v>
      </c>
      <c r="F1393" s="40">
        <v>490</v>
      </c>
    </row>
    <row r="1394" spans="1:6" x14ac:dyDescent="0.25">
      <c r="A1394" s="43" t="s">
        <v>4244</v>
      </c>
      <c r="B1394" s="42" t="s">
        <v>1996</v>
      </c>
      <c r="C1394" s="42" t="s">
        <v>4255</v>
      </c>
      <c r="D1394" s="42" t="s">
        <v>4021</v>
      </c>
      <c r="E1394" s="42" t="s">
        <v>5600</v>
      </c>
      <c r="F1394" s="40">
        <v>491</v>
      </c>
    </row>
    <row r="1395" spans="1:6" x14ac:dyDescent="0.25">
      <c r="A1395" s="43" t="s">
        <v>4244</v>
      </c>
      <c r="B1395" s="42" t="s">
        <v>1996</v>
      </c>
      <c r="C1395" s="42" t="s">
        <v>4255</v>
      </c>
      <c r="D1395" s="42" t="s">
        <v>4022</v>
      </c>
      <c r="E1395" s="42" t="s">
        <v>5601</v>
      </c>
      <c r="F1395" s="40">
        <v>492</v>
      </c>
    </row>
    <row r="1396" spans="1:6" x14ac:dyDescent="0.25">
      <c r="A1396" s="43" t="s">
        <v>4244</v>
      </c>
      <c r="B1396" s="42" t="s">
        <v>1996</v>
      </c>
      <c r="C1396" s="42" t="s">
        <v>4255</v>
      </c>
      <c r="D1396" s="42" t="s">
        <v>4023</v>
      </c>
      <c r="E1396" s="42" t="s">
        <v>5602</v>
      </c>
      <c r="F1396" s="40">
        <v>493</v>
      </c>
    </row>
    <row r="1397" spans="1:6" x14ac:dyDescent="0.25">
      <c r="A1397" s="43" t="s">
        <v>4244</v>
      </c>
      <c r="B1397" s="42" t="s">
        <v>1996</v>
      </c>
      <c r="C1397" s="42" t="s">
        <v>4255</v>
      </c>
      <c r="D1397" s="42" t="s">
        <v>4024</v>
      </c>
      <c r="E1397" s="42" t="s">
        <v>5603</v>
      </c>
      <c r="F1397" s="40">
        <v>494</v>
      </c>
    </row>
    <row r="1398" spans="1:6" x14ac:dyDescent="0.25">
      <c r="A1398" s="43" t="s">
        <v>4244</v>
      </c>
      <c r="B1398" s="42" t="s">
        <v>1996</v>
      </c>
      <c r="C1398" s="42" t="s">
        <v>4255</v>
      </c>
      <c r="D1398" s="42" t="s">
        <v>4025</v>
      </c>
      <c r="E1398" s="42" t="s">
        <v>5604</v>
      </c>
      <c r="F1398" s="40">
        <v>495</v>
      </c>
    </row>
    <row r="1399" spans="1:6" x14ac:dyDescent="0.25">
      <c r="A1399" s="43" t="s">
        <v>4244</v>
      </c>
      <c r="B1399" s="42" t="s">
        <v>1996</v>
      </c>
      <c r="C1399" s="42" t="s">
        <v>4255</v>
      </c>
      <c r="D1399" s="42" t="s">
        <v>2905</v>
      </c>
      <c r="E1399" s="42" t="s">
        <v>5605</v>
      </c>
      <c r="F1399" s="40">
        <v>496</v>
      </c>
    </row>
    <row r="1400" spans="1:6" x14ac:dyDescent="0.25">
      <c r="A1400" s="43" t="s">
        <v>4244</v>
      </c>
      <c r="B1400" s="42" t="s">
        <v>1996</v>
      </c>
      <c r="C1400" s="42" t="s">
        <v>4255</v>
      </c>
      <c r="D1400" s="42" t="s">
        <v>4026</v>
      </c>
      <c r="E1400" s="42" t="s">
        <v>5606</v>
      </c>
      <c r="F1400" s="40">
        <v>497</v>
      </c>
    </row>
    <row r="1401" spans="1:6" x14ac:dyDescent="0.25">
      <c r="A1401" s="43" t="s">
        <v>4244</v>
      </c>
      <c r="B1401" s="42" t="s">
        <v>1996</v>
      </c>
      <c r="C1401" s="42" t="s">
        <v>4255</v>
      </c>
      <c r="D1401" s="42" t="s">
        <v>4027</v>
      </c>
      <c r="E1401" s="42" t="s">
        <v>5607</v>
      </c>
      <c r="F1401" s="40">
        <v>498</v>
      </c>
    </row>
    <row r="1402" spans="1:6" x14ac:dyDescent="0.25">
      <c r="A1402" s="43" t="s">
        <v>4244</v>
      </c>
      <c r="B1402" s="42" t="s">
        <v>1996</v>
      </c>
      <c r="C1402" s="42" t="s">
        <v>4255</v>
      </c>
      <c r="D1402" s="42" t="s">
        <v>3475</v>
      </c>
      <c r="E1402" s="42" t="s">
        <v>5608</v>
      </c>
      <c r="F1402" s="40">
        <v>499</v>
      </c>
    </row>
    <row r="1403" spans="1:6" x14ac:dyDescent="0.25">
      <c r="A1403" s="43" t="s">
        <v>4244</v>
      </c>
      <c r="B1403" s="42" t="s">
        <v>1996</v>
      </c>
      <c r="C1403" s="42" t="s">
        <v>4255</v>
      </c>
      <c r="D1403" s="42" t="s">
        <v>4028</v>
      </c>
      <c r="E1403" s="42" t="s">
        <v>5609</v>
      </c>
      <c r="F1403" s="40">
        <v>500</v>
      </c>
    </row>
    <row r="1404" spans="1:6" x14ac:dyDescent="0.25">
      <c r="A1404" s="43" t="s">
        <v>4244</v>
      </c>
      <c r="B1404" s="42" t="s">
        <v>1996</v>
      </c>
      <c r="C1404" s="42" t="s">
        <v>4255</v>
      </c>
      <c r="D1404" s="42" t="s">
        <v>2770</v>
      </c>
      <c r="E1404" s="42" t="s">
        <v>5610</v>
      </c>
      <c r="F1404" s="40">
        <v>501</v>
      </c>
    </row>
    <row r="1405" spans="1:6" x14ac:dyDescent="0.25">
      <c r="A1405" s="43" t="s">
        <v>4244</v>
      </c>
      <c r="B1405" s="42" t="s">
        <v>1996</v>
      </c>
      <c r="C1405" s="42" t="s">
        <v>4255</v>
      </c>
      <c r="D1405" s="42" t="s">
        <v>3073</v>
      </c>
      <c r="E1405" s="42" t="s">
        <v>5611</v>
      </c>
      <c r="F1405" s="40">
        <v>502</v>
      </c>
    </row>
    <row r="1406" spans="1:6" x14ac:dyDescent="0.25">
      <c r="A1406" s="43" t="s">
        <v>4244</v>
      </c>
      <c r="B1406" s="42" t="s">
        <v>1996</v>
      </c>
      <c r="C1406" s="42" t="s">
        <v>4255</v>
      </c>
      <c r="D1406" s="42" t="s">
        <v>4029</v>
      </c>
      <c r="E1406" s="42" t="s">
        <v>5612</v>
      </c>
      <c r="F1406" s="40">
        <v>503</v>
      </c>
    </row>
    <row r="1407" spans="1:6" x14ac:dyDescent="0.25">
      <c r="A1407" s="43" t="s">
        <v>4244</v>
      </c>
      <c r="B1407" s="42" t="s">
        <v>1996</v>
      </c>
      <c r="C1407" s="42" t="s">
        <v>4255</v>
      </c>
      <c r="D1407" s="42" t="s">
        <v>3303</v>
      </c>
      <c r="E1407" s="42" t="s">
        <v>5613</v>
      </c>
      <c r="F1407" s="40">
        <v>504</v>
      </c>
    </row>
    <row r="1408" spans="1:6" x14ac:dyDescent="0.25">
      <c r="A1408" s="43" t="s">
        <v>4244</v>
      </c>
      <c r="B1408" s="42" t="s">
        <v>1996</v>
      </c>
      <c r="C1408" s="42" t="s">
        <v>4255</v>
      </c>
      <c r="D1408" s="42" t="s">
        <v>3262</v>
      </c>
      <c r="E1408" s="42" t="s">
        <v>5614</v>
      </c>
      <c r="F1408" s="40">
        <v>505</v>
      </c>
    </row>
    <row r="1409" spans="1:6" x14ac:dyDescent="0.25">
      <c r="A1409" s="43" t="s">
        <v>4244</v>
      </c>
      <c r="B1409" s="42" t="s">
        <v>1996</v>
      </c>
      <c r="C1409" s="42" t="s">
        <v>4255</v>
      </c>
      <c r="D1409" s="42" t="s">
        <v>4030</v>
      </c>
      <c r="E1409" s="42" t="s">
        <v>5615</v>
      </c>
      <c r="F1409" s="40">
        <v>506</v>
      </c>
    </row>
    <row r="1410" spans="1:6" x14ac:dyDescent="0.25">
      <c r="A1410" s="43" t="s">
        <v>4244</v>
      </c>
      <c r="B1410" s="42" t="s">
        <v>1996</v>
      </c>
      <c r="C1410" s="42" t="s">
        <v>4255</v>
      </c>
      <c r="D1410" s="42" t="s">
        <v>4031</v>
      </c>
      <c r="E1410" s="42" t="s">
        <v>5616</v>
      </c>
      <c r="F1410" s="40">
        <v>507</v>
      </c>
    </row>
    <row r="1411" spans="1:6" x14ac:dyDescent="0.25">
      <c r="A1411" s="43" t="s">
        <v>4244</v>
      </c>
      <c r="B1411" s="42" t="s">
        <v>1996</v>
      </c>
      <c r="C1411" s="42" t="s">
        <v>4255</v>
      </c>
      <c r="D1411" s="42" t="s">
        <v>4032</v>
      </c>
      <c r="E1411" s="42" t="s">
        <v>5617</v>
      </c>
      <c r="F1411" s="40">
        <v>508</v>
      </c>
    </row>
    <row r="1412" spans="1:6" x14ac:dyDescent="0.25">
      <c r="A1412" s="43" t="s">
        <v>4244</v>
      </c>
      <c r="B1412" s="42" t="s">
        <v>1996</v>
      </c>
      <c r="C1412" s="42" t="s">
        <v>4255</v>
      </c>
      <c r="D1412" s="42" t="s">
        <v>3257</v>
      </c>
      <c r="E1412" s="42" t="s">
        <v>5618</v>
      </c>
      <c r="F1412" s="40">
        <v>509</v>
      </c>
    </row>
    <row r="1413" spans="1:6" x14ac:dyDescent="0.25">
      <c r="A1413" s="43" t="s">
        <v>4244</v>
      </c>
      <c r="B1413" s="42" t="s">
        <v>1996</v>
      </c>
      <c r="C1413" s="42" t="s">
        <v>4255</v>
      </c>
      <c r="D1413" s="42" t="s">
        <v>4033</v>
      </c>
      <c r="E1413" s="42" t="s">
        <v>5619</v>
      </c>
      <c r="F1413" s="40">
        <v>510</v>
      </c>
    </row>
    <row r="1414" spans="1:6" x14ac:dyDescent="0.25">
      <c r="A1414" s="43" t="s">
        <v>4244</v>
      </c>
      <c r="B1414" s="42" t="s">
        <v>1996</v>
      </c>
      <c r="C1414" s="42" t="s">
        <v>4255</v>
      </c>
      <c r="D1414" s="42" t="s">
        <v>4034</v>
      </c>
      <c r="E1414" s="42" t="s">
        <v>5620</v>
      </c>
      <c r="F1414" s="40">
        <v>511</v>
      </c>
    </row>
    <row r="1415" spans="1:6" x14ac:dyDescent="0.25">
      <c r="A1415" s="43" t="s">
        <v>4244</v>
      </c>
      <c r="B1415" s="42" t="s">
        <v>1996</v>
      </c>
      <c r="C1415" s="42" t="s">
        <v>4255</v>
      </c>
      <c r="D1415" s="42" t="s">
        <v>4035</v>
      </c>
      <c r="E1415" s="42" t="s">
        <v>5621</v>
      </c>
      <c r="F1415" s="40">
        <v>512</v>
      </c>
    </row>
    <row r="1416" spans="1:6" x14ac:dyDescent="0.25">
      <c r="A1416" s="43" t="s">
        <v>4244</v>
      </c>
      <c r="B1416" s="42" t="s">
        <v>1996</v>
      </c>
      <c r="C1416" s="42" t="s">
        <v>4255</v>
      </c>
      <c r="D1416" s="42" t="s">
        <v>4036</v>
      </c>
      <c r="E1416" s="42" t="s">
        <v>5622</v>
      </c>
      <c r="F1416" s="40">
        <v>513</v>
      </c>
    </row>
    <row r="1417" spans="1:6" x14ac:dyDescent="0.25">
      <c r="A1417" s="43" t="s">
        <v>4244</v>
      </c>
      <c r="B1417" s="42" t="s">
        <v>1996</v>
      </c>
      <c r="C1417" s="42" t="s">
        <v>4255</v>
      </c>
      <c r="D1417" s="42" t="s">
        <v>4037</v>
      </c>
      <c r="E1417" s="42" t="s">
        <v>5623</v>
      </c>
      <c r="F1417" s="40">
        <v>514</v>
      </c>
    </row>
    <row r="1418" spans="1:6" x14ac:dyDescent="0.25">
      <c r="A1418" s="43" t="s">
        <v>4244</v>
      </c>
      <c r="B1418" s="42" t="s">
        <v>1996</v>
      </c>
      <c r="C1418" s="42" t="s">
        <v>4255</v>
      </c>
      <c r="D1418" s="42" t="s">
        <v>4038</v>
      </c>
      <c r="E1418" s="42" t="s">
        <v>5624</v>
      </c>
      <c r="F1418" s="40">
        <v>515</v>
      </c>
    </row>
    <row r="1419" spans="1:6" x14ac:dyDescent="0.25">
      <c r="A1419" s="43" t="s">
        <v>4244</v>
      </c>
      <c r="B1419" s="42" t="s">
        <v>1996</v>
      </c>
      <c r="C1419" s="42" t="s">
        <v>4255</v>
      </c>
      <c r="D1419" s="42" t="s">
        <v>4039</v>
      </c>
      <c r="E1419" s="42" t="s">
        <v>5625</v>
      </c>
      <c r="F1419" s="40">
        <v>516</v>
      </c>
    </row>
    <row r="1420" spans="1:6" x14ac:dyDescent="0.25">
      <c r="A1420" s="43" t="s">
        <v>4244</v>
      </c>
      <c r="B1420" s="42" t="s">
        <v>1996</v>
      </c>
      <c r="C1420" s="42" t="s">
        <v>4255</v>
      </c>
      <c r="D1420" s="42" t="s">
        <v>4040</v>
      </c>
      <c r="E1420" s="42" t="s">
        <v>5626</v>
      </c>
      <c r="F1420" s="40">
        <v>517</v>
      </c>
    </row>
    <row r="1421" spans="1:6" x14ac:dyDescent="0.25">
      <c r="A1421" s="43" t="s">
        <v>4244</v>
      </c>
      <c r="B1421" s="42" t="s">
        <v>1996</v>
      </c>
      <c r="C1421" s="42" t="s">
        <v>4255</v>
      </c>
      <c r="D1421" s="42" t="s">
        <v>4041</v>
      </c>
      <c r="E1421" s="42" t="s">
        <v>5627</v>
      </c>
      <c r="F1421" s="40">
        <v>518</v>
      </c>
    </row>
    <row r="1422" spans="1:6" x14ac:dyDescent="0.25">
      <c r="A1422" s="43" t="s">
        <v>4244</v>
      </c>
      <c r="B1422" s="42" t="s">
        <v>1996</v>
      </c>
      <c r="C1422" s="42" t="s">
        <v>4255</v>
      </c>
      <c r="D1422" s="42" t="s">
        <v>4042</v>
      </c>
      <c r="E1422" s="42" t="s">
        <v>5628</v>
      </c>
      <c r="F1422" s="40">
        <v>519</v>
      </c>
    </row>
    <row r="1423" spans="1:6" x14ac:dyDescent="0.25">
      <c r="A1423" s="43" t="s">
        <v>4244</v>
      </c>
      <c r="B1423" s="42" t="s">
        <v>1996</v>
      </c>
      <c r="C1423" s="42" t="s">
        <v>4255</v>
      </c>
      <c r="D1423" s="42" t="s">
        <v>4043</v>
      </c>
      <c r="E1423" s="42" t="s">
        <v>5629</v>
      </c>
      <c r="F1423" s="40">
        <v>520</v>
      </c>
    </row>
    <row r="1424" spans="1:6" x14ac:dyDescent="0.25">
      <c r="A1424" s="43" t="s">
        <v>4244</v>
      </c>
      <c r="B1424" s="42" t="s">
        <v>1996</v>
      </c>
      <c r="C1424" s="42" t="s">
        <v>4255</v>
      </c>
      <c r="D1424" s="42" t="s">
        <v>4044</v>
      </c>
      <c r="E1424" s="42" t="s">
        <v>5630</v>
      </c>
      <c r="F1424" s="40">
        <v>521</v>
      </c>
    </row>
    <row r="1425" spans="1:6" x14ac:dyDescent="0.25">
      <c r="A1425" s="43" t="s">
        <v>4244</v>
      </c>
      <c r="B1425" s="42" t="s">
        <v>1996</v>
      </c>
      <c r="C1425" s="42" t="s">
        <v>4255</v>
      </c>
      <c r="D1425" s="42" t="s">
        <v>4045</v>
      </c>
      <c r="E1425" s="42" t="s">
        <v>5631</v>
      </c>
      <c r="F1425" s="40">
        <v>522</v>
      </c>
    </row>
    <row r="1426" spans="1:6" x14ac:dyDescent="0.25">
      <c r="A1426" s="43" t="s">
        <v>4244</v>
      </c>
      <c r="B1426" s="42" t="s">
        <v>1996</v>
      </c>
      <c r="C1426" s="42" t="s">
        <v>4255</v>
      </c>
      <c r="D1426" s="42" t="s">
        <v>3240</v>
      </c>
      <c r="E1426" s="42" t="s">
        <v>5632</v>
      </c>
      <c r="F1426" s="40">
        <v>523</v>
      </c>
    </row>
    <row r="1427" spans="1:6" x14ac:dyDescent="0.25">
      <c r="A1427" s="43" t="s">
        <v>4244</v>
      </c>
      <c r="B1427" s="42" t="s">
        <v>1996</v>
      </c>
      <c r="C1427" s="42" t="s">
        <v>4255</v>
      </c>
      <c r="D1427" s="42" t="s">
        <v>4046</v>
      </c>
      <c r="E1427" s="42" t="s">
        <v>5633</v>
      </c>
      <c r="F1427" s="40">
        <v>524</v>
      </c>
    </row>
    <row r="1428" spans="1:6" x14ac:dyDescent="0.25">
      <c r="A1428" s="43" t="s">
        <v>4244</v>
      </c>
      <c r="B1428" s="42" t="s">
        <v>1996</v>
      </c>
      <c r="C1428" s="42" t="s">
        <v>4255</v>
      </c>
      <c r="D1428" s="42" t="s">
        <v>3269</v>
      </c>
      <c r="E1428" s="42" t="s">
        <v>5634</v>
      </c>
      <c r="F1428" s="40">
        <v>525</v>
      </c>
    </row>
    <row r="1429" spans="1:6" x14ac:dyDescent="0.25">
      <c r="A1429" s="43" t="s">
        <v>4244</v>
      </c>
      <c r="B1429" s="42" t="s">
        <v>1996</v>
      </c>
      <c r="C1429" s="42" t="s">
        <v>4255</v>
      </c>
      <c r="D1429" s="42" t="s">
        <v>4047</v>
      </c>
      <c r="E1429" s="42" t="s">
        <v>5635</v>
      </c>
      <c r="F1429" s="40">
        <v>526</v>
      </c>
    </row>
    <row r="1430" spans="1:6" x14ac:dyDescent="0.25">
      <c r="A1430" s="43" t="s">
        <v>4244</v>
      </c>
      <c r="B1430" s="42" t="s">
        <v>1996</v>
      </c>
      <c r="C1430" s="42" t="s">
        <v>4255</v>
      </c>
      <c r="D1430" s="42" t="s">
        <v>4048</v>
      </c>
      <c r="E1430" s="42" t="s">
        <v>5636</v>
      </c>
      <c r="F1430" s="40">
        <v>527</v>
      </c>
    </row>
    <row r="1431" spans="1:6" x14ac:dyDescent="0.25">
      <c r="A1431" s="43" t="s">
        <v>4244</v>
      </c>
      <c r="B1431" s="42" t="s">
        <v>1996</v>
      </c>
      <c r="C1431" s="42" t="s">
        <v>4255</v>
      </c>
      <c r="D1431" s="42" t="s">
        <v>3300</v>
      </c>
      <c r="E1431" s="42" t="s">
        <v>5637</v>
      </c>
      <c r="F1431" s="40">
        <v>528</v>
      </c>
    </row>
    <row r="1432" spans="1:6" x14ac:dyDescent="0.25">
      <c r="A1432" s="43" t="s">
        <v>4244</v>
      </c>
      <c r="B1432" s="42" t="s">
        <v>1996</v>
      </c>
      <c r="C1432" s="42" t="s">
        <v>4255</v>
      </c>
      <c r="D1432" s="42" t="s">
        <v>4049</v>
      </c>
      <c r="E1432" s="42" t="s">
        <v>5638</v>
      </c>
      <c r="F1432" s="40">
        <v>529</v>
      </c>
    </row>
    <row r="1433" spans="1:6" x14ac:dyDescent="0.25">
      <c r="A1433" s="43" t="s">
        <v>4244</v>
      </c>
      <c r="B1433" s="42" t="s">
        <v>1996</v>
      </c>
      <c r="C1433" s="42" t="s">
        <v>4255</v>
      </c>
      <c r="D1433" s="42" t="s">
        <v>4050</v>
      </c>
      <c r="E1433" s="42" t="s">
        <v>5639</v>
      </c>
      <c r="F1433" s="40">
        <v>530</v>
      </c>
    </row>
    <row r="1434" spans="1:6" x14ac:dyDescent="0.25">
      <c r="A1434" s="43" t="s">
        <v>4244</v>
      </c>
      <c r="B1434" s="42" t="s">
        <v>1996</v>
      </c>
      <c r="C1434" s="42" t="s">
        <v>4255</v>
      </c>
      <c r="D1434" s="42" t="s">
        <v>4051</v>
      </c>
      <c r="E1434" s="42" t="s">
        <v>5640</v>
      </c>
      <c r="F1434" s="40">
        <v>531</v>
      </c>
    </row>
    <row r="1435" spans="1:6" x14ac:dyDescent="0.25">
      <c r="A1435" s="43" t="s">
        <v>4244</v>
      </c>
      <c r="B1435" s="42" t="s">
        <v>1996</v>
      </c>
      <c r="C1435" s="42" t="s">
        <v>4255</v>
      </c>
      <c r="D1435" s="42" t="s">
        <v>4052</v>
      </c>
      <c r="E1435" s="42" t="s">
        <v>5641</v>
      </c>
      <c r="F1435" s="40">
        <v>532</v>
      </c>
    </row>
    <row r="1436" spans="1:6" x14ac:dyDescent="0.25">
      <c r="A1436" s="43" t="s">
        <v>4244</v>
      </c>
      <c r="B1436" s="42" t="s">
        <v>1996</v>
      </c>
      <c r="C1436" s="42" t="s">
        <v>4255</v>
      </c>
      <c r="D1436" s="42" t="s">
        <v>4053</v>
      </c>
      <c r="E1436" s="42" t="s">
        <v>5642</v>
      </c>
      <c r="F1436" s="40">
        <v>533</v>
      </c>
    </row>
    <row r="1437" spans="1:6" x14ac:dyDescent="0.25">
      <c r="A1437" s="43" t="s">
        <v>4244</v>
      </c>
      <c r="B1437" s="42" t="s">
        <v>1996</v>
      </c>
      <c r="C1437" s="42" t="s">
        <v>4255</v>
      </c>
      <c r="D1437" s="42" t="s">
        <v>4054</v>
      </c>
      <c r="E1437" s="42" t="s">
        <v>5643</v>
      </c>
      <c r="F1437" s="40">
        <v>534</v>
      </c>
    </row>
    <row r="1438" spans="1:6" x14ac:dyDescent="0.25">
      <c r="A1438" s="43" t="s">
        <v>4244</v>
      </c>
      <c r="B1438" s="42" t="s">
        <v>1996</v>
      </c>
      <c r="C1438" s="42" t="s">
        <v>4255</v>
      </c>
      <c r="D1438" s="42" t="s">
        <v>4055</v>
      </c>
      <c r="E1438" s="42" t="s">
        <v>5644</v>
      </c>
      <c r="F1438" s="40">
        <v>535</v>
      </c>
    </row>
    <row r="1439" spans="1:6" x14ac:dyDescent="0.25">
      <c r="A1439" s="43" t="s">
        <v>4244</v>
      </c>
      <c r="B1439" s="42" t="s">
        <v>1996</v>
      </c>
      <c r="C1439" s="42" t="s">
        <v>4255</v>
      </c>
      <c r="D1439" s="42" t="s">
        <v>4056</v>
      </c>
      <c r="E1439" s="42" t="s">
        <v>5645</v>
      </c>
      <c r="F1439" s="40">
        <v>536</v>
      </c>
    </row>
    <row r="1440" spans="1:6" x14ac:dyDescent="0.25">
      <c r="A1440" s="43" t="s">
        <v>4244</v>
      </c>
      <c r="B1440" s="42" t="s">
        <v>1996</v>
      </c>
      <c r="C1440" s="42" t="s">
        <v>4255</v>
      </c>
      <c r="D1440" s="42" t="s">
        <v>4057</v>
      </c>
      <c r="E1440" s="42" t="s">
        <v>5646</v>
      </c>
      <c r="F1440" s="40">
        <v>537</v>
      </c>
    </row>
    <row r="1441" spans="1:6" x14ac:dyDescent="0.25">
      <c r="A1441" s="43" t="s">
        <v>4244</v>
      </c>
      <c r="B1441" s="42" t="s">
        <v>1996</v>
      </c>
      <c r="C1441" s="42" t="s">
        <v>4255</v>
      </c>
      <c r="D1441" s="42" t="s">
        <v>4058</v>
      </c>
      <c r="E1441" s="42" t="s">
        <v>5647</v>
      </c>
      <c r="F1441" s="40">
        <v>538</v>
      </c>
    </row>
    <row r="1442" spans="1:6" x14ac:dyDescent="0.25">
      <c r="A1442" s="43" t="s">
        <v>4244</v>
      </c>
      <c r="B1442" s="42" t="s">
        <v>1996</v>
      </c>
      <c r="C1442" s="42" t="s">
        <v>4255</v>
      </c>
      <c r="D1442" s="42" t="s">
        <v>4059</v>
      </c>
      <c r="E1442" s="42" t="s">
        <v>5648</v>
      </c>
      <c r="F1442" s="40">
        <v>539</v>
      </c>
    </row>
    <row r="1443" spans="1:6" x14ac:dyDescent="0.25">
      <c r="A1443" s="43" t="s">
        <v>4244</v>
      </c>
      <c r="B1443" s="42" t="s">
        <v>1996</v>
      </c>
      <c r="C1443" s="42" t="s">
        <v>4255</v>
      </c>
      <c r="D1443" s="42" t="s">
        <v>4060</v>
      </c>
      <c r="E1443" s="42" t="s">
        <v>5649</v>
      </c>
      <c r="F1443" s="40">
        <v>540</v>
      </c>
    </row>
    <row r="1444" spans="1:6" x14ac:dyDescent="0.25">
      <c r="A1444" s="43" t="s">
        <v>4244</v>
      </c>
      <c r="B1444" s="42" t="s">
        <v>1996</v>
      </c>
      <c r="C1444" s="42" t="s">
        <v>4255</v>
      </c>
      <c r="D1444" s="42" t="s">
        <v>4061</v>
      </c>
      <c r="E1444" s="42" t="s">
        <v>5650</v>
      </c>
      <c r="F1444" s="40">
        <v>541</v>
      </c>
    </row>
    <row r="1445" spans="1:6" x14ac:dyDescent="0.25">
      <c r="A1445" s="43" t="s">
        <v>4244</v>
      </c>
      <c r="B1445" s="42" t="s">
        <v>1996</v>
      </c>
      <c r="C1445" s="42" t="s">
        <v>4255</v>
      </c>
      <c r="D1445" s="42" t="s">
        <v>4062</v>
      </c>
      <c r="E1445" s="42" t="s">
        <v>5651</v>
      </c>
      <c r="F1445" s="40">
        <v>542</v>
      </c>
    </row>
    <row r="1446" spans="1:6" x14ac:dyDescent="0.25">
      <c r="A1446" s="43" t="s">
        <v>4244</v>
      </c>
      <c r="B1446" s="42" t="s">
        <v>1996</v>
      </c>
      <c r="C1446" s="42" t="s">
        <v>4255</v>
      </c>
      <c r="D1446" s="42" t="s">
        <v>3518</v>
      </c>
      <c r="E1446" s="42" t="s">
        <v>5652</v>
      </c>
      <c r="F1446" s="40">
        <v>543</v>
      </c>
    </row>
    <row r="1447" spans="1:6" x14ac:dyDescent="0.25">
      <c r="A1447" s="43" t="s">
        <v>4244</v>
      </c>
      <c r="B1447" s="42" t="s">
        <v>1996</v>
      </c>
      <c r="C1447" s="42" t="s">
        <v>4255</v>
      </c>
      <c r="D1447" s="42" t="s">
        <v>3481</v>
      </c>
      <c r="E1447" s="42" t="s">
        <v>5653</v>
      </c>
      <c r="F1447" s="40">
        <v>544</v>
      </c>
    </row>
    <row r="1448" spans="1:6" x14ac:dyDescent="0.25">
      <c r="A1448" s="43" t="s">
        <v>4244</v>
      </c>
      <c r="B1448" s="42" t="s">
        <v>1996</v>
      </c>
      <c r="C1448" s="42" t="s">
        <v>4255</v>
      </c>
      <c r="D1448" s="42" t="s">
        <v>4063</v>
      </c>
      <c r="E1448" s="42" t="s">
        <v>5654</v>
      </c>
      <c r="F1448" s="40">
        <v>545</v>
      </c>
    </row>
    <row r="1449" spans="1:6" x14ac:dyDescent="0.25">
      <c r="A1449" s="43" t="s">
        <v>4244</v>
      </c>
      <c r="B1449" s="42" t="s">
        <v>1996</v>
      </c>
      <c r="C1449" s="42" t="s">
        <v>4255</v>
      </c>
      <c r="D1449" s="42" t="s">
        <v>3198</v>
      </c>
      <c r="E1449" s="42" t="s">
        <v>5655</v>
      </c>
      <c r="F1449" s="40">
        <v>546</v>
      </c>
    </row>
    <row r="1450" spans="1:6" x14ac:dyDescent="0.25">
      <c r="A1450" s="43" t="s">
        <v>4244</v>
      </c>
      <c r="B1450" s="42" t="s">
        <v>1996</v>
      </c>
      <c r="C1450" s="42" t="s">
        <v>4255</v>
      </c>
      <c r="D1450" s="42" t="s">
        <v>4064</v>
      </c>
      <c r="E1450" s="42" t="s">
        <v>5656</v>
      </c>
      <c r="F1450" s="40">
        <v>547</v>
      </c>
    </row>
    <row r="1451" spans="1:6" x14ac:dyDescent="0.25">
      <c r="A1451" s="43" t="s">
        <v>4244</v>
      </c>
      <c r="B1451" s="42" t="s">
        <v>1996</v>
      </c>
      <c r="C1451" s="42" t="s">
        <v>4255</v>
      </c>
      <c r="D1451" s="42" t="s">
        <v>4065</v>
      </c>
      <c r="E1451" s="42" t="s">
        <v>5657</v>
      </c>
      <c r="F1451" s="40">
        <v>548</v>
      </c>
    </row>
    <row r="1452" spans="1:6" x14ac:dyDescent="0.25">
      <c r="A1452" s="43" t="s">
        <v>4244</v>
      </c>
      <c r="B1452" s="42" t="s">
        <v>1996</v>
      </c>
      <c r="C1452" s="42" t="s">
        <v>4255</v>
      </c>
      <c r="D1452" s="42" t="s">
        <v>4066</v>
      </c>
      <c r="E1452" s="42" t="s">
        <v>5658</v>
      </c>
      <c r="F1452" s="40">
        <v>549</v>
      </c>
    </row>
    <row r="1453" spans="1:6" x14ac:dyDescent="0.25">
      <c r="A1453" s="43" t="s">
        <v>4244</v>
      </c>
      <c r="B1453" s="42" t="s">
        <v>1996</v>
      </c>
      <c r="C1453" s="42" t="s">
        <v>4255</v>
      </c>
      <c r="D1453" s="42" t="s">
        <v>4067</v>
      </c>
      <c r="E1453" s="42" t="s">
        <v>5659</v>
      </c>
      <c r="F1453" s="40">
        <v>550</v>
      </c>
    </row>
    <row r="1454" spans="1:6" x14ac:dyDescent="0.25">
      <c r="A1454" s="43" t="s">
        <v>4244</v>
      </c>
      <c r="B1454" s="42" t="s">
        <v>1996</v>
      </c>
      <c r="C1454" s="42" t="s">
        <v>4255</v>
      </c>
      <c r="D1454" s="42" t="s">
        <v>4068</v>
      </c>
      <c r="E1454" s="42" t="s">
        <v>5660</v>
      </c>
      <c r="F1454" s="40">
        <v>551</v>
      </c>
    </row>
    <row r="1455" spans="1:6" x14ac:dyDescent="0.25">
      <c r="A1455" s="43" t="s">
        <v>4244</v>
      </c>
      <c r="B1455" s="42" t="s">
        <v>1996</v>
      </c>
      <c r="C1455" s="42" t="s">
        <v>4255</v>
      </c>
      <c r="D1455" s="42" t="s">
        <v>4069</v>
      </c>
      <c r="E1455" s="42" t="s">
        <v>5661</v>
      </c>
      <c r="F1455" s="40">
        <v>552</v>
      </c>
    </row>
    <row r="1456" spans="1:6" x14ac:dyDescent="0.25">
      <c r="A1456" s="43" t="s">
        <v>4244</v>
      </c>
      <c r="B1456" s="42" t="s">
        <v>1996</v>
      </c>
      <c r="C1456" s="42" t="s">
        <v>4255</v>
      </c>
      <c r="D1456" s="42" t="s">
        <v>3499</v>
      </c>
      <c r="E1456" s="42" t="s">
        <v>5662</v>
      </c>
      <c r="F1456" s="40">
        <v>553</v>
      </c>
    </row>
    <row r="1457" spans="1:6" x14ac:dyDescent="0.25">
      <c r="A1457" s="43" t="s">
        <v>4244</v>
      </c>
      <c r="B1457" s="42" t="s">
        <v>1996</v>
      </c>
      <c r="C1457" s="42" t="s">
        <v>4255</v>
      </c>
      <c r="D1457" s="42" t="s">
        <v>4070</v>
      </c>
      <c r="E1457" s="42" t="s">
        <v>5663</v>
      </c>
      <c r="F1457" s="40">
        <v>554</v>
      </c>
    </row>
    <row r="1458" spans="1:6" x14ac:dyDescent="0.25">
      <c r="A1458" s="43" t="s">
        <v>4244</v>
      </c>
      <c r="B1458" s="42" t="s">
        <v>1996</v>
      </c>
      <c r="C1458" s="42" t="s">
        <v>4255</v>
      </c>
      <c r="D1458" s="42" t="s">
        <v>4071</v>
      </c>
      <c r="E1458" s="42" t="s">
        <v>5664</v>
      </c>
      <c r="F1458" s="40">
        <v>555</v>
      </c>
    </row>
    <row r="1459" spans="1:6" x14ac:dyDescent="0.25">
      <c r="A1459" s="43" t="s">
        <v>4244</v>
      </c>
      <c r="B1459" s="42" t="s">
        <v>1996</v>
      </c>
      <c r="C1459" s="42" t="s">
        <v>4255</v>
      </c>
      <c r="D1459" s="42" t="s">
        <v>4072</v>
      </c>
      <c r="E1459" s="42" t="s">
        <v>5665</v>
      </c>
      <c r="F1459" s="40">
        <v>556</v>
      </c>
    </row>
    <row r="1460" spans="1:6" x14ac:dyDescent="0.25">
      <c r="A1460" s="43" t="s">
        <v>4244</v>
      </c>
      <c r="B1460" s="42" t="s">
        <v>1996</v>
      </c>
      <c r="C1460" s="42" t="s">
        <v>4255</v>
      </c>
      <c r="D1460" s="42" t="s">
        <v>3502</v>
      </c>
      <c r="E1460" s="42" t="s">
        <v>5666</v>
      </c>
      <c r="F1460" s="40">
        <v>557</v>
      </c>
    </row>
    <row r="1461" spans="1:6" x14ac:dyDescent="0.25">
      <c r="A1461" s="43" t="s">
        <v>4244</v>
      </c>
      <c r="B1461" s="42" t="s">
        <v>1996</v>
      </c>
      <c r="C1461" s="42" t="s">
        <v>4255</v>
      </c>
      <c r="D1461" s="42" t="s">
        <v>3036</v>
      </c>
      <c r="E1461" s="42" t="s">
        <v>5667</v>
      </c>
      <c r="F1461" s="40">
        <v>558</v>
      </c>
    </row>
    <row r="1462" spans="1:6" x14ac:dyDescent="0.25">
      <c r="A1462" s="43" t="s">
        <v>4244</v>
      </c>
      <c r="B1462" s="42" t="s">
        <v>1996</v>
      </c>
      <c r="C1462" s="42" t="s">
        <v>4255</v>
      </c>
      <c r="D1462" s="42" t="s">
        <v>4073</v>
      </c>
      <c r="E1462" s="42" t="s">
        <v>5668</v>
      </c>
      <c r="F1462" s="40">
        <v>559</v>
      </c>
    </row>
    <row r="1463" spans="1:6" x14ac:dyDescent="0.25">
      <c r="A1463" s="43" t="s">
        <v>4244</v>
      </c>
      <c r="B1463" s="42" t="s">
        <v>1996</v>
      </c>
      <c r="C1463" s="42" t="s">
        <v>4255</v>
      </c>
      <c r="D1463" s="42" t="s">
        <v>4074</v>
      </c>
      <c r="E1463" s="42" t="s">
        <v>5669</v>
      </c>
      <c r="F1463" s="40">
        <v>560</v>
      </c>
    </row>
    <row r="1464" spans="1:6" x14ac:dyDescent="0.25">
      <c r="A1464" s="43" t="s">
        <v>4244</v>
      </c>
      <c r="B1464" s="42" t="s">
        <v>1996</v>
      </c>
      <c r="C1464" s="42" t="s">
        <v>4255</v>
      </c>
      <c r="D1464" s="42" t="s">
        <v>4075</v>
      </c>
      <c r="E1464" s="42" t="s">
        <v>5670</v>
      </c>
      <c r="F1464" s="40">
        <v>561</v>
      </c>
    </row>
    <row r="1465" spans="1:6" x14ac:dyDescent="0.25">
      <c r="A1465" s="43" t="s">
        <v>4244</v>
      </c>
      <c r="B1465" s="42" t="s">
        <v>1996</v>
      </c>
      <c r="C1465" s="42" t="s">
        <v>4255</v>
      </c>
      <c r="D1465" s="42" t="s">
        <v>4076</v>
      </c>
      <c r="E1465" s="42" t="s">
        <v>5671</v>
      </c>
      <c r="F1465" s="40">
        <v>562</v>
      </c>
    </row>
    <row r="1466" spans="1:6" x14ac:dyDescent="0.25">
      <c r="A1466" s="43" t="s">
        <v>4244</v>
      </c>
      <c r="B1466" s="42" t="s">
        <v>1996</v>
      </c>
      <c r="C1466" s="42" t="s">
        <v>4255</v>
      </c>
      <c r="D1466" s="42" t="s">
        <v>4077</v>
      </c>
      <c r="E1466" s="42" t="s">
        <v>5672</v>
      </c>
      <c r="F1466" s="40">
        <v>563</v>
      </c>
    </row>
    <row r="1467" spans="1:6" x14ac:dyDescent="0.25">
      <c r="A1467" s="43" t="s">
        <v>4244</v>
      </c>
      <c r="B1467" s="42" t="s">
        <v>1996</v>
      </c>
      <c r="C1467" s="42" t="s">
        <v>4255</v>
      </c>
      <c r="D1467" s="42" t="s">
        <v>4078</v>
      </c>
      <c r="E1467" s="42" t="s">
        <v>5673</v>
      </c>
      <c r="F1467" s="40">
        <v>564</v>
      </c>
    </row>
    <row r="1468" spans="1:6" x14ac:dyDescent="0.25">
      <c r="A1468" s="43" t="s">
        <v>4244</v>
      </c>
      <c r="B1468" s="42" t="s">
        <v>1996</v>
      </c>
      <c r="C1468" s="42" t="s">
        <v>4255</v>
      </c>
      <c r="D1468" s="42" t="s">
        <v>4079</v>
      </c>
      <c r="E1468" s="42" t="s">
        <v>5674</v>
      </c>
      <c r="F1468" s="40">
        <v>565</v>
      </c>
    </row>
    <row r="1469" spans="1:6" x14ac:dyDescent="0.25">
      <c r="A1469" s="43" t="s">
        <v>4244</v>
      </c>
      <c r="B1469" s="42" t="s">
        <v>1996</v>
      </c>
      <c r="C1469" s="42" t="s">
        <v>4255</v>
      </c>
      <c r="D1469" s="42" t="s">
        <v>4080</v>
      </c>
      <c r="E1469" s="42" t="s">
        <v>5675</v>
      </c>
      <c r="F1469" s="40">
        <v>566</v>
      </c>
    </row>
    <row r="1470" spans="1:6" x14ac:dyDescent="0.25">
      <c r="A1470" s="43" t="s">
        <v>4244</v>
      </c>
      <c r="B1470" s="42" t="s">
        <v>1996</v>
      </c>
      <c r="C1470" s="42" t="s">
        <v>4255</v>
      </c>
      <c r="D1470" s="42" t="s">
        <v>4081</v>
      </c>
      <c r="E1470" s="42" t="s">
        <v>5676</v>
      </c>
      <c r="F1470" s="40">
        <v>567</v>
      </c>
    </row>
    <row r="1471" spans="1:6" x14ac:dyDescent="0.25">
      <c r="A1471" s="43" t="s">
        <v>4244</v>
      </c>
      <c r="B1471" s="42" t="s">
        <v>1996</v>
      </c>
      <c r="C1471" s="42" t="s">
        <v>4255</v>
      </c>
      <c r="D1471" s="42" t="s">
        <v>4082</v>
      </c>
      <c r="E1471" s="42" t="s">
        <v>5677</v>
      </c>
      <c r="F1471" s="40">
        <v>568</v>
      </c>
    </row>
    <row r="1472" spans="1:6" x14ac:dyDescent="0.25">
      <c r="A1472" s="43" t="s">
        <v>4244</v>
      </c>
      <c r="B1472" s="42" t="s">
        <v>1996</v>
      </c>
      <c r="C1472" s="42" t="s">
        <v>4255</v>
      </c>
      <c r="D1472" s="42" t="s">
        <v>4083</v>
      </c>
      <c r="E1472" s="42" t="s">
        <v>5678</v>
      </c>
      <c r="F1472" s="40">
        <v>569</v>
      </c>
    </row>
    <row r="1473" spans="1:6" x14ac:dyDescent="0.25">
      <c r="A1473" s="43" t="s">
        <v>4244</v>
      </c>
      <c r="B1473" s="42" t="s">
        <v>1996</v>
      </c>
      <c r="C1473" s="42" t="s">
        <v>4255</v>
      </c>
      <c r="D1473" s="42" t="s">
        <v>2805</v>
      </c>
      <c r="E1473" s="42" t="s">
        <v>5679</v>
      </c>
      <c r="F1473" s="40">
        <v>570</v>
      </c>
    </row>
    <row r="1474" spans="1:6" x14ac:dyDescent="0.25">
      <c r="A1474" s="43" t="s">
        <v>4244</v>
      </c>
      <c r="B1474" s="42" t="s">
        <v>1996</v>
      </c>
      <c r="C1474" s="42" t="s">
        <v>4255</v>
      </c>
      <c r="D1474" s="42" t="s">
        <v>4084</v>
      </c>
      <c r="E1474" s="42" t="s">
        <v>5680</v>
      </c>
      <c r="F1474" s="40">
        <v>571</v>
      </c>
    </row>
    <row r="1475" spans="1:6" x14ac:dyDescent="0.25">
      <c r="A1475" s="43" t="s">
        <v>4244</v>
      </c>
      <c r="B1475" s="42" t="s">
        <v>1996</v>
      </c>
      <c r="C1475" s="42" t="s">
        <v>4255</v>
      </c>
      <c r="D1475" s="42" t="s">
        <v>3437</v>
      </c>
      <c r="E1475" s="42" t="s">
        <v>5681</v>
      </c>
      <c r="F1475" s="40">
        <v>572</v>
      </c>
    </row>
    <row r="1476" spans="1:6" x14ac:dyDescent="0.25">
      <c r="A1476" s="43" t="s">
        <v>4244</v>
      </c>
      <c r="B1476" s="42" t="s">
        <v>1996</v>
      </c>
      <c r="C1476" s="42" t="s">
        <v>4255</v>
      </c>
      <c r="D1476" s="42" t="s">
        <v>3547</v>
      </c>
      <c r="E1476" s="42" t="s">
        <v>5682</v>
      </c>
      <c r="F1476" s="40">
        <v>573</v>
      </c>
    </row>
    <row r="1477" spans="1:6" x14ac:dyDescent="0.25">
      <c r="A1477" s="43" t="s">
        <v>4244</v>
      </c>
      <c r="B1477" s="42" t="s">
        <v>1996</v>
      </c>
      <c r="C1477" s="42" t="s">
        <v>4255</v>
      </c>
      <c r="D1477" s="42" t="s">
        <v>3544</v>
      </c>
      <c r="E1477" s="42" t="s">
        <v>5683</v>
      </c>
      <c r="F1477" s="40">
        <v>574</v>
      </c>
    </row>
    <row r="1478" spans="1:6" x14ac:dyDescent="0.25">
      <c r="A1478" s="43" t="s">
        <v>4244</v>
      </c>
      <c r="B1478" s="42" t="s">
        <v>1996</v>
      </c>
      <c r="C1478" s="42" t="s">
        <v>4255</v>
      </c>
      <c r="D1478" s="42" t="s">
        <v>4085</v>
      </c>
      <c r="E1478" s="42" t="s">
        <v>5684</v>
      </c>
      <c r="F1478" s="40">
        <v>575</v>
      </c>
    </row>
    <row r="1479" spans="1:6" x14ac:dyDescent="0.25">
      <c r="A1479" s="43" t="s">
        <v>4244</v>
      </c>
      <c r="B1479" s="42" t="s">
        <v>1996</v>
      </c>
      <c r="C1479" s="42" t="s">
        <v>4255</v>
      </c>
      <c r="D1479" s="42" t="s">
        <v>4086</v>
      </c>
      <c r="E1479" s="42" t="s">
        <v>5685</v>
      </c>
      <c r="F1479" s="40">
        <v>576</v>
      </c>
    </row>
    <row r="1480" spans="1:6" x14ac:dyDescent="0.25">
      <c r="A1480" s="43" t="s">
        <v>4244</v>
      </c>
      <c r="B1480" s="42" t="s">
        <v>1996</v>
      </c>
      <c r="C1480" s="42" t="s">
        <v>4255</v>
      </c>
      <c r="D1480" s="42" t="s">
        <v>3243</v>
      </c>
      <c r="E1480" s="42" t="s">
        <v>5686</v>
      </c>
      <c r="F1480" s="40">
        <v>577</v>
      </c>
    </row>
    <row r="1481" spans="1:6" x14ac:dyDescent="0.25">
      <c r="A1481" s="43" t="s">
        <v>4244</v>
      </c>
      <c r="B1481" s="42" t="s">
        <v>1996</v>
      </c>
      <c r="C1481" s="42" t="s">
        <v>4255</v>
      </c>
      <c r="D1481" s="42" t="s">
        <v>4087</v>
      </c>
      <c r="E1481" s="42" t="s">
        <v>5687</v>
      </c>
      <c r="F1481" s="40">
        <v>578</v>
      </c>
    </row>
    <row r="1482" spans="1:6" x14ac:dyDescent="0.25">
      <c r="A1482" s="43" t="s">
        <v>4244</v>
      </c>
      <c r="B1482" s="42" t="s">
        <v>1996</v>
      </c>
      <c r="C1482" s="42" t="s">
        <v>4255</v>
      </c>
      <c r="D1482" s="42" t="s">
        <v>4088</v>
      </c>
      <c r="E1482" s="42" t="s">
        <v>5688</v>
      </c>
      <c r="F1482" s="40">
        <v>579</v>
      </c>
    </row>
    <row r="1483" spans="1:6" x14ac:dyDescent="0.25">
      <c r="A1483" s="43" t="s">
        <v>4244</v>
      </c>
      <c r="B1483" s="42" t="s">
        <v>1996</v>
      </c>
      <c r="C1483" s="42" t="s">
        <v>4255</v>
      </c>
      <c r="D1483" s="42" t="s">
        <v>4089</v>
      </c>
      <c r="E1483" s="42" t="s">
        <v>5689</v>
      </c>
      <c r="F1483" s="40">
        <v>580</v>
      </c>
    </row>
    <row r="1484" spans="1:6" x14ac:dyDescent="0.25">
      <c r="A1484" s="43" t="s">
        <v>4244</v>
      </c>
      <c r="B1484" s="42" t="s">
        <v>1996</v>
      </c>
      <c r="C1484" s="42" t="s">
        <v>4255</v>
      </c>
      <c r="D1484" s="42" t="s">
        <v>4090</v>
      </c>
      <c r="E1484" s="42" t="s">
        <v>5690</v>
      </c>
      <c r="F1484" s="40">
        <v>581</v>
      </c>
    </row>
    <row r="1485" spans="1:6" x14ac:dyDescent="0.25">
      <c r="A1485" s="43" t="s">
        <v>4244</v>
      </c>
      <c r="B1485" s="42" t="s">
        <v>1996</v>
      </c>
      <c r="C1485" s="42" t="s">
        <v>4255</v>
      </c>
      <c r="D1485" s="42" t="s">
        <v>4091</v>
      </c>
      <c r="E1485" s="42" t="s">
        <v>5691</v>
      </c>
      <c r="F1485" s="40">
        <v>582</v>
      </c>
    </row>
    <row r="1486" spans="1:6" x14ac:dyDescent="0.25">
      <c r="A1486" s="43" t="s">
        <v>4244</v>
      </c>
      <c r="B1486" s="42" t="s">
        <v>1996</v>
      </c>
      <c r="C1486" s="42" t="s">
        <v>4255</v>
      </c>
      <c r="D1486" s="42" t="s">
        <v>4092</v>
      </c>
      <c r="E1486" s="42" t="s">
        <v>5692</v>
      </c>
      <c r="F1486" s="40">
        <v>583</v>
      </c>
    </row>
    <row r="1487" spans="1:6" x14ac:dyDescent="0.25">
      <c r="A1487" s="43" t="s">
        <v>4244</v>
      </c>
      <c r="B1487" s="42" t="s">
        <v>1996</v>
      </c>
      <c r="C1487" s="42" t="s">
        <v>4255</v>
      </c>
      <c r="D1487" s="42" t="s">
        <v>4093</v>
      </c>
      <c r="E1487" s="42" t="s">
        <v>5693</v>
      </c>
      <c r="F1487" s="40">
        <v>584</v>
      </c>
    </row>
    <row r="1488" spans="1:6" x14ac:dyDescent="0.25">
      <c r="A1488" s="43" t="s">
        <v>4244</v>
      </c>
      <c r="B1488" s="42" t="s">
        <v>1996</v>
      </c>
      <c r="C1488" s="42" t="s">
        <v>4255</v>
      </c>
      <c r="D1488" s="42" t="s">
        <v>4094</v>
      </c>
      <c r="E1488" s="42" t="s">
        <v>5694</v>
      </c>
      <c r="F1488" s="40">
        <v>585</v>
      </c>
    </row>
    <row r="1489" spans="1:6" x14ac:dyDescent="0.25">
      <c r="A1489" s="43" t="s">
        <v>4244</v>
      </c>
      <c r="B1489" s="42" t="s">
        <v>1996</v>
      </c>
      <c r="C1489" s="42" t="s">
        <v>4255</v>
      </c>
      <c r="D1489" s="42" t="s">
        <v>2673</v>
      </c>
      <c r="E1489" s="42" t="s">
        <v>5695</v>
      </c>
      <c r="F1489" s="40">
        <v>586</v>
      </c>
    </row>
    <row r="1490" spans="1:6" x14ac:dyDescent="0.25">
      <c r="A1490" s="43" t="s">
        <v>4244</v>
      </c>
      <c r="B1490" s="42" t="s">
        <v>1996</v>
      </c>
      <c r="C1490" s="42" t="s">
        <v>4255</v>
      </c>
      <c r="D1490" s="42" t="s">
        <v>4095</v>
      </c>
      <c r="E1490" s="42" t="s">
        <v>5696</v>
      </c>
      <c r="F1490" s="40">
        <v>587</v>
      </c>
    </row>
    <row r="1491" spans="1:6" x14ac:dyDescent="0.25">
      <c r="A1491" s="43" t="s">
        <v>4244</v>
      </c>
      <c r="B1491" s="42" t="s">
        <v>1996</v>
      </c>
      <c r="C1491" s="42" t="s">
        <v>4255</v>
      </c>
      <c r="D1491" s="42" t="s">
        <v>4096</v>
      </c>
      <c r="E1491" s="42" t="s">
        <v>5697</v>
      </c>
      <c r="F1491" s="40">
        <v>588</v>
      </c>
    </row>
    <row r="1492" spans="1:6" x14ac:dyDescent="0.25">
      <c r="A1492" s="43" t="s">
        <v>4244</v>
      </c>
      <c r="B1492" s="42" t="s">
        <v>1996</v>
      </c>
      <c r="C1492" s="42" t="s">
        <v>4255</v>
      </c>
      <c r="D1492" s="42" t="s">
        <v>4097</v>
      </c>
      <c r="E1492" s="42" t="s">
        <v>5698</v>
      </c>
      <c r="F1492" s="40">
        <v>589</v>
      </c>
    </row>
    <row r="1493" spans="1:6" x14ac:dyDescent="0.25">
      <c r="A1493" s="43" t="s">
        <v>4244</v>
      </c>
      <c r="B1493" s="42" t="s">
        <v>1996</v>
      </c>
      <c r="C1493" s="42" t="s">
        <v>4255</v>
      </c>
      <c r="D1493" s="42" t="s">
        <v>2903</v>
      </c>
      <c r="E1493" s="42" t="s">
        <v>5699</v>
      </c>
      <c r="F1493" s="40">
        <v>590</v>
      </c>
    </row>
    <row r="1494" spans="1:6" x14ac:dyDescent="0.25">
      <c r="A1494" s="43" t="s">
        <v>4244</v>
      </c>
      <c r="B1494" s="42" t="s">
        <v>1996</v>
      </c>
      <c r="C1494" s="42" t="s">
        <v>4255</v>
      </c>
      <c r="D1494" s="42" t="s">
        <v>3506</v>
      </c>
      <c r="E1494" s="42" t="s">
        <v>5700</v>
      </c>
      <c r="F1494" s="40">
        <v>591</v>
      </c>
    </row>
    <row r="1495" spans="1:6" x14ac:dyDescent="0.25">
      <c r="A1495" s="43" t="s">
        <v>4244</v>
      </c>
      <c r="B1495" s="42" t="s">
        <v>1996</v>
      </c>
      <c r="C1495" s="42" t="s">
        <v>4255</v>
      </c>
      <c r="D1495" s="42" t="s">
        <v>4098</v>
      </c>
      <c r="E1495" s="42" t="s">
        <v>5701</v>
      </c>
      <c r="F1495" s="40">
        <v>592</v>
      </c>
    </row>
    <row r="1496" spans="1:6" x14ac:dyDescent="0.25">
      <c r="A1496" s="43" t="s">
        <v>4244</v>
      </c>
      <c r="B1496" s="42" t="s">
        <v>1996</v>
      </c>
      <c r="C1496" s="42" t="s">
        <v>4255</v>
      </c>
      <c r="D1496" s="42" t="s">
        <v>4099</v>
      </c>
      <c r="E1496" s="42" t="s">
        <v>5702</v>
      </c>
      <c r="F1496" s="40">
        <v>593</v>
      </c>
    </row>
    <row r="1497" spans="1:6" x14ac:dyDescent="0.25">
      <c r="A1497" s="43" t="s">
        <v>4244</v>
      </c>
      <c r="B1497" s="42" t="s">
        <v>1996</v>
      </c>
      <c r="C1497" s="42" t="s">
        <v>4255</v>
      </c>
      <c r="D1497" s="42" t="s">
        <v>4100</v>
      </c>
      <c r="E1497" s="42" t="s">
        <v>5703</v>
      </c>
      <c r="F1497" s="40">
        <v>594</v>
      </c>
    </row>
    <row r="1498" spans="1:6" x14ac:dyDescent="0.25">
      <c r="A1498" s="43" t="s">
        <v>4244</v>
      </c>
      <c r="B1498" s="42" t="s">
        <v>1996</v>
      </c>
      <c r="C1498" s="42" t="s">
        <v>4255</v>
      </c>
      <c r="D1498" s="42" t="s">
        <v>4101</v>
      </c>
      <c r="E1498" s="42" t="s">
        <v>5704</v>
      </c>
      <c r="F1498" s="40">
        <v>595</v>
      </c>
    </row>
    <row r="1499" spans="1:6" x14ac:dyDescent="0.25">
      <c r="A1499" s="43" t="s">
        <v>4244</v>
      </c>
      <c r="B1499" s="42" t="s">
        <v>1996</v>
      </c>
      <c r="C1499" s="42" t="s">
        <v>4255</v>
      </c>
      <c r="D1499" s="42" t="s">
        <v>2836</v>
      </c>
      <c r="E1499" s="42" t="s">
        <v>5705</v>
      </c>
      <c r="F1499" s="40">
        <v>596</v>
      </c>
    </row>
    <row r="1500" spans="1:6" x14ac:dyDescent="0.25">
      <c r="A1500" s="43" t="s">
        <v>4244</v>
      </c>
      <c r="B1500" s="42" t="s">
        <v>1996</v>
      </c>
      <c r="C1500" s="42" t="s">
        <v>4255</v>
      </c>
      <c r="D1500" s="42" t="s">
        <v>4102</v>
      </c>
      <c r="E1500" s="42" t="s">
        <v>5706</v>
      </c>
      <c r="F1500" s="40">
        <v>597</v>
      </c>
    </row>
    <row r="1501" spans="1:6" x14ac:dyDescent="0.25">
      <c r="A1501" s="43" t="s">
        <v>4244</v>
      </c>
      <c r="B1501" s="42" t="s">
        <v>1996</v>
      </c>
      <c r="C1501" s="42" t="s">
        <v>4255</v>
      </c>
      <c r="D1501" s="42" t="s">
        <v>4103</v>
      </c>
      <c r="E1501" s="42" t="s">
        <v>5707</v>
      </c>
      <c r="F1501" s="40">
        <v>598</v>
      </c>
    </row>
    <row r="1502" spans="1:6" x14ac:dyDescent="0.25">
      <c r="A1502" s="43" t="s">
        <v>4244</v>
      </c>
      <c r="B1502" s="42" t="s">
        <v>1996</v>
      </c>
      <c r="C1502" s="42" t="s">
        <v>4255</v>
      </c>
      <c r="D1502" s="42" t="s">
        <v>4104</v>
      </c>
      <c r="E1502" s="42" t="s">
        <v>5708</v>
      </c>
      <c r="F1502" s="40">
        <v>599</v>
      </c>
    </row>
    <row r="1503" spans="1:6" x14ac:dyDescent="0.25">
      <c r="A1503" s="43" t="s">
        <v>4244</v>
      </c>
      <c r="B1503" s="42" t="s">
        <v>1996</v>
      </c>
      <c r="C1503" s="42" t="s">
        <v>4255</v>
      </c>
      <c r="D1503" s="42" t="s">
        <v>4105</v>
      </c>
      <c r="E1503" s="42" t="s">
        <v>5709</v>
      </c>
      <c r="F1503" s="40">
        <v>600</v>
      </c>
    </row>
    <row r="1504" spans="1:6" x14ac:dyDescent="0.25">
      <c r="A1504" s="43" t="s">
        <v>4244</v>
      </c>
      <c r="B1504" s="42" t="s">
        <v>1996</v>
      </c>
      <c r="C1504" s="42" t="s">
        <v>4255</v>
      </c>
      <c r="D1504" s="42" t="s">
        <v>3271</v>
      </c>
      <c r="E1504" s="42" t="s">
        <v>5710</v>
      </c>
      <c r="F1504" s="40">
        <v>601</v>
      </c>
    </row>
    <row r="1505" spans="1:6" x14ac:dyDescent="0.25">
      <c r="A1505" s="43" t="s">
        <v>4244</v>
      </c>
      <c r="B1505" s="42" t="s">
        <v>1996</v>
      </c>
      <c r="C1505" s="42" t="s">
        <v>4255</v>
      </c>
      <c r="D1505" s="42" t="s">
        <v>4106</v>
      </c>
      <c r="E1505" s="42" t="s">
        <v>5711</v>
      </c>
      <c r="F1505" s="40">
        <v>602</v>
      </c>
    </row>
    <row r="1506" spans="1:6" x14ac:dyDescent="0.25">
      <c r="A1506" s="43" t="s">
        <v>4244</v>
      </c>
      <c r="B1506" s="42" t="s">
        <v>1996</v>
      </c>
      <c r="C1506" s="42" t="s">
        <v>4255</v>
      </c>
      <c r="D1506" s="42" t="s">
        <v>4107</v>
      </c>
      <c r="E1506" s="42" t="s">
        <v>5712</v>
      </c>
      <c r="F1506" s="40">
        <v>603</v>
      </c>
    </row>
    <row r="1507" spans="1:6" x14ac:dyDescent="0.25">
      <c r="A1507" s="43" t="s">
        <v>4244</v>
      </c>
      <c r="B1507" s="42" t="s">
        <v>1996</v>
      </c>
      <c r="C1507" s="42" t="s">
        <v>4255</v>
      </c>
      <c r="D1507" s="42" t="s">
        <v>4108</v>
      </c>
      <c r="E1507" s="42" t="s">
        <v>5713</v>
      </c>
      <c r="F1507" s="40">
        <v>604</v>
      </c>
    </row>
    <row r="1508" spans="1:6" x14ac:dyDescent="0.25">
      <c r="A1508" s="43" t="s">
        <v>4244</v>
      </c>
      <c r="B1508" s="42" t="s">
        <v>1996</v>
      </c>
      <c r="C1508" s="42" t="s">
        <v>4255</v>
      </c>
      <c r="D1508" s="42" t="s">
        <v>4109</v>
      </c>
      <c r="E1508" s="42" t="s">
        <v>5714</v>
      </c>
      <c r="F1508" s="40">
        <v>605</v>
      </c>
    </row>
    <row r="1509" spans="1:6" x14ac:dyDescent="0.25">
      <c r="A1509" s="43" t="s">
        <v>4244</v>
      </c>
      <c r="B1509" s="42" t="s">
        <v>1996</v>
      </c>
      <c r="C1509" s="42" t="s">
        <v>4255</v>
      </c>
      <c r="D1509" s="42" t="s">
        <v>4110</v>
      </c>
      <c r="E1509" s="42" t="s">
        <v>5715</v>
      </c>
      <c r="F1509" s="40">
        <v>606</v>
      </c>
    </row>
    <row r="1510" spans="1:6" x14ac:dyDescent="0.25">
      <c r="A1510" s="43" t="s">
        <v>4244</v>
      </c>
      <c r="B1510" s="42" t="s">
        <v>1996</v>
      </c>
      <c r="C1510" s="42" t="s">
        <v>4255</v>
      </c>
      <c r="D1510" s="42" t="s">
        <v>4111</v>
      </c>
      <c r="E1510" s="42" t="s">
        <v>5716</v>
      </c>
      <c r="F1510" s="40">
        <v>607</v>
      </c>
    </row>
    <row r="1511" spans="1:6" x14ac:dyDescent="0.25">
      <c r="A1511" s="43" t="s">
        <v>4244</v>
      </c>
      <c r="B1511" s="42" t="s">
        <v>1996</v>
      </c>
      <c r="C1511" s="42" t="s">
        <v>4255</v>
      </c>
      <c r="D1511" s="42" t="s">
        <v>4112</v>
      </c>
      <c r="E1511" s="42" t="s">
        <v>5717</v>
      </c>
      <c r="F1511" s="40">
        <v>608</v>
      </c>
    </row>
    <row r="1512" spans="1:6" x14ac:dyDescent="0.25">
      <c r="A1512" s="43" t="s">
        <v>4244</v>
      </c>
      <c r="B1512" s="42" t="s">
        <v>1996</v>
      </c>
      <c r="C1512" s="42" t="s">
        <v>4255</v>
      </c>
      <c r="D1512" s="42" t="s">
        <v>4113</v>
      </c>
      <c r="E1512" s="42" t="s">
        <v>5718</v>
      </c>
      <c r="F1512" s="40">
        <v>609</v>
      </c>
    </row>
    <row r="1513" spans="1:6" x14ac:dyDescent="0.25">
      <c r="A1513" s="43" t="s">
        <v>4244</v>
      </c>
      <c r="B1513" s="42" t="s">
        <v>1996</v>
      </c>
      <c r="C1513" s="42" t="s">
        <v>4255</v>
      </c>
      <c r="D1513" s="42" t="s">
        <v>4114</v>
      </c>
      <c r="E1513" s="42" t="s">
        <v>5719</v>
      </c>
      <c r="F1513" s="40">
        <v>610</v>
      </c>
    </row>
    <row r="1514" spans="1:6" x14ac:dyDescent="0.25">
      <c r="A1514" s="43" t="s">
        <v>4244</v>
      </c>
      <c r="B1514" s="42" t="s">
        <v>1996</v>
      </c>
      <c r="C1514" s="42" t="s">
        <v>4255</v>
      </c>
      <c r="D1514" s="42" t="s">
        <v>4115</v>
      </c>
      <c r="E1514" s="42" t="s">
        <v>5720</v>
      </c>
      <c r="F1514" s="40">
        <v>611</v>
      </c>
    </row>
    <row r="1515" spans="1:6" x14ac:dyDescent="0.25">
      <c r="A1515" s="43" t="s">
        <v>4244</v>
      </c>
      <c r="B1515" s="42" t="s">
        <v>1996</v>
      </c>
      <c r="C1515" s="42" t="s">
        <v>4255</v>
      </c>
      <c r="D1515" s="42" t="s">
        <v>3549</v>
      </c>
      <c r="E1515" s="42" t="s">
        <v>5721</v>
      </c>
      <c r="F1515" s="40">
        <v>612</v>
      </c>
    </row>
    <row r="1516" spans="1:6" x14ac:dyDescent="0.25">
      <c r="A1516" s="43" t="s">
        <v>4244</v>
      </c>
      <c r="B1516" s="42" t="s">
        <v>1996</v>
      </c>
      <c r="C1516" s="42" t="s">
        <v>4255</v>
      </c>
      <c r="D1516" s="42" t="s">
        <v>4116</v>
      </c>
      <c r="E1516" s="42" t="s">
        <v>5722</v>
      </c>
      <c r="F1516" s="40">
        <v>613</v>
      </c>
    </row>
    <row r="1517" spans="1:6" x14ac:dyDescent="0.25">
      <c r="A1517" s="43" t="s">
        <v>4244</v>
      </c>
      <c r="B1517" s="42" t="s">
        <v>1996</v>
      </c>
      <c r="C1517" s="42" t="s">
        <v>4255</v>
      </c>
      <c r="D1517" s="42" t="s">
        <v>4117</v>
      </c>
      <c r="E1517" s="42" t="s">
        <v>5723</v>
      </c>
      <c r="F1517" s="40">
        <v>614</v>
      </c>
    </row>
    <row r="1518" spans="1:6" x14ac:dyDescent="0.25">
      <c r="A1518" s="43" t="s">
        <v>4244</v>
      </c>
      <c r="B1518" s="42" t="s">
        <v>1996</v>
      </c>
      <c r="C1518" s="42" t="s">
        <v>4255</v>
      </c>
      <c r="D1518" s="42" t="s">
        <v>4118</v>
      </c>
      <c r="E1518" s="42" t="s">
        <v>5724</v>
      </c>
      <c r="F1518" s="40">
        <v>615</v>
      </c>
    </row>
    <row r="1519" spans="1:6" x14ac:dyDescent="0.25">
      <c r="A1519" s="43" t="s">
        <v>4244</v>
      </c>
      <c r="B1519" s="42" t="s">
        <v>1996</v>
      </c>
      <c r="C1519" s="42" t="s">
        <v>4255</v>
      </c>
      <c r="D1519" s="42" t="s">
        <v>4119</v>
      </c>
      <c r="E1519" s="42" t="s">
        <v>5725</v>
      </c>
      <c r="F1519" s="40">
        <v>616</v>
      </c>
    </row>
    <row r="1520" spans="1:6" x14ac:dyDescent="0.25">
      <c r="A1520" s="43" t="s">
        <v>4244</v>
      </c>
      <c r="B1520" s="42" t="s">
        <v>1996</v>
      </c>
      <c r="C1520" s="42" t="s">
        <v>4255</v>
      </c>
      <c r="D1520" s="42" t="s">
        <v>4120</v>
      </c>
      <c r="E1520" s="42" t="s">
        <v>5726</v>
      </c>
      <c r="F1520" s="40">
        <v>617</v>
      </c>
    </row>
    <row r="1521" spans="1:6" x14ac:dyDescent="0.25">
      <c r="A1521" s="43" t="s">
        <v>4244</v>
      </c>
      <c r="B1521" s="42" t="s">
        <v>1996</v>
      </c>
      <c r="C1521" s="42" t="s">
        <v>4255</v>
      </c>
      <c r="D1521" s="42" t="s">
        <v>4121</v>
      </c>
      <c r="E1521" s="42" t="s">
        <v>5727</v>
      </c>
      <c r="F1521" s="40">
        <v>618</v>
      </c>
    </row>
    <row r="1522" spans="1:6" x14ac:dyDescent="0.25">
      <c r="A1522" s="43" t="s">
        <v>4244</v>
      </c>
      <c r="B1522" s="42" t="s">
        <v>1996</v>
      </c>
      <c r="C1522" s="42" t="s">
        <v>4255</v>
      </c>
      <c r="D1522" s="42" t="s">
        <v>4122</v>
      </c>
      <c r="E1522" s="42" t="s">
        <v>5728</v>
      </c>
      <c r="F1522" s="40">
        <v>619</v>
      </c>
    </row>
    <row r="1523" spans="1:6" x14ac:dyDescent="0.25">
      <c r="A1523" s="43" t="s">
        <v>4244</v>
      </c>
      <c r="B1523" s="42" t="s">
        <v>1996</v>
      </c>
      <c r="C1523" s="42" t="s">
        <v>4255</v>
      </c>
      <c r="D1523" s="42" t="s">
        <v>3297</v>
      </c>
      <c r="E1523" s="42" t="s">
        <v>5729</v>
      </c>
      <c r="F1523" s="40">
        <v>620</v>
      </c>
    </row>
    <row r="1524" spans="1:6" x14ac:dyDescent="0.25">
      <c r="A1524" s="43" t="s">
        <v>4244</v>
      </c>
      <c r="B1524" s="42" t="s">
        <v>1996</v>
      </c>
      <c r="C1524" s="42" t="s">
        <v>4255</v>
      </c>
      <c r="D1524" s="42" t="s">
        <v>3259</v>
      </c>
      <c r="E1524" s="42" t="s">
        <v>5730</v>
      </c>
      <c r="F1524" s="40">
        <v>621</v>
      </c>
    </row>
    <row r="1525" spans="1:6" x14ac:dyDescent="0.25">
      <c r="A1525" s="43" t="s">
        <v>4244</v>
      </c>
      <c r="B1525" s="42" t="s">
        <v>1996</v>
      </c>
      <c r="C1525" s="42" t="s">
        <v>4255</v>
      </c>
      <c r="D1525" s="42" t="s">
        <v>4123</v>
      </c>
      <c r="E1525" s="42" t="s">
        <v>5731</v>
      </c>
      <c r="F1525" s="40">
        <v>622</v>
      </c>
    </row>
    <row r="1526" spans="1:6" x14ac:dyDescent="0.25">
      <c r="A1526" s="43" t="s">
        <v>4244</v>
      </c>
      <c r="B1526" s="42" t="s">
        <v>1996</v>
      </c>
      <c r="C1526" s="42" t="s">
        <v>4255</v>
      </c>
      <c r="D1526" s="42" t="s">
        <v>4124</v>
      </c>
      <c r="E1526" s="42" t="s">
        <v>5732</v>
      </c>
      <c r="F1526" s="40">
        <v>623</v>
      </c>
    </row>
    <row r="1527" spans="1:6" x14ac:dyDescent="0.25">
      <c r="A1527" s="43" t="s">
        <v>4244</v>
      </c>
      <c r="B1527" s="42" t="s">
        <v>1996</v>
      </c>
      <c r="C1527" s="42" t="s">
        <v>4255</v>
      </c>
      <c r="D1527" s="42" t="s">
        <v>4125</v>
      </c>
      <c r="E1527" s="42" t="s">
        <v>5733</v>
      </c>
      <c r="F1527" s="40">
        <v>624</v>
      </c>
    </row>
    <row r="1528" spans="1:6" x14ac:dyDescent="0.25">
      <c r="A1528" s="43" t="s">
        <v>4244</v>
      </c>
      <c r="B1528" s="42" t="s">
        <v>1996</v>
      </c>
      <c r="C1528" s="42" t="s">
        <v>4255</v>
      </c>
      <c r="D1528" s="42" t="s">
        <v>4126</v>
      </c>
      <c r="E1528" s="42" t="s">
        <v>5734</v>
      </c>
      <c r="F1528" s="40">
        <v>625</v>
      </c>
    </row>
    <row r="1529" spans="1:6" x14ac:dyDescent="0.25">
      <c r="A1529" s="43" t="s">
        <v>4244</v>
      </c>
      <c r="B1529" s="42" t="s">
        <v>1996</v>
      </c>
      <c r="C1529" s="42" t="s">
        <v>4255</v>
      </c>
      <c r="D1529" s="42" t="s">
        <v>4127</v>
      </c>
      <c r="E1529" s="42" t="s">
        <v>5735</v>
      </c>
      <c r="F1529" s="40">
        <v>626</v>
      </c>
    </row>
    <row r="1530" spans="1:6" x14ac:dyDescent="0.25">
      <c r="A1530" s="43" t="s">
        <v>4244</v>
      </c>
      <c r="B1530" s="42" t="s">
        <v>1996</v>
      </c>
      <c r="C1530" s="42" t="s">
        <v>4255</v>
      </c>
      <c r="D1530" s="42" t="s">
        <v>3329</v>
      </c>
      <c r="E1530" s="42" t="s">
        <v>5736</v>
      </c>
      <c r="F1530" s="40">
        <v>627</v>
      </c>
    </row>
    <row r="1531" spans="1:6" x14ac:dyDescent="0.25">
      <c r="A1531" s="43" t="s">
        <v>4244</v>
      </c>
      <c r="B1531" s="42" t="s">
        <v>1996</v>
      </c>
      <c r="C1531" s="42" t="s">
        <v>4255</v>
      </c>
      <c r="D1531" s="42" t="s">
        <v>4128</v>
      </c>
      <c r="E1531" s="42" t="s">
        <v>5737</v>
      </c>
      <c r="F1531" s="40">
        <v>628</v>
      </c>
    </row>
    <row r="1532" spans="1:6" x14ac:dyDescent="0.25">
      <c r="A1532" s="43" t="s">
        <v>4244</v>
      </c>
      <c r="B1532" s="42" t="s">
        <v>1996</v>
      </c>
      <c r="C1532" s="42" t="s">
        <v>4255</v>
      </c>
      <c r="D1532" s="42" t="s">
        <v>4129</v>
      </c>
      <c r="E1532" s="42" t="s">
        <v>5738</v>
      </c>
      <c r="F1532" s="40">
        <v>629</v>
      </c>
    </row>
    <row r="1533" spans="1:6" x14ac:dyDescent="0.25">
      <c r="A1533" s="43" t="s">
        <v>4244</v>
      </c>
      <c r="B1533" s="42" t="s">
        <v>1996</v>
      </c>
      <c r="C1533" s="42" t="s">
        <v>4255</v>
      </c>
      <c r="D1533" s="42" t="s">
        <v>4130</v>
      </c>
      <c r="E1533" s="42" t="s">
        <v>5739</v>
      </c>
      <c r="F1533" s="40">
        <v>630</v>
      </c>
    </row>
    <row r="1534" spans="1:6" x14ac:dyDescent="0.25">
      <c r="A1534" s="43" t="s">
        <v>4244</v>
      </c>
      <c r="B1534" s="42" t="s">
        <v>1996</v>
      </c>
      <c r="C1534" s="42" t="s">
        <v>4255</v>
      </c>
      <c r="D1534" s="42" t="s">
        <v>4131</v>
      </c>
      <c r="E1534" s="42" t="s">
        <v>5740</v>
      </c>
      <c r="F1534" s="40">
        <v>631</v>
      </c>
    </row>
    <row r="1535" spans="1:6" x14ac:dyDescent="0.25">
      <c r="A1535" s="43" t="s">
        <v>4244</v>
      </c>
      <c r="B1535" s="42" t="s">
        <v>1996</v>
      </c>
      <c r="C1535" s="42" t="s">
        <v>4255</v>
      </c>
      <c r="D1535" s="42" t="s">
        <v>4132</v>
      </c>
      <c r="E1535" s="42" t="s">
        <v>5741</v>
      </c>
      <c r="F1535" s="40">
        <v>632</v>
      </c>
    </row>
    <row r="1536" spans="1:6" x14ac:dyDescent="0.25">
      <c r="A1536" s="43" t="s">
        <v>4244</v>
      </c>
      <c r="B1536" s="42" t="s">
        <v>1996</v>
      </c>
      <c r="C1536" s="42" t="s">
        <v>4255</v>
      </c>
      <c r="D1536" s="42" t="s">
        <v>4133</v>
      </c>
      <c r="E1536" s="42" t="s">
        <v>5742</v>
      </c>
      <c r="F1536" s="40">
        <v>633</v>
      </c>
    </row>
    <row r="1537" spans="1:6" x14ac:dyDescent="0.25">
      <c r="A1537" s="43" t="s">
        <v>4244</v>
      </c>
      <c r="B1537" s="42" t="s">
        <v>1996</v>
      </c>
      <c r="C1537" s="42" t="s">
        <v>4255</v>
      </c>
      <c r="D1537" s="42" t="s">
        <v>3421</v>
      </c>
      <c r="E1537" s="42" t="s">
        <v>5743</v>
      </c>
      <c r="F1537" s="40">
        <v>634</v>
      </c>
    </row>
    <row r="1538" spans="1:6" x14ac:dyDescent="0.25">
      <c r="A1538" s="43" t="s">
        <v>4244</v>
      </c>
      <c r="B1538" s="42" t="s">
        <v>1996</v>
      </c>
      <c r="C1538" s="42" t="s">
        <v>4255</v>
      </c>
      <c r="D1538" s="42" t="s">
        <v>4134</v>
      </c>
      <c r="E1538" s="42" t="s">
        <v>5744</v>
      </c>
      <c r="F1538" s="40">
        <v>635</v>
      </c>
    </row>
    <row r="1539" spans="1:6" x14ac:dyDescent="0.25">
      <c r="A1539" s="43" t="s">
        <v>4244</v>
      </c>
      <c r="B1539" s="42" t="s">
        <v>1996</v>
      </c>
      <c r="C1539" s="42" t="s">
        <v>4255</v>
      </c>
      <c r="D1539" s="42" t="s">
        <v>4135</v>
      </c>
      <c r="E1539" s="42" t="s">
        <v>5745</v>
      </c>
      <c r="F1539" s="40">
        <v>636</v>
      </c>
    </row>
    <row r="1540" spans="1:6" x14ac:dyDescent="0.25">
      <c r="A1540" s="43" t="s">
        <v>4244</v>
      </c>
      <c r="B1540" s="42" t="s">
        <v>1996</v>
      </c>
      <c r="C1540" s="42" t="s">
        <v>4255</v>
      </c>
      <c r="D1540" s="42" t="s">
        <v>4136</v>
      </c>
      <c r="E1540" s="42" t="s">
        <v>5746</v>
      </c>
      <c r="F1540" s="40">
        <v>637</v>
      </c>
    </row>
    <row r="1541" spans="1:6" x14ac:dyDescent="0.25">
      <c r="A1541" s="43" t="s">
        <v>4244</v>
      </c>
      <c r="B1541" s="42" t="s">
        <v>1996</v>
      </c>
      <c r="C1541" s="42" t="s">
        <v>4255</v>
      </c>
      <c r="D1541" s="42" t="s">
        <v>4137</v>
      </c>
      <c r="E1541" s="42" t="s">
        <v>5747</v>
      </c>
      <c r="F1541" s="40">
        <v>638</v>
      </c>
    </row>
    <row r="1542" spans="1:6" x14ac:dyDescent="0.25">
      <c r="A1542" s="43" t="s">
        <v>4244</v>
      </c>
      <c r="B1542" s="42" t="s">
        <v>1996</v>
      </c>
      <c r="C1542" s="42" t="s">
        <v>4255</v>
      </c>
      <c r="D1542" s="42" t="s">
        <v>4138</v>
      </c>
      <c r="E1542" s="42" t="s">
        <v>5748</v>
      </c>
      <c r="F1542" s="40">
        <v>639</v>
      </c>
    </row>
    <row r="1543" spans="1:6" x14ac:dyDescent="0.25">
      <c r="A1543" s="43" t="s">
        <v>4244</v>
      </c>
      <c r="B1543" s="42" t="s">
        <v>1996</v>
      </c>
      <c r="C1543" s="42" t="s">
        <v>4255</v>
      </c>
      <c r="D1543" s="42" t="s">
        <v>4139</v>
      </c>
      <c r="E1543" s="42" t="s">
        <v>5749</v>
      </c>
      <c r="F1543" s="40">
        <v>640</v>
      </c>
    </row>
    <row r="1544" spans="1:6" x14ac:dyDescent="0.25">
      <c r="A1544" s="43" t="s">
        <v>4244</v>
      </c>
      <c r="B1544" s="42" t="s">
        <v>1996</v>
      </c>
      <c r="C1544" s="42" t="s">
        <v>4255</v>
      </c>
      <c r="D1544" s="42" t="s">
        <v>4140</v>
      </c>
      <c r="E1544" s="42" t="s">
        <v>5750</v>
      </c>
      <c r="F1544" s="40">
        <v>641</v>
      </c>
    </row>
    <row r="1545" spans="1:6" x14ac:dyDescent="0.25">
      <c r="A1545" s="43" t="s">
        <v>4244</v>
      </c>
      <c r="B1545" s="42" t="s">
        <v>1996</v>
      </c>
      <c r="C1545" s="42" t="s">
        <v>4255</v>
      </c>
      <c r="D1545" s="42" t="s">
        <v>4141</v>
      </c>
      <c r="E1545" s="42" t="s">
        <v>5751</v>
      </c>
      <c r="F1545" s="40">
        <v>642</v>
      </c>
    </row>
    <row r="1546" spans="1:6" x14ac:dyDescent="0.25">
      <c r="A1546" s="43" t="s">
        <v>4244</v>
      </c>
      <c r="B1546" s="42" t="s">
        <v>1996</v>
      </c>
      <c r="C1546" s="42" t="s">
        <v>4255</v>
      </c>
      <c r="D1546" s="42" t="s">
        <v>4142</v>
      </c>
      <c r="E1546" s="42" t="s">
        <v>5752</v>
      </c>
      <c r="F1546" s="40">
        <v>643</v>
      </c>
    </row>
    <row r="1547" spans="1:6" x14ac:dyDescent="0.25">
      <c r="A1547" s="43" t="s">
        <v>4244</v>
      </c>
      <c r="B1547" s="42" t="s">
        <v>1996</v>
      </c>
      <c r="C1547" s="42" t="s">
        <v>4255</v>
      </c>
      <c r="D1547" s="42" t="s">
        <v>4143</v>
      </c>
      <c r="E1547" s="42" t="s">
        <v>5753</v>
      </c>
      <c r="F1547" s="40">
        <v>644</v>
      </c>
    </row>
    <row r="1548" spans="1:6" x14ac:dyDescent="0.25">
      <c r="A1548" s="43" t="s">
        <v>4244</v>
      </c>
      <c r="B1548" s="42" t="s">
        <v>1996</v>
      </c>
      <c r="C1548" s="42" t="s">
        <v>4255</v>
      </c>
      <c r="D1548" s="42" t="s">
        <v>4144</v>
      </c>
      <c r="E1548" s="42" t="s">
        <v>5754</v>
      </c>
      <c r="F1548" s="40">
        <v>645</v>
      </c>
    </row>
    <row r="1549" spans="1:6" x14ac:dyDescent="0.25">
      <c r="A1549" s="43" t="s">
        <v>4244</v>
      </c>
      <c r="B1549" s="42" t="s">
        <v>1996</v>
      </c>
      <c r="C1549" s="42" t="s">
        <v>4255</v>
      </c>
      <c r="D1549" s="42" t="s">
        <v>4145</v>
      </c>
      <c r="E1549" s="42" t="s">
        <v>5755</v>
      </c>
      <c r="F1549" s="40">
        <v>646</v>
      </c>
    </row>
    <row r="1550" spans="1:6" x14ac:dyDescent="0.25">
      <c r="A1550" s="43" t="s">
        <v>4244</v>
      </c>
      <c r="B1550" s="42" t="s">
        <v>1996</v>
      </c>
      <c r="C1550" s="42" t="s">
        <v>4255</v>
      </c>
      <c r="D1550" s="42" t="s">
        <v>4146</v>
      </c>
      <c r="E1550" s="42" t="s">
        <v>5756</v>
      </c>
      <c r="F1550" s="40">
        <v>647</v>
      </c>
    </row>
    <row r="1551" spans="1:6" x14ac:dyDescent="0.25">
      <c r="A1551" s="43" t="s">
        <v>4244</v>
      </c>
      <c r="B1551" s="42" t="s">
        <v>1996</v>
      </c>
      <c r="C1551" s="42" t="s">
        <v>4255</v>
      </c>
      <c r="D1551" s="42" t="s">
        <v>4147</v>
      </c>
      <c r="E1551" s="42" t="s">
        <v>5757</v>
      </c>
      <c r="F1551" s="40">
        <v>648</v>
      </c>
    </row>
    <row r="1552" spans="1:6" x14ac:dyDescent="0.25">
      <c r="A1552" s="43" t="s">
        <v>4244</v>
      </c>
      <c r="B1552" s="42" t="s">
        <v>1996</v>
      </c>
      <c r="C1552" s="42" t="s">
        <v>4255</v>
      </c>
      <c r="D1552" s="42" t="s">
        <v>4148</v>
      </c>
      <c r="E1552" s="42" t="s">
        <v>5758</v>
      </c>
      <c r="F1552" s="40">
        <v>649</v>
      </c>
    </row>
    <row r="1553" spans="1:6" x14ac:dyDescent="0.25">
      <c r="A1553" s="43" t="s">
        <v>4244</v>
      </c>
      <c r="B1553" s="42" t="s">
        <v>1996</v>
      </c>
      <c r="C1553" s="42" t="s">
        <v>4255</v>
      </c>
      <c r="D1553" s="42" t="s">
        <v>4149</v>
      </c>
      <c r="E1553" s="42" t="s">
        <v>5759</v>
      </c>
      <c r="F1553" s="40">
        <v>650</v>
      </c>
    </row>
    <row r="1554" spans="1:6" x14ac:dyDescent="0.25">
      <c r="A1554" s="43" t="s">
        <v>4244</v>
      </c>
      <c r="B1554" s="42" t="s">
        <v>1996</v>
      </c>
      <c r="C1554" s="42" t="s">
        <v>4255</v>
      </c>
      <c r="D1554" s="42" t="s">
        <v>4150</v>
      </c>
      <c r="E1554" s="42" t="s">
        <v>5760</v>
      </c>
      <c r="F1554" s="40">
        <v>651</v>
      </c>
    </row>
    <row r="1555" spans="1:6" x14ac:dyDescent="0.25">
      <c r="A1555" s="43" t="s">
        <v>4244</v>
      </c>
      <c r="B1555" s="42" t="s">
        <v>1996</v>
      </c>
      <c r="C1555" s="42" t="s">
        <v>4255</v>
      </c>
      <c r="D1555" s="42" t="s">
        <v>3012</v>
      </c>
      <c r="E1555" s="42" t="s">
        <v>5761</v>
      </c>
      <c r="F1555" s="40">
        <v>652</v>
      </c>
    </row>
    <row r="1556" spans="1:6" x14ac:dyDescent="0.25">
      <c r="A1556" s="43" t="s">
        <v>4244</v>
      </c>
      <c r="B1556" s="42" t="s">
        <v>1996</v>
      </c>
      <c r="C1556" s="42" t="s">
        <v>4255</v>
      </c>
      <c r="D1556" s="42" t="s">
        <v>4151</v>
      </c>
      <c r="E1556" s="42" t="s">
        <v>5762</v>
      </c>
      <c r="F1556" s="40">
        <v>653</v>
      </c>
    </row>
    <row r="1557" spans="1:6" x14ac:dyDescent="0.25">
      <c r="A1557" s="43" t="s">
        <v>4244</v>
      </c>
      <c r="B1557" s="42" t="s">
        <v>1996</v>
      </c>
      <c r="C1557" s="42" t="s">
        <v>4255</v>
      </c>
      <c r="D1557" s="42" t="s">
        <v>4152</v>
      </c>
      <c r="E1557" s="42" t="s">
        <v>5763</v>
      </c>
      <c r="F1557" s="40">
        <v>654</v>
      </c>
    </row>
    <row r="1558" spans="1:6" x14ac:dyDescent="0.25">
      <c r="A1558" s="43" t="s">
        <v>4244</v>
      </c>
      <c r="B1558" s="42" t="s">
        <v>1996</v>
      </c>
      <c r="C1558" s="42" t="s">
        <v>4255</v>
      </c>
      <c r="D1558" s="42" t="s">
        <v>4153</v>
      </c>
      <c r="E1558" s="42" t="s">
        <v>5764</v>
      </c>
      <c r="F1558" s="40">
        <v>655</v>
      </c>
    </row>
    <row r="1559" spans="1:6" x14ac:dyDescent="0.25">
      <c r="A1559" s="43" t="s">
        <v>4244</v>
      </c>
      <c r="B1559" s="42" t="s">
        <v>1996</v>
      </c>
      <c r="C1559" s="42" t="s">
        <v>4255</v>
      </c>
      <c r="D1559" s="42" t="s">
        <v>4154</v>
      </c>
      <c r="E1559" s="42" t="s">
        <v>5765</v>
      </c>
      <c r="F1559" s="40">
        <v>656</v>
      </c>
    </row>
    <row r="1560" spans="1:6" x14ac:dyDescent="0.25">
      <c r="A1560" s="43" t="s">
        <v>4244</v>
      </c>
      <c r="B1560" s="42" t="s">
        <v>1996</v>
      </c>
      <c r="C1560" s="42" t="s">
        <v>4255</v>
      </c>
      <c r="D1560" s="42" t="s">
        <v>4155</v>
      </c>
      <c r="E1560" s="42" t="s">
        <v>5766</v>
      </c>
      <c r="F1560" s="40">
        <v>657</v>
      </c>
    </row>
    <row r="1561" spans="1:6" x14ac:dyDescent="0.25">
      <c r="A1561" s="43" t="s">
        <v>4244</v>
      </c>
      <c r="B1561" s="42" t="s">
        <v>1996</v>
      </c>
      <c r="C1561" s="42" t="s">
        <v>4255</v>
      </c>
      <c r="D1561" s="42" t="s">
        <v>4156</v>
      </c>
      <c r="E1561" s="42" t="s">
        <v>5767</v>
      </c>
      <c r="F1561" s="40">
        <v>658</v>
      </c>
    </row>
    <row r="1562" spans="1:6" x14ac:dyDescent="0.25">
      <c r="A1562" s="43" t="s">
        <v>4244</v>
      </c>
      <c r="B1562" s="42" t="s">
        <v>1996</v>
      </c>
      <c r="C1562" s="42" t="s">
        <v>4255</v>
      </c>
      <c r="D1562" s="42" t="s">
        <v>4157</v>
      </c>
      <c r="E1562" s="42" t="s">
        <v>5768</v>
      </c>
      <c r="F1562" s="40">
        <v>659</v>
      </c>
    </row>
    <row r="1563" spans="1:6" x14ac:dyDescent="0.25">
      <c r="A1563" s="43" t="s">
        <v>4244</v>
      </c>
      <c r="B1563" s="42" t="s">
        <v>1996</v>
      </c>
      <c r="C1563" s="42" t="s">
        <v>4255</v>
      </c>
      <c r="D1563" s="42" t="s">
        <v>4158</v>
      </c>
      <c r="E1563" s="42" t="s">
        <v>5769</v>
      </c>
      <c r="F1563" s="40">
        <v>660</v>
      </c>
    </row>
    <row r="1564" spans="1:6" x14ac:dyDescent="0.25">
      <c r="A1564" s="43" t="s">
        <v>4244</v>
      </c>
      <c r="B1564" s="42" t="s">
        <v>1996</v>
      </c>
      <c r="C1564" s="42" t="s">
        <v>4255</v>
      </c>
      <c r="D1564" s="42" t="s">
        <v>4159</v>
      </c>
      <c r="E1564" s="42" t="s">
        <v>5770</v>
      </c>
      <c r="F1564" s="40">
        <v>661</v>
      </c>
    </row>
    <row r="1565" spans="1:6" x14ac:dyDescent="0.25">
      <c r="A1565" s="43" t="s">
        <v>4244</v>
      </c>
      <c r="B1565" s="42" t="s">
        <v>1996</v>
      </c>
      <c r="C1565" s="42" t="s">
        <v>4255</v>
      </c>
      <c r="D1565" s="42" t="s">
        <v>4160</v>
      </c>
      <c r="E1565" s="42" t="s">
        <v>5771</v>
      </c>
      <c r="F1565" s="40">
        <v>662</v>
      </c>
    </row>
    <row r="1566" spans="1:6" x14ac:dyDescent="0.25">
      <c r="A1566" s="43" t="s">
        <v>4244</v>
      </c>
      <c r="B1566" s="42" t="s">
        <v>1996</v>
      </c>
      <c r="C1566" s="42" t="s">
        <v>4255</v>
      </c>
      <c r="D1566" s="42" t="s">
        <v>4161</v>
      </c>
      <c r="E1566" s="42" t="s">
        <v>5772</v>
      </c>
      <c r="F1566" s="40">
        <v>663</v>
      </c>
    </row>
    <row r="1567" spans="1:6" x14ac:dyDescent="0.25">
      <c r="A1567" s="43" t="s">
        <v>4244</v>
      </c>
      <c r="B1567" s="42" t="s">
        <v>1996</v>
      </c>
      <c r="C1567" s="42" t="s">
        <v>4255</v>
      </c>
      <c r="D1567" s="42" t="s">
        <v>4162</v>
      </c>
      <c r="E1567" s="42" t="s">
        <v>5773</v>
      </c>
      <c r="F1567" s="40">
        <v>664</v>
      </c>
    </row>
    <row r="1568" spans="1:6" x14ac:dyDescent="0.25">
      <c r="A1568" s="43" t="s">
        <v>4244</v>
      </c>
      <c r="B1568" s="42" t="s">
        <v>1996</v>
      </c>
      <c r="C1568" s="42" t="s">
        <v>4255</v>
      </c>
      <c r="D1568" s="42" t="s">
        <v>4163</v>
      </c>
      <c r="E1568" s="42" t="s">
        <v>5774</v>
      </c>
      <c r="F1568" s="40">
        <v>665</v>
      </c>
    </row>
    <row r="1569" spans="1:6" x14ac:dyDescent="0.25">
      <c r="A1569" s="43" t="s">
        <v>4244</v>
      </c>
      <c r="B1569" s="42" t="s">
        <v>1996</v>
      </c>
      <c r="C1569" s="42" t="s">
        <v>4255</v>
      </c>
      <c r="D1569" s="42" t="s">
        <v>4164</v>
      </c>
      <c r="E1569" s="42" t="s">
        <v>5775</v>
      </c>
      <c r="F1569" s="40">
        <v>666</v>
      </c>
    </row>
    <row r="1570" spans="1:6" x14ac:dyDescent="0.25">
      <c r="A1570" s="43" t="s">
        <v>4244</v>
      </c>
      <c r="B1570" s="42" t="s">
        <v>1996</v>
      </c>
      <c r="C1570" s="42" t="s">
        <v>4255</v>
      </c>
      <c r="D1570" s="42" t="s">
        <v>4165</v>
      </c>
      <c r="E1570" s="42" t="s">
        <v>5776</v>
      </c>
      <c r="F1570" s="40">
        <v>667</v>
      </c>
    </row>
    <row r="1571" spans="1:6" x14ac:dyDescent="0.25">
      <c r="A1571" s="43" t="s">
        <v>4244</v>
      </c>
      <c r="B1571" s="42" t="s">
        <v>1996</v>
      </c>
      <c r="C1571" s="42" t="s">
        <v>4255</v>
      </c>
      <c r="D1571" s="42" t="s">
        <v>4166</v>
      </c>
      <c r="E1571" s="42" t="s">
        <v>5777</v>
      </c>
      <c r="F1571" s="40">
        <v>668</v>
      </c>
    </row>
    <row r="1572" spans="1:6" x14ac:dyDescent="0.25">
      <c r="A1572" s="43" t="s">
        <v>4244</v>
      </c>
      <c r="B1572" s="42" t="s">
        <v>1996</v>
      </c>
      <c r="C1572" s="42" t="s">
        <v>4255</v>
      </c>
      <c r="D1572" s="42" t="s">
        <v>4167</v>
      </c>
      <c r="E1572" s="42" t="s">
        <v>5778</v>
      </c>
      <c r="F1572" s="40">
        <v>669</v>
      </c>
    </row>
    <row r="1573" spans="1:6" x14ac:dyDescent="0.25">
      <c r="A1573" s="43" t="s">
        <v>4244</v>
      </c>
      <c r="B1573" s="42" t="s">
        <v>1996</v>
      </c>
      <c r="C1573" s="42" t="s">
        <v>4255</v>
      </c>
      <c r="D1573" s="42" t="s">
        <v>4168</v>
      </c>
      <c r="E1573" s="42" t="s">
        <v>5779</v>
      </c>
      <c r="F1573" s="40">
        <v>670</v>
      </c>
    </row>
    <row r="1574" spans="1:6" x14ac:dyDescent="0.25">
      <c r="A1574" s="43" t="s">
        <v>4244</v>
      </c>
      <c r="B1574" s="42" t="s">
        <v>1996</v>
      </c>
      <c r="C1574" s="42" t="s">
        <v>4255</v>
      </c>
      <c r="D1574" s="42" t="s">
        <v>4169</v>
      </c>
      <c r="E1574" s="42" t="s">
        <v>5780</v>
      </c>
      <c r="F1574" s="40">
        <v>671</v>
      </c>
    </row>
    <row r="1575" spans="1:6" x14ac:dyDescent="0.25">
      <c r="A1575" s="43" t="s">
        <v>4244</v>
      </c>
      <c r="B1575" s="42" t="s">
        <v>1996</v>
      </c>
      <c r="C1575" s="42" t="s">
        <v>4255</v>
      </c>
      <c r="D1575" s="42" t="s">
        <v>4170</v>
      </c>
      <c r="E1575" s="42" t="s">
        <v>5781</v>
      </c>
      <c r="F1575" s="40">
        <v>672</v>
      </c>
    </row>
    <row r="1576" spans="1:6" x14ac:dyDescent="0.25">
      <c r="A1576" s="43" t="s">
        <v>4244</v>
      </c>
      <c r="B1576" s="42" t="s">
        <v>1996</v>
      </c>
      <c r="C1576" s="42" t="s">
        <v>4255</v>
      </c>
      <c r="D1576" s="42" t="s">
        <v>4171</v>
      </c>
      <c r="E1576" s="42" t="s">
        <v>5782</v>
      </c>
      <c r="F1576" s="40">
        <v>673</v>
      </c>
    </row>
    <row r="1577" spans="1:6" x14ac:dyDescent="0.25">
      <c r="A1577" s="43" t="s">
        <v>4244</v>
      </c>
      <c r="B1577" s="42" t="s">
        <v>1996</v>
      </c>
      <c r="C1577" s="42" t="s">
        <v>4255</v>
      </c>
      <c r="D1577" s="42" t="s">
        <v>4172</v>
      </c>
      <c r="E1577" s="42" t="s">
        <v>5783</v>
      </c>
      <c r="F1577" s="40">
        <v>674</v>
      </c>
    </row>
    <row r="1578" spans="1:6" x14ac:dyDescent="0.25">
      <c r="A1578" s="43" t="s">
        <v>4244</v>
      </c>
      <c r="B1578" s="42" t="s">
        <v>1996</v>
      </c>
      <c r="C1578" s="42" t="s">
        <v>4255</v>
      </c>
      <c r="D1578" s="42" t="s">
        <v>4173</v>
      </c>
      <c r="E1578" s="42" t="s">
        <v>5784</v>
      </c>
      <c r="F1578" s="40">
        <v>675</v>
      </c>
    </row>
    <row r="1579" spans="1:6" x14ac:dyDescent="0.25">
      <c r="A1579" s="43" t="s">
        <v>4244</v>
      </c>
      <c r="B1579" s="42" t="s">
        <v>1996</v>
      </c>
      <c r="C1579" s="42" t="s">
        <v>4255</v>
      </c>
      <c r="D1579" s="42" t="s">
        <v>4174</v>
      </c>
      <c r="E1579" s="42" t="s">
        <v>5785</v>
      </c>
      <c r="F1579" s="40">
        <v>676</v>
      </c>
    </row>
    <row r="1580" spans="1:6" x14ac:dyDescent="0.25">
      <c r="A1580" s="43" t="s">
        <v>4244</v>
      </c>
      <c r="B1580" s="42" t="s">
        <v>1996</v>
      </c>
      <c r="C1580" s="42" t="s">
        <v>4255</v>
      </c>
      <c r="D1580" s="42" t="s">
        <v>4175</v>
      </c>
      <c r="E1580" s="42" t="s">
        <v>5786</v>
      </c>
      <c r="F1580" s="40">
        <v>677</v>
      </c>
    </row>
    <row r="1581" spans="1:6" x14ac:dyDescent="0.25">
      <c r="A1581" s="43" t="s">
        <v>4244</v>
      </c>
      <c r="B1581" s="42" t="s">
        <v>1996</v>
      </c>
      <c r="C1581" s="42" t="s">
        <v>4255</v>
      </c>
      <c r="D1581" s="42" t="s">
        <v>4176</v>
      </c>
      <c r="E1581" s="42" t="s">
        <v>5787</v>
      </c>
      <c r="F1581" s="40">
        <v>678</v>
      </c>
    </row>
    <row r="1582" spans="1:6" x14ac:dyDescent="0.25">
      <c r="A1582" s="43" t="s">
        <v>4244</v>
      </c>
      <c r="B1582" s="42" t="s">
        <v>1996</v>
      </c>
      <c r="C1582" s="42" t="s">
        <v>4255</v>
      </c>
      <c r="D1582" s="42" t="s">
        <v>4177</v>
      </c>
      <c r="E1582" s="42" t="s">
        <v>5788</v>
      </c>
      <c r="F1582" s="40">
        <v>679</v>
      </c>
    </row>
    <row r="1583" spans="1:6" x14ac:dyDescent="0.25">
      <c r="A1583" s="43" t="s">
        <v>4244</v>
      </c>
      <c r="B1583" s="42" t="s">
        <v>1996</v>
      </c>
      <c r="C1583" s="42" t="s">
        <v>4255</v>
      </c>
      <c r="D1583" s="42" t="s">
        <v>4178</v>
      </c>
      <c r="E1583" s="42" t="s">
        <v>5789</v>
      </c>
      <c r="F1583" s="40">
        <v>680</v>
      </c>
    </row>
    <row r="1584" spans="1:6" x14ac:dyDescent="0.25">
      <c r="A1584" s="43" t="s">
        <v>4244</v>
      </c>
      <c r="B1584" s="42" t="s">
        <v>1996</v>
      </c>
      <c r="C1584" s="42" t="s">
        <v>4255</v>
      </c>
      <c r="D1584" s="42" t="s">
        <v>4179</v>
      </c>
      <c r="E1584" s="42" t="s">
        <v>5790</v>
      </c>
      <c r="F1584" s="40">
        <v>681</v>
      </c>
    </row>
    <row r="1585" spans="1:6" x14ac:dyDescent="0.25">
      <c r="A1585" s="43" t="s">
        <v>4244</v>
      </c>
      <c r="B1585" s="42" t="s">
        <v>1996</v>
      </c>
      <c r="C1585" s="42" t="s">
        <v>4255</v>
      </c>
      <c r="D1585" s="42" t="s">
        <v>4180</v>
      </c>
      <c r="E1585" s="42" t="s">
        <v>5791</v>
      </c>
      <c r="F1585" s="40">
        <v>682</v>
      </c>
    </row>
    <row r="1586" spans="1:6" x14ac:dyDescent="0.25">
      <c r="A1586" s="43" t="s">
        <v>4244</v>
      </c>
      <c r="B1586" s="42" t="s">
        <v>1996</v>
      </c>
      <c r="C1586" s="42" t="s">
        <v>4255</v>
      </c>
      <c r="D1586" s="42" t="s">
        <v>4181</v>
      </c>
      <c r="E1586" s="42" t="s">
        <v>5792</v>
      </c>
      <c r="F1586" s="40">
        <v>683</v>
      </c>
    </row>
    <row r="1587" spans="1:6" x14ac:dyDescent="0.25">
      <c r="A1587" s="43" t="s">
        <v>4244</v>
      </c>
      <c r="B1587" s="42" t="s">
        <v>1996</v>
      </c>
      <c r="C1587" s="42" t="s">
        <v>4255</v>
      </c>
      <c r="D1587" s="42" t="s">
        <v>4182</v>
      </c>
      <c r="E1587" s="42" t="s">
        <v>5793</v>
      </c>
      <c r="F1587" s="40">
        <v>684</v>
      </c>
    </row>
    <row r="1588" spans="1:6" x14ac:dyDescent="0.25">
      <c r="A1588" s="43" t="s">
        <v>4244</v>
      </c>
      <c r="B1588" s="42" t="s">
        <v>1996</v>
      </c>
      <c r="C1588" s="42" t="s">
        <v>4255</v>
      </c>
      <c r="D1588" s="42" t="s">
        <v>4183</v>
      </c>
      <c r="E1588" s="42" t="s">
        <v>5794</v>
      </c>
      <c r="F1588" s="40">
        <v>685</v>
      </c>
    </row>
    <row r="1589" spans="1:6" x14ac:dyDescent="0.25">
      <c r="A1589" s="43" t="s">
        <v>4244</v>
      </c>
      <c r="B1589" s="42" t="s">
        <v>1996</v>
      </c>
      <c r="C1589" s="42" t="s">
        <v>4255</v>
      </c>
      <c r="D1589" s="42" t="s">
        <v>4184</v>
      </c>
      <c r="E1589" s="42" t="s">
        <v>5795</v>
      </c>
      <c r="F1589" s="40">
        <v>686</v>
      </c>
    </row>
    <row r="1590" spans="1:6" x14ac:dyDescent="0.25">
      <c r="A1590" s="43" t="s">
        <v>4244</v>
      </c>
      <c r="B1590" s="42" t="s">
        <v>1996</v>
      </c>
      <c r="C1590" s="42" t="s">
        <v>4255</v>
      </c>
      <c r="D1590" s="42" t="s">
        <v>4185</v>
      </c>
      <c r="E1590" s="42" t="s">
        <v>5796</v>
      </c>
      <c r="F1590" s="40">
        <v>687</v>
      </c>
    </row>
    <row r="1591" spans="1:6" x14ac:dyDescent="0.25">
      <c r="A1591" s="43" t="s">
        <v>4244</v>
      </c>
      <c r="B1591" s="42" t="s">
        <v>1996</v>
      </c>
      <c r="C1591" s="42" t="s">
        <v>4255</v>
      </c>
      <c r="D1591" s="42" t="s">
        <v>4186</v>
      </c>
      <c r="E1591" s="42" t="s">
        <v>5797</v>
      </c>
      <c r="F1591" s="40">
        <v>688</v>
      </c>
    </row>
    <row r="1592" spans="1:6" x14ac:dyDescent="0.25">
      <c r="A1592" s="43" t="s">
        <v>4244</v>
      </c>
      <c r="B1592" s="42" t="s">
        <v>1996</v>
      </c>
      <c r="C1592" s="42" t="s">
        <v>4255</v>
      </c>
      <c r="D1592" s="42" t="s">
        <v>4187</v>
      </c>
      <c r="E1592" s="42" t="s">
        <v>5798</v>
      </c>
      <c r="F1592" s="40">
        <v>689</v>
      </c>
    </row>
    <row r="1593" spans="1:6" x14ac:dyDescent="0.25">
      <c r="A1593" s="43" t="s">
        <v>4244</v>
      </c>
      <c r="B1593" s="42" t="s">
        <v>1996</v>
      </c>
      <c r="C1593" s="42" t="s">
        <v>4255</v>
      </c>
      <c r="D1593" s="42" t="s">
        <v>4188</v>
      </c>
      <c r="E1593" s="42" t="s">
        <v>5799</v>
      </c>
      <c r="F1593" s="40">
        <v>690</v>
      </c>
    </row>
    <row r="1594" spans="1:6" x14ac:dyDescent="0.25">
      <c r="A1594" s="43" t="s">
        <v>4244</v>
      </c>
      <c r="B1594" s="42" t="s">
        <v>1996</v>
      </c>
      <c r="C1594" s="42" t="s">
        <v>4255</v>
      </c>
      <c r="D1594" s="42" t="s">
        <v>4189</v>
      </c>
      <c r="E1594" s="42" t="s">
        <v>5800</v>
      </c>
      <c r="F1594" s="40">
        <v>691</v>
      </c>
    </row>
    <row r="1595" spans="1:6" x14ac:dyDescent="0.25">
      <c r="A1595" s="43" t="s">
        <v>4244</v>
      </c>
      <c r="B1595" s="42" t="s">
        <v>1996</v>
      </c>
      <c r="C1595" s="42" t="s">
        <v>4255</v>
      </c>
      <c r="D1595" s="42" t="s">
        <v>4190</v>
      </c>
      <c r="E1595" s="42" t="s">
        <v>5801</v>
      </c>
      <c r="F1595" s="40">
        <v>692</v>
      </c>
    </row>
    <row r="1596" spans="1:6" x14ac:dyDescent="0.25">
      <c r="A1596" s="43" t="s">
        <v>4244</v>
      </c>
      <c r="B1596" s="42" t="s">
        <v>1996</v>
      </c>
      <c r="C1596" s="42" t="s">
        <v>4255</v>
      </c>
      <c r="D1596" s="42" t="s">
        <v>4191</v>
      </c>
      <c r="E1596" s="42" t="s">
        <v>5802</v>
      </c>
      <c r="F1596" s="40">
        <v>693</v>
      </c>
    </row>
    <row r="1597" spans="1:6" x14ac:dyDescent="0.25">
      <c r="A1597" s="43" t="s">
        <v>4244</v>
      </c>
      <c r="B1597" s="42" t="s">
        <v>1996</v>
      </c>
      <c r="C1597" s="42" t="s">
        <v>4255</v>
      </c>
      <c r="D1597" s="42" t="s">
        <v>4192</v>
      </c>
      <c r="E1597" s="42" t="s">
        <v>5803</v>
      </c>
      <c r="F1597" s="40">
        <v>694</v>
      </c>
    </row>
    <row r="1598" spans="1:6" x14ac:dyDescent="0.25">
      <c r="A1598" s="43" t="s">
        <v>4244</v>
      </c>
      <c r="B1598" s="42" t="s">
        <v>1996</v>
      </c>
      <c r="C1598" s="42" t="s">
        <v>4255</v>
      </c>
      <c r="D1598" s="42" t="s">
        <v>4193</v>
      </c>
      <c r="E1598" s="42" t="s">
        <v>5804</v>
      </c>
      <c r="F1598" s="40">
        <v>695</v>
      </c>
    </row>
    <row r="1599" spans="1:6" x14ac:dyDescent="0.25">
      <c r="A1599" s="43" t="s">
        <v>4244</v>
      </c>
      <c r="B1599" s="42" t="s">
        <v>1996</v>
      </c>
      <c r="C1599" s="42" t="s">
        <v>4255</v>
      </c>
      <c r="D1599" s="42" t="s">
        <v>4194</v>
      </c>
      <c r="E1599" s="42" t="s">
        <v>5805</v>
      </c>
      <c r="F1599" s="40">
        <v>696</v>
      </c>
    </row>
    <row r="1600" spans="1:6" x14ac:dyDescent="0.25">
      <c r="A1600" s="43" t="s">
        <v>4244</v>
      </c>
      <c r="B1600" s="42" t="s">
        <v>1996</v>
      </c>
      <c r="C1600" s="42" t="s">
        <v>4255</v>
      </c>
      <c r="D1600" s="42" t="s">
        <v>4195</v>
      </c>
      <c r="E1600" s="42" t="s">
        <v>5806</v>
      </c>
      <c r="F1600" s="40">
        <v>697</v>
      </c>
    </row>
    <row r="1601" spans="1:6" x14ac:dyDescent="0.25">
      <c r="A1601" s="43" t="s">
        <v>4244</v>
      </c>
      <c r="B1601" s="42" t="s">
        <v>1996</v>
      </c>
      <c r="C1601" s="42" t="s">
        <v>4255</v>
      </c>
      <c r="D1601" s="42" t="s">
        <v>4196</v>
      </c>
      <c r="E1601" s="42" t="s">
        <v>5807</v>
      </c>
      <c r="F1601" s="40">
        <v>698</v>
      </c>
    </row>
    <row r="1602" spans="1:6" x14ac:dyDescent="0.25">
      <c r="A1602" s="43" t="s">
        <v>4244</v>
      </c>
      <c r="B1602" s="42" t="s">
        <v>1996</v>
      </c>
      <c r="C1602" s="42" t="s">
        <v>4255</v>
      </c>
      <c r="D1602" s="42" t="s">
        <v>4197</v>
      </c>
      <c r="E1602" s="42" t="s">
        <v>5808</v>
      </c>
      <c r="F1602" s="40">
        <v>699</v>
      </c>
    </row>
    <row r="1603" spans="1:6" x14ac:dyDescent="0.25">
      <c r="A1603" s="43" t="s">
        <v>4244</v>
      </c>
      <c r="B1603" s="42" t="s">
        <v>1996</v>
      </c>
      <c r="C1603" s="42" t="s">
        <v>4255</v>
      </c>
      <c r="D1603" s="42" t="s">
        <v>4198</v>
      </c>
      <c r="E1603" s="42" t="s">
        <v>5809</v>
      </c>
      <c r="F1603" s="40">
        <v>700</v>
      </c>
    </row>
    <row r="1604" spans="1:6" x14ac:dyDescent="0.25">
      <c r="A1604" s="43" t="s">
        <v>4244</v>
      </c>
      <c r="B1604" s="42" t="s">
        <v>1996</v>
      </c>
      <c r="C1604" s="42" t="s">
        <v>4255</v>
      </c>
      <c r="D1604" s="42" t="s">
        <v>4199</v>
      </c>
      <c r="E1604" s="42" t="s">
        <v>5810</v>
      </c>
      <c r="F1604" s="40">
        <v>701</v>
      </c>
    </row>
    <row r="1605" spans="1:6" x14ac:dyDescent="0.25">
      <c r="A1605" s="43" t="s">
        <v>4244</v>
      </c>
      <c r="B1605" s="42" t="s">
        <v>1996</v>
      </c>
      <c r="C1605" s="42" t="s">
        <v>4255</v>
      </c>
      <c r="D1605" s="42" t="s">
        <v>4200</v>
      </c>
      <c r="E1605" s="42" t="s">
        <v>5811</v>
      </c>
      <c r="F1605" s="40">
        <v>702</v>
      </c>
    </row>
    <row r="1606" spans="1:6" x14ac:dyDescent="0.25">
      <c r="A1606" s="43" t="s">
        <v>4244</v>
      </c>
      <c r="B1606" s="42" t="s">
        <v>1996</v>
      </c>
      <c r="C1606" s="42" t="s">
        <v>4255</v>
      </c>
      <c r="D1606" s="42" t="s">
        <v>4201</v>
      </c>
      <c r="E1606" s="42" t="s">
        <v>5812</v>
      </c>
      <c r="F1606" s="40">
        <v>703</v>
      </c>
    </row>
    <row r="1607" spans="1:6" x14ac:dyDescent="0.25">
      <c r="A1607" s="43" t="s">
        <v>4244</v>
      </c>
      <c r="B1607" s="42" t="s">
        <v>1996</v>
      </c>
      <c r="C1607" s="42" t="s">
        <v>4255</v>
      </c>
      <c r="D1607" s="42" t="s">
        <v>4202</v>
      </c>
      <c r="E1607" s="42" t="s">
        <v>5813</v>
      </c>
      <c r="F1607" s="40">
        <v>704</v>
      </c>
    </row>
    <row r="1608" spans="1:6" x14ac:dyDescent="0.25">
      <c r="A1608" s="43" t="s">
        <v>4244</v>
      </c>
      <c r="B1608" s="42" t="s">
        <v>1996</v>
      </c>
      <c r="C1608" s="42" t="s">
        <v>4255</v>
      </c>
      <c r="D1608" s="42" t="s">
        <v>4203</v>
      </c>
      <c r="E1608" s="42" t="s">
        <v>5814</v>
      </c>
      <c r="F1608" s="40">
        <v>705</v>
      </c>
    </row>
    <row r="1609" spans="1:6" x14ac:dyDescent="0.25">
      <c r="A1609" s="43" t="s">
        <v>4244</v>
      </c>
      <c r="B1609" s="42" t="s">
        <v>1996</v>
      </c>
      <c r="C1609" s="42" t="s">
        <v>4255</v>
      </c>
      <c r="D1609" s="42" t="s">
        <v>4204</v>
      </c>
      <c r="E1609" s="42" t="s">
        <v>5815</v>
      </c>
      <c r="F1609" s="40">
        <v>706</v>
      </c>
    </row>
    <row r="1610" spans="1:6" x14ac:dyDescent="0.25">
      <c r="A1610" s="43" t="s">
        <v>4244</v>
      </c>
      <c r="B1610" s="42" t="s">
        <v>1996</v>
      </c>
      <c r="C1610" s="42" t="s">
        <v>4255</v>
      </c>
      <c r="D1610" s="42" t="s">
        <v>4205</v>
      </c>
      <c r="E1610" s="42" t="s">
        <v>5816</v>
      </c>
      <c r="F1610" s="40">
        <v>707</v>
      </c>
    </row>
    <row r="1611" spans="1:6" x14ac:dyDescent="0.25">
      <c r="A1611" s="43" t="s">
        <v>4244</v>
      </c>
      <c r="B1611" s="42" t="s">
        <v>1996</v>
      </c>
      <c r="C1611" s="42" t="s">
        <v>4255</v>
      </c>
      <c r="D1611" s="42" t="s">
        <v>4206</v>
      </c>
      <c r="E1611" s="42" t="s">
        <v>5817</v>
      </c>
      <c r="F1611" s="40">
        <v>708</v>
      </c>
    </row>
    <row r="1612" spans="1:6" x14ac:dyDescent="0.25">
      <c r="A1612" s="43" t="s">
        <v>4244</v>
      </c>
      <c r="B1612" s="42" t="s">
        <v>1996</v>
      </c>
      <c r="C1612" s="42" t="s">
        <v>4255</v>
      </c>
      <c r="D1612" s="42" t="s">
        <v>4207</v>
      </c>
      <c r="E1612" s="42" t="s">
        <v>5818</v>
      </c>
      <c r="F1612" s="40">
        <v>709</v>
      </c>
    </row>
    <row r="1613" spans="1:6" x14ac:dyDescent="0.25">
      <c r="A1613" s="43" t="s">
        <v>4244</v>
      </c>
      <c r="B1613" s="42" t="s">
        <v>1996</v>
      </c>
      <c r="C1613" s="42" t="s">
        <v>4255</v>
      </c>
      <c r="D1613" s="42" t="s">
        <v>4208</v>
      </c>
      <c r="E1613" s="42" t="s">
        <v>5819</v>
      </c>
      <c r="F1613" s="40">
        <v>710</v>
      </c>
    </row>
    <row r="1614" spans="1:6" x14ac:dyDescent="0.25">
      <c r="A1614" s="43" t="s">
        <v>4244</v>
      </c>
      <c r="B1614" s="42" t="s">
        <v>1996</v>
      </c>
      <c r="C1614" s="42" t="s">
        <v>4255</v>
      </c>
      <c r="D1614" s="42" t="s">
        <v>4209</v>
      </c>
      <c r="E1614" s="42" t="s">
        <v>5820</v>
      </c>
      <c r="F1614" s="40">
        <v>711</v>
      </c>
    </row>
    <row r="1615" spans="1:6" x14ac:dyDescent="0.25">
      <c r="A1615" s="43" t="s">
        <v>4244</v>
      </c>
      <c r="B1615" s="42" t="s">
        <v>1996</v>
      </c>
      <c r="C1615" s="42" t="s">
        <v>4255</v>
      </c>
      <c r="D1615" s="42" t="s">
        <v>4210</v>
      </c>
      <c r="E1615" s="42" t="s">
        <v>5821</v>
      </c>
      <c r="F1615" s="40">
        <v>712</v>
      </c>
    </row>
    <row r="1616" spans="1:6" x14ac:dyDescent="0.25">
      <c r="A1616" s="43" t="s">
        <v>4244</v>
      </c>
      <c r="B1616" s="42" t="s">
        <v>1996</v>
      </c>
      <c r="C1616" s="42" t="s">
        <v>4255</v>
      </c>
      <c r="D1616" s="42" t="s">
        <v>4211</v>
      </c>
      <c r="E1616" s="42" t="s">
        <v>5822</v>
      </c>
      <c r="F1616" s="40">
        <v>713</v>
      </c>
    </row>
    <row r="1617" spans="1:6" x14ac:dyDescent="0.25">
      <c r="A1617" s="43" t="s">
        <v>4244</v>
      </c>
      <c r="B1617" s="42" t="s">
        <v>1996</v>
      </c>
      <c r="C1617" s="42" t="s">
        <v>4255</v>
      </c>
      <c r="D1617" s="42" t="s">
        <v>4212</v>
      </c>
      <c r="E1617" s="42" t="s">
        <v>5823</v>
      </c>
      <c r="F1617" s="40">
        <v>714</v>
      </c>
    </row>
    <row r="1618" spans="1:6" x14ac:dyDescent="0.25">
      <c r="A1618" s="43" t="s">
        <v>4244</v>
      </c>
      <c r="B1618" s="42" t="s">
        <v>1996</v>
      </c>
      <c r="C1618" s="42" t="s">
        <v>4255</v>
      </c>
      <c r="D1618" s="42" t="s">
        <v>4213</v>
      </c>
      <c r="E1618" s="42" t="s">
        <v>5824</v>
      </c>
      <c r="F1618" s="40">
        <v>715</v>
      </c>
    </row>
    <row r="1619" spans="1:6" x14ac:dyDescent="0.25">
      <c r="A1619" s="43" t="s">
        <v>4244</v>
      </c>
      <c r="B1619" s="42" t="s">
        <v>1996</v>
      </c>
      <c r="C1619" s="42" t="s">
        <v>4255</v>
      </c>
      <c r="D1619" s="42" t="s">
        <v>4214</v>
      </c>
      <c r="E1619" s="42" t="s">
        <v>5825</v>
      </c>
      <c r="F1619" s="40">
        <v>716</v>
      </c>
    </row>
    <row r="1620" spans="1:6" x14ac:dyDescent="0.25">
      <c r="A1620" s="43" t="s">
        <v>4244</v>
      </c>
      <c r="B1620" s="42" t="s">
        <v>1996</v>
      </c>
      <c r="C1620" s="42" t="s">
        <v>4255</v>
      </c>
      <c r="D1620" s="42" t="s">
        <v>4215</v>
      </c>
      <c r="E1620" s="42" t="s">
        <v>5826</v>
      </c>
      <c r="F1620" s="40">
        <v>717</v>
      </c>
    </row>
    <row r="1621" spans="1:6" x14ac:dyDescent="0.25">
      <c r="A1621" s="43" t="s">
        <v>4244</v>
      </c>
      <c r="B1621" s="42" t="s">
        <v>1996</v>
      </c>
      <c r="C1621" s="42" t="s">
        <v>4255</v>
      </c>
      <c r="D1621" s="42" t="s">
        <v>4216</v>
      </c>
      <c r="E1621" s="42" t="s">
        <v>5827</v>
      </c>
      <c r="F1621" s="40">
        <v>718</v>
      </c>
    </row>
    <row r="1622" spans="1:6" x14ac:dyDescent="0.25">
      <c r="A1622" s="43" t="s">
        <v>4244</v>
      </c>
      <c r="B1622" s="42" t="s">
        <v>1996</v>
      </c>
      <c r="C1622" s="42" t="s">
        <v>4255</v>
      </c>
      <c r="D1622" s="42" t="s">
        <v>4217</v>
      </c>
      <c r="E1622" s="42" t="s">
        <v>5828</v>
      </c>
      <c r="F1622" s="40">
        <v>719</v>
      </c>
    </row>
    <row r="1623" spans="1:6" x14ac:dyDescent="0.25">
      <c r="A1623" s="43" t="s">
        <v>4244</v>
      </c>
      <c r="B1623" s="42" t="s">
        <v>1996</v>
      </c>
      <c r="C1623" s="42" t="s">
        <v>4255</v>
      </c>
      <c r="D1623" s="42" t="s">
        <v>4218</v>
      </c>
      <c r="E1623" s="42" t="s">
        <v>5829</v>
      </c>
      <c r="F1623" s="40">
        <v>720</v>
      </c>
    </row>
    <row r="1624" spans="1:6" x14ac:dyDescent="0.25">
      <c r="A1624" s="43" t="s">
        <v>4244</v>
      </c>
      <c r="B1624" s="42" t="s">
        <v>1996</v>
      </c>
      <c r="C1624" s="42" t="s">
        <v>4255</v>
      </c>
      <c r="D1624" s="42" t="s">
        <v>4219</v>
      </c>
      <c r="E1624" s="42" t="s">
        <v>5830</v>
      </c>
      <c r="F1624" s="40">
        <v>721</v>
      </c>
    </row>
    <row r="1625" spans="1:6" x14ac:dyDescent="0.25">
      <c r="A1625" s="43" t="s">
        <v>4244</v>
      </c>
      <c r="B1625" s="42" t="s">
        <v>1996</v>
      </c>
      <c r="C1625" s="42" t="s">
        <v>4255</v>
      </c>
      <c r="D1625" s="42" t="s">
        <v>4220</v>
      </c>
      <c r="E1625" s="42" t="s">
        <v>5831</v>
      </c>
      <c r="F1625" s="40">
        <v>722</v>
      </c>
    </row>
    <row r="1626" spans="1:6" x14ac:dyDescent="0.25">
      <c r="A1626" s="43" t="s">
        <v>4244</v>
      </c>
      <c r="B1626" s="42" t="s">
        <v>1996</v>
      </c>
      <c r="C1626" s="42" t="s">
        <v>4255</v>
      </c>
      <c r="D1626" s="42" t="s">
        <v>4221</v>
      </c>
      <c r="E1626" s="42" t="s">
        <v>5832</v>
      </c>
      <c r="F1626" s="40">
        <v>723</v>
      </c>
    </row>
    <row r="1627" spans="1:6" x14ac:dyDescent="0.25">
      <c r="A1627" s="43" t="s">
        <v>4244</v>
      </c>
      <c r="B1627" s="42" t="s">
        <v>1996</v>
      </c>
      <c r="C1627" s="42" t="s">
        <v>4255</v>
      </c>
      <c r="D1627" s="42" t="s">
        <v>4222</v>
      </c>
      <c r="E1627" s="42" t="s">
        <v>5833</v>
      </c>
      <c r="F1627" s="40">
        <v>724</v>
      </c>
    </row>
    <row r="1628" spans="1:6" x14ac:dyDescent="0.25">
      <c r="A1628" s="43" t="s">
        <v>4244</v>
      </c>
      <c r="B1628" s="42" t="s">
        <v>1996</v>
      </c>
      <c r="C1628" s="42" t="s">
        <v>4255</v>
      </c>
      <c r="D1628" s="42" t="s">
        <v>4223</v>
      </c>
      <c r="E1628" s="42" t="s">
        <v>5834</v>
      </c>
      <c r="F1628" s="40">
        <v>725</v>
      </c>
    </row>
    <row r="1629" spans="1:6" x14ac:dyDescent="0.25">
      <c r="A1629" s="43" t="s">
        <v>4244</v>
      </c>
      <c r="B1629" s="42" t="s">
        <v>1996</v>
      </c>
      <c r="C1629" s="42" t="s">
        <v>4255</v>
      </c>
      <c r="D1629" s="42" t="s">
        <v>4224</v>
      </c>
      <c r="E1629" s="42" t="s">
        <v>5835</v>
      </c>
      <c r="F1629" s="40">
        <v>726</v>
      </c>
    </row>
    <row r="1630" spans="1:6" x14ac:dyDescent="0.25">
      <c r="A1630" s="43" t="s">
        <v>4244</v>
      </c>
      <c r="B1630" s="42" t="s">
        <v>1996</v>
      </c>
      <c r="C1630" s="42" t="s">
        <v>4255</v>
      </c>
      <c r="D1630" s="42" t="s">
        <v>4225</v>
      </c>
      <c r="E1630" s="42" t="s">
        <v>5836</v>
      </c>
      <c r="F1630" s="40">
        <v>727</v>
      </c>
    </row>
    <row r="1631" spans="1:6" x14ac:dyDescent="0.25">
      <c r="A1631" s="43" t="s">
        <v>4244</v>
      </c>
      <c r="B1631" s="42" t="s">
        <v>1996</v>
      </c>
      <c r="C1631" s="42" t="s">
        <v>4255</v>
      </c>
      <c r="D1631" s="42" t="s">
        <v>4226</v>
      </c>
      <c r="E1631" s="42" t="s">
        <v>5837</v>
      </c>
      <c r="F1631" s="40">
        <v>728</v>
      </c>
    </row>
    <row r="1632" spans="1:6" x14ac:dyDescent="0.25">
      <c r="A1632" s="43" t="s">
        <v>4244</v>
      </c>
      <c r="B1632" s="42" t="s">
        <v>1996</v>
      </c>
      <c r="C1632" s="42" t="s">
        <v>4255</v>
      </c>
      <c r="D1632" s="42" t="s">
        <v>4227</v>
      </c>
      <c r="E1632" s="42" t="s">
        <v>5838</v>
      </c>
      <c r="F1632" s="40">
        <v>729</v>
      </c>
    </row>
    <row r="1633" spans="1:6" x14ac:dyDescent="0.25">
      <c r="A1633" s="43" t="s">
        <v>4244</v>
      </c>
      <c r="B1633" s="42" t="s">
        <v>1996</v>
      </c>
      <c r="C1633" s="42" t="s">
        <v>4255</v>
      </c>
      <c r="D1633" s="42" t="s">
        <v>4228</v>
      </c>
      <c r="E1633" s="42" t="s">
        <v>5839</v>
      </c>
      <c r="F1633" s="40">
        <v>730</v>
      </c>
    </row>
    <row r="1634" spans="1:6" x14ac:dyDescent="0.25">
      <c r="A1634" s="43" t="s">
        <v>4244</v>
      </c>
      <c r="B1634" s="42" t="s">
        <v>1996</v>
      </c>
      <c r="C1634" s="42" t="s">
        <v>4255</v>
      </c>
      <c r="D1634" s="42" t="s">
        <v>4229</v>
      </c>
      <c r="E1634" s="42" t="s">
        <v>5840</v>
      </c>
      <c r="F1634" s="40">
        <v>731</v>
      </c>
    </row>
    <row r="1635" spans="1:6" x14ac:dyDescent="0.25">
      <c r="A1635" s="43" t="s">
        <v>4244</v>
      </c>
      <c r="B1635" s="42" t="s">
        <v>1996</v>
      </c>
      <c r="C1635" s="42" t="s">
        <v>4255</v>
      </c>
      <c r="D1635" s="42" t="s">
        <v>4230</v>
      </c>
      <c r="E1635" s="42" t="s">
        <v>5841</v>
      </c>
      <c r="F1635" s="40">
        <v>732</v>
      </c>
    </row>
    <row r="1636" spans="1:6" x14ac:dyDescent="0.25">
      <c r="A1636" s="43" t="s">
        <v>4244</v>
      </c>
      <c r="B1636" s="42" t="s">
        <v>1996</v>
      </c>
      <c r="C1636" s="42" t="s">
        <v>4255</v>
      </c>
      <c r="D1636" s="42" t="s">
        <v>4231</v>
      </c>
      <c r="E1636" s="42" t="s">
        <v>5842</v>
      </c>
      <c r="F1636" s="40">
        <v>733</v>
      </c>
    </row>
    <row r="1637" spans="1:6" x14ac:dyDescent="0.25">
      <c r="A1637" s="43" t="s">
        <v>4244</v>
      </c>
      <c r="B1637" s="42" t="s">
        <v>1996</v>
      </c>
      <c r="C1637" s="42" t="s">
        <v>4255</v>
      </c>
      <c r="D1637" s="42" t="s">
        <v>4232</v>
      </c>
      <c r="E1637" s="42" t="s">
        <v>5843</v>
      </c>
      <c r="F1637" s="40">
        <v>734</v>
      </c>
    </row>
    <row r="1638" spans="1:6" x14ac:dyDescent="0.25">
      <c r="A1638" s="43" t="s">
        <v>4244</v>
      </c>
      <c r="B1638" s="42" t="s">
        <v>1996</v>
      </c>
      <c r="C1638" s="42" t="s">
        <v>4255</v>
      </c>
      <c r="D1638" s="42" t="s">
        <v>4233</v>
      </c>
      <c r="E1638" s="42" t="s">
        <v>5844</v>
      </c>
      <c r="F1638" s="40">
        <v>735</v>
      </c>
    </row>
    <row r="1639" spans="1:6" x14ac:dyDescent="0.25">
      <c r="A1639" s="43" t="s">
        <v>4244</v>
      </c>
      <c r="B1639" s="42" t="s">
        <v>1996</v>
      </c>
      <c r="C1639" s="42" t="s">
        <v>4255</v>
      </c>
      <c r="D1639" s="42" t="s">
        <v>4234</v>
      </c>
      <c r="E1639" s="42" t="s">
        <v>5845</v>
      </c>
      <c r="F1639" s="40">
        <v>736</v>
      </c>
    </row>
    <row r="1640" spans="1:6" x14ac:dyDescent="0.25">
      <c r="A1640" s="43" t="s">
        <v>4244</v>
      </c>
      <c r="B1640" s="42" t="s">
        <v>1996</v>
      </c>
      <c r="C1640" s="42" t="s">
        <v>4255</v>
      </c>
      <c r="D1640" s="42" t="s">
        <v>4235</v>
      </c>
      <c r="E1640" s="42" t="s">
        <v>5846</v>
      </c>
      <c r="F1640" s="40">
        <v>737</v>
      </c>
    </row>
    <row r="1641" spans="1:6" x14ac:dyDescent="0.25">
      <c r="A1641" s="43" t="s">
        <v>4244</v>
      </c>
      <c r="B1641" s="42" t="s">
        <v>1996</v>
      </c>
      <c r="C1641" s="42" t="s">
        <v>4255</v>
      </c>
      <c r="D1641" s="42" t="s">
        <v>4236</v>
      </c>
      <c r="E1641" s="42" t="s">
        <v>5847</v>
      </c>
      <c r="F1641" s="40">
        <v>738</v>
      </c>
    </row>
    <row r="1642" spans="1:6" x14ac:dyDescent="0.25">
      <c r="A1642" s="43" t="s">
        <v>4244</v>
      </c>
      <c r="B1642" s="42" t="s">
        <v>1996</v>
      </c>
      <c r="C1642" s="42" t="s">
        <v>4255</v>
      </c>
      <c r="D1642" s="42" t="s">
        <v>4237</v>
      </c>
      <c r="E1642" s="42" t="s">
        <v>5848</v>
      </c>
      <c r="F1642" s="40">
        <v>739</v>
      </c>
    </row>
    <row r="1643" spans="1:6" x14ac:dyDescent="0.25">
      <c r="A1643" s="43" t="s">
        <v>4244</v>
      </c>
      <c r="B1643" s="42" t="s">
        <v>1925</v>
      </c>
      <c r="C1643" s="42" t="s">
        <v>4245</v>
      </c>
      <c r="D1643" s="41"/>
      <c r="E1643" s="42"/>
      <c r="F1643" s="40"/>
    </row>
    <row r="1644" spans="1:6" x14ac:dyDescent="0.25">
      <c r="A1644" s="43" t="s">
        <v>4244</v>
      </c>
      <c r="B1644" s="42" t="s">
        <v>2009</v>
      </c>
      <c r="C1644" s="42" t="s">
        <v>4246</v>
      </c>
      <c r="D1644" s="41"/>
      <c r="E1644" s="42"/>
      <c r="F1644" s="40"/>
    </row>
    <row r="1645" spans="1:6" x14ac:dyDescent="0.25">
      <c r="A1645" s="43" t="s">
        <v>4244</v>
      </c>
      <c r="B1645" s="42" t="s">
        <v>2010</v>
      </c>
      <c r="C1645" s="42" t="s">
        <v>4247</v>
      </c>
      <c r="D1645" s="41"/>
      <c r="E1645" s="42"/>
      <c r="F1645" s="40"/>
    </row>
    <row r="1646" spans="1:6" x14ac:dyDescent="0.25">
      <c r="A1646" s="43" t="s">
        <v>4244</v>
      </c>
      <c r="B1646" s="42" t="s">
        <v>2011</v>
      </c>
      <c r="C1646" s="42" t="s">
        <v>4248</v>
      </c>
      <c r="D1646" s="41"/>
      <c r="E1646" s="42"/>
      <c r="F1646" s="40"/>
    </row>
    <row r="1647" spans="1:6" x14ac:dyDescent="0.25">
      <c r="A1647" s="43" t="s">
        <v>4244</v>
      </c>
      <c r="B1647" s="42" t="s">
        <v>2012</v>
      </c>
      <c r="C1647" s="42" t="s">
        <v>4249</v>
      </c>
      <c r="D1647" s="41"/>
      <c r="E1647" s="42"/>
      <c r="F1647" s="40"/>
    </row>
    <row r="1648" spans="1:6" x14ac:dyDescent="0.25">
      <c r="A1648" s="43" t="s">
        <v>4244</v>
      </c>
      <c r="B1648" s="42" t="s">
        <v>2013</v>
      </c>
      <c r="C1648" s="42" t="s">
        <v>4250</v>
      </c>
      <c r="D1648" s="41"/>
      <c r="E1648" s="42"/>
      <c r="F1648" s="40"/>
    </row>
    <row r="1649" spans="1:6" x14ac:dyDescent="0.25">
      <c r="A1649" s="43" t="s">
        <v>4244</v>
      </c>
      <c r="B1649" s="42" t="s">
        <v>1997</v>
      </c>
      <c r="C1649" s="42" t="s">
        <v>4256</v>
      </c>
      <c r="D1649" s="41"/>
      <c r="E1649" s="42"/>
      <c r="F1649" s="40"/>
    </row>
    <row r="1650" spans="1:6" x14ac:dyDescent="0.25">
      <c r="A1650" s="43" t="s">
        <v>4244</v>
      </c>
      <c r="B1650" s="42" t="s">
        <v>5905</v>
      </c>
      <c r="C1650" s="42" t="s">
        <v>5926</v>
      </c>
      <c r="D1650" s="41"/>
      <c r="E1650" s="42"/>
      <c r="F1650" s="40"/>
    </row>
    <row r="1651" spans="1:6" x14ac:dyDescent="0.25">
      <c r="A1651" s="43" t="s">
        <v>4244</v>
      </c>
      <c r="B1651" s="42" t="s">
        <v>5906</v>
      </c>
      <c r="C1651" s="42" t="s">
        <v>5927</v>
      </c>
      <c r="D1651" s="42"/>
      <c r="E1651" s="42"/>
      <c r="F1651" s="40"/>
    </row>
    <row r="1652" spans="1:6" x14ac:dyDescent="0.25">
      <c r="A1652" s="43" t="s">
        <v>4244</v>
      </c>
      <c r="B1652" s="42" t="s">
        <v>5907</v>
      </c>
      <c r="C1652" s="42" t="s">
        <v>5928</v>
      </c>
      <c r="D1652" s="42"/>
      <c r="E1652" s="42"/>
      <c r="F1652" s="40"/>
    </row>
    <row r="1653" spans="1:6" x14ac:dyDescent="0.25">
      <c r="A1653" s="43" t="s">
        <v>4244</v>
      </c>
      <c r="B1653" s="42" t="s">
        <v>5908</v>
      </c>
      <c r="C1653" s="42" t="s">
        <v>5929</v>
      </c>
      <c r="D1653" s="42"/>
      <c r="E1653" s="42"/>
      <c r="F1653" s="40"/>
    </row>
    <row r="1654" spans="1:6" x14ac:dyDescent="0.25">
      <c r="A1654" s="39" t="s">
        <v>4244</v>
      </c>
      <c r="B1654" s="38" t="s">
        <v>5909</v>
      </c>
      <c r="C1654" s="38" t="s">
        <v>5930</v>
      </c>
      <c r="D1654" s="38"/>
      <c r="E1654" s="38"/>
      <c r="F1654" s="37"/>
    </row>
    <row r="1656" spans="1:6" x14ac:dyDescent="0.25">
      <c r="A1656" s="46" t="s">
        <v>5849</v>
      </c>
      <c r="B1656" s="45" t="s">
        <v>2604</v>
      </c>
      <c r="C1656" s="45" t="s">
        <v>5850</v>
      </c>
      <c r="D1656" s="45"/>
      <c r="E1656" s="45"/>
      <c r="F1656" s="44"/>
    </row>
    <row r="1657" spans="1:6" x14ac:dyDescent="0.25">
      <c r="A1657" s="43" t="s">
        <v>5849</v>
      </c>
      <c r="B1657" s="42" t="s">
        <v>2605</v>
      </c>
      <c r="C1657" s="42" t="s">
        <v>5853</v>
      </c>
      <c r="D1657" s="42"/>
      <c r="E1657" s="42"/>
      <c r="F1657" s="40"/>
    </row>
    <row r="1658" spans="1:6" x14ac:dyDescent="0.25">
      <c r="A1658" s="43" t="s">
        <v>5849</v>
      </c>
      <c r="B1658" s="42" t="s">
        <v>1996</v>
      </c>
      <c r="C1658" s="42" t="s">
        <v>4255</v>
      </c>
      <c r="D1658" s="42"/>
      <c r="E1658" s="42"/>
      <c r="F1658" s="40"/>
    </row>
    <row r="1659" spans="1:6" x14ac:dyDescent="0.25">
      <c r="A1659" s="43" t="s">
        <v>5849</v>
      </c>
      <c r="B1659" s="42" t="s">
        <v>2606</v>
      </c>
      <c r="C1659" s="42" t="s">
        <v>5854</v>
      </c>
      <c r="D1659" s="42"/>
      <c r="E1659" s="42"/>
      <c r="F1659" s="40"/>
    </row>
    <row r="1660" spans="1:6" x14ac:dyDescent="0.25">
      <c r="A1660" s="43" t="s">
        <v>5849</v>
      </c>
      <c r="B1660" s="42" t="s">
        <v>2607</v>
      </c>
      <c r="C1660" s="42" t="s">
        <v>5855</v>
      </c>
      <c r="D1660" s="42"/>
      <c r="E1660" s="42"/>
      <c r="F1660" s="40"/>
    </row>
    <row r="1661" spans="1:6" x14ac:dyDescent="0.25">
      <c r="A1661" s="43" t="s">
        <v>5849</v>
      </c>
      <c r="B1661" s="42" t="s">
        <v>2608</v>
      </c>
      <c r="C1661" s="42" t="s">
        <v>5851</v>
      </c>
      <c r="D1661" s="42"/>
      <c r="E1661" s="42"/>
      <c r="F1661" s="40"/>
    </row>
    <row r="1662" spans="1:6" x14ac:dyDescent="0.25">
      <c r="A1662" s="43" t="s">
        <v>5849</v>
      </c>
      <c r="B1662" s="42" t="s">
        <v>2609</v>
      </c>
      <c r="C1662" s="42" t="s">
        <v>5852</v>
      </c>
      <c r="D1662" s="42"/>
      <c r="E1662" s="42"/>
      <c r="F1662" s="40"/>
    </row>
    <row r="1663" spans="1:6" x14ac:dyDescent="0.25">
      <c r="A1663" s="43" t="s">
        <v>5849</v>
      </c>
      <c r="B1663" s="42" t="s">
        <v>2610</v>
      </c>
      <c r="C1663" s="42" t="s">
        <v>5856</v>
      </c>
      <c r="D1663" s="42"/>
      <c r="E1663" s="42"/>
      <c r="F1663" s="40"/>
    </row>
    <row r="1664" spans="1:6" x14ac:dyDescent="0.25">
      <c r="A1664" s="43" t="s">
        <v>5849</v>
      </c>
      <c r="B1664" s="42" t="s">
        <v>5857</v>
      </c>
      <c r="C1664" s="47" t="s">
        <v>5857</v>
      </c>
      <c r="D1664" s="42" t="s">
        <v>5858</v>
      </c>
      <c r="E1664" s="42" t="s">
        <v>5859</v>
      </c>
      <c r="F1664" s="40" t="s">
        <v>5938</v>
      </c>
    </row>
    <row r="1665" spans="1:6" x14ac:dyDescent="0.25">
      <c r="A1665" s="39" t="s">
        <v>5849</v>
      </c>
      <c r="B1665" s="38" t="s">
        <v>5857</v>
      </c>
      <c r="C1665" s="38" t="s">
        <v>5857</v>
      </c>
      <c r="D1665" s="38" t="s">
        <v>5860</v>
      </c>
      <c r="E1665" s="38" t="s">
        <v>5861</v>
      </c>
      <c r="F1665" s="37" t="s">
        <v>5938</v>
      </c>
    </row>
    <row r="1667" spans="1:6" x14ac:dyDescent="0.25">
      <c r="A1667" s="46" t="s">
        <v>5862</v>
      </c>
      <c r="B1667" s="45" t="s">
        <v>1996</v>
      </c>
      <c r="C1667" s="45" t="s">
        <v>4255</v>
      </c>
      <c r="D1667" s="45"/>
      <c r="E1667" s="45"/>
      <c r="F1667" s="44"/>
    </row>
    <row r="1668" spans="1:6" x14ac:dyDescent="0.25">
      <c r="A1668" s="43" t="s">
        <v>5862</v>
      </c>
      <c r="B1668" s="42" t="s">
        <v>1907</v>
      </c>
      <c r="C1668" s="42" t="s">
        <v>5863</v>
      </c>
      <c r="D1668" s="42"/>
      <c r="E1668" s="42"/>
      <c r="F1668" s="40"/>
    </row>
    <row r="1669" spans="1:6" x14ac:dyDescent="0.25">
      <c r="A1669" s="43" t="s">
        <v>5862</v>
      </c>
      <c r="B1669" s="42" t="s">
        <v>5931</v>
      </c>
      <c r="C1669" s="42" t="s">
        <v>5864</v>
      </c>
      <c r="D1669" s="42"/>
      <c r="E1669" s="42"/>
      <c r="F1669" s="40"/>
    </row>
    <row r="1670" spans="1:6" x14ac:dyDescent="0.25">
      <c r="A1670" s="43" t="s">
        <v>5862</v>
      </c>
      <c r="B1670" s="42" t="s">
        <v>5932</v>
      </c>
      <c r="C1670" s="42" t="s">
        <v>5865</v>
      </c>
      <c r="D1670" s="42"/>
      <c r="E1670" s="42"/>
      <c r="F1670" s="40"/>
    </row>
    <row r="1671" spans="1:6" x14ac:dyDescent="0.25">
      <c r="A1671" s="43" t="s">
        <v>5862</v>
      </c>
      <c r="B1671" s="42" t="s">
        <v>5933</v>
      </c>
      <c r="C1671" s="42" t="s">
        <v>5866</v>
      </c>
      <c r="D1671" s="42"/>
      <c r="E1671" s="42"/>
      <c r="F1671" s="40"/>
    </row>
    <row r="1672" spans="1:6" x14ac:dyDescent="0.25">
      <c r="A1672" s="43" t="s">
        <v>5862</v>
      </c>
      <c r="B1672" s="42" t="s">
        <v>5934</v>
      </c>
      <c r="C1672" s="42" t="s">
        <v>5867</v>
      </c>
      <c r="D1672" s="42"/>
      <c r="E1672" s="42"/>
      <c r="F1672" s="40"/>
    </row>
    <row r="1673" spans="1:6" x14ac:dyDescent="0.25">
      <c r="A1673" s="43" t="s">
        <v>5862</v>
      </c>
      <c r="B1673" s="42" t="s">
        <v>5936</v>
      </c>
      <c r="C1673" s="42" t="s">
        <v>5868</v>
      </c>
      <c r="D1673" s="42"/>
      <c r="E1673" s="42"/>
      <c r="F1673" s="40"/>
    </row>
    <row r="1674" spans="1:6" x14ac:dyDescent="0.25">
      <c r="A1674" s="43" t="s">
        <v>5862</v>
      </c>
      <c r="B1674" s="42" t="s">
        <v>3591</v>
      </c>
      <c r="C1674" s="42" t="s">
        <v>5870</v>
      </c>
      <c r="D1674" s="42"/>
      <c r="E1674" s="42"/>
      <c r="F1674" s="40"/>
    </row>
    <row r="1675" spans="1:6" x14ac:dyDescent="0.25">
      <c r="A1675" s="43" t="s">
        <v>5862</v>
      </c>
      <c r="B1675" s="42" t="s">
        <v>3593</v>
      </c>
      <c r="C1675" s="42" t="s">
        <v>5869</v>
      </c>
      <c r="D1675" s="42"/>
      <c r="E1675" s="42"/>
      <c r="F1675" s="40"/>
    </row>
    <row r="1676" spans="1:6" x14ac:dyDescent="0.25">
      <c r="A1676" s="43" t="s">
        <v>5862</v>
      </c>
      <c r="B1676" s="42" t="s">
        <v>3592</v>
      </c>
      <c r="C1676" s="42" t="s">
        <v>5871</v>
      </c>
      <c r="D1676" s="42"/>
      <c r="E1676" s="42"/>
      <c r="F1676" s="40"/>
    </row>
    <row r="1677" spans="1:6" x14ac:dyDescent="0.25">
      <c r="A1677" s="43" t="s">
        <v>5862</v>
      </c>
      <c r="B1677" s="42" t="s">
        <v>5935</v>
      </c>
      <c r="C1677" s="42" t="s">
        <v>5873</v>
      </c>
      <c r="D1677" s="42"/>
      <c r="E1677" s="42"/>
      <c r="F1677" s="40"/>
    </row>
    <row r="1678" spans="1:6" x14ac:dyDescent="0.25">
      <c r="A1678" s="43" t="s">
        <v>5862</v>
      </c>
      <c r="B1678" s="42" t="s">
        <v>5937</v>
      </c>
      <c r="C1678" s="42" t="s">
        <v>5872</v>
      </c>
      <c r="D1678" s="42"/>
      <c r="E1678" s="42"/>
      <c r="F1678" s="40"/>
    </row>
    <row r="1679" spans="1:6" x14ac:dyDescent="0.25">
      <c r="A1679" s="52" t="s">
        <v>5862</v>
      </c>
      <c r="B1679" s="51" t="s">
        <v>5857</v>
      </c>
      <c r="C1679" s="51" t="s">
        <v>5857</v>
      </c>
      <c r="D1679" s="51" t="s">
        <v>5858</v>
      </c>
      <c r="E1679" s="51" t="s">
        <v>5859</v>
      </c>
      <c r="F1679" s="53" t="s">
        <v>5938</v>
      </c>
    </row>
    <row r="1681" spans="1:6" x14ac:dyDescent="0.25">
      <c r="A1681" s="46" t="s">
        <v>5874</v>
      </c>
      <c r="B1681" s="45" t="s">
        <v>2024</v>
      </c>
      <c r="C1681" s="45" t="s">
        <v>5875</v>
      </c>
      <c r="D1681" s="45" t="s">
        <v>2025</v>
      </c>
      <c r="E1681" s="45" t="s">
        <v>5883</v>
      </c>
      <c r="F1681" s="44"/>
    </row>
    <row r="1682" spans="1:6" x14ac:dyDescent="0.25">
      <c r="A1682" s="43" t="s">
        <v>5874</v>
      </c>
      <c r="B1682" s="42" t="s">
        <v>2024</v>
      </c>
      <c r="C1682" s="42" t="s">
        <v>5875</v>
      </c>
      <c r="D1682" s="42" t="s">
        <v>2026</v>
      </c>
      <c r="E1682" s="42" t="s">
        <v>5884</v>
      </c>
      <c r="F1682" s="40"/>
    </row>
    <row r="1683" spans="1:6" x14ac:dyDescent="0.25">
      <c r="A1683" s="43" t="s">
        <v>5874</v>
      </c>
      <c r="B1683" s="42" t="s">
        <v>2023</v>
      </c>
      <c r="C1683" s="42" t="s">
        <v>5876</v>
      </c>
      <c r="D1683" s="42" t="s">
        <v>2018</v>
      </c>
      <c r="E1683" s="42" t="s">
        <v>5877</v>
      </c>
      <c r="F1683" s="40"/>
    </row>
    <row r="1684" spans="1:6" x14ac:dyDescent="0.25">
      <c r="A1684" s="43" t="s">
        <v>5874</v>
      </c>
      <c r="B1684" s="42" t="s">
        <v>2023</v>
      </c>
      <c r="C1684" s="42" t="s">
        <v>5876</v>
      </c>
      <c r="D1684" s="42" t="s">
        <v>2603</v>
      </c>
      <c r="E1684" s="42" t="s">
        <v>5878</v>
      </c>
      <c r="F1684" s="40"/>
    </row>
    <row r="1685" spans="1:6" x14ac:dyDescent="0.25">
      <c r="A1685" s="43" t="s">
        <v>5874</v>
      </c>
      <c r="B1685" s="42" t="s">
        <v>2023</v>
      </c>
      <c r="C1685" s="42" t="s">
        <v>5876</v>
      </c>
      <c r="D1685" s="42" t="s">
        <v>2019</v>
      </c>
      <c r="E1685" s="42" t="s">
        <v>5879</v>
      </c>
      <c r="F1685" s="40"/>
    </row>
    <row r="1686" spans="1:6" x14ac:dyDescent="0.25">
      <c r="A1686" s="43" t="s">
        <v>5874</v>
      </c>
      <c r="B1686" s="42" t="s">
        <v>2023</v>
      </c>
      <c r="C1686" s="42" t="s">
        <v>5876</v>
      </c>
      <c r="D1686" s="42" t="s">
        <v>2020</v>
      </c>
      <c r="E1686" s="42" t="s">
        <v>5880</v>
      </c>
      <c r="F1686" s="40"/>
    </row>
    <row r="1687" spans="1:6" x14ac:dyDescent="0.25">
      <c r="A1687" s="43" t="s">
        <v>5874</v>
      </c>
      <c r="B1687" s="42" t="s">
        <v>2023</v>
      </c>
      <c r="C1687" s="42" t="s">
        <v>5876</v>
      </c>
      <c r="D1687" s="42" t="s">
        <v>2021</v>
      </c>
      <c r="E1687" s="42" t="s">
        <v>5881</v>
      </c>
      <c r="F1687" s="40"/>
    </row>
    <row r="1688" spans="1:6" x14ac:dyDescent="0.25">
      <c r="A1688" s="43" t="s">
        <v>5874</v>
      </c>
      <c r="B1688" s="42" t="s">
        <v>2023</v>
      </c>
      <c r="C1688" s="42" t="s">
        <v>5876</v>
      </c>
      <c r="D1688" s="42" t="s">
        <v>2022</v>
      </c>
      <c r="E1688" s="42" t="s">
        <v>5882</v>
      </c>
      <c r="F1688" s="40"/>
    </row>
    <row r="1689" spans="1:6" x14ac:dyDescent="0.25">
      <c r="A1689" s="43" t="s">
        <v>5874</v>
      </c>
      <c r="B1689" s="47" t="s">
        <v>5924</v>
      </c>
      <c r="C1689" s="42" t="s">
        <v>6011</v>
      </c>
      <c r="D1689" s="42"/>
      <c r="E1689" s="42"/>
      <c r="F1689" s="40"/>
    </row>
    <row r="1690" spans="1:6" x14ac:dyDescent="0.25">
      <c r="A1690" s="39" t="s">
        <v>5874</v>
      </c>
      <c r="B1690" s="51" t="s">
        <v>5925</v>
      </c>
      <c r="C1690" s="38" t="s">
        <v>6012</v>
      </c>
      <c r="D1690" s="38"/>
      <c r="E1690" s="38"/>
      <c r="F1690" s="37"/>
    </row>
    <row r="1692" spans="1:6" x14ac:dyDescent="0.25">
      <c r="A1692" s="46" t="s">
        <v>5885</v>
      </c>
      <c r="B1692" s="45" t="s">
        <v>4238</v>
      </c>
      <c r="C1692" s="45" t="s">
        <v>5886</v>
      </c>
      <c r="D1692" s="45" t="s">
        <v>1912</v>
      </c>
      <c r="E1692" s="45" t="s">
        <v>5887</v>
      </c>
      <c r="F1692" s="44">
        <v>1</v>
      </c>
    </row>
    <row r="1693" spans="1:6" x14ac:dyDescent="0.25">
      <c r="A1693" s="43" t="s">
        <v>5885</v>
      </c>
      <c r="B1693" s="42" t="s">
        <v>4238</v>
      </c>
      <c r="C1693" s="42" t="s">
        <v>5886</v>
      </c>
      <c r="D1693" s="42" t="s">
        <v>1913</v>
      </c>
      <c r="E1693" s="42" t="s">
        <v>5888</v>
      </c>
      <c r="F1693" s="40">
        <v>2</v>
      </c>
    </row>
    <row r="1694" spans="1:6" x14ac:dyDescent="0.25">
      <c r="A1694" s="43" t="s">
        <v>5885</v>
      </c>
      <c r="B1694" s="42" t="s">
        <v>4238</v>
      </c>
      <c r="C1694" s="42" t="s">
        <v>5886</v>
      </c>
      <c r="D1694" s="42" t="s">
        <v>1914</v>
      </c>
      <c r="E1694" s="42" t="s">
        <v>5889</v>
      </c>
      <c r="F1694" s="40">
        <v>3</v>
      </c>
    </row>
    <row r="1695" spans="1:6" x14ac:dyDescent="0.25">
      <c r="A1695" s="43" t="s">
        <v>5885</v>
      </c>
      <c r="B1695" s="42" t="s">
        <v>4238</v>
      </c>
      <c r="C1695" s="42" t="s">
        <v>5886</v>
      </c>
      <c r="D1695" s="42" t="s">
        <v>1917</v>
      </c>
      <c r="E1695" s="42" t="s">
        <v>5890</v>
      </c>
      <c r="F1695" s="40">
        <v>4</v>
      </c>
    </row>
    <row r="1696" spans="1:6" x14ac:dyDescent="0.25">
      <c r="A1696" s="43" t="s">
        <v>5885</v>
      </c>
      <c r="B1696" s="42" t="s">
        <v>4238</v>
      </c>
      <c r="C1696" s="42" t="s">
        <v>5886</v>
      </c>
      <c r="D1696" s="42" t="s">
        <v>2603</v>
      </c>
      <c r="E1696" s="42" t="s">
        <v>5878</v>
      </c>
      <c r="F1696" s="40">
        <v>5</v>
      </c>
    </row>
    <row r="1697" spans="1:6" x14ac:dyDescent="0.25">
      <c r="A1697" s="43" t="s">
        <v>5885</v>
      </c>
      <c r="B1697" s="42" t="s">
        <v>4239</v>
      </c>
      <c r="C1697" s="42" t="s">
        <v>5891</v>
      </c>
      <c r="D1697" s="42"/>
      <c r="E1697" s="42"/>
      <c r="F1697" s="40"/>
    </row>
    <row r="1698" spans="1:6" x14ac:dyDescent="0.25">
      <c r="A1698" s="43" t="s">
        <v>5885</v>
      </c>
      <c r="B1698" s="42" t="s">
        <v>1910</v>
      </c>
      <c r="C1698" s="42" t="s">
        <v>5892</v>
      </c>
      <c r="D1698" s="42"/>
      <c r="E1698" s="42"/>
      <c r="F1698" s="40"/>
    </row>
    <row r="1699" spans="1:6" x14ac:dyDescent="0.25">
      <c r="A1699" s="43" t="s">
        <v>5885</v>
      </c>
      <c r="B1699" s="42" t="s">
        <v>4257</v>
      </c>
      <c r="C1699" s="42" t="s">
        <v>5893</v>
      </c>
      <c r="D1699" s="42"/>
      <c r="E1699" s="42"/>
      <c r="F1699" s="40"/>
    </row>
    <row r="1700" spans="1:6" x14ac:dyDescent="0.25">
      <c r="A1700" s="39" t="s">
        <v>5885</v>
      </c>
      <c r="B1700" s="38" t="s">
        <v>4258</v>
      </c>
      <c r="C1700" s="38" t="s">
        <v>5894</v>
      </c>
      <c r="D1700" s="38"/>
      <c r="E1700" s="38"/>
      <c r="F1700" s="37"/>
    </row>
    <row r="1702" spans="1:6" x14ac:dyDescent="0.25">
      <c r="A1702" s="45" t="s">
        <v>5923</v>
      </c>
      <c r="B1702" s="45" t="s">
        <v>4238</v>
      </c>
      <c r="C1702" s="45" t="s">
        <v>5886</v>
      </c>
      <c r="D1702" s="45" t="s">
        <v>1912</v>
      </c>
      <c r="E1702" s="45" t="s">
        <v>5887</v>
      </c>
      <c r="F1702" s="44">
        <v>1</v>
      </c>
    </row>
    <row r="1703" spans="1:6" x14ac:dyDescent="0.25">
      <c r="A1703" s="42" t="s">
        <v>5923</v>
      </c>
      <c r="B1703" s="42" t="s">
        <v>4238</v>
      </c>
      <c r="C1703" s="42" t="s">
        <v>5886</v>
      </c>
      <c r="D1703" s="42" t="s">
        <v>1913</v>
      </c>
      <c r="E1703" s="42" t="s">
        <v>5888</v>
      </c>
      <c r="F1703" s="40">
        <v>2</v>
      </c>
    </row>
    <row r="1704" spans="1:6" x14ac:dyDescent="0.25">
      <c r="A1704" s="42" t="s">
        <v>5923</v>
      </c>
      <c r="B1704" s="42" t="s">
        <v>4238</v>
      </c>
      <c r="C1704" s="42" t="s">
        <v>5886</v>
      </c>
      <c r="D1704" s="42" t="s">
        <v>1914</v>
      </c>
      <c r="E1704" s="42" t="s">
        <v>5889</v>
      </c>
      <c r="F1704" s="40">
        <v>3</v>
      </c>
    </row>
    <row r="1705" spans="1:6" x14ac:dyDescent="0.25">
      <c r="A1705" s="42" t="s">
        <v>5923</v>
      </c>
      <c r="B1705" s="42" t="s">
        <v>4238</v>
      </c>
      <c r="C1705" s="42" t="s">
        <v>5886</v>
      </c>
      <c r="D1705" s="42" t="s">
        <v>1917</v>
      </c>
      <c r="E1705" s="42" t="s">
        <v>5890</v>
      </c>
      <c r="F1705" s="40">
        <v>4</v>
      </c>
    </row>
    <row r="1706" spans="1:6" x14ac:dyDescent="0.25">
      <c r="A1706" s="42" t="s">
        <v>5923</v>
      </c>
      <c r="B1706" s="42" t="s">
        <v>4238</v>
      </c>
      <c r="C1706" s="42" t="s">
        <v>5886</v>
      </c>
      <c r="D1706" s="42" t="s">
        <v>2603</v>
      </c>
      <c r="E1706" s="42" t="s">
        <v>5878</v>
      </c>
      <c r="F1706" s="40">
        <v>5</v>
      </c>
    </row>
    <row r="1707" spans="1:6" x14ac:dyDescent="0.25">
      <c r="A1707" s="42" t="s">
        <v>5923</v>
      </c>
      <c r="B1707" s="42" t="s">
        <v>4240</v>
      </c>
      <c r="C1707" s="42" t="s">
        <v>5896</v>
      </c>
      <c r="D1707" s="42" t="s">
        <v>2005</v>
      </c>
      <c r="E1707" s="47" t="s">
        <v>1782</v>
      </c>
      <c r="F1707" s="49">
        <v>2</v>
      </c>
    </row>
    <row r="1708" spans="1:6" x14ac:dyDescent="0.25">
      <c r="A1708" s="42" t="s">
        <v>5923</v>
      </c>
      <c r="B1708" s="42" t="s">
        <v>4240</v>
      </c>
      <c r="C1708" s="42" t="s">
        <v>5896</v>
      </c>
      <c r="D1708" s="42" t="s">
        <v>2602</v>
      </c>
      <c r="E1708" s="47" t="s">
        <v>1783</v>
      </c>
      <c r="F1708" s="49">
        <v>3</v>
      </c>
    </row>
    <row r="1709" spans="1:6" x14ac:dyDescent="0.25">
      <c r="A1709" s="42" t="s">
        <v>5923</v>
      </c>
      <c r="B1709" s="42" t="s">
        <v>4240</v>
      </c>
      <c r="C1709" s="42" t="s">
        <v>5896</v>
      </c>
      <c r="D1709" s="42" t="s">
        <v>1998</v>
      </c>
      <c r="E1709" s="47" t="s">
        <v>0</v>
      </c>
      <c r="F1709" s="40">
        <v>1</v>
      </c>
    </row>
    <row r="1710" spans="1:6" x14ac:dyDescent="0.25">
      <c r="A1710" s="42" t="s">
        <v>5923</v>
      </c>
      <c r="B1710" s="42" t="s">
        <v>4241</v>
      </c>
      <c r="C1710" s="42" t="s">
        <v>5897</v>
      </c>
      <c r="D1710" s="42"/>
      <c r="E1710" s="42"/>
      <c r="F1710" s="40"/>
    </row>
    <row r="1711" spans="1:6" x14ac:dyDescent="0.25">
      <c r="A1711" s="38" t="s">
        <v>5923</v>
      </c>
      <c r="B1711" s="38" t="s">
        <v>2601</v>
      </c>
      <c r="C1711" s="38" t="s">
        <v>5898</v>
      </c>
      <c r="D1711" s="38"/>
      <c r="E1711" s="38"/>
      <c r="F1711" s="37"/>
    </row>
    <row r="1712" spans="1:6" x14ac:dyDescent="0.25">
      <c r="A1712" s="42"/>
      <c r="B1712" s="42"/>
      <c r="C1712" s="42"/>
      <c r="D1712" s="42"/>
      <c r="E1712" s="42"/>
      <c r="F1712" s="42"/>
    </row>
    <row r="1713" spans="1:6" x14ac:dyDescent="0.25">
      <c r="A1713" s="50" t="s">
        <v>5895</v>
      </c>
      <c r="B1713" s="50" t="s">
        <v>1998</v>
      </c>
      <c r="C1713" s="50" t="s">
        <v>0</v>
      </c>
      <c r="D1713" s="50" t="s">
        <v>3</v>
      </c>
      <c r="E1713" s="50" t="s">
        <v>4304</v>
      </c>
      <c r="F1713" s="44">
        <v>1</v>
      </c>
    </row>
    <row r="1714" spans="1:6" x14ac:dyDescent="0.25">
      <c r="A1714" s="47" t="s">
        <v>5895</v>
      </c>
      <c r="B1714" s="47" t="s">
        <v>1998</v>
      </c>
      <c r="C1714" s="47" t="s">
        <v>0</v>
      </c>
      <c r="D1714" s="47" t="s">
        <v>10</v>
      </c>
      <c r="E1714" s="47" t="s">
        <v>4303</v>
      </c>
      <c r="F1714" s="40">
        <v>2</v>
      </c>
    </row>
    <row r="1715" spans="1:6" x14ac:dyDescent="0.25">
      <c r="A1715" s="47" t="s">
        <v>5895</v>
      </c>
      <c r="B1715" s="47" t="s">
        <v>5910</v>
      </c>
      <c r="C1715" s="47" t="s">
        <v>5911</v>
      </c>
      <c r="D1715" s="47"/>
      <c r="E1715" s="47"/>
      <c r="F1715" s="40"/>
    </row>
    <row r="1716" spans="1:6" x14ac:dyDescent="0.25">
      <c r="A1716" s="47" t="s">
        <v>5895</v>
      </c>
      <c r="B1716" s="47" t="s">
        <v>5912</v>
      </c>
      <c r="C1716" s="47" t="s">
        <v>5916</v>
      </c>
      <c r="D1716" s="47"/>
      <c r="E1716" s="47"/>
      <c r="F1716" s="40"/>
    </row>
    <row r="1717" spans="1:6" x14ac:dyDescent="0.25">
      <c r="A1717" s="47" t="s">
        <v>5895</v>
      </c>
      <c r="B1717" s="47" t="s">
        <v>5913</v>
      </c>
      <c r="C1717" s="47" t="s">
        <v>5917</v>
      </c>
      <c r="D1717" s="47"/>
      <c r="E1717" s="47"/>
      <c r="F1717" s="40"/>
    </row>
    <row r="1718" spans="1:6" x14ac:dyDescent="0.25">
      <c r="A1718" s="47" t="s">
        <v>5895</v>
      </c>
      <c r="B1718" s="47" t="s">
        <v>5914</v>
      </c>
      <c r="C1718" s="47" t="s">
        <v>5918</v>
      </c>
      <c r="D1718" s="47"/>
      <c r="E1718" s="47"/>
      <c r="F1718" s="40"/>
    </row>
    <row r="1719" spans="1:6" x14ac:dyDescent="0.25">
      <c r="A1719" s="47" t="s">
        <v>5895</v>
      </c>
      <c r="B1719" s="47" t="s">
        <v>5915</v>
      </c>
      <c r="C1719" s="47" t="s">
        <v>5878</v>
      </c>
      <c r="D1719" s="47"/>
      <c r="E1719" s="47"/>
      <c r="F1719" s="40"/>
    </row>
    <row r="1720" spans="1:6" x14ac:dyDescent="0.25">
      <c r="A1720" s="47" t="s">
        <v>5895</v>
      </c>
      <c r="B1720" s="47" t="s">
        <v>2006</v>
      </c>
      <c r="C1720" s="47" t="s">
        <v>1782</v>
      </c>
      <c r="D1720" s="47"/>
      <c r="E1720" s="47"/>
      <c r="F1720" s="40"/>
    </row>
    <row r="1721" spans="1:6" x14ac:dyDescent="0.25">
      <c r="A1721" s="47" t="s">
        <v>5895</v>
      </c>
      <c r="B1721" s="47" t="s">
        <v>5919</v>
      </c>
      <c r="C1721" s="47" t="s">
        <v>5920</v>
      </c>
      <c r="D1721" s="47"/>
      <c r="E1721" s="47"/>
      <c r="F1721" s="40"/>
    </row>
    <row r="1722" spans="1:6" x14ac:dyDescent="0.25">
      <c r="A1722" s="47" t="s">
        <v>5895</v>
      </c>
      <c r="B1722" s="42" t="s">
        <v>2007</v>
      </c>
      <c r="C1722" s="42" t="s">
        <v>5921</v>
      </c>
      <c r="D1722" s="42"/>
      <c r="E1722" s="42"/>
      <c r="F1722" s="40"/>
    </row>
    <row r="1723" spans="1:6" x14ac:dyDescent="0.25">
      <c r="A1723" s="51" t="s">
        <v>5895</v>
      </c>
      <c r="B1723" s="38" t="s">
        <v>5922</v>
      </c>
      <c r="C1723" s="38" t="s">
        <v>5920</v>
      </c>
      <c r="D1723" s="38"/>
      <c r="E1723" s="38"/>
      <c r="F1723" s="37"/>
    </row>
    <row r="1725" spans="1:6" x14ac:dyDescent="0.25">
      <c r="A1725" s="46" t="s">
        <v>5904</v>
      </c>
      <c r="B1725" s="45" t="s">
        <v>2587</v>
      </c>
      <c r="C1725" s="45" t="s">
        <v>5899</v>
      </c>
      <c r="D1725" s="45" t="s">
        <v>2593</v>
      </c>
      <c r="E1725" s="45" t="s">
        <v>4259</v>
      </c>
      <c r="F1725" s="44">
        <v>1</v>
      </c>
    </row>
    <row r="1726" spans="1:6" x14ac:dyDescent="0.25">
      <c r="A1726" s="43" t="s">
        <v>5904</v>
      </c>
      <c r="B1726" s="42" t="s">
        <v>2587</v>
      </c>
      <c r="C1726" s="42" t="s">
        <v>5899</v>
      </c>
      <c r="D1726" s="42" t="s">
        <v>2594</v>
      </c>
      <c r="E1726" s="42" t="s">
        <v>4260</v>
      </c>
      <c r="F1726" s="40">
        <f>F1725+1</f>
        <v>2</v>
      </c>
    </row>
    <row r="1727" spans="1:6" x14ac:dyDescent="0.25">
      <c r="A1727" s="43" t="s">
        <v>5904</v>
      </c>
      <c r="B1727" s="42" t="s">
        <v>2587</v>
      </c>
      <c r="C1727" s="42" t="s">
        <v>5899</v>
      </c>
      <c r="D1727" s="42" t="s">
        <v>2595</v>
      </c>
      <c r="E1727" s="42" t="s">
        <v>4261</v>
      </c>
      <c r="F1727" s="40">
        <f t="shared" ref="F1727:F1732" si="3">F1726+1</f>
        <v>3</v>
      </c>
    </row>
    <row r="1728" spans="1:6" x14ac:dyDescent="0.25">
      <c r="A1728" s="43" t="s">
        <v>5904</v>
      </c>
      <c r="B1728" s="42" t="s">
        <v>2587</v>
      </c>
      <c r="C1728" s="42" t="s">
        <v>5899</v>
      </c>
      <c r="D1728" s="42" t="s">
        <v>2596</v>
      </c>
      <c r="E1728" s="42" t="s">
        <v>4262</v>
      </c>
      <c r="F1728" s="40">
        <f t="shared" si="3"/>
        <v>4</v>
      </c>
    </row>
    <row r="1729" spans="1:10" x14ac:dyDescent="0.25">
      <c r="A1729" s="43" t="s">
        <v>5904</v>
      </c>
      <c r="B1729" s="42" t="s">
        <v>2587</v>
      </c>
      <c r="C1729" s="42" t="s">
        <v>5899</v>
      </c>
      <c r="D1729" s="42" t="s">
        <v>2597</v>
      </c>
      <c r="E1729" s="42" t="s">
        <v>4263</v>
      </c>
      <c r="F1729" s="40">
        <f t="shared" si="3"/>
        <v>5</v>
      </c>
    </row>
    <row r="1730" spans="1:10" x14ac:dyDescent="0.25">
      <c r="A1730" s="43" t="s">
        <v>5904</v>
      </c>
      <c r="B1730" s="42" t="s">
        <v>2587</v>
      </c>
      <c r="C1730" s="42" t="s">
        <v>5899</v>
      </c>
      <c r="D1730" s="42" t="s">
        <v>2598</v>
      </c>
      <c r="E1730" s="42" t="s">
        <v>4264</v>
      </c>
      <c r="F1730" s="40">
        <f t="shared" si="3"/>
        <v>6</v>
      </c>
    </row>
    <row r="1731" spans="1:10" x14ac:dyDescent="0.25">
      <c r="A1731" s="43" t="s">
        <v>5904</v>
      </c>
      <c r="B1731" s="42" t="s">
        <v>2587</v>
      </c>
      <c r="C1731" s="42" t="s">
        <v>5899</v>
      </c>
      <c r="D1731" s="42" t="s">
        <v>2599</v>
      </c>
      <c r="E1731" s="42" t="s">
        <v>4265</v>
      </c>
      <c r="F1731" s="40">
        <f t="shared" si="3"/>
        <v>7</v>
      </c>
    </row>
    <row r="1732" spans="1:10" x14ac:dyDescent="0.25">
      <c r="A1732" s="43" t="s">
        <v>5904</v>
      </c>
      <c r="B1732" s="42" t="s">
        <v>2587</v>
      </c>
      <c r="C1732" s="42" t="s">
        <v>5899</v>
      </c>
      <c r="D1732" s="42" t="s">
        <v>2600</v>
      </c>
      <c r="E1732" s="42" t="s">
        <v>4266</v>
      </c>
      <c r="F1732" s="40">
        <f t="shared" si="3"/>
        <v>8</v>
      </c>
    </row>
    <row r="1733" spans="1:10" x14ac:dyDescent="0.25">
      <c r="A1733" s="43" t="s">
        <v>5904</v>
      </c>
      <c r="B1733" s="42" t="s">
        <v>2589</v>
      </c>
      <c r="C1733" s="42" t="s">
        <v>5900</v>
      </c>
      <c r="D1733" s="42"/>
      <c r="E1733" s="42"/>
      <c r="F1733" s="40"/>
    </row>
    <row r="1734" spans="1:10" x14ac:dyDescent="0.25">
      <c r="A1734" s="43" t="s">
        <v>5904</v>
      </c>
      <c r="B1734" s="42" t="s">
        <v>2590</v>
      </c>
      <c r="C1734" s="42" t="s">
        <v>5901</v>
      </c>
      <c r="D1734" s="42"/>
      <c r="E1734" s="42"/>
      <c r="F1734" s="40"/>
    </row>
    <row r="1735" spans="1:10" x14ac:dyDescent="0.25">
      <c r="A1735" s="43" t="s">
        <v>5904</v>
      </c>
      <c r="B1735" s="42" t="s">
        <v>2591</v>
      </c>
      <c r="C1735" s="42" t="s">
        <v>5902</v>
      </c>
      <c r="D1735" s="42"/>
      <c r="E1735" s="42"/>
      <c r="F1735" s="40"/>
    </row>
    <row r="1736" spans="1:10" x14ac:dyDescent="0.25">
      <c r="A1736" s="39" t="s">
        <v>5904</v>
      </c>
      <c r="B1736" s="38" t="s">
        <v>2592</v>
      </c>
      <c r="C1736" s="38" t="s">
        <v>5903</v>
      </c>
      <c r="D1736" s="38"/>
      <c r="E1736" s="38"/>
      <c r="F1736" s="37"/>
    </row>
    <row r="1738" spans="1:10" x14ac:dyDescent="0.25">
      <c r="A1738" s="46" t="s">
        <v>5939</v>
      </c>
      <c r="B1738" s="45" t="s">
        <v>5941</v>
      </c>
      <c r="C1738" s="45" t="s">
        <v>5940</v>
      </c>
      <c r="D1738" s="45" t="s">
        <v>5980</v>
      </c>
      <c r="E1738" s="45" t="s">
        <v>1784</v>
      </c>
      <c r="F1738" s="44"/>
    </row>
    <row r="1739" spans="1:10" x14ac:dyDescent="0.25">
      <c r="A1739" s="42" t="s">
        <v>5939</v>
      </c>
      <c r="B1739" s="42" t="s">
        <v>5941</v>
      </c>
      <c r="C1739" s="42" t="s">
        <v>5940</v>
      </c>
      <c r="D1739" s="42" t="s">
        <v>5981</v>
      </c>
      <c r="E1739" s="47" t="s">
        <v>6002</v>
      </c>
      <c r="F1739" s="40"/>
      <c r="J1739" s="47"/>
    </row>
    <row r="1740" spans="1:10" x14ac:dyDescent="0.25">
      <c r="A1740" s="42" t="s">
        <v>5939</v>
      </c>
      <c r="B1740" s="42" t="s">
        <v>5941</v>
      </c>
      <c r="C1740" s="42" t="s">
        <v>5940</v>
      </c>
      <c r="D1740" s="42" t="s">
        <v>5982</v>
      </c>
      <c r="E1740" s="47" t="s">
        <v>6003</v>
      </c>
      <c r="F1740" s="40"/>
      <c r="H1740" s="47"/>
      <c r="I1740" s="47"/>
      <c r="J1740" s="47"/>
    </row>
    <row r="1741" spans="1:10" x14ac:dyDescent="0.25">
      <c r="A1741" s="42" t="s">
        <v>5939</v>
      </c>
      <c r="B1741" s="42" t="s">
        <v>5941</v>
      </c>
      <c r="C1741" s="42" t="s">
        <v>5940</v>
      </c>
      <c r="D1741" s="42" t="s">
        <v>5983</v>
      </c>
      <c r="E1741" s="47" t="s">
        <v>6004</v>
      </c>
      <c r="F1741" s="40"/>
      <c r="H1741" s="47"/>
      <c r="I1741" s="47"/>
      <c r="J1741" s="47"/>
    </row>
    <row r="1742" spans="1:10" x14ac:dyDescent="0.25">
      <c r="A1742" s="42" t="s">
        <v>5939</v>
      </c>
      <c r="B1742" s="42" t="s">
        <v>5941</v>
      </c>
      <c r="C1742" s="42" t="s">
        <v>5940</v>
      </c>
      <c r="D1742" s="42" t="s">
        <v>5984</v>
      </c>
      <c r="E1742" s="47" t="s">
        <v>6005</v>
      </c>
      <c r="F1742" s="40"/>
      <c r="H1742" s="47"/>
      <c r="I1742" s="47"/>
      <c r="J1742" s="47"/>
    </row>
    <row r="1743" spans="1:10" x14ac:dyDescent="0.25">
      <c r="A1743" s="42" t="s">
        <v>5939</v>
      </c>
      <c r="B1743" s="42" t="s">
        <v>5941</v>
      </c>
      <c r="C1743" s="42" t="s">
        <v>5940</v>
      </c>
      <c r="D1743" s="42" t="s">
        <v>5985</v>
      </c>
      <c r="E1743" s="47" t="s">
        <v>6006</v>
      </c>
      <c r="F1743" s="40"/>
      <c r="H1743" s="47"/>
      <c r="I1743" s="47"/>
      <c r="J1743" s="47"/>
    </row>
    <row r="1744" spans="1:10" x14ac:dyDescent="0.25">
      <c r="A1744" s="42" t="s">
        <v>5939</v>
      </c>
      <c r="B1744" s="42" t="s">
        <v>5941</v>
      </c>
      <c r="C1744" s="42" t="s">
        <v>5940</v>
      </c>
      <c r="D1744" s="42" t="s">
        <v>5986</v>
      </c>
      <c r="E1744" s="47" t="s">
        <v>6007</v>
      </c>
      <c r="F1744" s="40"/>
      <c r="H1744" s="47"/>
      <c r="I1744" s="47"/>
      <c r="J1744" s="47"/>
    </row>
    <row r="1745" spans="1:10" x14ac:dyDescent="0.25">
      <c r="A1745" s="42" t="s">
        <v>5939</v>
      </c>
      <c r="B1745" s="42" t="s">
        <v>5941</v>
      </c>
      <c r="C1745" s="42" t="s">
        <v>5940</v>
      </c>
      <c r="D1745" s="42" t="s">
        <v>5987</v>
      </c>
      <c r="E1745" s="47" t="s">
        <v>6008</v>
      </c>
      <c r="F1745" s="40"/>
      <c r="H1745" s="47"/>
      <c r="I1745" s="47"/>
      <c r="J1745" s="47"/>
    </row>
    <row r="1746" spans="1:10" x14ac:dyDescent="0.25">
      <c r="A1746" s="42" t="s">
        <v>5939</v>
      </c>
      <c r="B1746" s="42" t="s">
        <v>5941</v>
      </c>
      <c r="C1746" s="42" t="s">
        <v>5940</v>
      </c>
      <c r="D1746" s="42" t="s">
        <v>5988</v>
      </c>
      <c r="E1746" s="47" t="s">
        <v>6009</v>
      </c>
      <c r="F1746" s="40"/>
      <c r="H1746" s="47"/>
      <c r="I1746" s="47"/>
      <c r="J1746" s="47"/>
    </row>
    <row r="1747" spans="1:10" x14ac:dyDescent="0.25">
      <c r="A1747" s="42" t="s">
        <v>5939</v>
      </c>
      <c r="B1747" s="42" t="s">
        <v>5941</v>
      </c>
      <c r="C1747" s="42" t="s">
        <v>5940</v>
      </c>
      <c r="D1747" s="42" t="s">
        <v>5989</v>
      </c>
      <c r="E1747" s="47" t="s">
        <v>5920</v>
      </c>
      <c r="F1747" s="40"/>
      <c r="H1747" s="47"/>
      <c r="I1747" s="47"/>
      <c r="J1747" s="47"/>
    </row>
    <row r="1748" spans="1:10" x14ac:dyDescent="0.25">
      <c r="A1748" s="42" t="s">
        <v>5939</v>
      </c>
      <c r="B1748" s="42" t="s">
        <v>5941</v>
      </c>
      <c r="C1748" s="42" t="s">
        <v>5940</v>
      </c>
      <c r="D1748" s="42" t="s">
        <v>6000</v>
      </c>
      <c r="E1748" s="47" t="s">
        <v>6001</v>
      </c>
      <c r="F1748" s="40"/>
      <c r="H1748" s="47"/>
      <c r="I1748" s="47"/>
      <c r="J1748" s="47"/>
    </row>
    <row r="1749" spans="1:10" x14ac:dyDescent="0.25">
      <c r="A1749" s="38" t="s">
        <v>5939</v>
      </c>
      <c r="B1749" s="38" t="s">
        <v>5942</v>
      </c>
      <c r="C1749" s="38" t="s">
        <v>6010</v>
      </c>
      <c r="D1749" s="38"/>
      <c r="E1749" s="38"/>
      <c r="F1749" s="37"/>
      <c r="H1749" s="47"/>
      <c r="I1749" s="47"/>
      <c r="J1749" s="47"/>
    </row>
    <row r="1750" spans="1:10" x14ac:dyDescent="0.25">
      <c r="H1750" s="47"/>
      <c r="I1750" s="47"/>
      <c r="J1750" s="47"/>
    </row>
    <row r="1751" spans="1:10" x14ac:dyDescent="0.25">
      <c r="A1751" s="46" t="s">
        <v>5979</v>
      </c>
      <c r="B1751" s="45" t="s">
        <v>2003</v>
      </c>
      <c r="C1751" s="45" t="s">
        <v>303</v>
      </c>
      <c r="D1751" s="45" t="s">
        <v>305</v>
      </c>
      <c r="E1751" s="45" t="s">
        <v>4324</v>
      </c>
      <c r="F1751" s="44">
        <v>1</v>
      </c>
      <c r="H1751" s="47"/>
      <c r="I1751" s="47"/>
      <c r="J1751" s="47"/>
    </row>
    <row r="1752" spans="1:10" x14ac:dyDescent="0.25">
      <c r="A1752" s="42" t="s">
        <v>5979</v>
      </c>
      <c r="B1752" s="42" t="s">
        <v>2003</v>
      </c>
      <c r="C1752" s="42" t="s">
        <v>303</v>
      </c>
      <c r="D1752" s="42" t="s">
        <v>307</v>
      </c>
      <c r="E1752" s="42" t="s">
        <v>4325</v>
      </c>
      <c r="F1752" s="40">
        <v>2</v>
      </c>
    </row>
    <row r="1753" spans="1:10" x14ac:dyDescent="0.25">
      <c r="A1753" s="42" t="s">
        <v>5979</v>
      </c>
      <c r="B1753" s="42" t="s">
        <v>2003</v>
      </c>
      <c r="C1753" s="42" t="s">
        <v>303</v>
      </c>
      <c r="D1753" s="42" t="s">
        <v>309</v>
      </c>
      <c r="E1753" s="42" t="s">
        <v>4326</v>
      </c>
      <c r="F1753" s="40">
        <v>3</v>
      </c>
    </row>
    <row r="1754" spans="1:10" x14ac:dyDescent="0.25">
      <c r="A1754" s="42" t="s">
        <v>5979</v>
      </c>
      <c r="B1754" s="42" t="s">
        <v>2003</v>
      </c>
      <c r="C1754" s="42" t="s">
        <v>303</v>
      </c>
      <c r="D1754" s="42" t="s">
        <v>311</v>
      </c>
      <c r="E1754" s="42" t="s">
        <v>4327</v>
      </c>
      <c r="F1754" s="40">
        <v>4</v>
      </c>
    </row>
    <row r="1755" spans="1:10" x14ac:dyDescent="0.25">
      <c r="A1755" s="42" t="s">
        <v>5979</v>
      </c>
      <c r="B1755" s="42" t="s">
        <v>2003</v>
      </c>
      <c r="C1755" s="42" t="s">
        <v>303</v>
      </c>
      <c r="D1755" s="42" t="s">
        <v>313</v>
      </c>
      <c r="E1755" s="42" t="s">
        <v>4328</v>
      </c>
      <c r="F1755" s="40">
        <v>5</v>
      </c>
    </row>
    <row r="1756" spans="1:10" x14ac:dyDescent="0.25">
      <c r="A1756" s="42" t="s">
        <v>5979</v>
      </c>
      <c r="B1756" s="42" t="s">
        <v>2003</v>
      </c>
      <c r="C1756" s="42" t="s">
        <v>303</v>
      </c>
      <c r="D1756" s="42" t="s">
        <v>315</v>
      </c>
      <c r="E1756" s="42" t="s">
        <v>4329</v>
      </c>
      <c r="F1756" s="40">
        <v>6</v>
      </c>
    </row>
    <row r="1757" spans="1:10" x14ac:dyDescent="0.25">
      <c r="A1757" s="42" t="s">
        <v>5979</v>
      </c>
      <c r="B1757" s="42" t="s">
        <v>2003</v>
      </c>
      <c r="C1757" s="42" t="s">
        <v>303</v>
      </c>
      <c r="D1757" s="42" t="s">
        <v>317</v>
      </c>
      <c r="E1757" s="42" t="s">
        <v>4330</v>
      </c>
      <c r="F1757" s="40">
        <v>7</v>
      </c>
    </row>
    <row r="1758" spans="1:10" x14ac:dyDescent="0.25">
      <c r="A1758" s="42" t="s">
        <v>5979</v>
      </c>
      <c r="B1758" s="42" t="s">
        <v>2003</v>
      </c>
      <c r="C1758" s="42" t="s">
        <v>303</v>
      </c>
      <c r="D1758" s="42" t="s">
        <v>319</v>
      </c>
      <c r="E1758" s="42" t="s">
        <v>4331</v>
      </c>
      <c r="F1758" s="40">
        <v>8</v>
      </c>
    </row>
    <row r="1759" spans="1:10" x14ac:dyDescent="0.25">
      <c r="A1759" s="42" t="s">
        <v>5979</v>
      </c>
      <c r="B1759" s="42" t="s">
        <v>2003</v>
      </c>
      <c r="C1759" s="42" t="s">
        <v>303</v>
      </c>
      <c r="D1759" s="42" t="s">
        <v>321</v>
      </c>
      <c r="E1759" s="42" t="s">
        <v>4332</v>
      </c>
      <c r="F1759" s="40">
        <v>9</v>
      </c>
    </row>
    <row r="1760" spans="1:10" x14ac:dyDescent="0.25">
      <c r="A1760" s="42" t="s">
        <v>5979</v>
      </c>
      <c r="B1760" s="42" t="s">
        <v>2003</v>
      </c>
      <c r="C1760" s="42" t="s">
        <v>303</v>
      </c>
      <c r="D1760" s="42" t="s">
        <v>323</v>
      </c>
      <c r="E1760" s="42" t="s">
        <v>4333</v>
      </c>
      <c r="F1760" s="40">
        <v>10</v>
      </c>
    </row>
    <row r="1761" spans="1:6" x14ac:dyDescent="0.25">
      <c r="A1761" s="42" t="s">
        <v>5979</v>
      </c>
      <c r="B1761" s="42" t="s">
        <v>2003</v>
      </c>
      <c r="C1761" s="42" t="s">
        <v>303</v>
      </c>
      <c r="D1761" s="42" t="s">
        <v>325</v>
      </c>
      <c r="E1761" s="42" t="s">
        <v>4334</v>
      </c>
      <c r="F1761" s="40">
        <v>11</v>
      </c>
    </row>
    <row r="1762" spans="1:6" x14ac:dyDescent="0.25">
      <c r="A1762" s="42" t="s">
        <v>5979</v>
      </c>
      <c r="B1762" s="42" t="s">
        <v>2003</v>
      </c>
      <c r="C1762" s="42" t="s">
        <v>303</v>
      </c>
      <c r="D1762" s="42" t="s">
        <v>327</v>
      </c>
      <c r="E1762" s="42" t="s">
        <v>4335</v>
      </c>
      <c r="F1762" s="40">
        <v>12</v>
      </c>
    </row>
    <row r="1763" spans="1:6" x14ac:dyDescent="0.25">
      <c r="A1763" s="42" t="s">
        <v>5979</v>
      </c>
      <c r="B1763" s="42" t="s">
        <v>2003</v>
      </c>
      <c r="C1763" s="42" t="s">
        <v>303</v>
      </c>
      <c r="D1763" s="42" t="s">
        <v>329</v>
      </c>
      <c r="E1763" s="42" t="s">
        <v>4336</v>
      </c>
      <c r="F1763" s="40">
        <v>13</v>
      </c>
    </row>
    <row r="1764" spans="1:6" x14ac:dyDescent="0.25">
      <c r="A1764" s="42" t="s">
        <v>5979</v>
      </c>
      <c r="B1764" s="42" t="s">
        <v>2003</v>
      </c>
      <c r="C1764" s="42" t="s">
        <v>303</v>
      </c>
      <c r="D1764" s="42" t="s">
        <v>331</v>
      </c>
      <c r="E1764" s="42" t="s">
        <v>4337</v>
      </c>
      <c r="F1764" s="40">
        <v>14</v>
      </c>
    </row>
    <row r="1765" spans="1:6" x14ac:dyDescent="0.25">
      <c r="A1765" s="42" t="s">
        <v>5979</v>
      </c>
      <c r="B1765" s="42" t="s">
        <v>2003</v>
      </c>
      <c r="C1765" s="42" t="s">
        <v>303</v>
      </c>
      <c r="D1765" s="42" t="s">
        <v>333</v>
      </c>
      <c r="E1765" s="42" t="s">
        <v>4338</v>
      </c>
      <c r="F1765" s="40">
        <v>15</v>
      </c>
    </row>
    <row r="1766" spans="1:6" x14ac:dyDescent="0.25">
      <c r="A1766" s="42" t="s">
        <v>5979</v>
      </c>
      <c r="B1766" s="42" t="s">
        <v>2003</v>
      </c>
      <c r="C1766" s="42" t="s">
        <v>303</v>
      </c>
      <c r="D1766" s="42" t="s">
        <v>335</v>
      </c>
      <c r="E1766" s="42" t="s">
        <v>4339</v>
      </c>
      <c r="F1766" s="40">
        <v>16</v>
      </c>
    </row>
    <row r="1767" spans="1:6" x14ac:dyDescent="0.25">
      <c r="A1767" s="42" t="s">
        <v>5979</v>
      </c>
      <c r="B1767" s="42" t="s">
        <v>2003</v>
      </c>
      <c r="C1767" s="42" t="s">
        <v>303</v>
      </c>
      <c r="D1767" s="42" t="s">
        <v>337</v>
      </c>
      <c r="E1767" s="42" t="s">
        <v>4340</v>
      </c>
      <c r="F1767" s="40">
        <v>17</v>
      </c>
    </row>
    <row r="1768" spans="1:6" x14ac:dyDescent="0.25">
      <c r="A1768" s="42" t="s">
        <v>5979</v>
      </c>
      <c r="B1768" s="42" t="s">
        <v>2003</v>
      </c>
      <c r="C1768" s="42" t="s">
        <v>303</v>
      </c>
      <c r="D1768" s="42" t="s">
        <v>339</v>
      </c>
      <c r="E1768" s="42" t="s">
        <v>4341</v>
      </c>
      <c r="F1768" s="40">
        <v>18</v>
      </c>
    </row>
    <row r="1769" spans="1:6" x14ac:dyDescent="0.25">
      <c r="A1769" s="42" t="s">
        <v>5979</v>
      </c>
      <c r="B1769" s="42" t="s">
        <v>2003</v>
      </c>
      <c r="C1769" s="42" t="s">
        <v>303</v>
      </c>
      <c r="D1769" s="42" t="s">
        <v>341</v>
      </c>
      <c r="E1769" s="42" t="s">
        <v>4342</v>
      </c>
      <c r="F1769" s="40">
        <v>19</v>
      </c>
    </row>
    <row r="1770" spans="1:6" x14ac:dyDescent="0.25">
      <c r="A1770" s="42" t="s">
        <v>5979</v>
      </c>
      <c r="B1770" s="42" t="s">
        <v>2003</v>
      </c>
      <c r="C1770" s="42" t="s">
        <v>303</v>
      </c>
      <c r="D1770" s="42" t="s">
        <v>343</v>
      </c>
      <c r="E1770" s="42" t="s">
        <v>4343</v>
      </c>
      <c r="F1770" s="40">
        <v>20</v>
      </c>
    </row>
    <row r="1771" spans="1:6" x14ac:dyDescent="0.25">
      <c r="A1771" s="42" t="s">
        <v>5979</v>
      </c>
      <c r="B1771" s="42" t="s">
        <v>2003</v>
      </c>
      <c r="C1771" s="42" t="s">
        <v>303</v>
      </c>
      <c r="D1771" s="42" t="s">
        <v>345</v>
      </c>
      <c r="E1771" s="42" t="s">
        <v>4344</v>
      </c>
      <c r="F1771" s="40">
        <v>21</v>
      </c>
    </row>
    <row r="1772" spans="1:6" x14ac:dyDescent="0.25">
      <c r="A1772" s="42" t="s">
        <v>5979</v>
      </c>
      <c r="B1772" s="42" t="s">
        <v>2003</v>
      </c>
      <c r="C1772" s="42" t="s">
        <v>303</v>
      </c>
      <c r="D1772" s="42" t="s">
        <v>347</v>
      </c>
      <c r="E1772" s="42" t="s">
        <v>4345</v>
      </c>
      <c r="F1772" s="40">
        <v>22</v>
      </c>
    </row>
    <row r="1773" spans="1:6" x14ac:dyDescent="0.25">
      <c r="A1773" s="42" t="s">
        <v>5979</v>
      </c>
      <c r="B1773" s="42" t="s">
        <v>2003</v>
      </c>
      <c r="C1773" s="42" t="s">
        <v>303</v>
      </c>
      <c r="D1773" s="42" t="s">
        <v>349</v>
      </c>
      <c r="E1773" s="42" t="s">
        <v>4346</v>
      </c>
      <c r="F1773" s="40">
        <v>23</v>
      </c>
    </row>
    <row r="1774" spans="1:6" x14ac:dyDescent="0.25">
      <c r="A1774" s="42" t="s">
        <v>5979</v>
      </c>
      <c r="B1774" s="42" t="s">
        <v>2003</v>
      </c>
      <c r="C1774" s="42" t="s">
        <v>303</v>
      </c>
      <c r="D1774" s="42" t="s">
        <v>351</v>
      </c>
      <c r="E1774" s="42" t="s">
        <v>4347</v>
      </c>
      <c r="F1774" s="40">
        <v>24</v>
      </c>
    </row>
    <row r="1775" spans="1:6" x14ac:dyDescent="0.25">
      <c r="A1775" s="42" t="s">
        <v>5979</v>
      </c>
      <c r="B1775" s="42" t="s">
        <v>2003</v>
      </c>
      <c r="C1775" s="42" t="s">
        <v>303</v>
      </c>
      <c r="D1775" s="42" t="s">
        <v>353</v>
      </c>
      <c r="E1775" s="42" t="s">
        <v>4348</v>
      </c>
      <c r="F1775" s="40">
        <v>25</v>
      </c>
    </row>
    <row r="1776" spans="1:6" x14ac:dyDescent="0.25">
      <c r="A1776" s="42" t="s">
        <v>5979</v>
      </c>
      <c r="B1776" s="42" t="s">
        <v>2003</v>
      </c>
      <c r="C1776" s="42" t="s">
        <v>303</v>
      </c>
      <c r="D1776" s="42" t="s">
        <v>355</v>
      </c>
      <c r="E1776" s="42" t="s">
        <v>4349</v>
      </c>
      <c r="F1776" s="40">
        <v>26</v>
      </c>
    </row>
    <row r="1777" spans="1:6" x14ac:dyDescent="0.25">
      <c r="A1777" s="42" t="s">
        <v>5979</v>
      </c>
      <c r="B1777" s="42" t="s">
        <v>2003</v>
      </c>
      <c r="C1777" s="42" t="s">
        <v>303</v>
      </c>
      <c r="D1777" s="42" t="s">
        <v>357</v>
      </c>
      <c r="E1777" s="42" t="s">
        <v>4350</v>
      </c>
      <c r="F1777" s="40">
        <v>27</v>
      </c>
    </row>
    <row r="1778" spans="1:6" x14ac:dyDescent="0.25">
      <c r="A1778" s="42" t="s">
        <v>5979</v>
      </c>
      <c r="B1778" s="42" t="s">
        <v>2003</v>
      </c>
      <c r="C1778" s="42" t="s">
        <v>303</v>
      </c>
      <c r="D1778" s="42" t="s">
        <v>359</v>
      </c>
      <c r="E1778" s="42" t="s">
        <v>4351</v>
      </c>
      <c r="F1778" s="40">
        <v>28</v>
      </c>
    </row>
    <row r="1779" spans="1:6" x14ac:dyDescent="0.25">
      <c r="A1779" s="42" t="s">
        <v>5979</v>
      </c>
      <c r="B1779" s="42" t="s">
        <v>2003</v>
      </c>
      <c r="C1779" s="42" t="s">
        <v>303</v>
      </c>
      <c r="D1779" s="42" t="s">
        <v>361</v>
      </c>
      <c r="E1779" s="42" t="s">
        <v>4352</v>
      </c>
      <c r="F1779" s="40">
        <v>29</v>
      </c>
    </row>
    <row r="1780" spans="1:6" x14ac:dyDescent="0.25">
      <c r="A1780" s="42" t="s">
        <v>5979</v>
      </c>
      <c r="B1780" s="42" t="s">
        <v>2003</v>
      </c>
      <c r="C1780" s="42" t="s">
        <v>303</v>
      </c>
      <c r="D1780" s="42" t="s">
        <v>363</v>
      </c>
      <c r="E1780" s="42" t="s">
        <v>4353</v>
      </c>
      <c r="F1780" s="40">
        <v>30</v>
      </c>
    </row>
    <row r="1781" spans="1:6" x14ac:dyDescent="0.25">
      <c r="A1781" s="42" t="s">
        <v>5979</v>
      </c>
      <c r="B1781" s="42" t="s">
        <v>2003</v>
      </c>
      <c r="C1781" s="42" t="s">
        <v>303</v>
      </c>
      <c r="D1781" s="42" t="s">
        <v>365</v>
      </c>
      <c r="E1781" s="42" t="s">
        <v>4354</v>
      </c>
      <c r="F1781" s="40">
        <v>31</v>
      </c>
    </row>
    <row r="1782" spans="1:6" x14ac:dyDescent="0.25">
      <c r="A1782" s="42" t="s">
        <v>5979</v>
      </c>
      <c r="B1782" s="42" t="s">
        <v>2003</v>
      </c>
      <c r="C1782" s="42" t="s">
        <v>303</v>
      </c>
      <c r="D1782" s="42" t="s">
        <v>367</v>
      </c>
      <c r="E1782" s="42" t="s">
        <v>4355</v>
      </c>
      <c r="F1782" s="40">
        <v>32</v>
      </c>
    </row>
    <row r="1783" spans="1:6" x14ac:dyDescent="0.25">
      <c r="A1783" s="42" t="s">
        <v>5979</v>
      </c>
      <c r="B1783" s="42" t="s">
        <v>2003</v>
      </c>
      <c r="C1783" s="42" t="s">
        <v>303</v>
      </c>
      <c r="D1783" s="42" t="s">
        <v>369</v>
      </c>
      <c r="E1783" s="42" t="s">
        <v>4356</v>
      </c>
      <c r="F1783" s="40">
        <v>33</v>
      </c>
    </row>
    <row r="1784" spans="1:6" x14ac:dyDescent="0.25">
      <c r="A1784" s="42" t="s">
        <v>5979</v>
      </c>
      <c r="B1784" s="42" t="s">
        <v>2003</v>
      </c>
      <c r="C1784" s="42" t="s">
        <v>303</v>
      </c>
      <c r="D1784" s="42" t="s">
        <v>371</v>
      </c>
      <c r="E1784" s="42" t="s">
        <v>4357</v>
      </c>
      <c r="F1784" s="40">
        <v>34</v>
      </c>
    </row>
    <row r="1785" spans="1:6" x14ac:dyDescent="0.25">
      <c r="A1785" s="42" t="s">
        <v>5979</v>
      </c>
      <c r="B1785" s="42" t="s">
        <v>2003</v>
      </c>
      <c r="C1785" s="42" t="s">
        <v>303</v>
      </c>
      <c r="D1785" s="42" t="s">
        <v>373</v>
      </c>
      <c r="E1785" s="42" t="s">
        <v>4358</v>
      </c>
      <c r="F1785" s="40">
        <v>35</v>
      </c>
    </row>
    <row r="1786" spans="1:6" x14ac:dyDescent="0.25">
      <c r="A1786" s="42" t="s">
        <v>5979</v>
      </c>
      <c r="B1786" s="42" t="s">
        <v>2003</v>
      </c>
      <c r="C1786" s="42" t="s">
        <v>303</v>
      </c>
      <c r="D1786" s="42" t="s">
        <v>375</v>
      </c>
      <c r="E1786" s="42" t="s">
        <v>4359</v>
      </c>
      <c r="F1786" s="40">
        <v>36</v>
      </c>
    </row>
    <row r="1787" spans="1:6" x14ac:dyDescent="0.25">
      <c r="A1787" s="42" t="s">
        <v>5979</v>
      </c>
      <c r="B1787" s="42" t="s">
        <v>2003</v>
      </c>
      <c r="C1787" s="42" t="s">
        <v>303</v>
      </c>
      <c r="D1787" s="42" t="s">
        <v>377</v>
      </c>
      <c r="E1787" s="42" t="s">
        <v>4360</v>
      </c>
      <c r="F1787" s="40">
        <v>37</v>
      </c>
    </row>
    <row r="1788" spans="1:6" x14ac:dyDescent="0.25">
      <c r="A1788" s="42" t="s">
        <v>5979</v>
      </c>
      <c r="B1788" s="42" t="s">
        <v>2003</v>
      </c>
      <c r="C1788" s="42" t="s">
        <v>303</v>
      </c>
      <c r="D1788" s="42" t="s">
        <v>379</v>
      </c>
      <c r="E1788" s="42" t="s">
        <v>4361</v>
      </c>
      <c r="F1788" s="40">
        <v>38</v>
      </c>
    </row>
    <row r="1789" spans="1:6" x14ac:dyDescent="0.25">
      <c r="A1789" s="42" t="s">
        <v>5979</v>
      </c>
      <c r="B1789" s="42" t="s">
        <v>2003</v>
      </c>
      <c r="C1789" s="42" t="s">
        <v>303</v>
      </c>
      <c r="D1789" s="42" t="s">
        <v>381</v>
      </c>
      <c r="E1789" s="42" t="s">
        <v>4362</v>
      </c>
      <c r="F1789" s="40">
        <v>39</v>
      </c>
    </row>
    <row r="1790" spans="1:6" x14ac:dyDescent="0.25">
      <c r="A1790" s="42" t="s">
        <v>5979</v>
      </c>
      <c r="B1790" s="42" t="s">
        <v>2003</v>
      </c>
      <c r="C1790" s="42" t="s">
        <v>303</v>
      </c>
      <c r="D1790" s="42" t="s">
        <v>383</v>
      </c>
      <c r="E1790" s="42" t="s">
        <v>4363</v>
      </c>
      <c r="F1790" s="40">
        <v>40</v>
      </c>
    </row>
    <row r="1791" spans="1:6" x14ac:dyDescent="0.25">
      <c r="A1791" s="42" t="s">
        <v>5979</v>
      </c>
      <c r="B1791" s="42" t="s">
        <v>2003</v>
      </c>
      <c r="C1791" s="42" t="s">
        <v>303</v>
      </c>
      <c r="D1791" s="42" t="s">
        <v>385</v>
      </c>
      <c r="E1791" s="42" t="s">
        <v>4364</v>
      </c>
      <c r="F1791" s="40">
        <v>41</v>
      </c>
    </row>
    <row r="1792" spans="1:6" x14ac:dyDescent="0.25">
      <c r="A1792" s="42" t="s">
        <v>5979</v>
      </c>
      <c r="B1792" s="42" t="s">
        <v>2003</v>
      </c>
      <c r="C1792" s="42" t="s">
        <v>303</v>
      </c>
      <c r="D1792" s="42" t="s">
        <v>387</v>
      </c>
      <c r="E1792" s="42" t="s">
        <v>4365</v>
      </c>
      <c r="F1792" s="40">
        <v>42</v>
      </c>
    </row>
    <row r="1793" spans="1:6" x14ac:dyDescent="0.25">
      <c r="A1793" s="42" t="s">
        <v>5979</v>
      </c>
      <c r="B1793" s="42" t="s">
        <v>2003</v>
      </c>
      <c r="C1793" s="42" t="s">
        <v>303</v>
      </c>
      <c r="D1793" s="42" t="s">
        <v>389</v>
      </c>
      <c r="E1793" s="42" t="s">
        <v>4366</v>
      </c>
      <c r="F1793" s="40">
        <v>43</v>
      </c>
    </row>
    <row r="1794" spans="1:6" x14ac:dyDescent="0.25">
      <c r="A1794" s="42" t="s">
        <v>5979</v>
      </c>
      <c r="B1794" s="42" t="s">
        <v>2003</v>
      </c>
      <c r="C1794" s="42" t="s">
        <v>303</v>
      </c>
      <c r="D1794" s="42" t="s">
        <v>391</v>
      </c>
      <c r="E1794" s="42" t="s">
        <v>4367</v>
      </c>
      <c r="F1794" s="40">
        <v>44</v>
      </c>
    </row>
    <row r="1795" spans="1:6" x14ac:dyDescent="0.25">
      <c r="A1795" s="42" t="s">
        <v>5979</v>
      </c>
      <c r="B1795" s="42" t="s">
        <v>2003</v>
      </c>
      <c r="C1795" s="42" t="s">
        <v>303</v>
      </c>
      <c r="D1795" s="42" t="s">
        <v>393</v>
      </c>
      <c r="E1795" s="42" t="s">
        <v>4368</v>
      </c>
      <c r="F1795" s="40">
        <v>45</v>
      </c>
    </row>
    <row r="1796" spans="1:6" x14ac:dyDescent="0.25">
      <c r="A1796" s="42" t="s">
        <v>5979</v>
      </c>
      <c r="B1796" s="42" t="s">
        <v>2003</v>
      </c>
      <c r="C1796" s="42" t="s">
        <v>303</v>
      </c>
      <c r="D1796" s="42" t="s">
        <v>395</v>
      </c>
      <c r="E1796" s="42" t="s">
        <v>4369</v>
      </c>
      <c r="F1796" s="40">
        <v>46</v>
      </c>
    </row>
    <row r="1797" spans="1:6" x14ac:dyDescent="0.25">
      <c r="A1797" s="42" t="s">
        <v>5979</v>
      </c>
      <c r="B1797" s="42" t="s">
        <v>2003</v>
      </c>
      <c r="C1797" s="42" t="s">
        <v>303</v>
      </c>
      <c r="D1797" s="42" t="s">
        <v>397</v>
      </c>
      <c r="E1797" s="42" t="s">
        <v>4370</v>
      </c>
      <c r="F1797" s="40">
        <v>47</v>
      </c>
    </row>
    <row r="1798" spans="1:6" x14ac:dyDescent="0.25">
      <c r="A1798" s="42" t="s">
        <v>5979</v>
      </c>
      <c r="B1798" s="42" t="s">
        <v>2003</v>
      </c>
      <c r="C1798" s="42" t="s">
        <v>303</v>
      </c>
      <c r="D1798" s="42" t="s">
        <v>399</v>
      </c>
      <c r="E1798" s="42" t="s">
        <v>4371</v>
      </c>
      <c r="F1798" s="40">
        <v>48</v>
      </c>
    </row>
    <row r="1799" spans="1:6" x14ac:dyDescent="0.25">
      <c r="A1799" s="42" t="s">
        <v>5979</v>
      </c>
      <c r="B1799" s="42" t="s">
        <v>2003</v>
      </c>
      <c r="C1799" s="42" t="s">
        <v>303</v>
      </c>
      <c r="D1799" s="42" t="s">
        <v>401</v>
      </c>
      <c r="E1799" s="42" t="s">
        <v>4372</v>
      </c>
      <c r="F1799" s="40">
        <v>49</v>
      </c>
    </row>
    <row r="1800" spans="1:6" x14ac:dyDescent="0.25">
      <c r="A1800" s="42" t="s">
        <v>5979</v>
      </c>
      <c r="B1800" s="42" t="s">
        <v>2003</v>
      </c>
      <c r="C1800" s="42" t="s">
        <v>303</v>
      </c>
      <c r="D1800" s="42" t="s">
        <v>403</v>
      </c>
      <c r="E1800" s="42" t="s">
        <v>4373</v>
      </c>
      <c r="F1800" s="40">
        <v>50</v>
      </c>
    </row>
    <row r="1801" spans="1:6" x14ac:dyDescent="0.25">
      <c r="A1801" s="42" t="s">
        <v>5979</v>
      </c>
      <c r="B1801" s="42" t="s">
        <v>2003</v>
      </c>
      <c r="C1801" s="42" t="s">
        <v>303</v>
      </c>
      <c r="D1801" s="42" t="s">
        <v>405</v>
      </c>
      <c r="E1801" s="42" t="s">
        <v>4374</v>
      </c>
      <c r="F1801" s="40">
        <v>51</v>
      </c>
    </row>
    <row r="1802" spans="1:6" x14ac:dyDescent="0.25">
      <c r="A1802" s="42" t="s">
        <v>5979</v>
      </c>
      <c r="B1802" s="42" t="s">
        <v>2003</v>
      </c>
      <c r="C1802" s="42" t="s">
        <v>303</v>
      </c>
      <c r="D1802" s="42" t="s">
        <v>407</v>
      </c>
      <c r="E1802" s="42" t="s">
        <v>4375</v>
      </c>
      <c r="F1802" s="40">
        <v>52</v>
      </c>
    </row>
    <row r="1803" spans="1:6" x14ac:dyDescent="0.25">
      <c r="A1803" s="42" t="s">
        <v>5979</v>
      </c>
      <c r="B1803" s="42" t="s">
        <v>2003</v>
      </c>
      <c r="C1803" s="42" t="s">
        <v>303</v>
      </c>
      <c r="D1803" s="42" t="s">
        <v>409</v>
      </c>
      <c r="E1803" s="42" t="s">
        <v>4376</v>
      </c>
      <c r="F1803" s="40">
        <v>53</v>
      </c>
    </row>
    <row r="1804" spans="1:6" x14ac:dyDescent="0.25">
      <c r="A1804" s="42" t="s">
        <v>5979</v>
      </c>
      <c r="B1804" s="42" t="s">
        <v>2003</v>
      </c>
      <c r="C1804" s="42" t="s">
        <v>303</v>
      </c>
      <c r="D1804" s="42" t="s">
        <v>411</v>
      </c>
      <c r="E1804" s="42" t="s">
        <v>4377</v>
      </c>
      <c r="F1804" s="40">
        <v>54</v>
      </c>
    </row>
    <row r="1805" spans="1:6" x14ac:dyDescent="0.25">
      <c r="A1805" s="42" t="s">
        <v>5979</v>
      </c>
      <c r="B1805" s="42" t="s">
        <v>2003</v>
      </c>
      <c r="C1805" s="42" t="s">
        <v>303</v>
      </c>
      <c r="D1805" s="42" t="s">
        <v>413</v>
      </c>
      <c r="E1805" s="42" t="s">
        <v>4378</v>
      </c>
      <c r="F1805" s="40">
        <v>55</v>
      </c>
    </row>
    <row r="1806" spans="1:6" x14ac:dyDescent="0.25">
      <c r="A1806" s="42" t="s">
        <v>5979</v>
      </c>
      <c r="B1806" s="42" t="s">
        <v>2003</v>
      </c>
      <c r="C1806" s="42" t="s">
        <v>303</v>
      </c>
      <c r="D1806" s="42" t="s">
        <v>415</v>
      </c>
      <c r="E1806" s="42" t="s">
        <v>4379</v>
      </c>
      <c r="F1806" s="40">
        <v>56</v>
      </c>
    </row>
    <row r="1807" spans="1:6" x14ac:dyDescent="0.25">
      <c r="A1807" s="42" t="s">
        <v>5979</v>
      </c>
      <c r="B1807" s="42" t="s">
        <v>2003</v>
      </c>
      <c r="C1807" s="42" t="s">
        <v>303</v>
      </c>
      <c r="D1807" s="42" t="s">
        <v>417</v>
      </c>
      <c r="E1807" s="42" t="s">
        <v>4380</v>
      </c>
      <c r="F1807" s="40">
        <v>57</v>
      </c>
    </row>
    <row r="1808" spans="1:6" x14ac:dyDescent="0.25">
      <c r="A1808" s="42" t="s">
        <v>5979</v>
      </c>
      <c r="B1808" s="42" t="s">
        <v>2003</v>
      </c>
      <c r="C1808" s="42" t="s">
        <v>303</v>
      </c>
      <c r="D1808" s="42" t="s">
        <v>419</v>
      </c>
      <c r="E1808" s="42" t="s">
        <v>4381</v>
      </c>
      <c r="F1808" s="40">
        <v>58</v>
      </c>
    </row>
    <row r="1809" spans="1:6" x14ac:dyDescent="0.25">
      <c r="A1809" s="42" t="s">
        <v>5979</v>
      </c>
      <c r="B1809" s="42" t="s">
        <v>2003</v>
      </c>
      <c r="C1809" s="42" t="s">
        <v>303</v>
      </c>
      <c r="D1809" s="42" t="s">
        <v>421</v>
      </c>
      <c r="E1809" s="42" t="s">
        <v>4382</v>
      </c>
      <c r="F1809" s="40">
        <v>59</v>
      </c>
    </row>
    <row r="1810" spans="1:6" x14ac:dyDescent="0.25">
      <c r="A1810" s="42" t="s">
        <v>5979</v>
      </c>
      <c r="B1810" s="42" t="s">
        <v>2003</v>
      </c>
      <c r="C1810" s="42" t="s">
        <v>303</v>
      </c>
      <c r="D1810" s="42" t="s">
        <v>423</v>
      </c>
      <c r="E1810" s="42" t="s">
        <v>4383</v>
      </c>
      <c r="F1810" s="40">
        <v>60</v>
      </c>
    </row>
    <row r="1811" spans="1:6" x14ac:dyDescent="0.25">
      <c r="A1811" s="42" t="s">
        <v>5979</v>
      </c>
      <c r="B1811" s="42" t="s">
        <v>2003</v>
      </c>
      <c r="C1811" s="42" t="s">
        <v>303</v>
      </c>
      <c r="D1811" s="42" t="s">
        <v>425</v>
      </c>
      <c r="E1811" s="42" t="s">
        <v>4384</v>
      </c>
      <c r="F1811" s="40">
        <v>61</v>
      </c>
    </row>
    <row r="1812" spans="1:6" x14ac:dyDescent="0.25">
      <c r="A1812" s="42" t="s">
        <v>5979</v>
      </c>
      <c r="B1812" s="42" t="s">
        <v>2003</v>
      </c>
      <c r="C1812" s="42" t="s">
        <v>303</v>
      </c>
      <c r="D1812" s="42" t="s">
        <v>427</v>
      </c>
      <c r="E1812" s="42" t="s">
        <v>4385</v>
      </c>
      <c r="F1812" s="40">
        <v>62</v>
      </c>
    </row>
    <row r="1813" spans="1:6" x14ac:dyDescent="0.25">
      <c r="A1813" s="42" t="s">
        <v>5979</v>
      </c>
      <c r="B1813" s="42" t="s">
        <v>2003</v>
      </c>
      <c r="C1813" s="42" t="s">
        <v>303</v>
      </c>
      <c r="D1813" s="42" t="s">
        <v>429</v>
      </c>
      <c r="E1813" s="42" t="s">
        <v>4386</v>
      </c>
      <c r="F1813" s="40">
        <v>63</v>
      </c>
    </row>
    <row r="1814" spans="1:6" x14ac:dyDescent="0.25">
      <c r="A1814" s="42" t="s">
        <v>5979</v>
      </c>
      <c r="B1814" s="42" t="s">
        <v>2003</v>
      </c>
      <c r="C1814" s="42" t="s">
        <v>303</v>
      </c>
      <c r="D1814" s="42" t="s">
        <v>431</v>
      </c>
      <c r="E1814" s="42" t="s">
        <v>4387</v>
      </c>
      <c r="F1814" s="40">
        <v>64</v>
      </c>
    </row>
    <row r="1815" spans="1:6" x14ac:dyDescent="0.25">
      <c r="A1815" s="42" t="s">
        <v>5979</v>
      </c>
      <c r="B1815" s="42" t="s">
        <v>2003</v>
      </c>
      <c r="C1815" s="42" t="s">
        <v>303</v>
      </c>
      <c r="D1815" s="42" t="s">
        <v>433</v>
      </c>
      <c r="E1815" s="42" t="s">
        <v>4388</v>
      </c>
      <c r="F1815" s="40">
        <v>65</v>
      </c>
    </row>
    <row r="1816" spans="1:6" x14ac:dyDescent="0.25">
      <c r="A1816" s="42" t="s">
        <v>5979</v>
      </c>
      <c r="B1816" s="42" t="s">
        <v>2003</v>
      </c>
      <c r="C1816" s="42" t="s">
        <v>303</v>
      </c>
      <c r="D1816" s="42" t="s">
        <v>435</v>
      </c>
      <c r="E1816" s="42" t="s">
        <v>4389</v>
      </c>
      <c r="F1816" s="40">
        <v>66</v>
      </c>
    </row>
    <row r="1817" spans="1:6" x14ac:dyDescent="0.25">
      <c r="A1817" s="42" t="s">
        <v>5979</v>
      </c>
      <c r="B1817" s="42" t="s">
        <v>2003</v>
      </c>
      <c r="C1817" s="42" t="s">
        <v>303</v>
      </c>
      <c r="D1817" s="42" t="s">
        <v>437</v>
      </c>
      <c r="E1817" s="42" t="s">
        <v>4390</v>
      </c>
      <c r="F1817" s="40">
        <v>67</v>
      </c>
    </row>
    <row r="1818" spans="1:6" x14ac:dyDescent="0.25">
      <c r="A1818" s="42" t="s">
        <v>5979</v>
      </c>
      <c r="B1818" s="42" t="s">
        <v>2003</v>
      </c>
      <c r="C1818" s="42" t="s">
        <v>303</v>
      </c>
      <c r="D1818" s="42" t="s">
        <v>439</v>
      </c>
      <c r="E1818" s="42" t="s">
        <v>4391</v>
      </c>
      <c r="F1818" s="40">
        <v>68</v>
      </c>
    </row>
    <row r="1819" spans="1:6" x14ac:dyDescent="0.25">
      <c r="A1819" s="42" t="s">
        <v>5979</v>
      </c>
      <c r="B1819" s="42" t="s">
        <v>2003</v>
      </c>
      <c r="C1819" s="42" t="s">
        <v>303</v>
      </c>
      <c r="D1819" s="42" t="s">
        <v>441</v>
      </c>
      <c r="E1819" s="42" t="s">
        <v>4392</v>
      </c>
      <c r="F1819" s="40">
        <v>69</v>
      </c>
    </row>
    <row r="1820" spans="1:6" x14ac:dyDescent="0.25">
      <c r="A1820" s="42" t="s">
        <v>5979</v>
      </c>
      <c r="B1820" s="42" t="s">
        <v>2003</v>
      </c>
      <c r="C1820" s="42" t="s">
        <v>303</v>
      </c>
      <c r="D1820" s="42" t="s">
        <v>443</v>
      </c>
      <c r="E1820" s="42" t="s">
        <v>4393</v>
      </c>
      <c r="F1820" s="40">
        <v>70</v>
      </c>
    </row>
    <row r="1821" spans="1:6" x14ac:dyDescent="0.25">
      <c r="A1821" s="42" t="s">
        <v>5979</v>
      </c>
      <c r="B1821" s="42" t="s">
        <v>2003</v>
      </c>
      <c r="C1821" s="42" t="s">
        <v>303</v>
      </c>
      <c r="D1821" s="42" t="s">
        <v>445</v>
      </c>
      <c r="E1821" s="42" t="s">
        <v>4394</v>
      </c>
      <c r="F1821" s="40">
        <v>71</v>
      </c>
    </row>
    <row r="1822" spans="1:6" x14ac:dyDescent="0.25">
      <c r="A1822" s="42" t="s">
        <v>5979</v>
      </c>
      <c r="B1822" s="42" t="s">
        <v>2003</v>
      </c>
      <c r="C1822" s="42" t="s">
        <v>303</v>
      </c>
      <c r="D1822" s="42" t="s">
        <v>447</v>
      </c>
      <c r="E1822" s="42" t="s">
        <v>4395</v>
      </c>
      <c r="F1822" s="40">
        <v>72</v>
      </c>
    </row>
    <row r="1823" spans="1:6" x14ac:dyDescent="0.25">
      <c r="A1823" s="42" t="s">
        <v>5979</v>
      </c>
      <c r="B1823" s="42" t="s">
        <v>2003</v>
      </c>
      <c r="C1823" s="42" t="s">
        <v>303</v>
      </c>
      <c r="D1823" s="42" t="s">
        <v>449</v>
      </c>
      <c r="E1823" s="42" t="s">
        <v>4396</v>
      </c>
      <c r="F1823" s="40">
        <v>73</v>
      </c>
    </row>
    <row r="1824" spans="1:6" x14ac:dyDescent="0.25">
      <c r="A1824" s="42" t="s">
        <v>5979</v>
      </c>
      <c r="B1824" s="42" t="s">
        <v>2003</v>
      </c>
      <c r="C1824" s="42" t="s">
        <v>303</v>
      </c>
      <c r="D1824" s="42" t="s">
        <v>451</v>
      </c>
      <c r="E1824" s="42" t="s">
        <v>4397</v>
      </c>
      <c r="F1824" s="40">
        <v>74</v>
      </c>
    </row>
    <row r="1825" spans="1:6" x14ac:dyDescent="0.25">
      <c r="A1825" s="42" t="s">
        <v>5979</v>
      </c>
      <c r="B1825" s="42" t="s">
        <v>2003</v>
      </c>
      <c r="C1825" s="42" t="s">
        <v>303</v>
      </c>
      <c r="D1825" s="42" t="s">
        <v>453</v>
      </c>
      <c r="E1825" s="42" t="s">
        <v>4398</v>
      </c>
      <c r="F1825" s="40">
        <v>75</v>
      </c>
    </row>
    <row r="1826" spans="1:6" x14ac:dyDescent="0.25">
      <c r="A1826" s="42" t="s">
        <v>5979</v>
      </c>
      <c r="B1826" s="42" t="s">
        <v>2003</v>
      </c>
      <c r="C1826" s="42" t="s">
        <v>303</v>
      </c>
      <c r="D1826" s="42" t="s">
        <v>455</v>
      </c>
      <c r="E1826" s="42" t="s">
        <v>4399</v>
      </c>
      <c r="F1826" s="40">
        <v>76</v>
      </c>
    </row>
    <row r="1827" spans="1:6" x14ac:dyDescent="0.25">
      <c r="A1827" s="42" t="s">
        <v>5979</v>
      </c>
      <c r="B1827" s="42" t="s">
        <v>2003</v>
      </c>
      <c r="C1827" s="42" t="s">
        <v>303</v>
      </c>
      <c r="D1827" s="42" t="s">
        <v>457</v>
      </c>
      <c r="E1827" s="42" t="s">
        <v>4400</v>
      </c>
      <c r="F1827" s="40">
        <v>77</v>
      </c>
    </row>
    <row r="1828" spans="1:6" x14ac:dyDescent="0.25">
      <c r="A1828" s="42" t="s">
        <v>5979</v>
      </c>
      <c r="B1828" s="42" t="s">
        <v>2003</v>
      </c>
      <c r="C1828" s="42" t="s">
        <v>303</v>
      </c>
      <c r="D1828" s="42" t="s">
        <v>459</v>
      </c>
      <c r="E1828" s="42" t="s">
        <v>4401</v>
      </c>
      <c r="F1828" s="40">
        <v>78</v>
      </c>
    </row>
    <row r="1829" spans="1:6" x14ac:dyDescent="0.25">
      <c r="A1829" s="42" t="s">
        <v>5979</v>
      </c>
      <c r="B1829" s="42" t="s">
        <v>2003</v>
      </c>
      <c r="C1829" s="42" t="s">
        <v>303</v>
      </c>
      <c r="D1829" s="42" t="s">
        <v>461</v>
      </c>
      <c r="E1829" s="42" t="s">
        <v>4402</v>
      </c>
      <c r="F1829" s="40">
        <v>79</v>
      </c>
    </row>
    <row r="1830" spans="1:6" x14ac:dyDescent="0.25">
      <c r="A1830" s="42" t="s">
        <v>5979</v>
      </c>
      <c r="B1830" s="42" t="s">
        <v>2003</v>
      </c>
      <c r="C1830" s="42" t="s">
        <v>303</v>
      </c>
      <c r="D1830" s="42" t="s">
        <v>463</v>
      </c>
      <c r="E1830" s="42" t="s">
        <v>4403</v>
      </c>
      <c r="F1830" s="40">
        <v>80</v>
      </c>
    </row>
    <row r="1831" spans="1:6" x14ac:dyDescent="0.25">
      <c r="A1831" s="42" t="s">
        <v>5979</v>
      </c>
      <c r="B1831" s="42" t="s">
        <v>2003</v>
      </c>
      <c r="C1831" s="42" t="s">
        <v>303</v>
      </c>
      <c r="D1831" s="42" t="s">
        <v>465</v>
      </c>
      <c r="E1831" s="42" t="s">
        <v>4404</v>
      </c>
      <c r="F1831" s="40">
        <v>81</v>
      </c>
    </row>
    <row r="1832" spans="1:6" x14ac:dyDescent="0.25">
      <c r="A1832" s="42" t="s">
        <v>5979</v>
      </c>
      <c r="B1832" s="42" t="s">
        <v>2003</v>
      </c>
      <c r="C1832" s="42" t="s">
        <v>303</v>
      </c>
      <c r="D1832" s="42" t="s">
        <v>467</v>
      </c>
      <c r="E1832" s="42" t="s">
        <v>4405</v>
      </c>
      <c r="F1832" s="40">
        <v>82</v>
      </c>
    </row>
    <row r="1833" spans="1:6" x14ac:dyDescent="0.25">
      <c r="A1833" s="42" t="s">
        <v>5979</v>
      </c>
      <c r="B1833" s="42" t="s">
        <v>2003</v>
      </c>
      <c r="C1833" s="42" t="s">
        <v>303</v>
      </c>
      <c r="D1833" s="42" t="s">
        <v>469</v>
      </c>
      <c r="E1833" s="42" t="s">
        <v>4406</v>
      </c>
      <c r="F1833" s="40">
        <v>83</v>
      </c>
    </row>
    <row r="1834" spans="1:6" x14ac:dyDescent="0.25">
      <c r="A1834" s="42" t="s">
        <v>5979</v>
      </c>
      <c r="B1834" s="42" t="s">
        <v>2003</v>
      </c>
      <c r="C1834" s="42" t="s">
        <v>303</v>
      </c>
      <c r="D1834" s="42" t="s">
        <v>471</v>
      </c>
      <c r="E1834" s="42" t="s">
        <v>4407</v>
      </c>
      <c r="F1834" s="40">
        <v>84</v>
      </c>
    </row>
    <row r="1835" spans="1:6" x14ac:dyDescent="0.25">
      <c r="A1835" s="42" t="s">
        <v>5979</v>
      </c>
      <c r="B1835" s="42" t="s">
        <v>2003</v>
      </c>
      <c r="C1835" s="42" t="s">
        <v>303</v>
      </c>
      <c r="D1835" s="42" t="s">
        <v>473</v>
      </c>
      <c r="E1835" s="42" t="s">
        <v>4408</v>
      </c>
      <c r="F1835" s="40">
        <v>85</v>
      </c>
    </row>
    <row r="1836" spans="1:6" x14ac:dyDescent="0.25">
      <c r="A1836" s="42" t="s">
        <v>5979</v>
      </c>
      <c r="B1836" s="42" t="s">
        <v>2003</v>
      </c>
      <c r="C1836" s="42" t="s">
        <v>303</v>
      </c>
      <c r="D1836" s="42" t="s">
        <v>475</v>
      </c>
      <c r="E1836" s="42" t="s">
        <v>4409</v>
      </c>
      <c r="F1836" s="40">
        <v>86</v>
      </c>
    </row>
    <row r="1837" spans="1:6" x14ac:dyDescent="0.25">
      <c r="A1837" s="42" t="s">
        <v>5979</v>
      </c>
      <c r="B1837" s="42" t="s">
        <v>2003</v>
      </c>
      <c r="C1837" s="42" t="s">
        <v>303</v>
      </c>
      <c r="D1837" s="42" t="s">
        <v>477</v>
      </c>
      <c r="E1837" s="42" t="s">
        <v>4410</v>
      </c>
      <c r="F1837" s="40">
        <v>87</v>
      </c>
    </row>
    <row r="1838" spans="1:6" x14ac:dyDescent="0.25">
      <c r="A1838" s="42" t="s">
        <v>5979</v>
      </c>
      <c r="B1838" s="42" t="s">
        <v>2003</v>
      </c>
      <c r="C1838" s="42" t="s">
        <v>303</v>
      </c>
      <c r="D1838" s="42" t="s">
        <v>479</v>
      </c>
      <c r="E1838" s="42" t="s">
        <v>4411</v>
      </c>
      <c r="F1838" s="40">
        <v>88</v>
      </c>
    </row>
    <row r="1839" spans="1:6" x14ac:dyDescent="0.25">
      <c r="A1839" s="42" t="s">
        <v>5979</v>
      </c>
      <c r="B1839" s="42" t="s">
        <v>2003</v>
      </c>
      <c r="C1839" s="42" t="s">
        <v>303</v>
      </c>
      <c r="D1839" s="42" t="s">
        <v>481</v>
      </c>
      <c r="E1839" s="42" t="s">
        <v>4412</v>
      </c>
      <c r="F1839" s="40">
        <v>89</v>
      </c>
    </row>
    <row r="1840" spans="1:6" x14ac:dyDescent="0.25">
      <c r="A1840" s="42" t="s">
        <v>5979</v>
      </c>
      <c r="B1840" s="42" t="s">
        <v>2003</v>
      </c>
      <c r="C1840" s="42" t="s">
        <v>303</v>
      </c>
      <c r="D1840" s="42" t="s">
        <v>483</v>
      </c>
      <c r="E1840" s="42" t="s">
        <v>4413</v>
      </c>
      <c r="F1840" s="40">
        <v>90</v>
      </c>
    </row>
    <row r="1841" spans="1:6" x14ac:dyDescent="0.25">
      <c r="A1841" s="42" t="s">
        <v>5979</v>
      </c>
      <c r="B1841" s="42" t="s">
        <v>2003</v>
      </c>
      <c r="C1841" s="42" t="s">
        <v>303</v>
      </c>
      <c r="D1841" s="42" t="s">
        <v>485</v>
      </c>
      <c r="E1841" s="42" t="s">
        <v>4414</v>
      </c>
      <c r="F1841" s="40">
        <v>91</v>
      </c>
    </row>
    <row r="1842" spans="1:6" x14ac:dyDescent="0.25">
      <c r="A1842" s="42" t="s">
        <v>5979</v>
      </c>
      <c r="B1842" s="42" t="s">
        <v>2003</v>
      </c>
      <c r="C1842" s="42" t="s">
        <v>303</v>
      </c>
      <c r="D1842" s="42" t="s">
        <v>487</v>
      </c>
      <c r="E1842" s="42" t="s">
        <v>4415</v>
      </c>
      <c r="F1842" s="40">
        <v>92</v>
      </c>
    </row>
    <row r="1843" spans="1:6" x14ac:dyDescent="0.25">
      <c r="A1843" s="42" t="s">
        <v>5979</v>
      </c>
      <c r="B1843" s="42" t="s">
        <v>2003</v>
      </c>
      <c r="C1843" s="42" t="s">
        <v>303</v>
      </c>
      <c r="D1843" s="42" t="s">
        <v>489</v>
      </c>
      <c r="E1843" s="42" t="s">
        <v>4416</v>
      </c>
      <c r="F1843" s="40">
        <v>93</v>
      </c>
    </row>
    <row r="1844" spans="1:6" x14ac:dyDescent="0.25">
      <c r="A1844" s="42" t="s">
        <v>5979</v>
      </c>
      <c r="B1844" s="42" t="s">
        <v>2003</v>
      </c>
      <c r="C1844" s="42" t="s">
        <v>303</v>
      </c>
      <c r="D1844" s="42" t="s">
        <v>491</v>
      </c>
      <c r="E1844" s="42" t="s">
        <v>4417</v>
      </c>
      <c r="F1844" s="40">
        <v>94</v>
      </c>
    </row>
    <row r="1845" spans="1:6" x14ac:dyDescent="0.25">
      <c r="A1845" s="42" t="s">
        <v>5979</v>
      </c>
      <c r="B1845" s="42" t="s">
        <v>2003</v>
      </c>
      <c r="C1845" s="42" t="s">
        <v>303</v>
      </c>
      <c r="D1845" s="42" t="s">
        <v>493</v>
      </c>
      <c r="E1845" s="42" t="s">
        <v>4418</v>
      </c>
      <c r="F1845" s="40">
        <v>95</v>
      </c>
    </row>
    <row r="1846" spans="1:6" x14ac:dyDescent="0.25">
      <c r="A1846" s="42" t="s">
        <v>5979</v>
      </c>
      <c r="B1846" s="42" t="s">
        <v>2003</v>
      </c>
      <c r="C1846" s="42" t="s">
        <v>303</v>
      </c>
      <c r="D1846" s="42" t="s">
        <v>495</v>
      </c>
      <c r="E1846" s="42" t="s">
        <v>4419</v>
      </c>
      <c r="F1846" s="40">
        <v>96</v>
      </c>
    </row>
    <row r="1847" spans="1:6" x14ac:dyDescent="0.25">
      <c r="A1847" s="42" t="s">
        <v>5979</v>
      </c>
      <c r="B1847" s="42" t="s">
        <v>2003</v>
      </c>
      <c r="C1847" s="42" t="s">
        <v>303</v>
      </c>
      <c r="D1847" s="42" t="s">
        <v>497</v>
      </c>
      <c r="E1847" s="42" t="s">
        <v>4420</v>
      </c>
      <c r="F1847" s="40">
        <v>97</v>
      </c>
    </row>
    <row r="1848" spans="1:6" x14ac:dyDescent="0.25">
      <c r="A1848" s="42" t="s">
        <v>5979</v>
      </c>
      <c r="B1848" s="42" t="s">
        <v>2003</v>
      </c>
      <c r="C1848" s="42" t="s">
        <v>303</v>
      </c>
      <c r="D1848" s="42" t="s">
        <v>499</v>
      </c>
      <c r="E1848" s="42" t="s">
        <v>4421</v>
      </c>
      <c r="F1848" s="40">
        <v>98</v>
      </c>
    </row>
    <row r="1849" spans="1:6" x14ac:dyDescent="0.25">
      <c r="A1849" s="42" t="s">
        <v>5979</v>
      </c>
      <c r="B1849" s="42" t="s">
        <v>2003</v>
      </c>
      <c r="C1849" s="42" t="s">
        <v>303</v>
      </c>
      <c r="D1849" s="42" t="s">
        <v>501</v>
      </c>
      <c r="E1849" s="42" t="s">
        <v>4422</v>
      </c>
      <c r="F1849" s="40">
        <v>99</v>
      </c>
    </row>
    <row r="1850" spans="1:6" x14ac:dyDescent="0.25">
      <c r="A1850" s="42" t="s">
        <v>5979</v>
      </c>
      <c r="B1850" s="42" t="s">
        <v>2003</v>
      </c>
      <c r="C1850" s="42" t="s">
        <v>303</v>
      </c>
      <c r="D1850" s="42" t="s">
        <v>503</v>
      </c>
      <c r="E1850" s="42" t="s">
        <v>4423</v>
      </c>
      <c r="F1850" s="40">
        <v>100</v>
      </c>
    </row>
    <row r="1851" spans="1:6" x14ac:dyDescent="0.25">
      <c r="A1851" s="42" t="s">
        <v>5979</v>
      </c>
      <c r="B1851" s="42" t="s">
        <v>2003</v>
      </c>
      <c r="C1851" s="42" t="s">
        <v>303</v>
      </c>
      <c r="D1851" s="42" t="s">
        <v>505</v>
      </c>
      <c r="E1851" s="42" t="s">
        <v>4424</v>
      </c>
      <c r="F1851" s="40">
        <v>101</v>
      </c>
    </row>
    <row r="1852" spans="1:6" x14ac:dyDescent="0.25">
      <c r="A1852" s="42" t="s">
        <v>5979</v>
      </c>
      <c r="B1852" s="42" t="s">
        <v>2003</v>
      </c>
      <c r="C1852" s="42" t="s">
        <v>303</v>
      </c>
      <c r="D1852" s="42" t="s">
        <v>507</v>
      </c>
      <c r="E1852" s="42" t="s">
        <v>4425</v>
      </c>
      <c r="F1852" s="40">
        <v>102</v>
      </c>
    </row>
    <row r="1853" spans="1:6" x14ac:dyDescent="0.25">
      <c r="A1853" s="42" t="s">
        <v>5979</v>
      </c>
      <c r="B1853" s="42" t="s">
        <v>2003</v>
      </c>
      <c r="C1853" s="42" t="s">
        <v>303</v>
      </c>
      <c r="D1853" s="42" t="s">
        <v>509</v>
      </c>
      <c r="E1853" s="42" t="s">
        <v>4426</v>
      </c>
      <c r="F1853" s="40">
        <v>103</v>
      </c>
    </row>
    <row r="1854" spans="1:6" x14ac:dyDescent="0.25">
      <c r="A1854" s="42" t="s">
        <v>5979</v>
      </c>
      <c r="B1854" s="42" t="s">
        <v>2003</v>
      </c>
      <c r="C1854" s="42" t="s">
        <v>303</v>
      </c>
      <c r="D1854" s="42" t="s">
        <v>511</v>
      </c>
      <c r="E1854" s="42" t="s">
        <v>4427</v>
      </c>
      <c r="F1854" s="40">
        <v>104</v>
      </c>
    </row>
    <row r="1855" spans="1:6" x14ac:dyDescent="0.25">
      <c r="A1855" s="42" t="s">
        <v>5979</v>
      </c>
      <c r="B1855" s="42" t="s">
        <v>2003</v>
      </c>
      <c r="C1855" s="42" t="s">
        <v>303</v>
      </c>
      <c r="D1855" s="42" t="s">
        <v>513</v>
      </c>
      <c r="E1855" s="42" t="s">
        <v>4428</v>
      </c>
      <c r="F1855" s="40">
        <v>105</v>
      </c>
    </row>
    <row r="1856" spans="1:6" x14ac:dyDescent="0.25">
      <c r="A1856" s="42" t="s">
        <v>5979</v>
      </c>
      <c r="B1856" s="42" t="s">
        <v>2003</v>
      </c>
      <c r="C1856" s="42" t="s">
        <v>303</v>
      </c>
      <c r="D1856" s="42" t="s">
        <v>515</v>
      </c>
      <c r="E1856" s="42" t="s">
        <v>4429</v>
      </c>
      <c r="F1856" s="40">
        <v>106</v>
      </c>
    </row>
    <row r="1857" spans="1:6" x14ac:dyDescent="0.25">
      <c r="A1857" s="42" t="s">
        <v>5979</v>
      </c>
      <c r="B1857" s="42" t="s">
        <v>2003</v>
      </c>
      <c r="C1857" s="42" t="s">
        <v>303</v>
      </c>
      <c r="D1857" s="42" t="s">
        <v>517</v>
      </c>
      <c r="E1857" s="42" t="s">
        <v>4430</v>
      </c>
      <c r="F1857" s="40">
        <v>107</v>
      </c>
    </row>
    <row r="1858" spans="1:6" x14ac:dyDescent="0.25">
      <c r="A1858" s="42" t="s">
        <v>5979</v>
      </c>
      <c r="B1858" s="42" t="s">
        <v>2003</v>
      </c>
      <c r="C1858" s="42" t="s">
        <v>303</v>
      </c>
      <c r="D1858" s="42" t="s">
        <v>519</v>
      </c>
      <c r="E1858" s="42" t="s">
        <v>4431</v>
      </c>
      <c r="F1858" s="40">
        <v>108</v>
      </c>
    </row>
    <row r="1859" spans="1:6" x14ac:dyDescent="0.25">
      <c r="A1859" s="42" t="s">
        <v>5979</v>
      </c>
      <c r="B1859" s="42" t="s">
        <v>2003</v>
      </c>
      <c r="C1859" s="42" t="s">
        <v>303</v>
      </c>
      <c r="D1859" s="42" t="s">
        <v>521</v>
      </c>
      <c r="E1859" s="42" t="s">
        <v>4432</v>
      </c>
      <c r="F1859" s="40">
        <v>109</v>
      </c>
    </row>
    <row r="1860" spans="1:6" x14ac:dyDescent="0.25">
      <c r="A1860" s="42" t="s">
        <v>5979</v>
      </c>
      <c r="B1860" s="42" t="s">
        <v>2003</v>
      </c>
      <c r="C1860" s="42" t="s">
        <v>303</v>
      </c>
      <c r="D1860" s="42" t="s">
        <v>523</v>
      </c>
      <c r="E1860" s="42" t="s">
        <v>4433</v>
      </c>
      <c r="F1860" s="40">
        <v>110</v>
      </c>
    </row>
    <row r="1861" spans="1:6" x14ac:dyDescent="0.25">
      <c r="A1861" s="42" t="s">
        <v>5979</v>
      </c>
      <c r="B1861" s="42" t="s">
        <v>2003</v>
      </c>
      <c r="C1861" s="42" t="s">
        <v>303</v>
      </c>
      <c r="D1861" s="42" t="s">
        <v>525</v>
      </c>
      <c r="E1861" s="42" t="s">
        <v>4434</v>
      </c>
      <c r="F1861" s="40">
        <v>111</v>
      </c>
    </row>
    <row r="1862" spans="1:6" x14ac:dyDescent="0.25">
      <c r="A1862" s="42" t="s">
        <v>5979</v>
      </c>
      <c r="B1862" s="42" t="s">
        <v>2003</v>
      </c>
      <c r="C1862" s="42" t="s">
        <v>303</v>
      </c>
      <c r="D1862" s="42" t="s">
        <v>527</v>
      </c>
      <c r="E1862" s="42" t="s">
        <v>4435</v>
      </c>
      <c r="F1862" s="40">
        <v>112</v>
      </c>
    </row>
    <row r="1863" spans="1:6" x14ac:dyDescent="0.25">
      <c r="A1863" s="42" t="s">
        <v>5979</v>
      </c>
      <c r="B1863" s="42" t="s">
        <v>2003</v>
      </c>
      <c r="C1863" s="42" t="s">
        <v>303</v>
      </c>
      <c r="D1863" s="42" t="s">
        <v>529</v>
      </c>
      <c r="E1863" s="42" t="s">
        <v>4436</v>
      </c>
      <c r="F1863" s="40">
        <v>113</v>
      </c>
    </row>
    <row r="1864" spans="1:6" x14ac:dyDescent="0.25">
      <c r="A1864" s="42" t="s">
        <v>5979</v>
      </c>
      <c r="B1864" s="42" t="s">
        <v>2003</v>
      </c>
      <c r="C1864" s="42" t="s">
        <v>303</v>
      </c>
      <c r="D1864" s="42" t="s">
        <v>531</v>
      </c>
      <c r="E1864" s="42" t="s">
        <v>4437</v>
      </c>
      <c r="F1864" s="40">
        <v>114</v>
      </c>
    </row>
    <row r="1865" spans="1:6" x14ac:dyDescent="0.25">
      <c r="A1865" s="42" t="s">
        <v>5979</v>
      </c>
      <c r="B1865" s="42" t="s">
        <v>2003</v>
      </c>
      <c r="C1865" s="42" t="s">
        <v>303</v>
      </c>
      <c r="D1865" s="42" t="s">
        <v>533</v>
      </c>
      <c r="E1865" s="42" t="s">
        <v>4438</v>
      </c>
      <c r="F1865" s="40">
        <v>115</v>
      </c>
    </row>
    <row r="1866" spans="1:6" x14ac:dyDescent="0.25">
      <c r="A1866" s="42" t="s">
        <v>5979</v>
      </c>
      <c r="B1866" s="42" t="s">
        <v>2003</v>
      </c>
      <c r="C1866" s="42" t="s">
        <v>303</v>
      </c>
      <c r="D1866" s="42" t="s">
        <v>535</v>
      </c>
      <c r="E1866" s="42" t="s">
        <v>4439</v>
      </c>
      <c r="F1866" s="40">
        <v>116</v>
      </c>
    </row>
    <row r="1867" spans="1:6" x14ac:dyDescent="0.25">
      <c r="A1867" s="42" t="s">
        <v>5979</v>
      </c>
      <c r="B1867" s="42" t="s">
        <v>2003</v>
      </c>
      <c r="C1867" s="42" t="s">
        <v>303</v>
      </c>
      <c r="D1867" s="42" t="s">
        <v>537</v>
      </c>
      <c r="E1867" s="42" t="s">
        <v>4440</v>
      </c>
      <c r="F1867" s="40">
        <v>117</v>
      </c>
    </row>
    <row r="1868" spans="1:6" x14ac:dyDescent="0.25">
      <c r="A1868" s="42" t="s">
        <v>5979</v>
      </c>
      <c r="B1868" s="42" t="s">
        <v>2003</v>
      </c>
      <c r="C1868" s="42" t="s">
        <v>303</v>
      </c>
      <c r="D1868" s="42" t="s">
        <v>539</v>
      </c>
      <c r="E1868" s="42" t="s">
        <v>4441</v>
      </c>
      <c r="F1868" s="40">
        <v>118</v>
      </c>
    </row>
    <row r="1869" spans="1:6" x14ac:dyDescent="0.25">
      <c r="A1869" s="42" t="s">
        <v>5979</v>
      </c>
      <c r="B1869" s="42" t="s">
        <v>2003</v>
      </c>
      <c r="C1869" s="42" t="s">
        <v>303</v>
      </c>
      <c r="D1869" s="42" t="s">
        <v>541</v>
      </c>
      <c r="E1869" s="42" t="s">
        <v>4442</v>
      </c>
      <c r="F1869" s="40">
        <v>119</v>
      </c>
    </row>
    <row r="1870" spans="1:6" x14ac:dyDescent="0.25">
      <c r="A1870" s="42" t="s">
        <v>5979</v>
      </c>
      <c r="B1870" s="42" t="s">
        <v>2003</v>
      </c>
      <c r="C1870" s="42" t="s">
        <v>303</v>
      </c>
      <c r="D1870" s="42" t="s">
        <v>543</v>
      </c>
      <c r="E1870" s="42" t="s">
        <v>4443</v>
      </c>
      <c r="F1870" s="40">
        <v>120</v>
      </c>
    </row>
    <row r="1871" spans="1:6" x14ac:dyDescent="0.25">
      <c r="A1871" s="42" t="s">
        <v>5979</v>
      </c>
      <c r="B1871" s="42" t="s">
        <v>2003</v>
      </c>
      <c r="C1871" s="42" t="s">
        <v>303</v>
      </c>
      <c r="D1871" s="42" t="s">
        <v>545</v>
      </c>
      <c r="E1871" s="42" t="s">
        <v>4444</v>
      </c>
      <c r="F1871" s="40">
        <v>121</v>
      </c>
    </row>
    <row r="1872" spans="1:6" x14ac:dyDescent="0.25">
      <c r="A1872" s="42" t="s">
        <v>5979</v>
      </c>
      <c r="B1872" s="42" t="s">
        <v>2003</v>
      </c>
      <c r="C1872" s="42" t="s">
        <v>303</v>
      </c>
      <c r="D1872" s="42" t="s">
        <v>547</v>
      </c>
      <c r="E1872" s="42" t="s">
        <v>4445</v>
      </c>
      <c r="F1872" s="40">
        <v>122</v>
      </c>
    </row>
    <row r="1873" spans="1:6" x14ac:dyDescent="0.25">
      <c r="A1873" s="42" t="s">
        <v>5979</v>
      </c>
      <c r="B1873" s="42" t="s">
        <v>2003</v>
      </c>
      <c r="C1873" s="42" t="s">
        <v>303</v>
      </c>
      <c r="D1873" s="42" t="s">
        <v>549</v>
      </c>
      <c r="E1873" s="42" t="s">
        <v>4446</v>
      </c>
      <c r="F1873" s="40">
        <v>123</v>
      </c>
    </row>
    <row r="1874" spans="1:6" x14ac:dyDescent="0.25">
      <c r="A1874" s="42" t="s">
        <v>5979</v>
      </c>
      <c r="B1874" s="42" t="s">
        <v>2003</v>
      </c>
      <c r="C1874" s="42" t="s">
        <v>303</v>
      </c>
      <c r="D1874" s="42" t="s">
        <v>551</v>
      </c>
      <c r="E1874" s="42" t="s">
        <v>4447</v>
      </c>
      <c r="F1874" s="40">
        <v>124</v>
      </c>
    </row>
    <row r="1875" spans="1:6" x14ac:dyDescent="0.25">
      <c r="A1875" s="42" t="s">
        <v>5979</v>
      </c>
      <c r="B1875" s="42" t="s">
        <v>2003</v>
      </c>
      <c r="C1875" s="42" t="s">
        <v>303</v>
      </c>
      <c r="D1875" s="42" t="s">
        <v>553</v>
      </c>
      <c r="E1875" s="42" t="s">
        <v>4448</v>
      </c>
      <c r="F1875" s="40">
        <v>125</v>
      </c>
    </row>
    <row r="1876" spans="1:6" x14ac:dyDescent="0.25">
      <c r="A1876" s="42" t="s">
        <v>5979</v>
      </c>
      <c r="B1876" s="42" t="s">
        <v>2003</v>
      </c>
      <c r="C1876" s="42" t="s">
        <v>303</v>
      </c>
      <c r="D1876" s="42" t="s">
        <v>555</v>
      </c>
      <c r="E1876" s="42" t="s">
        <v>4449</v>
      </c>
      <c r="F1876" s="40">
        <v>126</v>
      </c>
    </row>
    <row r="1877" spans="1:6" x14ac:dyDescent="0.25">
      <c r="A1877" s="42" t="s">
        <v>5979</v>
      </c>
      <c r="B1877" s="42" t="s">
        <v>2003</v>
      </c>
      <c r="C1877" s="42" t="s">
        <v>303</v>
      </c>
      <c r="D1877" s="42" t="s">
        <v>557</v>
      </c>
      <c r="E1877" s="42" t="s">
        <v>4450</v>
      </c>
      <c r="F1877" s="40">
        <v>127</v>
      </c>
    </row>
    <row r="1878" spans="1:6" x14ac:dyDescent="0.25">
      <c r="A1878" s="42" t="s">
        <v>5979</v>
      </c>
      <c r="B1878" s="42" t="s">
        <v>2003</v>
      </c>
      <c r="C1878" s="42" t="s">
        <v>303</v>
      </c>
      <c r="D1878" s="42" t="s">
        <v>559</v>
      </c>
      <c r="E1878" s="42" t="s">
        <v>4451</v>
      </c>
      <c r="F1878" s="40">
        <v>128</v>
      </c>
    </row>
    <row r="1879" spans="1:6" x14ac:dyDescent="0.25">
      <c r="A1879" s="42" t="s">
        <v>5979</v>
      </c>
      <c r="B1879" s="42" t="s">
        <v>2003</v>
      </c>
      <c r="C1879" s="42" t="s">
        <v>303</v>
      </c>
      <c r="D1879" s="42" t="s">
        <v>561</v>
      </c>
      <c r="E1879" s="42" t="s">
        <v>4452</v>
      </c>
      <c r="F1879" s="40">
        <v>129</v>
      </c>
    </row>
    <row r="1880" spans="1:6" x14ac:dyDescent="0.25">
      <c r="A1880" s="42" t="s">
        <v>5979</v>
      </c>
      <c r="B1880" s="42" t="s">
        <v>2003</v>
      </c>
      <c r="C1880" s="42" t="s">
        <v>303</v>
      </c>
      <c r="D1880" s="42" t="s">
        <v>563</v>
      </c>
      <c r="E1880" s="42" t="s">
        <v>4453</v>
      </c>
      <c r="F1880" s="40">
        <v>130</v>
      </c>
    </row>
    <row r="1881" spans="1:6" x14ac:dyDescent="0.25">
      <c r="A1881" s="42" t="s">
        <v>5979</v>
      </c>
      <c r="B1881" s="42" t="s">
        <v>2003</v>
      </c>
      <c r="C1881" s="42" t="s">
        <v>303</v>
      </c>
      <c r="D1881" s="42" t="s">
        <v>565</v>
      </c>
      <c r="E1881" s="42" t="s">
        <v>4454</v>
      </c>
      <c r="F1881" s="40">
        <v>131</v>
      </c>
    </row>
    <row r="1882" spans="1:6" x14ac:dyDescent="0.25">
      <c r="A1882" s="42" t="s">
        <v>5979</v>
      </c>
      <c r="B1882" s="42" t="s">
        <v>2003</v>
      </c>
      <c r="C1882" s="42" t="s">
        <v>303</v>
      </c>
      <c r="D1882" s="42" t="s">
        <v>567</v>
      </c>
      <c r="E1882" s="42" t="s">
        <v>4455</v>
      </c>
      <c r="F1882" s="40">
        <v>132</v>
      </c>
    </row>
    <row r="1883" spans="1:6" x14ac:dyDescent="0.25">
      <c r="A1883" s="42" t="s">
        <v>5979</v>
      </c>
      <c r="B1883" s="42" t="s">
        <v>2003</v>
      </c>
      <c r="C1883" s="42" t="s">
        <v>303</v>
      </c>
      <c r="D1883" s="42" t="s">
        <v>569</v>
      </c>
      <c r="E1883" s="42" t="s">
        <v>4456</v>
      </c>
      <c r="F1883" s="40">
        <v>133</v>
      </c>
    </row>
    <row r="1884" spans="1:6" x14ac:dyDescent="0.25">
      <c r="A1884" s="42" t="s">
        <v>5979</v>
      </c>
      <c r="B1884" s="42" t="s">
        <v>2003</v>
      </c>
      <c r="C1884" s="42" t="s">
        <v>303</v>
      </c>
      <c r="D1884" s="42" t="s">
        <v>571</v>
      </c>
      <c r="E1884" s="42" t="s">
        <v>4457</v>
      </c>
      <c r="F1884" s="40">
        <v>134</v>
      </c>
    </row>
    <row r="1885" spans="1:6" x14ac:dyDescent="0.25">
      <c r="A1885" s="42" t="s">
        <v>5979</v>
      </c>
      <c r="B1885" s="42" t="s">
        <v>2003</v>
      </c>
      <c r="C1885" s="42" t="s">
        <v>303</v>
      </c>
      <c r="D1885" s="42" t="s">
        <v>573</v>
      </c>
      <c r="E1885" s="42" t="s">
        <v>4458</v>
      </c>
      <c r="F1885" s="40">
        <v>135</v>
      </c>
    </row>
    <row r="1886" spans="1:6" x14ac:dyDescent="0.25">
      <c r="A1886" s="42" t="s">
        <v>5979</v>
      </c>
      <c r="B1886" s="42" t="s">
        <v>2003</v>
      </c>
      <c r="C1886" s="42" t="s">
        <v>303</v>
      </c>
      <c r="D1886" s="42" t="s">
        <v>575</v>
      </c>
      <c r="E1886" s="42" t="s">
        <v>4459</v>
      </c>
      <c r="F1886" s="40">
        <v>136</v>
      </c>
    </row>
    <row r="1887" spans="1:6" x14ac:dyDescent="0.25">
      <c r="A1887" s="42" t="s">
        <v>5979</v>
      </c>
      <c r="B1887" s="42" t="s">
        <v>2003</v>
      </c>
      <c r="C1887" s="42" t="s">
        <v>303</v>
      </c>
      <c r="D1887" s="42" t="s">
        <v>577</v>
      </c>
      <c r="E1887" s="42" t="s">
        <v>4460</v>
      </c>
      <c r="F1887" s="40">
        <v>137</v>
      </c>
    </row>
    <row r="1888" spans="1:6" x14ac:dyDescent="0.25">
      <c r="A1888" s="42" t="s">
        <v>5979</v>
      </c>
      <c r="B1888" s="42" t="s">
        <v>2003</v>
      </c>
      <c r="C1888" s="42" t="s">
        <v>303</v>
      </c>
      <c r="D1888" s="42" t="s">
        <v>579</v>
      </c>
      <c r="E1888" s="42" t="s">
        <v>4461</v>
      </c>
      <c r="F1888" s="40">
        <v>138</v>
      </c>
    </row>
    <row r="1889" spans="1:6" x14ac:dyDescent="0.25">
      <c r="A1889" s="42" t="s">
        <v>5979</v>
      </c>
      <c r="B1889" s="42" t="s">
        <v>2003</v>
      </c>
      <c r="C1889" s="42" t="s">
        <v>303</v>
      </c>
      <c r="D1889" s="42" t="s">
        <v>581</v>
      </c>
      <c r="E1889" s="42" t="s">
        <v>4462</v>
      </c>
      <c r="F1889" s="40">
        <v>139</v>
      </c>
    </row>
    <row r="1890" spans="1:6" x14ac:dyDescent="0.25">
      <c r="A1890" s="42" t="s">
        <v>5979</v>
      </c>
      <c r="B1890" s="42" t="s">
        <v>2003</v>
      </c>
      <c r="C1890" s="42" t="s">
        <v>303</v>
      </c>
      <c r="D1890" s="42" t="s">
        <v>583</v>
      </c>
      <c r="E1890" s="42" t="s">
        <v>4463</v>
      </c>
      <c r="F1890" s="40">
        <v>140</v>
      </c>
    </row>
    <row r="1891" spans="1:6" x14ac:dyDescent="0.25">
      <c r="A1891" s="42" t="s">
        <v>5979</v>
      </c>
      <c r="B1891" s="42" t="s">
        <v>2003</v>
      </c>
      <c r="C1891" s="42" t="s">
        <v>303</v>
      </c>
      <c r="D1891" s="42" t="s">
        <v>585</v>
      </c>
      <c r="E1891" s="42" t="s">
        <v>4464</v>
      </c>
      <c r="F1891" s="40">
        <v>141</v>
      </c>
    </row>
    <row r="1892" spans="1:6" x14ac:dyDescent="0.25">
      <c r="A1892" s="42" t="s">
        <v>5979</v>
      </c>
      <c r="B1892" s="42" t="s">
        <v>2003</v>
      </c>
      <c r="C1892" s="42" t="s">
        <v>303</v>
      </c>
      <c r="D1892" s="42" t="s">
        <v>587</v>
      </c>
      <c r="E1892" s="42" t="s">
        <v>4465</v>
      </c>
      <c r="F1892" s="40">
        <v>142</v>
      </c>
    </row>
    <row r="1893" spans="1:6" x14ac:dyDescent="0.25">
      <c r="A1893" s="42" t="s">
        <v>5979</v>
      </c>
      <c r="B1893" s="42" t="s">
        <v>2003</v>
      </c>
      <c r="C1893" s="42" t="s">
        <v>303</v>
      </c>
      <c r="D1893" s="42" t="s">
        <v>589</v>
      </c>
      <c r="E1893" s="42" t="s">
        <v>4466</v>
      </c>
      <c r="F1893" s="40">
        <v>143</v>
      </c>
    </row>
    <row r="1894" spans="1:6" x14ac:dyDescent="0.25">
      <c r="A1894" s="42" t="s">
        <v>5979</v>
      </c>
      <c r="B1894" s="42" t="s">
        <v>2003</v>
      </c>
      <c r="C1894" s="42" t="s">
        <v>303</v>
      </c>
      <c r="D1894" s="42" t="s">
        <v>591</v>
      </c>
      <c r="E1894" s="42" t="s">
        <v>4467</v>
      </c>
      <c r="F1894" s="40">
        <v>144</v>
      </c>
    </row>
    <row r="1895" spans="1:6" x14ac:dyDescent="0.25">
      <c r="A1895" s="42" t="s">
        <v>5979</v>
      </c>
      <c r="B1895" s="42" t="s">
        <v>2003</v>
      </c>
      <c r="C1895" s="42" t="s">
        <v>303</v>
      </c>
      <c r="D1895" s="42" t="s">
        <v>593</v>
      </c>
      <c r="E1895" s="42" t="s">
        <v>4468</v>
      </c>
      <c r="F1895" s="40">
        <v>145</v>
      </c>
    </row>
    <row r="1896" spans="1:6" x14ac:dyDescent="0.25">
      <c r="A1896" s="42" t="s">
        <v>5979</v>
      </c>
      <c r="B1896" s="42" t="s">
        <v>2003</v>
      </c>
      <c r="C1896" s="42" t="s">
        <v>303</v>
      </c>
      <c r="D1896" s="42" t="s">
        <v>595</v>
      </c>
      <c r="E1896" s="42" t="s">
        <v>4469</v>
      </c>
      <c r="F1896" s="40">
        <v>146</v>
      </c>
    </row>
    <row r="1897" spans="1:6" x14ac:dyDescent="0.25">
      <c r="A1897" s="42" t="s">
        <v>5979</v>
      </c>
      <c r="B1897" s="42" t="s">
        <v>2003</v>
      </c>
      <c r="C1897" s="42" t="s">
        <v>303</v>
      </c>
      <c r="D1897" s="42" t="s">
        <v>597</v>
      </c>
      <c r="E1897" s="42" t="s">
        <v>4470</v>
      </c>
      <c r="F1897" s="40">
        <v>147</v>
      </c>
    </row>
    <row r="1898" spans="1:6" x14ac:dyDescent="0.25">
      <c r="A1898" s="42" t="s">
        <v>5979</v>
      </c>
      <c r="B1898" s="42" t="s">
        <v>2003</v>
      </c>
      <c r="C1898" s="42" t="s">
        <v>303</v>
      </c>
      <c r="D1898" s="42" t="s">
        <v>599</v>
      </c>
      <c r="E1898" s="42" t="s">
        <v>4471</v>
      </c>
      <c r="F1898" s="40">
        <v>148</v>
      </c>
    </row>
    <row r="1899" spans="1:6" x14ac:dyDescent="0.25">
      <c r="A1899" s="42" t="s">
        <v>5979</v>
      </c>
      <c r="B1899" s="42" t="s">
        <v>2003</v>
      </c>
      <c r="C1899" s="42" t="s">
        <v>303</v>
      </c>
      <c r="D1899" s="42" t="s">
        <v>601</v>
      </c>
      <c r="E1899" s="42" t="s">
        <v>4472</v>
      </c>
      <c r="F1899" s="40">
        <v>149</v>
      </c>
    </row>
    <row r="1900" spans="1:6" x14ac:dyDescent="0.25">
      <c r="A1900" s="42" t="s">
        <v>5979</v>
      </c>
      <c r="B1900" s="42" t="s">
        <v>2003</v>
      </c>
      <c r="C1900" s="42" t="s">
        <v>303</v>
      </c>
      <c r="D1900" s="42" t="s">
        <v>603</v>
      </c>
      <c r="E1900" s="42" t="s">
        <v>4473</v>
      </c>
      <c r="F1900" s="40">
        <v>150</v>
      </c>
    </row>
    <row r="1901" spans="1:6" x14ac:dyDescent="0.25">
      <c r="A1901" s="42" t="s">
        <v>5979</v>
      </c>
      <c r="B1901" s="42" t="s">
        <v>2003</v>
      </c>
      <c r="C1901" s="42" t="s">
        <v>303</v>
      </c>
      <c r="D1901" s="42" t="s">
        <v>605</v>
      </c>
      <c r="E1901" s="42" t="s">
        <v>4474</v>
      </c>
      <c r="F1901" s="40">
        <v>151</v>
      </c>
    </row>
    <row r="1902" spans="1:6" x14ac:dyDescent="0.25">
      <c r="A1902" s="42" t="s">
        <v>5979</v>
      </c>
      <c r="B1902" s="42" t="s">
        <v>2003</v>
      </c>
      <c r="C1902" s="42" t="s">
        <v>303</v>
      </c>
      <c r="D1902" s="42" t="s">
        <v>607</v>
      </c>
      <c r="E1902" s="42" t="s">
        <v>4475</v>
      </c>
      <c r="F1902" s="40">
        <v>152</v>
      </c>
    </row>
    <row r="1903" spans="1:6" x14ac:dyDescent="0.25">
      <c r="A1903" s="42" t="s">
        <v>5979</v>
      </c>
      <c r="B1903" s="42" t="s">
        <v>2003</v>
      </c>
      <c r="C1903" s="42" t="s">
        <v>303</v>
      </c>
      <c r="D1903" s="42" t="s">
        <v>609</v>
      </c>
      <c r="E1903" s="42" t="s">
        <v>4476</v>
      </c>
      <c r="F1903" s="40">
        <v>153</v>
      </c>
    </row>
    <row r="1904" spans="1:6" x14ac:dyDescent="0.25">
      <c r="A1904" s="42" t="s">
        <v>5979</v>
      </c>
      <c r="B1904" s="42" t="s">
        <v>2003</v>
      </c>
      <c r="C1904" s="42" t="s">
        <v>303</v>
      </c>
      <c r="D1904" s="42" t="s">
        <v>611</v>
      </c>
      <c r="E1904" s="42" t="s">
        <v>4477</v>
      </c>
      <c r="F1904" s="40">
        <v>154</v>
      </c>
    </row>
    <row r="1905" spans="1:6" x14ac:dyDescent="0.25">
      <c r="A1905" s="42" t="s">
        <v>5979</v>
      </c>
      <c r="B1905" s="42" t="s">
        <v>2003</v>
      </c>
      <c r="C1905" s="42" t="s">
        <v>303</v>
      </c>
      <c r="D1905" s="42" t="s">
        <v>613</v>
      </c>
      <c r="E1905" s="42" t="s">
        <v>4478</v>
      </c>
      <c r="F1905" s="40">
        <v>155</v>
      </c>
    </row>
    <row r="1906" spans="1:6" x14ac:dyDescent="0.25">
      <c r="A1906" s="42" t="s">
        <v>5979</v>
      </c>
      <c r="B1906" s="42" t="s">
        <v>2003</v>
      </c>
      <c r="C1906" s="42" t="s">
        <v>303</v>
      </c>
      <c r="D1906" s="42" t="s">
        <v>615</v>
      </c>
      <c r="E1906" s="42" t="s">
        <v>4479</v>
      </c>
      <c r="F1906" s="40">
        <v>156</v>
      </c>
    </row>
    <row r="1907" spans="1:6" x14ac:dyDescent="0.25">
      <c r="A1907" s="42" t="s">
        <v>5979</v>
      </c>
      <c r="B1907" s="42" t="s">
        <v>2003</v>
      </c>
      <c r="C1907" s="42" t="s">
        <v>303</v>
      </c>
      <c r="D1907" s="42" t="s">
        <v>617</v>
      </c>
      <c r="E1907" s="42" t="s">
        <v>4480</v>
      </c>
      <c r="F1907" s="40">
        <v>157</v>
      </c>
    </row>
    <row r="1908" spans="1:6" x14ac:dyDescent="0.25">
      <c r="A1908" s="42" t="s">
        <v>5979</v>
      </c>
      <c r="B1908" s="42" t="s">
        <v>2003</v>
      </c>
      <c r="C1908" s="42" t="s">
        <v>303</v>
      </c>
      <c r="D1908" s="42" t="s">
        <v>619</v>
      </c>
      <c r="E1908" s="42" t="s">
        <v>4481</v>
      </c>
      <c r="F1908" s="40">
        <v>158</v>
      </c>
    </row>
    <row r="1909" spans="1:6" x14ac:dyDescent="0.25">
      <c r="A1909" s="42" t="s">
        <v>5979</v>
      </c>
      <c r="B1909" s="42" t="s">
        <v>2003</v>
      </c>
      <c r="C1909" s="42" t="s">
        <v>303</v>
      </c>
      <c r="D1909" s="42" t="s">
        <v>621</v>
      </c>
      <c r="E1909" s="42" t="s">
        <v>4482</v>
      </c>
      <c r="F1909" s="40">
        <v>159</v>
      </c>
    </row>
    <row r="1910" spans="1:6" x14ac:dyDescent="0.25">
      <c r="A1910" s="42" t="s">
        <v>5979</v>
      </c>
      <c r="B1910" s="42" t="s">
        <v>2003</v>
      </c>
      <c r="C1910" s="42" t="s">
        <v>303</v>
      </c>
      <c r="D1910" s="42" t="s">
        <v>623</v>
      </c>
      <c r="E1910" s="42" t="s">
        <v>4483</v>
      </c>
      <c r="F1910" s="40">
        <v>160</v>
      </c>
    </row>
    <row r="1911" spans="1:6" x14ac:dyDescent="0.25">
      <c r="A1911" s="42" t="s">
        <v>5979</v>
      </c>
      <c r="B1911" s="42" t="s">
        <v>2003</v>
      </c>
      <c r="C1911" s="42" t="s">
        <v>303</v>
      </c>
      <c r="D1911" s="42" t="s">
        <v>625</v>
      </c>
      <c r="E1911" s="42" t="s">
        <v>4484</v>
      </c>
      <c r="F1911" s="40">
        <v>161</v>
      </c>
    </row>
    <row r="1912" spans="1:6" x14ac:dyDescent="0.25">
      <c r="A1912" s="42" t="s">
        <v>5979</v>
      </c>
      <c r="B1912" s="42" t="s">
        <v>2003</v>
      </c>
      <c r="C1912" s="42" t="s">
        <v>303</v>
      </c>
      <c r="D1912" s="42" t="s">
        <v>627</v>
      </c>
      <c r="E1912" s="42" t="s">
        <v>4485</v>
      </c>
      <c r="F1912" s="40">
        <v>162</v>
      </c>
    </row>
    <row r="1913" spans="1:6" x14ac:dyDescent="0.25">
      <c r="A1913" s="42" t="s">
        <v>5979</v>
      </c>
      <c r="B1913" s="42" t="s">
        <v>2003</v>
      </c>
      <c r="C1913" s="42" t="s">
        <v>303</v>
      </c>
      <c r="D1913" s="42" t="s">
        <v>629</v>
      </c>
      <c r="E1913" s="42" t="s">
        <v>4486</v>
      </c>
      <c r="F1913" s="40">
        <v>163</v>
      </c>
    </row>
    <row r="1914" spans="1:6" x14ac:dyDescent="0.25">
      <c r="A1914" s="42" t="s">
        <v>5979</v>
      </c>
      <c r="B1914" s="42" t="s">
        <v>2003</v>
      </c>
      <c r="C1914" s="42" t="s">
        <v>303</v>
      </c>
      <c r="D1914" s="42" t="s">
        <v>631</v>
      </c>
      <c r="E1914" s="42" t="s">
        <v>4487</v>
      </c>
      <c r="F1914" s="40">
        <v>164</v>
      </c>
    </row>
    <row r="1915" spans="1:6" x14ac:dyDescent="0.25">
      <c r="A1915" s="42" t="s">
        <v>5979</v>
      </c>
      <c r="B1915" s="42" t="s">
        <v>2003</v>
      </c>
      <c r="C1915" s="42" t="s">
        <v>303</v>
      </c>
      <c r="D1915" s="42" t="s">
        <v>633</v>
      </c>
      <c r="E1915" s="42" t="s">
        <v>4488</v>
      </c>
      <c r="F1915" s="40">
        <v>165</v>
      </c>
    </row>
    <row r="1916" spans="1:6" x14ac:dyDescent="0.25">
      <c r="A1916" s="42" t="s">
        <v>5979</v>
      </c>
      <c r="B1916" s="42" t="s">
        <v>2003</v>
      </c>
      <c r="C1916" s="42" t="s">
        <v>303</v>
      </c>
      <c r="D1916" s="42" t="s">
        <v>635</v>
      </c>
      <c r="E1916" s="42" t="s">
        <v>4489</v>
      </c>
      <c r="F1916" s="40">
        <v>166</v>
      </c>
    </row>
    <row r="1917" spans="1:6" x14ac:dyDescent="0.25">
      <c r="A1917" s="42" t="s">
        <v>5979</v>
      </c>
      <c r="B1917" s="42" t="s">
        <v>2003</v>
      </c>
      <c r="C1917" s="42" t="s">
        <v>303</v>
      </c>
      <c r="D1917" s="42" t="s">
        <v>637</v>
      </c>
      <c r="E1917" s="42" t="s">
        <v>4490</v>
      </c>
      <c r="F1917" s="40">
        <v>167</v>
      </c>
    </row>
    <row r="1918" spans="1:6" x14ac:dyDescent="0.25">
      <c r="A1918" s="42" t="s">
        <v>5979</v>
      </c>
      <c r="B1918" s="42" t="s">
        <v>2003</v>
      </c>
      <c r="C1918" s="42" t="s">
        <v>303</v>
      </c>
      <c r="D1918" s="42" t="s">
        <v>639</v>
      </c>
      <c r="E1918" s="42" t="s">
        <v>4491</v>
      </c>
      <c r="F1918" s="40">
        <v>168</v>
      </c>
    </row>
    <row r="1919" spans="1:6" x14ac:dyDescent="0.25">
      <c r="A1919" s="42" t="s">
        <v>5979</v>
      </c>
      <c r="B1919" s="42" t="s">
        <v>2003</v>
      </c>
      <c r="C1919" s="42" t="s">
        <v>303</v>
      </c>
      <c r="D1919" s="42" t="s">
        <v>641</v>
      </c>
      <c r="E1919" s="42" t="s">
        <v>4492</v>
      </c>
      <c r="F1919" s="40">
        <v>169</v>
      </c>
    </row>
    <row r="1920" spans="1:6" x14ac:dyDescent="0.25">
      <c r="A1920" s="42" t="s">
        <v>5979</v>
      </c>
      <c r="B1920" s="42" t="s">
        <v>2003</v>
      </c>
      <c r="C1920" s="42" t="s">
        <v>303</v>
      </c>
      <c r="D1920" s="42" t="s">
        <v>643</v>
      </c>
      <c r="E1920" s="42" t="s">
        <v>4493</v>
      </c>
      <c r="F1920" s="40">
        <v>170</v>
      </c>
    </row>
    <row r="1921" spans="1:6" x14ac:dyDescent="0.25">
      <c r="A1921" s="42" t="s">
        <v>5979</v>
      </c>
      <c r="B1921" s="42" t="s">
        <v>2003</v>
      </c>
      <c r="C1921" s="42" t="s">
        <v>303</v>
      </c>
      <c r="D1921" s="42" t="s">
        <v>645</v>
      </c>
      <c r="E1921" s="42" t="s">
        <v>4494</v>
      </c>
      <c r="F1921" s="40">
        <v>171</v>
      </c>
    </row>
    <row r="1922" spans="1:6" x14ac:dyDescent="0.25">
      <c r="A1922" s="42" t="s">
        <v>5979</v>
      </c>
      <c r="B1922" s="42" t="s">
        <v>2003</v>
      </c>
      <c r="C1922" s="42" t="s">
        <v>303</v>
      </c>
      <c r="D1922" s="42" t="s">
        <v>647</v>
      </c>
      <c r="E1922" s="42" t="s">
        <v>4495</v>
      </c>
      <c r="F1922" s="40">
        <v>172</v>
      </c>
    </row>
    <row r="1923" spans="1:6" x14ac:dyDescent="0.25">
      <c r="A1923" s="42" t="s">
        <v>5979</v>
      </c>
      <c r="B1923" s="42" t="s">
        <v>2003</v>
      </c>
      <c r="C1923" s="42" t="s">
        <v>303</v>
      </c>
      <c r="D1923" s="42" t="s">
        <v>649</v>
      </c>
      <c r="E1923" s="42" t="s">
        <v>4496</v>
      </c>
      <c r="F1923" s="40">
        <v>173</v>
      </c>
    </row>
    <row r="1924" spans="1:6" x14ac:dyDescent="0.25">
      <c r="A1924" s="42" t="s">
        <v>5979</v>
      </c>
      <c r="B1924" s="42" t="s">
        <v>2003</v>
      </c>
      <c r="C1924" s="42" t="s">
        <v>303</v>
      </c>
      <c r="D1924" s="42" t="s">
        <v>651</v>
      </c>
      <c r="E1924" s="42" t="s">
        <v>4497</v>
      </c>
      <c r="F1924" s="40">
        <v>174</v>
      </c>
    </row>
    <row r="1925" spans="1:6" x14ac:dyDescent="0.25">
      <c r="A1925" s="42" t="s">
        <v>5979</v>
      </c>
      <c r="B1925" s="42" t="s">
        <v>2003</v>
      </c>
      <c r="C1925" s="42" t="s">
        <v>303</v>
      </c>
      <c r="D1925" s="42" t="s">
        <v>653</v>
      </c>
      <c r="E1925" s="42" t="s">
        <v>4498</v>
      </c>
      <c r="F1925" s="40">
        <v>175</v>
      </c>
    </row>
    <row r="1926" spans="1:6" x14ac:dyDescent="0.25">
      <c r="A1926" s="42" t="s">
        <v>5979</v>
      </c>
      <c r="B1926" s="42" t="s">
        <v>2003</v>
      </c>
      <c r="C1926" s="42" t="s">
        <v>303</v>
      </c>
      <c r="D1926" s="42" t="s">
        <v>655</v>
      </c>
      <c r="E1926" s="42" t="s">
        <v>4499</v>
      </c>
      <c r="F1926" s="40">
        <v>176</v>
      </c>
    </row>
    <row r="1927" spans="1:6" x14ac:dyDescent="0.25">
      <c r="A1927" s="42" t="s">
        <v>5979</v>
      </c>
      <c r="B1927" s="42" t="s">
        <v>2003</v>
      </c>
      <c r="C1927" s="42" t="s">
        <v>303</v>
      </c>
      <c r="D1927" s="42" t="s">
        <v>657</v>
      </c>
      <c r="E1927" s="42" t="s">
        <v>4500</v>
      </c>
      <c r="F1927" s="40">
        <v>177</v>
      </c>
    </row>
    <row r="1928" spans="1:6" x14ac:dyDescent="0.25">
      <c r="A1928" s="42" t="s">
        <v>5979</v>
      </c>
      <c r="B1928" s="42" t="s">
        <v>2003</v>
      </c>
      <c r="C1928" s="42" t="s">
        <v>303</v>
      </c>
      <c r="D1928" s="42" t="s">
        <v>659</v>
      </c>
      <c r="E1928" s="42" t="s">
        <v>4501</v>
      </c>
      <c r="F1928" s="40">
        <v>178</v>
      </c>
    </row>
    <row r="1929" spans="1:6" x14ac:dyDescent="0.25">
      <c r="A1929" s="42" t="s">
        <v>5979</v>
      </c>
      <c r="B1929" s="42" t="s">
        <v>2003</v>
      </c>
      <c r="C1929" s="42" t="s">
        <v>303</v>
      </c>
      <c r="D1929" s="42" t="s">
        <v>661</v>
      </c>
      <c r="E1929" s="42" t="s">
        <v>4502</v>
      </c>
      <c r="F1929" s="40">
        <v>179</v>
      </c>
    </row>
    <row r="1930" spans="1:6" x14ac:dyDescent="0.25">
      <c r="A1930" s="42" t="s">
        <v>5979</v>
      </c>
      <c r="B1930" s="42" t="s">
        <v>2003</v>
      </c>
      <c r="C1930" s="42" t="s">
        <v>303</v>
      </c>
      <c r="D1930" s="42" t="s">
        <v>663</v>
      </c>
      <c r="E1930" s="42" t="s">
        <v>4503</v>
      </c>
      <c r="F1930" s="40">
        <v>180</v>
      </c>
    </row>
    <row r="1931" spans="1:6" x14ac:dyDescent="0.25">
      <c r="A1931" s="42" t="s">
        <v>5979</v>
      </c>
      <c r="B1931" s="42" t="s">
        <v>2003</v>
      </c>
      <c r="C1931" s="42" t="s">
        <v>303</v>
      </c>
      <c r="D1931" s="42" t="s">
        <v>665</v>
      </c>
      <c r="E1931" s="42" t="s">
        <v>4504</v>
      </c>
      <c r="F1931" s="40">
        <v>181</v>
      </c>
    </row>
    <row r="1932" spans="1:6" x14ac:dyDescent="0.25">
      <c r="A1932" s="42" t="s">
        <v>5979</v>
      </c>
      <c r="B1932" s="42" t="s">
        <v>2003</v>
      </c>
      <c r="C1932" s="42" t="s">
        <v>303</v>
      </c>
      <c r="D1932" s="42" t="s">
        <v>667</v>
      </c>
      <c r="E1932" s="42" t="s">
        <v>4505</v>
      </c>
      <c r="F1932" s="40">
        <v>182</v>
      </c>
    </row>
    <row r="1933" spans="1:6" x14ac:dyDescent="0.25">
      <c r="A1933" s="42" t="s">
        <v>5979</v>
      </c>
      <c r="B1933" s="42" t="s">
        <v>2003</v>
      </c>
      <c r="C1933" s="42" t="s">
        <v>303</v>
      </c>
      <c r="D1933" s="42" t="s">
        <v>669</v>
      </c>
      <c r="E1933" s="42" t="s">
        <v>4506</v>
      </c>
      <c r="F1933" s="40">
        <v>183</v>
      </c>
    </row>
    <row r="1934" spans="1:6" x14ac:dyDescent="0.25">
      <c r="A1934" s="42" t="s">
        <v>5979</v>
      </c>
      <c r="B1934" s="42" t="s">
        <v>2003</v>
      </c>
      <c r="C1934" s="42" t="s">
        <v>303</v>
      </c>
      <c r="D1934" s="42" t="s">
        <v>671</v>
      </c>
      <c r="E1934" s="42" t="s">
        <v>4507</v>
      </c>
      <c r="F1934" s="40">
        <v>184</v>
      </c>
    </row>
    <row r="1935" spans="1:6" x14ac:dyDescent="0.25">
      <c r="A1935" s="42" t="s">
        <v>5979</v>
      </c>
      <c r="B1935" s="42" t="s">
        <v>2003</v>
      </c>
      <c r="C1935" s="42" t="s">
        <v>303</v>
      </c>
      <c r="D1935" s="42" t="s">
        <v>673</v>
      </c>
      <c r="E1935" s="42" t="s">
        <v>4508</v>
      </c>
      <c r="F1935" s="40">
        <v>185</v>
      </c>
    </row>
    <row r="1936" spans="1:6" x14ac:dyDescent="0.25">
      <c r="A1936" s="42" t="s">
        <v>5979</v>
      </c>
      <c r="B1936" s="42" t="s">
        <v>2003</v>
      </c>
      <c r="C1936" s="42" t="s">
        <v>303</v>
      </c>
      <c r="D1936" s="42" t="s">
        <v>675</v>
      </c>
      <c r="E1936" s="42" t="s">
        <v>4509</v>
      </c>
      <c r="F1936" s="40">
        <v>186</v>
      </c>
    </row>
    <row r="1937" spans="1:6" x14ac:dyDescent="0.25">
      <c r="A1937" s="42" t="s">
        <v>5979</v>
      </c>
      <c r="B1937" s="42" t="s">
        <v>2003</v>
      </c>
      <c r="C1937" s="42" t="s">
        <v>303</v>
      </c>
      <c r="D1937" s="42" t="s">
        <v>677</v>
      </c>
      <c r="E1937" s="42" t="s">
        <v>4510</v>
      </c>
      <c r="F1937" s="40">
        <v>187</v>
      </c>
    </row>
    <row r="1938" spans="1:6" x14ac:dyDescent="0.25">
      <c r="A1938" s="42" t="s">
        <v>5979</v>
      </c>
      <c r="B1938" s="42" t="s">
        <v>2003</v>
      </c>
      <c r="C1938" s="42" t="s">
        <v>303</v>
      </c>
      <c r="D1938" s="42" t="s">
        <v>679</v>
      </c>
      <c r="E1938" s="42" t="s">
        <v>4511</v>
      </c>
      <c r="F1938" s="40">
        <v>188</v>
      </c>
    </row>
    <row r="1939" spans="1:6" x14ac:dyDescent="0.25">
      <c r="A1939" s="42" t="s">
        <v>5979</v>
      </c>
      <c r="B1939" s="42" t="s">
        <v>2003</v>
      </c>
      <c r="C1939" s="42" t="s">
        <v>303</v>
      </c>
      <c r="D1939" s="42" t="s">
        <v>681</v>
      </c>
      <c r="E1939" s="42" t="s">
        <v>4512</v>
      </c>
      <c r="F1939" s="40">
        <v>189</v>
      </c>
    </row>
    <row r="1940" spans="1:6" x14ac:dyDescent="0.25">
      <c r="A1940" s="42" t="s">
        <v>5979</v>
      </c>
      <c r="B1940" s="42" t="s">
        <v>2003</v>
      </c>
      <c r="C1940" s="42" t="s">
        <v>303</v>
      </c>
      <c r="D1940" s="42" t="s">
        <v>683</v>
      </c>
      <c r="E1940" s="42" t="s">
        <v>4513</v>
      </c>
      <c r="F1940" s="40">
        <v>190</v>
      </c>
    </row>
    <row r="1941" spans="1:6" x14ac:dyDescent="0.25">
      <c r="A1941" s="42" t="s">
        <v>5979</v>
      </c>
      <c r="B1941" s="42" t="s">
        <v>2003</v>
      </c>
      <c r="C1941" s="42" t="s">
        <v>303</v>
      </c>
      <c r="D1941" s="42" t="s">
        <v>685</v>
      </c>
      <c r="E1941" s="42" t="s">
        <v>4514</v>
      </c>
      <c r="F1941" s="40">
        <v>191</v>
      </c>
    </row>
    <row r="1942" spans="1:6" x14ac:dyDescent="0.25">
      <c r="A1942" s="42" t="s">
        <v>5979</v>
      </c>
      <c r="B1942" s="42" t="s">
        <v>2003</v>
      </c>
      <c r="C1942" s="42" t="s">
        <v>303</v>
      </c>
      <c r="D1942" s="42" t="s">
        <v>687</v>
      </c>
      <c r="E1942" s="42" t="s">
        <v>4515</v>
      </c>
      <c r="F1942" s="40">
        <v>192</v>
      </c>
    </row>
    <row r="1943" spans="1:6" x14ac:dyDescent="0.25">
      <c r="A1943" s="42" t="s">
        <v>5979</v>
      </c>
      <c r="B1943" s="42" t="s">
        <v>2003</v>
      </c>
      <c r="C1943" s="42" t="s">
        <v>303</v>
      </c>
      <c r="D1943" s="42" t="s">
        <v>689</v>
      </c>
      <c r="E1943" s="42" t="s">
        <v>4516</v>
      </c>
      <c r="F1943" s="40">
        <v>193</v>
      </c>
    </row>
    <row r="1944" spans="1:6" x14ac:dyDescent="0.25">
      <c r="A1944" s="42" t="s">
        <v>5979</v>
      </c>
      <c r="B1944" s="42" t="s">
        <v>2003</v>
      </c>
      <c r="C1944" s="42" t="s">
        <v>303</v>
      </c>
      <c r="D1944" s="42" t="s">
        <v>691</v>
      </c>
      <c r="E1944" s="42" t="s">
        <v>4517</v>
      </c>
      <c r="F1944" s="40">
        <v>194</v>
      </c>
    </row>
    <row r="1945" spans="1:6" x14ac:dyDescent="0.25">
      <c r="A1945" s="42" t="s">
        <v>5979</v>
      </c>
      <c r="B1945" s="42" t="s">
        <v>2003</v>
      </c>
      <c r="C1945" s="42" t="s">
        <v>303</v>
      </c>
      <c r="D1945" s="42" t="s">
        <v>693</v>
      </c>
      <c r="E1945" s="42" t="s">
        <v>4518</v>
      </c>
      <c r="F1945" s="40">
        <v>195</v>
      </c>
    </row>
    <row r="1946" spans="1:6" x14ac:dyDescent="0.25">
      <c r="A1946" s="42" t="s">
        <v>5979</v>
      </c>
      <c r="B1946" s="42" t="s">
        <v>2003</v>
      </c>
      <c r="C1946" s="42" t="s">
        <v>303</v>
      </c>
      <c r="D1946" s="42" t="s">
        <v>695</v>
      </c>
      <c r="E1946" s="42" t="s">
        <v>4519</v>
      </c>
      <c r="F1946" s="40">
        <v>196</v>
      </c>
    </row>
    <row r="1947" spans="1:6" x14ac:dyDescent="0.25">
      <c r="A1947" s="42" t="s">
        <v>5979</v>
      </c>
      <c r="B1947" s="42" t="s">
        <v>2003</v>
      </c>
      <c r="C1947" s="42" t="s">
        <v>303</v>
      </c>
      <c r="D1947" s="42" t="s">
        <v>697</v>
      </c>
      <c r="E1947" s="42" t="s">
        <v>4520</v>
      </c>
      <c r="F1947" s="40">
        <v>197</v>
      </c>
    </row>
    <row r="1948" spans="1:6" x14ac:dyDescent="0.25">
      <c r="A1948" s="42" t="s">
        <v>5979</v>
      </c>
      <c r="B1948" s="42" t="s">
        <v>2003</v>
      </c>
      <c r="C1948" s="42" t="s">
        <v>303</v>
      </c>
      <c r="D1948" s="42" t="s">
        <v>699</v>
      </c>
      <c r="E1948" s="42" t="s">
        <v>4521</v>
      </c>
      <c r="F1948" s="40">
        <v>198</v>
      </c>
    </row>
    <row r="1949" spans="1:6" x14ac:dyDescent="0.25">
      <c r="A1949" s="42" t="s">
        <v>5979</v>
      </c>
      <c r="B1949" s="42" t="s">
        <v>2003</v>
      </c>
      <c r="C1949" s="42" t="s">
        <v>303</v>
      </c>
      <c r="D1949" s="42" t="s">
        <v>701</v>
      </c>
      <c r="E1949" s="42" t="s">
        <v>4522</v>
      </c>
      <c r="F1949" s="40">
        <v>199</v>
      </c>
    </row>
    <row r="1950" spans="1:6" x14ac:dyDescent="0.25">
      <c r="A1950" s="42" t="s">
        <v>5979</v>
      </c>
      <c r="B1950" s="42" t="s">
        <v>2003</v>
      </c>
      <c r="C1950" s="42" t="s">
        <v>303</v>
      </c>
      <c r="D1950" s="42" t="s">
        <v>703</v>
      </c>
      <c r="E1950" s="42" t="s">
        <v>4523</v>
      </c>
      <c r="F1950" s="40">
        <v>200</v>
      </c>
    </row>
    <row r="1951" spans="1:6" x14ac:dyDescent="0.25">
      <c r="A1951" s="42" t="s">
        <v>5979</v>
      </c>
      <c r="B1951" s="42" t="s">
        <v>2003</v>
      </c>
      <c r="C1951" s="42" t="s">
        <v>303</v>
      </c>
      <c r="D1951" s="42" t="s">
        <v>705</v>
      </c>
      <c r="E1951" s="42" t="s">
        <v>4524</v>
      </c>
      <c r="F1951" s="40">
        <v>201</v>
      </c>
    </row>
    <row r="1952" spans="1:6" x14ac:dyDescent="0.25">
      <c r="A1952" s="42" t="s">
        <v>5979</v>
      </c>
      <c r="B1952" s="42" t="s">
        <v>2003</v>
      </c>
      <c r="C1952" s="42" t="s">
        <v>303</v>
      </c>
      <c r="D1952" s="42" t="s">
        <v>707</v>
      </c>
      <c r="E1952" s="42" t="s">
        <v>4525</v>
      </c>
      <c r="F1952" s="40">
        <v>202</v>
      </c>
    </row>
    <row r="1953" spans="1:6" x14ac:dyDescent="0.25">
      <c r="A1953" s="42" t="s">
        <v>5979</v>
      </c>
      <c r="B1953" s="42" t="s">
        <v>2003</v>
      </c>
      <c r="C1953" s="42" t="s">
        <v>303</v>
      </c>
      <c r="D1953" s="42" t="s">
        <v>709</v>
      </c>
      <c r="E1953" s="42" t="s">
        <v>4526</v>
      </c>
      <c r="F1953" s="40">
        <v>203</v>
      </c>
    </row>
    <row r="1954" spans="1:6" x14ac:dyDescent="0.25">
      <c r="A1954" s="42" t="s">
        <v>5979</v>
      </c>
      <c r="B1954" s="42" t="s">
        <v>2003</v>
      </c>
      <c r="C1954" s="42" t="s">
        <v>303</v>
      </c>
      <c r="D1954" s="42" t="s">
        <v>711</v>
      </c>
      <c r="E1954" s="42" t="s">
        <v>4527</v>
      </c>
      <c r="F1954" s="40">
        <v>204</v>
      </c>
    </row>
    <row r="1955" spans="1:6" x14ac:dyDescent="0.25">
      <c r="A1955" s="42" t="s">
        <v>5979</v>
      </c>
      <c r="B1955" s="42" t="s">
        <v>2003</v>
      </c>
      <c r="C1955" s="42" t="s">
        <v>303</v>
      </c>
      <c r="D1955" s="42" t="s">
        <v>713</v>
      </c>
      <c r="E1955" s="42" t="s">
        <v>4528</v>
      </c>
      <c r="F1955" s="40">
        <v>205</v>
      </c>
    </row>
    <row r="1956" spans="1:6" x14ac:dyDescent="0.25">
      <c r="A1956" s="42" t="s">
        <v>5979</v>
      </c>
      <c r="B1956" s="42" t="s">
        <v>2003</v>
      </c>
      <c r="C1956" s="42" t="s">
        <v>303</v>
      </c>
      <c r="D1956" s="42" t="s">
        <v>715</v>
      </c>
      <c r="E1956" s="42" t="s">
        <v>4529</v>
      </c>
      <c r="F1956" s="40">
        <v>206</v>
      </c>
    </row>
    <row r="1957" spans="1:6" x14ac:dyDescent="0.25">
      <c r="A1957" s="42" t="s">
        <v>5979</v>
      </c>
      <c r="B1957" s="42" t="s">
        <v>2003</v>
      </c>
      <c r="C1957" s="42" t="s">
        <v>303</v>
      </c>
      <c r="D1957" s="42" t="s">
        <v>717</v>
      </c>
      <c r="E1957" s="42" t="s">
        <v>4530</v>
      </c>
      <c r="F1957" s="40">
        <v>207</v>
      </c>
    </row>
    <row r="1958" spans="1:6" x14ac:dyDescent="0.25">
      <c r="A1958" s="42" t="s">
        <v>5979</v>
      </c>
      <c r="B1958" s="42" t="s">
        <v>2003</v>
      </c>
      <c r="C1958" s="42" t="s">
        <v>303</v>
      </c>
      <c r="D1958" s="42" t="s">
        <v>719</v>
      </c>
      <c r="E1958" s="42" t="s">
        <v>4531</v>
      </c>
      <c r="F1958" s="40">
        <v>208</v>
      </c>
    </row>
    <row r="1959" spans="1:6" x14ac:dyDescent="0.25">
      <c r="A1959" s="42" t="s">
        <v>5979</v>
      </c>
      <c r="B1959" s="42" t="s">
        <v>2003</v>
      </c>
      <c r="C1959" s="42" t="s">
        <v>303</v>
      </c>
      <c r="D1959" s="42" t="s">
        <v>721</v>
      </c>
      <c r="E1959" s="42" t="s">
        <v>4532</v>
      </c>
      <c r="F1959" s="40">
        <v>209</v>
      </c>
    </row>
    <row r="1960" spans="1:6" x14ac:dyDescent="0.25">
      <c r="A1960" s="42" t="s">
        <v>5979</v>
      </c>
      <c r="B1960" s="42" t="s">
        <v>2003</v>
      </c>
      <c r="C1960" s="42" t="s">
        <v>303</v>
      </c>
      <c r="D1960" s="42" t="s">
        <v>723</v>
      </c>
      <c r="E1960" s="42" t="s">
        <v>4533</v>
      </c>
      <c r="F1960" s="40">
        <v>210</v>
      </c>
    </row>
    <row r="1961" spans="1:6" x14ac:dyDescent="0.25">
      <c r="A1961" s="42" t="s">
        <v>5979</v>
      </c>
      <c r="B1961" s="42" t="s">
        <v>2003</v>
      </c>
      <c r="C1961" s="42" t="s">
        <v>303</v>
      </c>
      <c r="D1961" s="42" t="s">
        <v>725</v>
      </c>
      <c r="E1961" s="42" t="s">
        <v>4534</v>
      </c>
      <c r="F1961" s="40">
        <v>211</v>
      </c>
    </row>
    <row r="1962" spans="1:6" x14ac:dyDescent="0.25">
      <c r="A1962" s="42" t="s">
        <v>5979</v>
      </c>
      <c r="B1962" s="42" t="s">
        <v>2003</v>
      </c>
      <c r="C1962" s="42" t="s">
        <v>303</v>
      </c>
      <c r="D1962" s="42" t="s">
        <v>727</v>
      </c>
      <c r="E1962" s="42" t="s">
        <v>4535</v>
      </c>
      <c r="F1962" s="40">
        <v>212</v>
      </c>
    </row>
    <row r="1963" spans="1:6" x14ac:dyDescent="0.25">
      <c r="A1963" s="42" t="s">
        <v>5979</v>
      </c>
      <c r="B1963" s="42" t="s">
        <v>2003</v>
      </c>
      <c r="C1963" s="42" t="s">
        <v>303</v>
      </c>
      <c r="D1963" s="42" t="s">
        <v>729</v>
      </c>
      <c r="E1963" s="42" t="s">
        <v>4536</v>
      </c>
      <c r="F1963" s="40">
        <v>213</v>
      </c>
    </row>
    <row r="1964" spans="1:6" x14ac:dyDescent="0.25">
      <c r="A1964" s="42" t="s">
        <v>5979</v>
      </c>
      <c r="B1964" s="42" t="s">
        <v>2003</v>
      </c>
      <c r="C1964" s="42" t="s">
        <v>303</v>
      </c>
      <c r="D1964" s="42" t="s">
        <v>731</v>
      </c>
      <c r="E1964" s="42" t="s">
        <v>4537</v>
      </c>
      <c r="F1964" s="40">
        <v>214</v>
      </c>
    </row>
    <row r="1965" spans="1:6" x14ac:dyDescent="0.25">
      <c r="A1965" s="42" t="s">
        <v>5979</v>
      </c>
      <c r="B1965" s="42" t="s">
        <v>2003</v>
      </c>
      <c r="C1965" s="42" t="s">
        <v>303</v>
      </c>
      <c r="D1965" s="42" t="s">
        <v>733</v>
      </c>
      <c r="E1965" s="42" t="s">
        <v>4538</v>
      </c>
      <c r="F1965" s="40">
        <v>215</v>
      </c>
    </row>
    <row r="1966" spans="1:6" x14ac:dyDescent="0.25">
      <c r="A1966" s="42" t="s">
        <v>5979</v>
      </c>
      <c r="B1966" s="42" t="s">
        <v>2003</v>
      </c>
      <c r="C1966" s="42" t="s">
        <v>303</v>
      </c>
      <c r="D1966" s="42" t="s">
        <v>735</v>
      </c>
      <c r="E1966" s="42" t="s">
        <v>4539</v>
      </c>
      <c r="F1966" s="40">
        <v>216</v>
      </c>
    </row>
    <row r="1967" spans="1:6" x14ac:dyDescent="0.25">
      <c r="A1967" s="42" t="s">
        <v>5979</v>
      </c>
      <c r="B1967" s="42" t="s">
        <v>2003</v>
      </c>
      <c r="C1967" s="42" t="s">
        <v>303</v>
      </c>
      <c r="D1967" s="42" t="s">
        <v>737</v>
      </c>
      <c r="E1967" s="42" t="s">
        <v>4540</v>
      </c>
      <c r="F1967" s="40">
        <v>217</v>
      </c>
    </row>
    <row r="1968" spans="1:6" x14ac:dyDescent="0.25">
      <c r="A1968" s="42" t="s">
        <v>5979</v>
      </c>
      <c r="B1968" s="42" t="s">
        <v>2003</v>
      </c>
      <c r="C1968" s="42" t="s">
        <v>303</v>
      </c>
      <c r="D1968" s="42" t="s">
        <v>739</v>
      </c>
      <c r="E1968" s="42" t="s">
        <v>4541</v>
      </c>
      <c r="F1968" s="40">
        <v>218</v>
      </c>
    </row>
    <row r="1969" spans="1:6" x14ac:dyDescent="0.25">
      <c r="A1969" s="42" t="s">
        <v>5979</v>
      </c>
      <c r="B1969" s="42" t="s">
        <v>2003</v>
      </c>
      <c r="C1969" s="42" t="s">
        <v>303</v>
      </c>
      <c r="D1969" s="42" t="s">
        <v>741</v>
      </c>
      <c r="E1969" s="42" t="s">
        <v>4542</v>
      </c>
      <c r="F1969" s="40">
        <v>219</v>
      </c>
    </row>
    <row r="1970" spans="1:6" x14ac:dyDescent="0.25">
      <c r="A1970" s="42" t="s">
        <v>5979</v>
      </c>
      <c r="B1970" s="42" t="s">
        <v>2003</v>
      </c>
      <c r="C1970" s="42" t="s">
        <v>303</v>
      </c>
      <c r="D1970" s="42" t="s">
        <v>743</v>
      </c>
      <c r="E1970" s="42" t="s">
        <v>4543</v>
      </c>
      <c r="F1970" s="40">
        <v>220</v>
      </c>
    </row>
    <row r="1971" spans="1:6" x14ac:dyDescent="0.25">
      <c r="A1971" s="42" t="s">
        <v>5979</v>
      </c>
      <c r="B1971" s="42" t="s">
        <v>2003</v>
      </c>
      <c r="C1971" s="42" t="s">
        <v>303</v>
      </c>
      <c r="D1971" s="42" t="s">
        <v>745</v>
      </c>
      <c r="E1971" s="42" t="s">
        <v>4544</v>
      </c>
      <c r="F1971" s="40">
        <v>221</v>
      </c>
    </row>
    <row r="1972" spans="1:6" x14ac:dyDescent="0.25">
      <c r="A1972" s="42" t="s">
        <v>5979</v>
      </c>
      <c r="B1972" s="42" t="s">
        <v>2003</v>
      </c>
      <c r="C1972" s="42" t="s">
        <v>303</v>
      </c>
      <c r="D1972" s="42" t="s">
        <v>747</v>
      </c>
      <c r="E1972" s="42" t="s">
        <v>4545</v>
      </c>
      <c r="F1972" s="40">
        <v>222</v>
      </c>
    </row>
    <row r="1973" spans="1:6" x14ac:dyDescent="0.25">
      <c r="A1973" s="42" t="s">
        <v>5979</v>
      </c>
      <c r="B1973" s="42" t="s">
        <v>2003</v>
      </c>
      <c r="C1973" s="42" t="s">
        <v>303</v>
      </c>
      <c r="D1973" s="42" t="s">
        <v>749</v>
      </c>
      <c r="E1973" s="42" t="s">
        <v>4546</v>
      </c>
      <c r="F1973" s="40">
        <v>223</v>
      </c>
    </row>
    <row r="1974" spans="1:6" x14ac:dyDescent="0.25">
      <c r="A1974" s="42" t="s">
        <v>5979</v>
      </c>
      <c r="B1974" s="42" t="s">
        <v>2003</v>
      </c>
      <c r="C1974" s="42" t="s">
        <v>303</v>
      </c>
      <c r="D1974" s="42" t="s">
        <v>751</v>
      </c>
      <c r="E1974" s="42" t="s">
        <v>4547</v>
      </c>
      <c r="F1974" s="40">
        <v>224</v>
      </c>
    </row>
    <row r="1975" spans="1:6" x14ac:dyDescent="0.25">
      <c r="A1975" s="42" t="s">
        <v>5979</v>
      </c>
      <c r="B1975" s="42" t="s">
        <v>2003</v>
      </c>
      <c r="C1975" s="42" t="s">
        <v>303</v>
      </c>
      <c r="D1975" s="42" t="s">
        <v>753</v>
      </c>
      <c r="E1975" s="42" t="s">
        <v>4548</v>
      </c>
      <c r="F1975" s="40">
        <v>225</v>
      </c>
    </row>
    <row r="1976" spans="1:6" x14ac:dyDescent="0.25">
      <c r="A1976" s="42" t="s">
        <v>5979</v>
      </c>
      <c r="B1976" s="42" t="s">
        <v>2003</v>
      </c>
      <c r="C1976" s="42" t="s">
        <v>303</v>
      </c>
      <c r="D1976" s="42" t="s">
        <v>755</v>
      </c>
      <c r="E1976" s="42" t="s">
        <v>4549</v>
      </c>
      <c r="F1976" s="40">
        <v>226</v>
      </c>
    </row>
    <row r="1977" spans="1:6" x14ac:dyDescent="0.25">
      <c r="A1977" s="42" t="s">
        <v>5979</v>
      </c>
      <c r="B1977" s="42" t="s">
        <v>2003</v>
      </c>
      <c r="C1977" s="42" t="s">
        <v>303</v>
      </c>
      <c r="D1977" s="42" t="s">
        <v>757</v>
      </c>
      <c r="E1977" s="42" t="s">
        <v>4550</v>
      </c>
      <c r="F1977" s="40">
        <v>227</v>
      </c>
    </row>
    <row r="1978" spans="1:6" x14ac:dyDescent="0.25">
      <c r="A1978" s="42" t="s">
        <v>5979</v>
      </c>
      <c r="B1978" s="42" t="s">
        <v>2003</v>
      </c>
      <c r="C1978" s="42" t="s">
        <v>303</v>
      </c>
      <c r="D1978" s="42" t="s">
        <v>759</v>
      </c>
      <c r="E1978" s="42" t="s">
        <v>4551</v>
      </c>
      <c r="F1978" s="40">
        <v>228</v>
      </c>
    </row>
    <row r="1979" spans="1:6" x14ac:dyDescent="0.25">
      <c r="A1979" s="42" t="s">
        <v>5979</v>
      </c>
      <c r="B1979" s="42" t="s">
        <v>2003</v>
      </c>
      <c r="C1979" s="42" t="s">
        <v>303</v>
      </c>
      <c r="D1979" s="42" t="s">
        <v>761</v>
      </c>
      <c r="E1979" s="42" t="s">
        <v>4552</v>
      </c>
      <c r="F1979" s="40">
        <v>229</v>
      </c>
    </row>
    <row r="1980" spans="1:6" x14ac:dyDescent="0.25">
      <c r="A1980" s="42" t="s">
        <v>5979</v>
      </c>
      <c r="B1980" s="42" t="s">
        <v>2003</v>
      </c>
      <c r="C1980" s="42" t="s">
        <v>303</v>
      </c>
      <c r="D1980" s="42" t="s">
        <v>763</v>
      </c>
      <c r="E1980" s="42" t="s">
        <v>4553</v>
      </c>
      <c r="F1980" s="40">
        <v>230</v>
      </c>
    </row>
    <row r="1981" spans="1:6" x14ac:dyDescent="0.25">
      <c r="A1981" s="42" t="s">
        <v>5979</v>
      </c>
      <c r="B1981" s="42" t="s">
        <v>2003</v>
      </c>
      <c r="C1981" s="42" t="s">
        <v>303</v>
      </c>
      <c r="D1981" s="42" t="s">
        <v>765</v>
      </c>
      <c r="E1981" s="42" t="s">
        <v>4554</v>
      </c>
      <c r="F1981" s="40">
        <v>231</v>
      </c>
    </row>
    <row r="1982" spans="1:6" x14ac:dyDescent="0.25">
      <c r="A1982" s="42" t="s">
        <v>5979</v>
      </c>
      <c r="B1982" s="42" t="s">
        <v>2003</v>
      </c>
      <c r="C1982" s="42" t="s">
        <v>303</v>
      </c>
      <c r="D1982" s="42" t="s">
        <v>767</v>
      </c>
      <c r="E1982" s="42" t="s">
        <v>4555</v>
      </c>
      <c r="F1982" s="40">
        <v>232</v>
      </c>
    </row>
    <row r="1983" spans="1:6" x14ac:dyDescent="0.25">
      <c r="A1983" s="42" t="s">
        <v>5979</v>
      </c>
      <c r="B1983" s="42" t="s">
        <v>2003</v>
      </c>
      <c r="C1983" s="42" t="s">
        <v>303</v>
      </c>
      <c r="D1983" s="42" t="s">
        <v>769</v>
      </c>
      <c r="E1983" s="42" t="s">
        <v>4556</v>
      </c>
      <c r="F1983" s="40">
        <v>233</v>
      </c>
    </row>
    <row r="1984" spans="1:6" x14ac:dyDescent="0.25">
      <c r="A1984" s="42" t="s">
        <v>5979</v>
      </c>
      <c r="B1984" s="42" t="s">
        <v>2003</v>
      </c>
      <c r="C1984" s="42" t="s">
        <v>303</v>
      </c>
      <c r="D1984" s="42" t="s">
        <v>771</v>
      </c>
      <c r="E1984" s="42" t="s">
        <v>4557</v>
      </c>
      <c r="F1984" s="40">
        <v>234</v>
      </c>
    </row>
    <row r="1985" spans="1:6" x14ac:dyDescent="0.25">
      <c r="A1985" s="42" t="s">
        <v>5979</v>
      </c>
      <c r="B1985" s="42" t="s">
        <v>2003</v>
      </c>
      <c r="C1985" s="42" t="s">
        <v>303</v>
      </c>
      <c r="D1985" s="42" t="s">
        <v>773</v>
      </c>
      <c r="E1985" s="42" t="s">
        <v>4558</v>
      </c>
      <c r="F1985" s="40">
        <v>235</v>
      </c>
    </row>
    <row r="1986" spans="1:6" x14ac:dyDescent="0.25">
      <c r="A1986" s="42" t="s">
        <v>5979</v>
      </c>
      <c r="B1986" s="42" t="s">
        <v>2003</v>
      </c>
      <c r="C1986" s="42" t="s">
        <v>303</v>
      </c>
      <c r="D1986" s="42" t="s">
        <v>775</v>
      </c>
      <c r="E1986" s="42" t="s">
        <v>4559</v>
      </c>
      <c r="F1986" s="40">
        <v>236</v>
      </c>
    </row>
    <row r="1987" spans="1:6" x14ac:dyDescent="0.25">
      <c r="A1987" s="42" t="s">
        <v>5979</v>
      </c>
      <c r="B1987" s="42" t="s">
        <v>2003</v>
      </c>
      <c r="C1987" s="42" t="s">
        <v>303</v>
      </c>
      <c r="D1987" s="42" t="s">
        <v>777</v>
      </c>
      <c r="E1987" s="42" t="s">
        <v>4560</v>
      </c>
      <c r="F1987" s="40">
        <v>237</v>
      </c>
    </row>
    <row r="1988" spans="1:6" x14ac:dyDescent="0.25">
      <c r="A1988" s="42" t="s">
        <v>5979</v>
      </c>
      <c r="B1988" s="42" t="s">
        <v>2003</v>
      </c>
      <c r="C1988" s="42" t="s">
        <v>303</v>
      </c>
      <c r="D1988" s="42" t="s">
        <v>779</v>
      </c>
      <c r="E1988" s="42" t="s">
        <v>4561</v>
      </c>
      <c r="F1988" s="40">
        <v>238</v>
      </c>
    </row>
    <row r="1989" spans="1:6" x14ac:dyDescent="0.25">
      <c r="A1989" s="42" t="s">
        <v>5979</v>
      </c>
      <c r="B1989" s="42" t="s">
        <v>2003</v>
      </c>
      <c r="C1989" s="42" t="s">
        <v>303</v>
      </c>
      <c r="D1989" s="42" t="s">
        <v>781</v>
      </c>
      <c r="E1989" s="42" t="s">
        <v>4562</v>
      </c>
      <c r="F1989" s="40">
        <v>239</v>
      </c>
    </row>
    <row r="1990" spans="1:6" x14ac:dyDescent="0.25">
      <c r="A1990" s="42" t="s">
        <v>5979</v>
      </c>
      <c r="B1990" s="42" t="s">
        <v>2003</v>
      </c>
      <c r="C1990" s="42" t="s">
        <v>303</v>
      </c>
      <c r="D1990" s="42" t="s">
        <v>783</v>
      </c>
      <c r="E1990" s="42" t="s">
        <v>4563</v>
      </c>
      <c r="F1990" s="40">
        <v>240</v>
      </c>
    </row>
    <row r="1991" spans="1:6" x14ac:dyDescent="0.25">
      <c r="A1991" s="42" t="s">
        <v>5979</v>
      </c>
      <c r="B1991" s="42" t="s">
        <v>2003</v>
      </c>
      <c r="C1991" s="42" t="s">
        <v>303</v>
      </c>
      <c r="D1991" s="42" t="s">
        <v>785</v>
      </c>
      <c r="E1991" s="42" t="s">
        <v>4564</v>
      </c>
      <c r="F1991" s="40">
        <v>241</v>
      </c>
    </row>
    <row r="1992" spans="1:6" x14ac:dyDescent="0.25">
      <c r="A1992" s="42" t="s">
        <v>5979</v>
      </c>
      <c r="B1992" s="42" t="s">
        <v>2003</v>
      </c>
      <c r="C1992" s="42" t="s">
        <v>303</v>
      </c>
      <c r="D1992" s="42" t="s">
        <v>787</v>
      </c>
      <c r="E1992" s="42" t="s">
        <v>4565</v>
      </c>
      <c r="F1992" s="40">
        <v>242</v>
      </c>
    </row>
    <row r="1993" spans="1:6" x14ac:dyDescent="0.25">
      <c r="A1993" s="42" t="s">
        <v>5979</v>
      </c>
      <c r="B1993" s="42" t="s">
        <v>2003</v>
      </c>
      <c r="C1993" s="42" t="s">
        <v>303</v>
      </c>
      <c r="D1993" s="42" t="s">
        <v>789</v>
      </c>
      <c r="E1993" s="42" t="s">
        <v>4566</v>
      </c>
      <c r="F1993" s="40">
        <v>243</v>
      </c>
    </row>
    <row r="1994" spans="1:6" x14ac:dyDescent="0.25">
      <c r="A1994" s="42" t="s">
        <v>5979</v>
      </c>
      <c r="B1994" s="42" t="s">
        <v>2003</v>
      </c>
      <c r="C1994" s="42" t="s">
        <v>303</v>
      </c>
      <c r="D1994" s="42" t="s">
        <v>791</v>
      </c>
      <c r="E1994" s="42" t="s">
        <v>4567</v>
      </c>
      <c r="F1994" s="40">
        <v>244</v>
      </c>
    </row>
    <row r="1995" spans="1:6" x14ac:dyDescent="0.25">
      <c r="A1995" s="42" t="s">
        <v>5979</v>
      </c>
      <c r="B1995" s="42" t="s">
        <v>2003</v>
      </c>
      <c r="C1995" s="42" t="s">
        <v>303</v>
      </c>
      <c r="D1995" s="42" t="s">
        <v>793</v>
      </c>
      <c r="E1995" s="42" t="s">
        <v>4568</v>
      </c>
      <c r="F1995" s="40">
        <v>245</v>
      </c>
    </row>
    <row r="1996" spans="1:6" x14ac:dyDescent="0.25">
      <c r="A1996" s="42" t="s">
        <v>5979</v>
      </c>
      <c r="B1996" s="42" t="s">
        <v>2003</v>
      </c>
      <c r="C1996" s="42" t="s">
        <v>303</v>
      </c>
      <c r="D1996" s="42" t="s">
        <v>795</v>
      </c>
      <c r="E1996" s="42" t="s">
        <v>4569</v>
      </c>
      <c r="F1996" s="40">
        <v>246</v>
      </c>
    </row>
    <row r="1997" spans="1:6" x14ac:dyDescent="0.25">
      <c r="A1997" s="42" t="s">
        <v>5979</v>
      </c>
      <c r="B1997" s="42" t="s">
        <v>2003</v>
      </c>
      <c r="C1997" s="42" t="s">
        <v>303</v>
      </c>
      <c r="D1997" s="42" t="s">
        <v>797</v>
      </c>
      <c r="E1997" s="42" t="s">
        <v>4570</v>
      </c>
      <c r="F1997" s="40">
        <v>247</v>
      </c>
    </row>
    <row r="1998" spans="1:6" x14ac:dyDescent="0.25">
      <c r="A1998" s="42" t="s">
        <v>5979</v>
      </c>
      <c r="B1998" s="42" t="s">
        <v>2003</v>
      </c>
      <c r="C1998" s="42" t="s">
        <v>303</v>
      </c>
      <c r="D1998" s="42" t="s">
        <v>799</v>
      </c>
      <c r="E1998" s="42" t="s">
        <v>4571</v>
      </c>
      <c r="F1998" s="40">
        <v>248</v>
      </c>
    </row>
    <row r="1999" spans="1:6" x14ac:dyDescent="0.25">
      <c r="A1999" s="42" t="s">
        <v>5979</v>
      </c>
      <c r="B1999" s="42" t="s">
        <v>2003</v>
      </c>
      <c r="C1999" s="42" t="s">
        <v>303</v>
      </c>
      <c r="D1999" s="42" t="s">
        <v>801</v>
      </c>
      <c r="E1999" s="42" t="s">
        <v>4572</v>
      </c>
      <c r="F1999" s="40">
        <v>249</v>
      </c>
    </row>
    <row r="2000" spans="1:6" x14ac:dyDescent="0.25">
      <c r="A2000" s="42" t="s">
        <v>5979</v>
      </c>
      <c r="B2000" s="42" t="s">
        <v>2003</v>
      </c>
      <c r="C2000" s="42" t="s">
        <v>303</v>
      </c>
      <c r="D2000" s="42" t="s">
        <v>803</v>
      </c>
      <c r="E2000" s="42" t="s">
        <v>4573</v>
      </c>
      <c r="F2000" s="40">
        <v>250</v>
      </c>
    </row>
    <row r="2001" spans="1:6" x14ac:dyDescent="0.25">
      <c r="A2001" s="42" t="s">
        <v>5979</v>
      </c>
      <c r="B2001" s="42" t="s">
        <v>2003</v>
      </c>
      <c r="C2001" s="42" t="s">
        <v>303</v>
      </c>
      <c r="D2001" s="42" t="s">
        <v>805</v>
      </c>
      <c r="E2001" s="42" t="s">
        <v>4574</v>
      </c>
      <c r="F2001" s="40">
        <v>251</v>
      </c>
    </row>
    <row r="2002" spans="1:6" x14ac:dyDescent="0.25">
      <c r="A2002" s="42" t="s">
        <v>5979</v>
      </c>
      <c r="B2002" s="42" t="s">
        <v>2003</v>
      </c>
      <c r="C2002" s="42" t="s">
        <v>303</v>
      </c>
      <c r="D2002" s="42" t="s">
        <v>807</v>
      </c>
      <c r="E2002" s="42" t="s">
        <v>4575</v>
      </c>
      <c r="F2002" s="40">
        <v>252</v>
      </c>
    </row>
    <row r="2003" spans="1:6" x14ac:dyDescent="0.25">
      <c r="A2003" s="42" t="s">
        <v>5979</v>
      </c>
      <c r="B2003" s="42" t="s">
        <v>2003</v>
      </c>
      <c r="C2003" s="42" t="s">
        <v>303</v>
      </c>
      <c r="D2003" s="42" t="s">
        <v>809</v>
      </c>
      <c r="E2003" s="42" t="s">
        <v>4576</v>
      </c>
      <c r="F2003" s="40">
        <v>253</v>
      </c>
    </row>
    <row r="2004" spans="1:6" x14ac:dyDescent="0.25">
      <c r="A2004" s="42" t="s">
        <v>5979</v>
      </c>
      <c r="B2004" s="42" t="s">
        <v>2003</v>
      </c>
      <c r="C2004" s="42" t="s">
        <v>303</v>
      </c>
      <c r="D2004" s="42" t="s">
        <v>811</v>
      </c>
      <c r="E2004" s="42" t="s">
        <v>4577</v>
      </c>
      <c r="F2004" s="40">
        <v>254</v>
      </c>
    </row>
    <row r="2005" spans="1:6" x14ac:dyDescent="0.25">
      <c r="A2005" s="42" t="s">
        <v>5979</v>
      </c>
      <c r="B2005" s="42" t="s">
        <v>2003</v>
      </c>
      <c r="C2005" s="42" t="s">
        <v>303</v>
      </c>
      <c r="D2005" s="42" t="s">
        <v>813</v>
      </c>
      <c r="E2005" s="42" t="s">
        <v>4578</v>
      </c>
      <c r="F2005" s="40">
        <v>255</v>
      </c>
    </row>
    <row r="2006" spans="1:6" x14ac:dyDescent="0.25">
      <c r="A2006" s="42" t="s">
        <v>5979</v>
      </c>
      <c r="B2006" s="42" t="s">
        <v>2003</v>
      </c>
      <c r="C2006" s="42" t="s">
        <v>303</v>
      </c>
      <c r="D2006" s="42" t="s">
        <v>815</v>
      </c>
      <c r="E2006" s="42" t="s">
        <v>4579</v>
      </c>
      <c r="F2006" s="40">
        <v>256</v>
      </c>
    </row>
    <row r="2007" spans="1:6" x14ac:dyDescent="0.25">
      <c r="A2007" s="42" t="s">
        <v>5979</v>
      </c>
      <c r="B2007" s="42" t="s">
        <v>2003</v>
      </c>
      <c r="C2007" s="42" t="s">
        <v>303</v>
      </c>
      <c r="D2007" s="42" t="s">
        <v>817</v>
      </c>
      <c r="E2007" s="42" t="s">
        <v>4580</v>
      </c>
      <c r="F2007" s="40">
        <v>257</v>
      </c>
    </row>
    <row r="2008" spans="1:6" x14ac:dyDescent="0.25">
      <c r="A2008" s="42" t="s">
        <v>5979</v>
      </c>
      <c r="B2008" s="42" t="s">
        <v>2003</v>
      </c>
      <c r="C2008" s="42" t="s">
        <v>303</v>
      </c>
      <c r="D2008" s="42" t="s">
        <v>819</v>
      </c>
      <c r="E2008" s="42" t="s">
        <v>4581</v>
      </c>
      <c r="F2008" s="40">
        <v>258</v>
      </c>
    </row>
    <row r="2009" spans="1:6" x14ac:dyDescent="0.25">
      <c r="A2009" s="42" t="s">
        <v>5979</v>
      </c>
      <c r="B2009" s="42" t="s">
        <v>2003</v>
      </c>
      <c r="C2009" s="42" t="s">
        <v>303</v>
      </c>
      <c r="D2009" s="42" t="s">
        <v>821</v>
      </c>
      <c r="E2009" s="42" t="s">
        <v>4582</v>
      </c>
      <c r="F2009" s="40">
        <v>259</v>
      </c>
    </row>
    <row r="2010" spans="1:6" x14ac:dyDescent="0.25">
      <c r="A2010" s="42" t="s">
        <v>5979</v>
      </c>
      <c r="B2010" s="42" t="s">
        <v>2003</v>
      </c>
      <c r="C2010" s="42" t="s">
        <v>303</v>
      </c>
      <c r="D2010" s="42" t="s">
        <v>823</v>
      </c>
      <c r="E2010" s="42" t="s">
        <v>4583</v>
      </c>
      <c r="F2010" s="40">
        <v>260</v>
      </c>
    </row>
    <row r="2011" spans="1:6" x14ac:dyDescent="0.25">
      <c r="A2011" s="42" t="s">
        <v>5979</v>
      </c>
      <c r="B2011" s="42" t="s">
        <v>2003</v>
      </c>
      <c r="C2011" s="42" t="s">
        <v>303</v>
      </c>
      <c r="D2011" s="42" t="s">
        <v>825</v>
      </c>
      <c r="E2011" s="42" t="s">
        <v>4584</v>
      </c>
      <c r="F2011" s="40">
        <v>261</v>
      </c>
    </row>
    <row r="2012" spans="1:6" x14ac:dyDescent="0.25">
      <c r="A2012" s="42" t="s">
        <v>5979</v>
      </c>
      <c r="B2012" s="42" t="s">
        <v>2003</v>
      </c>
      <c r="C2012" s="42" t="s">
        <v>303</v>
      </c>
      <c r="D2012" s="42" t="s">
        <v>827</v>
      </c>
      <c r="E2012" s="42" t="s">
        <v>4585</v>
      </c>
      <c r="F2012" s="40">
        <v>262</v>
      </c>
    </row>
    <row r="2013" spans="1:6" x14ac:dyDescent="0.25">
      <c r="A2013" s="42" t="s">
        <v>5979</v>
      </c>
      <c r="B2013" s="42" t="s">
        <v>2003</v>
      </c>
      <c r="C2013" s="42" t="s">
        <v>303</v>
      </c>
      <c r="D2013" s="42" t="s">
        <v>829</v>
      </c>
      <c r="E2013" s="42" t="s">
        <v>4586</v>
      </c>
      <c r="F2013" s="40">
        <v>263</v>
      </c>
    </row>
    <row r="2014" spans="1:6" x14ac:dyDescent="0.25">
      <c r="A2014" s="42" t="s">
        <v>5979</v>
      </c>
      <c r="B2014" s="42" t="s">
        <v>2003</v>
      </c>
      <c r="C2014" s="42" t="s">
        <v>303</v>
      </c>
      <c r="D2014" s="42" t="s">
        <v>831</v>
      </c>
      <c r="E2014" s="42" t="s">
        <v>4587</v>
      </c>
      <c r="F2014" s="40">
        <v>264</v>
      </c>
    </row>
    <row r="2015" spans="1:6" x14ac:dyDescent="0.25">
      <c r="A2015" s="42" t="s">
        <v>5979</v>
      </c>
      <c r="B2015" s="42" t="s">
        <v>2003</v>
      </c>
      <c r="C2015" s="42" t="s">
        <v>303</v>
      </c>
      <c r="D2015" s="42" t="s">
        <v>833</v>
      </c>
      <c r="E2015" s="42" t="s">
        <v>4588</v>
      </c>
      <c r="F2015" s="40">
        <v>265</v>
      </c>
    </row>
    <row r="2016" spans="1:6" x14ac:dyDescent="0.25">
      <c r="A2016" s="42" t="s">
        <v>5979</v>
      </c>
      <c r="B2016" s="42" t="s">
        <v>2003</v>
      </c>
      <c r="C2016" s="42" t="s">
        <v>303</v>
      </c>
      <c r="D2016" s="42" t="s">
        <v>835</v>
      </c>
      <c r="E2016" s="42" t="s">
        <v>4589</v>
      </c>
      <c r="F2016" s="40">
        <v>266</v>
      </c>
    </row>
    <row r="2017" spans="1:6" x14ac:dyDescent="0.25">
      <c r="A2017" s="42" t="s">
        <v>5979</v>
      </c>
      <c r="B2017" s="42" t="s">
        <v>2003</v>
      </c>
      <c r="C2017" s="42" t="s">
        <v>303</v>
      </c>
      <c r="D2017" s="42" t="s">
        <v>837</v>
      </c>
      <c r="E2017" s="42" t="s">
        <v>4590</v>
      </c>
      <c r="F2017" s="40">
        <v>267</v>
      </c>
    </row>
    <row r="2018" spans="1:6" x14ac:dyDescent="0.25">
      <c r="A2018" s="42" t="s">
        <v>5979</v>
      </c>
      <c r="B2018" s="42" t="s">
        <v>2003</v>
      </c>
      <c r="C2018" s="42" t="s">
        <v>303</v>
      </c>
      <c r="D2018" s="42" t="s">
        <v>839</v>
      </c>
      <c r="E2018" s="42" t="s">
        <v>4591</v>
      </c>
      <c r="F2018" s="40">
        <v>268</v>
      </c>
    </row>
    <row r="2019" spans="1:6" x14ac:dyDescent="0.25">
      <c r="A2019" s="42" t="s">
        <v>5979</v>
      </c>
      <c r="B2019" s="42" t="s">
        <v>2003</v>
      </c>
      <c r="C2019" s="42" t="s">
        <v>303</v>
      </c>
      <c r="D2019" s="42" t="s">
        <v>841</v>
      </c>
      <c r="E2019" s="42" t="s">
        <v>4592</v>
      </c>
      <c r="F2019" s="40">
        <v>269</v>
      </c>
    </row>
    <row r="2020" spans="1:6" x14ac:dyDescent="0.25">
      <c r="A2020" s="42" t="s">
        <v>5979</v>
      </c>
      <c r="B2020" s="42" t="s">
        <v>2003</v>
      </c>
      <c r="C2020" s="42" t="s">
        <v>303</v>
      </c>
      <c r="D2020" s="42" t="s">
        <v>843</v>
      </c>
      <c r="E2020" s="42" t="s">
        <v>4593</v>
      </c>
      <c r="F2020" s="40">
        <v>270</v>
      </c>
    </row>
    <row r="2021" spans="1:6" x14ac:dyDescent="0.25">
      <c r="A2021" s="42" t="s">
        <v>5979</v>
      </c>
      <c r="B2021" s="42" t="s">
        <v>2003</v>
      </c>
      <c r="C2021" s="42" t="s">
        <v>303</v>
      </c>
      <c r="D2021" s="42" t="s">
        <v>845</v>
      </c>
      <c r="E2021" s="42" t="s">
        <v>4594</v>
      </c>
      <c r="F2021" s="40">
        <v>271</v>
      </c>
    </row>
    <row r="2022" spans="1:6" x14ac:dyDescent="0.25">
      <c r="A2022" s="42" t="s">
        <v>5979</v>
      </c>
      <c r="B2022" s="42" t="s">
        <v>2003</v>
      </c>
      <c r="C2022" s="42" t="s">
        <v>303</v>
      </c>
      <c r="D2022" s="42" t="s">
        <v>847</v>
      </c>
      <c r="E2022" s="42" t="s">
        <v>4595</v>
      </c>
      <c r="F2022" s="40">
        <v>272</v>
      </c>
    </row>
    <row r="2023" spans="1:6" x14ac:dyDescent="0.25">
      <c r="A2023" s="42" t="s">
        <v>5979</v>
      </c>
      <c r="B2023" s="42" t="s">
        <v>2003</v>
      </c>
      <c r="C2023" s="42" t="s">
        <v>303</v>
      </c>
      <c r="D2023" s="42" t="s">
        <v>849</v>
      </c>
      <c r="E2023" s="42" t="s">
        <v>4596</v>
      </c>
      <c r="F2023" s="40">
        <v>273</v>
      </c>
    </row>
    <row r="2024" spans="1:6" x14ac:dyDescent="0.25">
      <c r="A2024" s="42" t="s">
        <v>5979</v>
      </c>
      <c r="B2024" s="42" t="s">
        <v>2003</v>
      </c>
      <c r="C2024" s="42" t="s">
        <v>303</v>
      </c>
      <c r="D2024" s="42" t="s">
        <v>851</v>
      </c>
      <c r="E2024" s="42" t="s">
        <v>4597</v>
      </c>
      <c r="F2024" s="40">
        <v>274</v>
      </c>
    </row>
    <row r="2025" spans="1:6" x14ac:dyDescent="0.25">
      <c r="A2025" s="42" t="s">
        <v>5979</v>
      </c>
      <c r="B2025" s="42" t="s">
        <v>2003</v>
      </c>
      <c r="C2025" s="42" t="s">
        <v>303</v>
      </c>
      <c r="D2025" s="42" t="s">
        <v>853</v>
      </c>
      <c r="E2025" s="42" t="s">
        <v>4598</v>
      </c>
      <c r="F2025" s="40">
        <v>275</v>
      </c>
    </row>
    <row r="2026" spans="1:6" x14ac:dyDescent="0.25">
      <c r="A2026" s="42" t="s">
        <v>5979</v>
      </c>
      <c r="B2026" s="42" t="s">
        <v>2003</v>
      </c>
      <c r="C2026" s="42" t="s">
        <v>303</v>
      </c>
      <c r="D2026" s="42" t="s">
        <v>855</v>
      </c>
      <c r="E2026" s="42" t="s">
        <v>4599</v>
      </c>
      <c r="F2026" s="40">
        <v>276</v>
      </c>
    </row>
    <row r="2027" spans="1:6" x14ac:dyDescent="0.25">
      <c r="A2027" s="42" t="s">
        <v>5979</v>
      </c>
      <c r="B2027" s="42" t="s">
        <v>2003</v>
      </c>
      <c r="C2027" s="42" t="s">
        <v>303</v>
      </c>
      <c r="D2027" s="42" t="s">
        <v>857</v>
      </c>
      <c r="E2027" s="42" t="s">
        <v>4600</v>
      </c>
      <c r="F2027" s="40">
        <v>277</v>
      </c>
    </row>
    <row r="2028" spans="1:6" x14ac:dyDescent="0.25">
      <c r="A2028" s="42" t="s">
        <v>5979</v>
      </c>
      <c r="B2028" s="42" t="s">
        <v>2003</v>
      </c>
      <c r="C2028" s="42" t="s">
        <v>303</v>
      </c>
      <c r="D2028" s="42" t="s">
        <v>859</v>
      </c>
      <c r="E2028" s="42" t="s">
        <v>4601</v>
      </c>
      <c r="F2028" s="40">
        <v>278</v>
      </c>
    </row>
    <row r="2029" spans="1:6" x14ac:dyDescent="0.25">
      <c r="A2029" s="42" t="s">
        <v>5979</v>
      </c>
      <c r="B2029" s="42" t="s">
        <v>2003</v>
      </c>
      <c r="C2029" s="42" t="s">
        <v>303</v>
      </c>
      <c r="D2029" s="42" t="s">
        <v>861</v>
      </c>
      <c r="E2029" s="42" t="s">
        <v>4602</v>
      </c>
      <c r="F2029" s="40">
        <v>279</v>
      </c>
    </row>
    <row r="2030" spans="1:6" x14ac:dyDescent="0.25">
      <c r="A2030" s="42" t="s">
        <v>5979</v>
      </c>
      <c r="B2030" s="42" t="s">
        <v>2003</v>
      </c>
      <c r="C2030" s="42" t="s">
        <v>303</v>
      </c>
      <c r="D2030" s="42" t="s">
        <v>863</v>
      </c>
      <c r="E2030" s="42" t="s">
        <v>4603</v>
      </c>
      <c r="F2030" s="40">
        <v>280</v>
      </c>
    </row>
    <row r="2031" spans="1:6" x14ac:dyDescent="0.25">
      <c r="A2031" s="42" t="s">
        <v>5979</v>
      </c>
      <c r="B2031" s="42" t="s">
        <v>2003</v>
      </c>
      <c r="C2031" s="42" t="s">
        <v>303</v>
      </c>
      <c r="D2031" s="42" t="s">
        <v>865</v>
      </c>
      <c r="E2031" s="42" t="s">
        <v>4604</v>
      </c>
      <c r="F2031" s="40">
        <v>281</v>
      </c>
    </row>
    <row r="2032" spans="1:6" x14ac:dyDescent="0.25">
      <c r="A2032" s="42" t="s">
        <v>5979</v>
      </c>
      <c r="B2032" s="42" t="s">
        <v>2003</v>
      </c>
      <c r="C2032" s="42" t="s">
        <v>303</v>
      </c>
      <c r="D2032" s="42" t="s">
        <v>867</v>
      </c>
      <c r="E2032" s="42" t="s">
        <v>4605</v>
      </c>
      <c r="F2032" s="40">
        <v>282</v>
      </c>
    </row>
    <row r="2033" spans="1:6" x14ac:dyDescent="0.25">
      <c r="A2033" s="42" t="s">
        <v>5979</v>
      </c>
      <c r="B2033" s="42" t="s">
        <v>2003</v>
      </c>
      <c r="C2033" s="42" t="s">
        <v>303</v>
      </c>
      <c r="D2033" s="42" t="s">
        <v>869</v>
      </c>
      <c r="E2033" s="42" t="s">
        <v>4606</v>
      </c>
      <c r="F2033" s="40">
        <v>283</v>
      </c>
    </row>
    <row r="2034" spans="1:6" x14ac:dyDescent="0.25">
      <c r="A2034" s="42" t="s">
        <v>5979</v>
      </c>
      <c r="B2034" s="42" t="s">
        <v>2003</v>
      </c>
      <c r="C2034" s="42" t="s">
        <v>303</v>
      </c>
      <c r="D2034" s="42" t="s">
        <v>871</v>
      </c>
      <c r="E2034" s="42" t="s">
        <v>4607</v>
      </c>
      <c r="F2034" s="40">
        <v>284</v>
      </c>
    </row>
    <row r="2035" spans="1:6" x14ac:dyDescent="0.25">
      <c r="A2035" s="42" t="s">
        <v>5979</v>
      </c>
      <c r="B2035" s="42" t="s">
        <v>2003</v>
      </c>
      <c r="C2035" s="42" t="s">
        <v>303</v>
      </c>
      <c r="D2035" s="42" t="s">
        <v>873</v>
      </c>
      <c r="E2035" s="42" t="s">
        <v>4608</v>
      </c>
      <c r="F2035" s="40">
        <v>285</v>
      </c>
    </row>
    <row r="2036" spans="1:6" x14ac:dyDescent="0.25">
      <c r="A2036" s="42" t="s">
        <v>5979</v>
      </c>
      <c r="B2036" s="42" t="s">
        <v>2003</v>
      </c>
      <c r="C2036" s="42" t="s">
        <v>303</v>
      </c>
      <c r="D2036" s="42" t="s">
        <v>875</v>
      </c>
      <c r="E2036" s="42" t="s">
        <v>4609</v>
      </c>
      <c r="F2036" s="40">
        <v>286</v>
      </c>
    </row>
    <row r="2037" spans="1:6" x14ac:dyDescent="0.25">
      <c r="A2037" s="42" t="s">
        <v>5979</v>
      </c>
      <c r="B2037" s="42" t="s">
        <v>2003</v>
      </c>
      <c r="C2037" s="42" t="s">
        <v>303</v>
      </c>
      <c r="D2037" s="42" t="s">
        <v>877</v>
      </c>
      <c r="E2037" s="42" t="s">
        <v>4610</v>
      </c>
      <c r="F2037" s="40">
        <v>287</v>
      </c>
    </row>
    <row r="2038" spans="1:6" x14ac:dyDescent="0.25">
      <c r="A2038" s="42" t="s">
        <v>5979</v>
      </c>
      <c r="B2038" s="42" t="s">
        <v>2003</v>
      </c>
      <c r="C2038" s="42" t="s">
        <v>303</v>
      </c>
      <c r="D2038" s="42" t="s">
        <v>879</v>
      </c>
      <c r="E2038" s="42" t="s">
        <v>4611</v>
      </c>
      <c r="F2038" s="40">
        <v>288</v>
      </c>
    </row>
    <row r="2039" spans="1:6" x14ac:dyDescent="0.25">
      <c r="A2039" s="42" t="s">
        <v>5979</v>
      </c>
      <c r="B2039" s="42" t="s">
        <v>2003</v>
      </c>
      <c r="C2039" s="42" t="s">
        <v>303</v>
      </c>
      <c r="D2039" s="42" t="s">
        <v>881</v>
      </c>
      <c r="E2039" s="42" t="s">
        <v>4612</v>
      </c>
      <c r="F2039" s="40">
        <v>289</v>
      </c>
    </row>
    <row r="2040" spans="1:6" x14ac:dyDescent="0.25">
      <c r="A2040" s="42" t="s">
        <v>5979</v>
      </c>
      <c r="B2040" s="42" t="s">
        <v>2003</v>
      </c>
      <c r="C2040" s="42" t="s">
        <v>303</v>
      </c>
      <c r="D2040" s="42" t="s">
        <v>883</v>
      </c>
      <c r="E2040" s="42" t="s">
        <v>4613</v>
      </c>
      <c r="F2040" s="40">
        <v>290</v>
      </c>
    </row>
    <row r="2041" spans="1:6" x14ac:dyDescent="0.25">
      <c r="A2041" s="42" t="s">
        <v>5979</v>
      </c>
      <c r="B2041" s="42" t="s">
        <v>2003</v>
      </c>
      <c r="C2041" s="42" t="s">
        <v>303</v>
      </c>
      <c r="D2041" s="42" t="s">
        <v>885</v>
      </c>
      <c r="E2041" s="42" t="s">
        <v>4614</v>
      </c>
      <c r="F2041" s="40">
        <v>291</v>
      </c>
    </row>
    <row r="2042" spans="1:6" x14ac:dyDescent="0.25">
      <c r="A2042" s="42" t="s">
        <v>5979</v>
      </c>
      <c r="B2042" s="42" t="s">
        <v>2003</v>
      </c>
      <c r="C2042" s="42" t="s">
        <v>303</v>
      </c>
      <c r="D2042" s="42" t="s">
        <v>887</v>
      </c>
      <c r="E2042" s="42" t="s">
        <v>4615</v>
      </c>
      <c r="F2042" s="40">
        <v>292</v>
      </c>
    </row>
    <row r="2043" spans="1:6" x14ac:dyDescent="0.25">
      <c r="A2043" s="42" t="s">
        <v>5979</v>
      </c>
      <c r="B2043" s="42" t="s">
        <v>2003</v>
      </c>
      <c r="C2043" s="42" t="s">
        <v>303</v>
      </c>
      <c r="D2043" s="42" t="s">
        <v>889</v>
      </c>
      <c r="E2043" s="42" t="s">
        <v>4616</v>
      </c>
      <c r="F2043" s="40">
        <v>293</v>
      </c>
    </row>
    <row r="2044" spans="1:6" x14ac:dyDescent="0.25">
      <c r="A2044" s="42" t="s">
        <v>5979</v>
      </c>
      <c r="B2044" s="42" t="s">
        <v>2003</v>
      </c>
      <c r="C2044" s="42" t="s">
        <v>303</v>
      </c>
      <c r="D2044" s="42" t="s">
        <v>891</v>
      </c>
      <c r="E2044" s="42" t="s">
        <v>4617</v>
      </c>
      <c r="F2044" s="40">
        <v>294</v>
      </c>
    </row>
    <row r="2045" spans="1:6" x14ac:dyDescent="0.25">
      <c r="A2045" s="42" t="s">
        <v>5979</v>
      </c>
      <c r="B2045" s="42" t="s">
        <v>2003</v>
      </c>
      <c r="C2045" s="42" t="s">
        <v>303</v>
      </c>
      <c r="D2045" s="42" t="s">
        <v>893</v>
      </c>
      <c r="E2045" s="42" t="s">
        <v>4618</v>
      </c>
      <c r="F2045" s="40">
        <v>295</v>
      </c>
    </row>
    <row r="2046" spans="1:6" x14ac:dyDescent="0.25">
      <c r="A2046" s="42" t="s">
        <v>5979</v>
      </c>
      <c r="B2046" s="42" t="s">
        <v>2003</v>
      </c>
      <c r="C2046" s="42" t="s">
        <v>303</v>
      </c>
      <c r="D2046" s="42" t="s">
        <v>895</v>
      </c>
      <c r="E2046" s="42" t="s">
        <v>4619</v>
      </c>
      <c r="F2046" s="40">
        <v>296</v>
      </c>
    </row>
    <row r="2047" spans="1:6" x14ac:dyDescent="0.25">
      <c r="A2047" s="42" t="s">
        <v>5979</v>
      </c>
      <c r="B2047" s="42" t="s">
        <v>2003</v>
      </c>
      <c r="C2047" s="42" t="s">
        <v>303</v>
      </c>
      <c r="D2047" s="42" t="s">
        <v>897</v>
      </c>
      <c r="E2047" s="42" t="s">
        <v>4620</v>
      </c>
      <c r="F2047" s="40">
        <v>297</v>
      </c>
    </row>
    <row r="2048" spans="1:6" x14ac:dyDescent="0.25">
      <c r="A2048" s="42" t="s">
        <v>5979</v>
      </c>
      <c r="B2048" s="42" t="s">
        <v>2003</v>
      </c>
      <c r="C2048" s="42" t="s">
        <v>303</v>
      </c>
      <c r="D2048" s="42" t="s">
        <v>899</v>
      </c>
      <c r="E2048" s="42" t="s">
        <v>4621</v>
      </c>
      <c r="F2048" s="40">
        <v>298</v>
      </c>
    </row>
    <row r="2049" spans="1:6" x14ac:dyDescent="0.25">
      <c r="A2049" s="42" t="s">
        <v>5979</v>
      </c>
      <c r="B2049" s="42" t="s">
        <v>2003</v>
      </c>
      <c r="C2049" s="42" t="s">
        <v>303</v>
      </c>
      <c r="D2049" s="42" t="s">
        <v>901</v>
      </c>
      <c r="E2049" s="42" t="s">
        <v>4622</v>
      </c>
      <c r="F2049" s="40">
        <v>299</v>
      </c>
    </row>
    <row r="2050" spans="1:6" x14ac:dyDescent="0.25">
      <c r="A2050" s="42" t="s">
        <v>5979</v>
      </c>
      <c r="B2050" s="42" t="s">
        <v>2003</v>
      </c>
      <c r="C2050" s="42" t="s">
        <v>303</v>
      </c>
      <c r="D2050" s="42" t="s">
        <v>903</v>
      </c>
      <c r="E2050" s="42" t="s">
        <v>4623</v>
      </c>
      <c r="F2050" s="40">
        <v>300</v>
      </c>
    </row>
    <row r="2051" spans="1:6" x14ac:dyDescent="0.25">
      <c r="A2051" s="42" t="s">
        <v>5979</v>
      </c>
      <c r="B2051" s="42" t="s">
        <v>2003</v>
      </c>
      <c r="C2051" s="42" t="s">
        <v>303</v>
      </c>
      <c r="D2051" s="42" t="s">
        <v>905</v>
      </c>
      <c r="E2051" s="42" t="s">
        <v>4624</v>
      </c>
      <c r="F2051" s="40">
        <v>301</v>
      </c>
    </row>
    <row r="2052" spans="1:6" x14ac:dyDescent="0.25">
      <c r="A2052" s="42" t="s">
        <v>5979</v>
      </c>
      <c r="B2052" s="42" t="s">
        <v>2003</v>
      </c>
      <c r="C2052" s="42" t="s">
        <v>303</v>
      </c>
      <c r="D2052" s="42" t="s">
        <v>907</v>
      </c>
      <c r="E2052" s="42" t="s">
        <v>4625</v>
      </c>
      <c r="F2052" s="40">
        <v>302</v>
      </c>
    </row>
    <row r="2053" spans="1:6" x14ac:dyDescent="0.25">
      <c r="A2053" s="42" t="s">
        <v>5979</v>
      </c>
      <c r="B2053" s="42" t="s">
        <v>2003</v>
      </c>
      <c r="C2053" s="42" t="s">
        <v>303</v>
      </c>
      <c r="D2053" s="42" t="s">
        <v>909</v>
      </c>
      <c r="E2053" s="42" t="s">
        <v>4626</v>
      </c>
      <c r="F2053" s="40">
        <v>303</v>
      </c>
    </row>
    <row r="2054" spans="1:6" x14ac:dyDescent="0.25">
      <c r="A2054" s="42" t="s">
        <v>5979</v>
      </c>
      <c r="B2054" s="42" t="s">
        <v>2003</v>
      </c>
      <c r="C2054" s="42" t="s">
        <v>303</v>
      </c>
      <c r="D2054" s="42" t="s">
        <v>911</v>
      </c>
      <c r="E2054" s="42" t="s">
        <v>4627</v>
      </c>
      <c r="F2054" s="40">
        <v>304</v>
      </c>
    </row>
    <row r="2055" spans="1:6" x14ac:dyDescent="0.25">
      <c r="A2055" s="42" t="s">
        <v>5979</v>
      </c>
      <c r="B2055" s="42" t="s">
        <v>2003</v>
      </c>
      <c r="C2055" s="42" t="s">
        <v>303</v>
      </c>
      <c r="D2055" s="42" t="s">
        <v>913</v>
      </c>
      <c r="E2055" s="42" t="s">
        <v>4628</v>
      </c>
      <c r="F2055" s="40">
        <v>305</v>
      </c>
    </row>
    <row r="2056" spans="1:6" x14ac:dyDescent="0.25">
      <c r="A2056" s="42" t="s">
        <v>5979</v>
      </c>
      <c r="B2056" s="42" t="s">
        <v>2003</v>
      </c>
      <c r="C2056" s="42" t="s">
        <v>303</v>
      </c>
      <c r="D2056" s="42" t="s">
        <v>915</v>
      </c>
      <c r="E2056" s="42" t="s">
        <v>4629</v>
      </c>
      <c r="F2056" s="40">
        <v>306</v>
      </c>
    </row>
    <row r="2057" spans="1:6" x14ac:dyDescent="0.25">
      <c r="A2057" s="42" t="s">
        <v>5979</v>
      </c>
      <c r="B2057" s="42" t="s">
        <v>2003</v>
      </c>
      <c r="C2057" s="42" t="s">
        <v>303</v>
      </c>
      <c r="D2057" s="42" t="s">
        <v>917</v>
      </c>
      <c r="E2057" s="42" t="s">
        <v>4630</v>
      </c>
      <c r="F2057" s="40">
        <v>307</v>
      </c>
    </row>
    <row r="2058" spans="1:6" x14ac:dyDescent="0.25">
      <c r="A2058" s="42" t="s">
        <v>5979</v>
      </c>
      <c r="B2058" s="42" t="s">
        <v>2003</v>
      </c>
      <c r="C2058" s="42" t="s">
        <v>303</v>
      </c>
      <c r="D2058" s="42" t="s">
        <v>919</v>
      </c>
      <c r="E2058" s="42" t="s">
        <v>4631</v>
      </c>
      <c r="F2058" s="40">
        <v>308</v>
      </c>
    </row>
    <row r="2059" spans="1:6" x14ac:dyDescent="0.25">
      <c r="A2059" s="42" t="s">
        <v>5979</v>
      </c>
      <c r="B2059" s="42" t="s">
        <v>2003</v>
      </c>
      <c r="C2059" s="42" t="s">
        <v>303</v>
      </c>
      <c r="D2059" s="42" t="s">
        <v>921</v>
      </c>
      <c r="E2059" s="42" t="s">
        <v>4632</v>
      </c>
      <c r="F2059" s="40">
        <v>309</v>
      </c>
    </row>
    <row r="2060" spans="1:6" x14ac:dyDescent="0.25">
      <c r="A2060" s="42" t="s">
        <v>5979</v>
      </c>
      <c r="B2060" s="42" t="s">
        <v>2003</v>
      </c>
      <c r="C2060" s="42" t="s">
        <v>303</v>
      </c>
      <c r="D2060" s="42" t="s">
        <v>923</v>
      </c>
      <c r="E2060" s="42" t="s">
        <v>4633</v>
      </c>
      <c r="F2060" s="40">
        <v>310</v>
      </c>
    </row>
    <row r="2061" spans="1:6" x14ac:dyDescent="0.25">
      <c r="A2061" s="42" t="s">
        <v>5979</v>
      </c>
      <c r="B2061" s="42" t="s">
        <v>2003</v>
      </c>
      <c r="C2061" s="42" t="s">
        <v>303</v>
      </c>
      <c r="D2061" s="42" t="s">
        <v>925</v>
      </c>
      <c r="E2061" s="42" t="s">
        <v>4634</v>
      </c>
      <c r="F2061" s="40">
        <v>311</v>
      </c>
    </row>
    <row r="2062" spans="1:6" x14ac:dyDescent="0.25">
      <c r="A2062" s="42" t="s">
        <v>5979</v>
      </c>
      <c r="B2062" s="42" t="s">
        <v>2003</v>
      </c>
      <c r="C2062" s="42" t="s">
        <v>303</v>
      </c>
      <c r="D2062" s="42" t="s">
        <v>927</v>
      </c>
      <c r="E2062" s="42" t="s">
        <v>4635</v>
      </c>
      <c r="F2062" s="40">
        <v>312</v>
      </c>
    </row>
    <row r="2063" spans="1:6" x14ac:dyDescent="0.25">
      <c r="A2063" s="42" t="s">
        <v>5979</v>
      </c>
      <c r="B2063" s="42" t="s">
        <v>2003</v>
      </c>
      <c r="C2063" s="42" t="s">
        <v>303</v>
      </c>
      <c r="D2063" s="42" t="s">
        <v>929</v>
      </c>
      <c r="E2063" s="42" t="s">
        <v>4636</v>
      </c>
      <c r="F2063" s="40">
        <v>313</v>
      </c>
    </row>
    <row r="2064" spans="1:6" x14ac:dyDescent="0.25">
      <c r="A2064" s="42" t="s">
        <v>5979</v>
      </c>
      <c r="B2064" s="42" t="s">
        <v>2003</v>
      </c>
      <c r="C2064" s="42" t="s">
        <v>303</v>
      </c>
      <c r="D2064" s="42" t="s">
        <v>931</v>
      </c>
      <c r="E2064" s="42" t="s">
        <v>4637</v>
      </c>
      <c r="F2064" s="40">
        <v>314</v>
      </c>
    </row>
    <row r="2065" spans="1:6" x14ac:dyDescent="0.25">
      <c r="A2065" s="42" t="s">
        <v>5979</v>
      </c>
      <c r="B2065" s="42" t="s">
        <v>2003</v>
      </c>
      <c r="C2065" s="42" t="s">
        <v>303</v>
      </c>
      <c r="D2065" s="42" t="s">
        <v>933</v>
      </c>
      <c r="E2065" s="42" t="s">
        <v>4638</v>
      </c>
      <c r="F2065" s="40">
        <v>315</v>
      </c>
    </row>
    <row r="2066" spans="1:6" x14ac:dyDescent="0.25">
      <c r="A2066" s="42" t="s">
        <v>5979</v>
      </c>
      <c r="B2066" s="42" t="s">
        <v>2003</v>
      </c>
      <c r="C2066" s="42" t="s">
        <v>303</v>
      </c>
      <c r="D2066" s="42" t="s">
        <v>935</v>
      </c>
      <c r="E2066" s="42" t="s">
        <v>4639</v>
      </c>
      <c r="F2066" s="40">
        <v>316</v>
      </c>
    </row>
    <row r="2067" spans="1:6" x14ac:dyDescent="0.25">
      <c r="A2067" s="42" t="s">
        <v>5979</v>
      </c>
      <c r="B2067" s="42" t="s">
        <v>2003</v>
      </c>
      <c r="C2067" s="42" t="s">
        <v>303</v>
      </c>
      <c r="D2067" s="42" t="s">
        <v>937</v>
      </c>
      <c r="E2067" s="42" t="s">
        <v>4640</v>
      </c>
      <c r="F2067" s="40">
        <v>317</v>
      </c>
    </row>
    <row r="2068" spans="1:6" x14ac:dyDescent="0.25">
      <c r="A2068" s="42" t="s">
        <v>5979</v>
      </c>
      <c r="B2068" s="42" t="s">
        <v>2003</v>
      </c>
      <c r="C2068" s="42" t="s">
        <v>303</v>
      </c>
      <c r="D2068" s="42" t="s">
        <v>939</v>
      </c>
      <c r="E2068" s="42" t="s">
        <v>4641</v>
      </c>
      <c r="F2068" s="40">
        <v>318</v>
      </c>
    </row>
    <row r="2069" spans="1:6" x14ac:dyDescent="0.25">
      <c r="A2069" s="42" t="s">
        <v>5979</v>
      </c>
      <c r="B2069" s="42" t="s">
        <v>2003</v>
      </c>
      <c r="C2069" s="42" t="s">
        <v>303</v>
      </c>
      <c r="D2069" s="42" t="s">
        <v>941</v>
      </c>
      <c r="E2069" s="42" t="s">
        <v>4642</v>
      </c>
      <c r="F2069" s="40">
        <v>319</v>
      </c>
    </row>
    <row r="2070" spans="1:6" x14ac:dyDescent="0.25">
      <c r="A2070" s="42" t="s">
        <v>5979</v>
      </c>
      <c r="B2070" s="42" t="s">
        <v>2003</v>
      </c>
      <c r="C2070" s="42" t="s">
        <v>303</v>
      </c>
      <c r="D2070" s="42" t="s">
        <v>943</v>
      </c>
      <c r="E2070" s="42" t="s">
        <v>4643</v>
      </c>
      <c r="F2070" s="40">
        <v>320</v>
      </c>
    </row>
    <row r="2071" spans="1:6" x14ac:dyDescent="0.25">
      <c r="A2071" s="42" t="s">
        <v>5979</v>
      </c>
      <c r="B2071" s="42" t="s">
        <v>2003</v>
      </c>
      <c r="C2071" s="42" t="s">
        <v>303</v>
      </c>
      <c r="D2071" s="42" t="s">
        <v>945</v>
      </c>
      <c r="E2071" s="42" t="s">
        <v>4644</v>
      </c>
      <c r="F2071" s="40">
        <v>321</v>
      </c>
    </row>
    <row r="2072" spans="1:6" x14ac:dyDescent="0.25">
      <c r="A2072" s="42" t="s">
        <v>5979</v>
      </c>
      <c r="B2072" s="42" t="s">
        <v>2003</v>
      </c>
      <c r="C2072" s="42" t="s">
        <v>303</v>
      </c>
      <c r="D2072" s="42" t="s">
        <v>947</v>
      </c>
      <c r="E2072" s="42" t="s">
        <v>4645</v>
      </c>
      <c r="F2072" s="40">
        <v>322</v>
      </c>
    </row>
    <row r="2073" spans="1:6" x14ac:dyDescent="0.25">
      <c r="A2073" s="42" t="s">
        <v>5979</v>
      </c>
      <c r="B2073" s="42" t="s">
        <v>2003</v>
      </c>
      <c r="C2073" s="42" t="s">
        <v>303</v>
      </c>
      <c r="D2073" s="42" t="s">
        <v>949</v>
      </c>
      <c r="E2073" s="42" t="s">
        <v>4646</v>
      </c>
      <c r="F2073" s="40">
        <v>323</v>
      </c>
    </row>
    <row r="2074" spans="1:6" x14ac:dyDescent="0.25">
      <c r="A2074" s="42" t="s">
        <v>5979</v>
      </c>
      <c r="B2074" s="42" t="s">
        <v>2003</v>
      </c>
      <c r="C2074" s="42" t="s">
        <v>303</v>
      </c>
      <c r="D2074" s="42" t="s">
        <v>951</v>
      </c>
      <c r="E2074" s="42" t="s">
        <v>4647</v>
      </c>
      <c r="F2074" s="40">
        <v>324</v>
      </c>
    </row>
    <row r="2075" spans="1:6" x14ac:dyDescent="0.25">
      <c r="A2075" s="42" t="s">
        <v>5979</v>
      </c>
      <c r="B2075" s="42" t="s">
        <v>2003</v>
      </c>
      <c r="C2075" s="42" t="s">
        <v>303</v>
      </c>
      <c r="D2075" s="42" t="s">
        <v>953</v>
      </c>
      <c r="E2075" s="42" t="s">
        <v>4648</v>
      </c>
      <c r="F2075" s="40">
        <v>325</v>
      </c>
    </row>
    <row r="2076" spans="1:6" x14ac:dyDescent="0.25">
      <c r="A2076" s="42" t="s">
        <v>5979</v>
      </c>
      <c r="B2076" s="42" t="s">
        <v>2003</v>
      </c>
      <c r="C2076" s="42" t="s">
        <v>303</v>
      </c>
      <c r="D2076" s="42" t="s">
        <v>955</v>
      </c>
      <c r="E2076" s="42" t="s">
        <v>4649</v>
      </c>
      <c r="F2076" s="40">
        <v>326</v>
      </c>
    </row>
    <row r="2077" spans="1:6" x14ac:dyDescent="0.25">
      <c r="A2077" s="42" t="s">
        <v>5979</v>
      </c>
      <c r="B2077" s="42" t="s">
        <v>2003</v>
      </c>
      <c r="C2077" s="42" t="s">
        <v>303</v>
      </c>
      <c r="D2077" s="42" t="s">
        <v>957</v>
      </c>
      <c r="E2077" s="42" t="s">
        <v>4650</v>
      </c>
      <c r="F2077" s="40">
        <v>327</v>
      </c>
    </row>
    <row r="2078" spans="1:6" x14ac:dyDescent="0.25">
      <c r="A2078" s="42" t="s">
        <v>5979</v>
      </c>
      <c r="B2078" s="42" t="s">
        <v>2003</v>
      </c>
      <c r="C2078" s="42" t="s">
        <v>303</v>
      </c>
      <c r="D2078" s="42" t="s">
        <v>959</v>
      </c>
      <c r="E2078" s="42" t="s">
        <v>4651</v>
      </c>
      <c r="F2078" s="40">
        <v>328</v>
      </c>
    </row>
    <row r="2079" spans="1:6" x14ac:dyDescent="0.25">
      <c r="A2079" s="42" t="s">
        <v>5979</v>
      </c>
      <c r="B2079" s="42" t="s">
        <v>2003</v>
      </c>
      <c r="C2079" s="42" t="s">
        <v>303</v>
      </c>
      <c r="D2079" s="42" t="s">
        <v>961</v>
      </c>
      <c r="E2079" s="42" t="s">
        <v>4652</v>
      </c>
      <c r="F2079" s="40">
        <v>329</v>
      </c>
    </row>
    <row r="2080" spans="1:6" x14ac:dyDescent="0.25">
      <c r="A2080" s="42" t="s">
        <v>5979</v>
      </c>
      <c r="B2080" s="42" t="s">
        <v>2003</v>
      </c>
      <c r="C2080" s="42" t="s">
        <v>303</v>
      </c>
      <c r="D2080" s="42" t="s">
        <v>963</v>
      </c>
      <c r="E2080" s="42" t="s">
        <v>4653</v>
      </c>
      <c r="F2080" s="40">
        <v>330</v>
      </c>
    </row>
    <row r="2081" spans="1:6" x14ac:dyDescent="0.25">
      <c r="A2081" s="42" t="s">
        <v>5979</v>
      </c>
      <c r="B2081" s="42" t="s">
        <v>2003</v>
      </c>
      <c r="C2081" s="42" t="s">
        <v>303</v>
      </c>
      <c r="D2081" s="42" t="s">
        <v>965</v>
      </c>
      <c r="E2081" s="42" t="s">
        <v>4654</v>
      </c>
      <c r="F2081" s="40">
        <v>331</v>
      </c>
    </row>
    <row r="2082" spans="1:6" x14ac:dyDescent="0.25">
      <c r="A2082" s="42" t="s">
        <v>5979</v>
      </c>
      <c r="B2082" s="42" t="s">
        <v>2003</v>
      </c>
      <c r="C2082" s="42" t="s">
        <v>303</v>
      </c>
      <c r="D2082" s="42" t="s">
        <v>967</v>
      </c>
      <c r="E2082" s="42" t="s">
        <v>4655</v>
      </c>
      <c r="F2082" s="40">
        <v>332</v>
      </c>
    </row>
    <row r="2083" spans="1:6" x14ac:dyDescent="0.25">
      <c r="A2083" s="42" t="s">
        <v>5979</v>
      </c>
      <c r="B2083" s="42" t="s">
        <v>2003</v>
      </c>
      <c r="C2083" s="42" t="s">
        <v>303</v>
      </c>
      <c r="D2083" s="42" t="s">
        <v>969</v>
      </c>
      <c r="E2083" s="42" t="s">
        <v>4656</v>
      </c>
      <c r="F2083" s="40">
        <v>333</v>
      </c>
    </row>
    <row r="2084" spans="1:6" x14ac:dyDescent="0.25">
      <c r="A2084" s="42" t="s">
        <v>5979</v>
      </c>
      <c r="B2084" s="42" t="s">
        <v>2003</v>
      </c>
      <c r="C2084" s="42" t="s">
        <v>303</v>
      </c>
      <c r="D2084" s="42" t="s">
        <v>971</v>
      </c>
      <c r="E2084" s="42" t="s">
        <v>4657</v>
      </c>
      <c r="F2084" s="40">
        <v>334</v>
      </c>
    </row>
    <row r="2085" spans="1:6" x14ac:dyDescent="0.25">
      <c r="A2085" s="42" t="s">
        <v>5979</v>
      </c>
      <c r="B2085" s="42" t="s">
        <v>2003</v>
      </c>
      <c r="C2085" s="42" t="s">
        <v>303</v>
      </c>
      <c r="D2085" s="42" t="s">
        <v>973</v>
      </c>
      <c r="E2085" s="42" t="s">
        <v>4658</v>
      </c>
      <c r="F2085" s="40">
        <v>335</v>
      </c>
    </row>
    <row r="2086" spans="1:6" x14ac:dyDescent="0.25">
      <c r="A2086" s="42" t="s">
        <v>5979</v>
      </c>
      <c r="B2086" s="42" t="s">
        <v>2003</v>
      </c>
      <c r="C2086" s="42" t="s">
        <v>303</v>
      </c>
      <c r="D2086" s="42" t="s">
        <v>975</v>
      </c>
      <c r="E2086" s="42" t="s">
        <v>4659</v>
      </c>
      <c r="F2086" s="40">
        <v>336</v>
      </c>
    </row>
    <row r="2087" spans="1:6" x14ac:dyDescent="0.25">
      <c r="A2087" s="42" t="s">
        <v>5979</v>
      </c>
      <c r="B2087" s="42" t="s">
        <v>2003</v>
      </c>
      <c r="C2087" s="42" t="s">
        <v>303</v>
      </c>
      <c r="D2087" s="42" t="s">
        <v>977</v>
      </c>
      <c r="E2087" s="42" t="s">
        <v>4660</v>
      </c>
      <c r="F2087" s="40">
        <v>337</v>
      </c>
    </row>
    <row r="2088" spans="1:6" x14ac:dyDescent="0.25">
      <c r="A2088" s="42" t="s">
        <v>5979</v>
      </c>
      <c r="B2088" s="42" t="s">
        <v>2003</v>
      </c>
      <c r="C2088" s="42" t="s">
        <v>303</v>
      </c>
      <c r="D2088" s="42" t="s">
        <v>979</v>
      </c>
      <c r="E2088" s="42" t="s">
        <v>4661</v>
      </c>
      <c r="F2088" s="40">
        <v>338</v>
      </c>
    </row>
    <row r="2089" spans="1:6" x14ac:dyDescent="0.25">
      <c r="A2089" s="42" t="s">
        <v>5979</v>
      </c>
      <c r="B2089" s="42" t="s">
        <v>2003</v>
      </c>
      <c r="C2089" s="42" t="s">
        <v>303</v>
      </c>
      <c r="D2089" s="42" t="s">
        <v>981</v>
      </c>
      <c r="E2089" s="42" t="s">
        <v>4662</v>
      </c>
      <c r="F2089" s="40">
        <v>339</v>
      </c>
    </row>
    <row r="2090" spans="1:6" x14ac:dyDescent="0.25">
      <c r="A2090" s="42" t="s">
        <v>5979</v>
      </c>
      <c r="B2090" s="42" t="s">
        <v>2003</v>
      </c>
      <c r="C2090" s="42" t="s">
        <v>303</v>
      </c>
      <c r="D2090" s="42" t="s">
        <v>983</v>
      </c>
      <c r="E2090" s="42" t="s">
        <v>4663</v>
      </c>
      <c r="F2090" s="40">
        <v>340</v>
      </c>
    </row>
    <row r="2091" spans="1:6" x14ac:dyDescent="0.25">
      <c r="A2091" s="42" t="s">
        <v>5979</v>
      </c>
      <c r="B2091" s="42" t="s">
        <v>2003</v>
      </c>
      <c r="C2091" s="42" t="s">
        <v>303</v>
      </c>
      <c r="D2091" s="42" t="s">
        <v>985</v>
      </c>
      <c r="E2091" s="42" t="s">
        <v>4664</v>
      </c>
      <c r="F2091" s="40">
        <v>341</v>
      </c>
    </row>
    <row r="2092" spans="1:6" x14ac:dyDescent="0.25">
      <c r="A2092" s="42" t="s">
        <v>5979</v>
      </c>
      <c r="B2092" s="42" t="s">
        <v>2003</v>
      </c>
      <c r="C2092" s="42" t="s">
        <v>303</v>
      </c>
      <c r="D2092" s="42" t="s">
        <v>987</v>
      </c>
      <c r="E2092" s="42" t="s">
        <v>4665</v>
      </c>
      <c r="F2092" s="40">
        <v>342</v>
      </c>
    </row>
    <row r="2093" spans="1:6" x14ac:dyDescent="0.25">
      <c r="A2093" s="42" t="s">
        <v>5979</v>
      </c>
      <c r="B2093" s="42" t="s">
        <v>2003</v>
      </c>
      <c r="C2093" s="42" t="s">
        <v>303</v>
      </c>
      <c r="D2093" s="42" t="s">
        <v>989</v>
      </c>
      <c r="E2093" s="42" t="s">
        <v>4666</v>
      </c>
      <c r="F2093" s="40">
        <v>343</v>
      </c>
    </row>
    <row r="2094" spans="1:6" x14ac:dyDescent="0.25">
      <c r="A2094" s="42" t="s">
        <v>5979</v>
      </c>
      <c r="B2094" s="42" t="s">
        <v>2003</v>
      </c>
      <c r="C2094" s="42" t="s">
        <v>303</v>
      </c>
      <c r="D2094" s="42" t="s">
        <v>991</v>
      </c>
      <c r="E2094" s="42" t="s">
        <v>4667</v>
      </c>
      <c r="F2094" s="40">
        <v>344</v>
      </c>
    </row>
    <row r="2095" spans="1:6" x14ac:dyDescent="0.25">
      <c r="A2095" s="42" t="s">
        <v>5979</v>
      </c>
      <c r="B2095" s="42" t="s">
        <v>2003</v>
      </c>
      <c r="C2095" s="42" t="s">
        <v>303</v>
      </c>
      <c r="D2095" s="42" t="s">
        <v>993</v>
      </c>
      <c r="E2095" s="42" t="s">
        <v>4668</v>
      </c>
      <c r="F2095" s="40">
        <v>345</v>
      </c>
    </row>
    <row r="2096" spans="1:6" x14ac:dyDescent="0.25">
      <c r="A2096" s="42" t="s">
        <v>5979</v>
      </c>
      <c r="B2096" s="42" t="s">
        <v>2003</v>
      </c>
      <c r="C2096" s="42" t="s">
        <v>303</v>
      </c>
      <c r="D2096" s="42" t="s">
        <v>995</v>
      </c>
      <c r="E2096" s="42" t="s">
        <v>4669</v>
      </c>
      <c r="F2096" s="40">
        <v>346</v>
      </c>
    </row>
    <row r="2097" spans="1:6" x14ac:dyDescent="0.25">
      <c r="A2097" s="42" t="s">
        <v>5979</v>
      </c>
      <c r="B2097" s="42" t="s">
        <v>2003</v>
      </c>
      <c r="C2097" s="42" t="s">
        <v>303</v>
      </c>
      <c r="D2097" s="42" t="s">
        <v>997</v>
      </c>
      <c r="E2097" s="42" t="s">
        <v>4670</v>
      </c>
      <c r="F2097" s="40">
        <v>347</v>
      </c>
    </row>
    <row r="2098" spans="1:6" x14ac:dyDescent="0.25">
      <c r="A2098" s="42" t="s">
        <v>5979</v>
      </c>
      <c r="B2098" s="42" t="s">
        <v>2003</v>
      </c>
      <c r="C2098" s="42" t="s">
        <v>303</v>
      </c>
      <c r="D2098" s="42" t="s">
        <v>999</v>
      </c>
      <c r="E2098" s="42" t="s">
        <v>4671</v>
      </c>
      <c r="F2098" s="40">
        <v>348</v>
      </c>
    </row>
    <row r="2099" spans="1:6" x14ac:dyDescent="0.25">
      <c r="A2099" s="42" t="s">
        <v>5979</v>
      </c>
      <c r="B2099" s="42" t="s">
        <v>2003</v>
      </c>
      <c r="C2099" s="42" t="s">
        <v>303</v>
      </c>
      <c r="D2099" s="42" t="s">
        <v>1001</v>
      </c>
      <c r="E2099" s="42" t="s">
        <v>4672</v>
      </c>
      <c r="F2099" s="40">
        <v>349</v>
      </c>
    </row>
    <row r="2100" spans="1:6" x14ac:dyDescent="0.25">
      <c r="A2100" s="42" t="s">
        <v>5979</v>
      </c>
      <c r="B2100" s="42" t="s">
        <v>2003</v>
      </c>
      <c r="C2100" s="42" t="s">
        <v>303</v>
      </c>
      <c r="D2100" s="42" t="s">
        <v>1003</v>
      </c>
      <c r="E2100" s="42" t="s">
        <v>4673</v>
      </c>
      <c r="F2100" s="40">
        <v>350</v>
      </c>
    </row>
    <row r="2101" spans="1:6" x14ac:dyDescent="0.25">
      <c r="A2101" s="42" t="s">
        <v>5979</v>
      </c>
      <c r="B2101" s="42" t="s">
        <v>2003</v>
      </c>
      <c r="C2101" s="42" t="s">
        <v>303</v>
      </c>
      <c r="D2101" s="42" t="s">
        <v>1005</v>
      </c>
      <c r="E2101" s="42" t="s">
        <v>4674</v>
      </c>
      <c r="F2101" s="40">
        <v>351</v>
      </c>
    </row>
    <row r="2102" spans="1:6" x14ac:dyDescent="0.25">
      <c r="A2102" s="42" t="s">
        <v>5979</v>
      </c>
      <c r="B2102" s="42" t="s">
        <v>2003</v>
      </c>
      <c r="C2102" s="42" t="s">
        <v>303</v>
      </c>
      <c r="D2102" s="42" t="s">
        <v>1007</v>
      </c>
      <c r="E2102" s="42" t="s">
        <v>4675</v>
      </c>
      <c r="F2102" s="40">
        <v>352</v>
      </c>
    </row>
    <row r="2103" spans="1:6" x14ac:dyDescent="0.25">
      <c r="A2103" s="42" t="s">
        <v>5979</v>
      </c>
      <c r="B2103" s="42" t="s">
        <v>2003</v>
      </c>
      <c r="C2103" s="42" t="s">
        <v>303</v>
      </c>
      <c r="D2103" s="42" t="s">
        <v>1009</v>
      </c>
      <c r="E2103" s="42" t="s">
        <v>4676</v>
      </c>
      <c r="F2103" s="40">
        <v>353</v>
      </c>
    </row>
    <row r="2104" spans="1:6" x14ac:dyDescent="0.25">
      <c r="A2104" s="42" t="s">
        <v>5979</v>
      </c>
      <c r="B2104" s="42" t="s">
        <v>2003</v>
      </c>
      <c r="C2104" s="42" t="s">
        <v>303</v>
      </c>
      <c r="D2104" s="42" t="s">
        <v>1011</v>
      </c>
      <c r="E2104" s="42" t="s">
        <v>4677</v>
      </c>
      <c r="F2104" s="40">
        <v>354</v>
      </c>
    </row>
    <row r="2105" spans="1:6" x14ac:dyDescent="0.25">
      <c r="A2105" s="42" t="s">
        <v>5979</v>
      </c>
      <c r="B2105" s="42" t="s">
        <v>2003</v>
      </c>
      <c r="C2105" s="42" t="s">
        <v>303</v>
      </c>
      <c r="D2105" s="42" t="s">
        <v>1013</v>
      </c>
      <c r="E2105" s="42" t="s">
        <v>4678</v>
      </c>
      <c r="F2105" s="40">
        <v>355</v>
      </c>
    </row>
    <row r="2106" spans="1:6" x14ac:dyDescent="0.25">
      <c r="A2106" s="42" t="s">
        <v>5979</v>
      </c>
      <c r="B2106" s="42" t="s">
        <v>2003</v>
      </c>
      <c r="C2106" s="42" t="s">
        <v>303</v>
      </c>
      <c r="D2106" s="42" t="s">
        <v>1015</v>
      </c>
      <c r="E2106" s="42" t="s">
        <v>4679</v>
      </c>
      <c r="F2106" s="40">
        <v>356</v>
      </c>
    </row>
    <row r="2107" spans="1:6" x14ac:dyDescent="0.25">
      <c r="A2107" s="42" t="s">
        <v>5979</v>
      </c>
      <c r="B2107" s="42" t="s">
        <v>2003</v>
      </c>
      <c r="C2107" s="42" t="s">
        <v>303</v>
      </c>
      <c r="D2107" s="42" t="s">
        <v>1017</v>
      </c>
      <c r="E2107" s="42" t="s">
        <v>4680</v>
      </c>
      <c r="F2107" s="40">
        <v>357</v>
      </c>
    </row>
    <row r="2108" spans="1:6" x14ac:dyDescent="0.25">
      <c r="A2108" s="42" t="s">
        <v>5979</v>
      </c>
      <c r="B2108" s="42" t="s">
        <v>2003</v>
      </c>
      <c r="C2108" s="42" t="s">
        <v>303</v>
      </c>
      <c r="D2108" s="42" t="s">
        <v>1019</v>
      </c>
      <c r="E2108" s="42" t="s">
        <v>4681</v>
      </c>
      <c r="F2108" s="40">
        <v>358</v>
      </c>
    </row>
    <row r="2109" spans="1:6" x14ac:dyDescent="0.25">
      <c r="A2109" s="42" t="s">
        <v>5979</v>
      </c>
      <c r="B2109" s="42" t="s">
        <v>2003</v>
      </c>
      <c r="C2109" s="42" t="s">
        <v>303</v>
      </c>
      <c r="D2109" s="42" t="s">
        <v>1021</v>
      </c>
      <c r="E2109" s="42" t="s">
        <v>4682</v>
      </c>
      <c r="F2109" s="40">
        <v>359</v>
      </c>
    </row>
    <row r="2110" spans="1:6" x14ac:dyDescent="0.25">
      <c r="A2110" s="42" t="s">
        <v>5979</v>
      </c>
      <c r="B2110" s="42" t="s">
        <v>2003</v>
      </c>
      <c r="C2110" s="42" t="s">
        <v>303</v>
      </c>
      <c r="D2110" s="42" t="s">
        <v>1023</v>
      </c>
      <c r="E2110" s="42" t="s">
        <v>4683</v>
      </c>
      <c r="F2110" s="40">
        <v>360</v>
      </c>
    </row>
    <row r="2111" spans="1:6" x14ac:dyDescent="0.25">
      <c r="A2111" s="42" t="s">
        <v>5979</v>
      </c>
      <c r="B2111" s="42" t="s">
        <v>2003</v>
      </c>
      <c r="C2111" s="42" t="s">
        <v>303</v>
      </c>
      <c r="D2111" s="42" t="s">
        <v>1025</v>
      </c>
      <c r="E2111" s="42" t="s">
        <v>4684</v>
      </c>
      <c r="F2111" s="40">
        <v>361</v>
      </c>
    </row>
    <row r="2112" spans="1:6" x14ac:dyDescent="0.25">
      <c r="A2112" s="42" t="s">
        <v>5979</v>
      </c>
      <c r="B2112" s="42" t="s">
        <v>2003</v>
      </c>
      <c r="C2112" s="42" t="s">
        <v>303</v>
      </c>
      <c r="D2112" s="42" t="s">
        <v>1027</v>
      </c>
      <c r="E2112" s="42" t="s">
        <v>4685</v>
      </c>
      <c r="F2112" s="40">
        <v>362</v>
      </c>
    </row>
    <row r="2113" spans="1:6" x14ac:dyDescent="0.25">
      <c r="A2113" s="42" t="s">
        <v>5979</v>
      </c>
      <c r="B2113" s="42" t="s">
        <v>2003</v>
      </c>
      <c r="C2113" s="42" t="s">
        <v>303</v>
      </c>
      <c r="D2113" s="42" t="s">
        <v>1029</v>
      </c>
      <c r="E2113" s="42" t="s">
        <v>4686</v>
      </c>
      <c r="F2113" s="40">
        <v>363</v>
      </c>
    </row>
    <row r="2114" spans="1:6" x14ac:dyDescent="0.25">
      <c r="A2114" s="42" t="s">
        <v>5979</v>
      </c>
      <c r="B2114" s="42" t="s">
        <v>2003</v>
      </c>
      <c r="C2114" s="42" t="s">
        <v>303</v>
      </c>
      <c r="D2114" s="42" t="s">
        <v>1031</v>
      </c>
      <c r="E2114" s="42" t="s">
        <v>4687</v>
      </c>
      <c r="F2114" s="40">
        <v>364</v>
      </c>
    </row>
    <row r="2115" spans="1:6" x14ac:dyDescent="0.25">
      <c r="A2115" s="42" t="s">
        <v>5979</v>
      </c>
      <c r="B2115" s="42" t="s">
        <v>2003</v>
      </c>
      <c r="C2115" s="42" t="s">
        <v>303</v>
      </c>
      <c r="D2115" s="42" t="s">
        <v>1033</v>
      </c>
      <c r="E2115" s="42" t="s">
        <v>4688</v>
      </c>
      <c r="F2115" s="40">
        <v>365</v>
      </c>
    </row>
    <row r="2116" spans="1:6" x14ac:dyDescent="0.25">
      <c r="A2116" s="42" t="s">
        <v>5979</v>
      </c>
      <c r="B2116" s="42" t="s">
        <v>2003</v>
      </c>
      <c r="C2116" s="42" t="s">
        <v>303</v>
      </c>
      <c r="D2116" s="42" t="s">
        <v>1035</v>
      </c>
      <c r="E2116" s="42" t="s">
        <v>4689</v>
      </c>
      <c r="F2116" s="40">
        <v>366</v>
      </c>
    </row>
    <row r="2117" spans="1:6" x14ac:dyDescent="0.25">
      <c r="A2117" s="42" t="s">
        <v>5979</v>
      </c>
      <c r="B2117" s="42" t="s">
        <v>2003</v>
      </c>
      <c r="C2117" s="42" t="s">
        <v>303</v>
      </c>
      <c r="D2117" s="42" t="s">
        <v>1037</v>
      </c>
      <c r="E2117" s="42" t="s">
        <v>4690</v>
      </c>
      <c r="F2117" s="40">
        <v>367</v>
      </c>
    </row>
    <row r="2118" spans="1:6" x14ac:dyDescent="0.25">
      <c r="A2118" s="42" t="s">
        <v>5979</v>
      </c>
      <c r="B2118" s="42" t="s">
        <v>2003</v>
      </c>
      <c r="C2118" s="42" t="s">
        <v>303</v>
      </c>
      <c r="D2118" s="42" t="s">
        <v>1039</v>
      </c>
      <c r="E2118" s="42" t="s">
        <v>4691</v>
      </c>
      <c r="F2118" s="40">
        <v>368</v>
      </c>
    </row>
    <row r="2119" spans="1:6" x14ac:dyDescent="0.25">
      <c r="A2119" s="42" t="s">
        <v>5979</v>
      </c>
      <c r="B2119" s="42" t="s">
        <v>2003</v>
      </c>
      <c r="C2119" s="42" t="s">
        <v>303</v>
      </c>
      <c r="D2119" s="42" t="s">
        <v>1041</v>
      </c>
      <c r="E2119" s="42" t="s">
        <v>4692</v>
      </c>
      <c r="F2119" s="40">
        <v>369</v>
      </c>
    </row>
    <row r="2120" spans="1:6" x14ac:dyDescent="0.25">
      <c r="A2120" s="42" t="s">
        <v>5979</v>
      </c>
      <c r="B2120" s="42" t="s">
        <v>2003</v>
      </c>
      <c r="C2120" s="42" t="s">
        <v>303</v>
      </c>
      <c r="D2120" s="42" t="s">
        <v>1043</v>
      </c>
      <c r="E2120" s="42" t="s">
        <v>4693</v>
      </c>
      <c r="F2120" s="40">
        <v>370</v>
      </c>
    </row>
    <row r="2121" spans="1:6" x14ac:dyDescent="0.25">
      <c r="A2121" s="42" t="s">
        <v>5979</v>
      </c>
      <c r="B2121" s="42" t="s">
        <v>2003</v>
      </c>
      <c r="C2121" s="42" t="s">
        <v>303</v>
      </c>
      <c r="D2121" s="42" t="s">
        <v>1045</v>
      </c>
      <c r="E2121" s="42" t="s">
        <v>4694</v>
      </c>
      <c r="F2121" s="40">
        <v>371</v>
      </c>
    </row>
    <row r="2122" spans="1:6" x14ac:dyDescent="0.25">
      <c r="A2122" s="42" t="s">
        <v>5979</v>
      </c>
      <c r="B2122" s="42" t="s">
        <v>2003</v>
      </c>
      <c r="C2122" s="42" t="s">
        <v>303</v>
      </c>
      <c r="D2122" s="42" t="s">
        <v>1047</v>
      </c>
      <c r="E2122" s="42" t="s">
        <v>4695</v>
      </c>
      <c r="F2122" s="40">
        <v>372</v>
      </c>
    </row>
    <row r="2123" spans="1:6" x14ac:dyDescent="0.25">
      <c r="A2123" s="42" t="s">
        <v>5979</v>
      </c>
      <c r="B2123" s="42" t="s">
        <v>2003</v>
      </c>
      <c r="C2123" s="42" t="s">
        <v>303</v>
      </c>
      <c r="D2123" s="42" t="s">
        <v>1049</v>
      </c>
      <c r="E2123" s="42" t="s">
        <v>4696</v>
      </c>
      <c r="F2123" s="40">
        <v>373</v>
      </c>
    </row>
    <row r="2124" spans="1:6" x14ac:dyDescent="0.25">
      <c r="A2124" s="42" t="s">
        <v>5979</v>
      </c>
      <c r="B2124" s="42" t="s">
        <v>2003</v>
      </c>
      <c r="C2124" s="42" t="s">
        <v>303</v>
      </c>
      <c r="D2124" s="42" t="s">
        <v>1051</v>
      </c>
      <c r="E2124" s="42" t="s">
        <v>4697</v>
      </c>
      <c r="F2124" s="40">
        <v>374</v>
      </c>
    </row>
    <row r="2125" spans="1:6" x14ac:dyDescent="0.25">
      <c r="A2125" s="42" t="s">
        <v>5979</v>
      </c>
      <c r="B2125" s="42" t="s">
        <v>2003</v>
      </c>
      <c r="C2125" s="42" t="s">
        <v>303</v>
      </c>
      <c r="D2125" s="42" t="s">
        <v>1053</v>
      </c>
      <c r="E2125" s="42" t="s">
        <v>4698</v>
      </c>
      <c r="F2125" s="40">
        <v>375</v>
      </c>
    </row>
    <row r="2126" spans="1:6" x14ac:dyDescent="0.25">
      <c r="A2126" s="42" t="s">
        <v>5979</v>
      </c>
      <c r="B2126" s="42" t="s">
        <v>2003</v>
      </c>
      <c r="C2126" s="42" t="s">
        <v>303</v>
      </c>
      <c r="D2126" s="42" t="s">
        <v>1055</v>
      </c>
      <c r="E2126" s="42" t="s">
        <v>4699</v>
      </c>
      <c r="F2126" s="40">
        <v>376</v>
      </c>
    </row>
    <row r="2127" spans="1:6" x14ac:dyDescent="0.25">
      <c r="A2127" s="42" t="s">
        <v>5979</v>
      </c>
      <c r="B2127" s="42" t="s">
        <v>2003</v>
      </c>
      <c r="C2127" s="42" t="s">
        <v>303</v>
      </c>
      <c r="D2127" s="42" t="s">
        <v>1057</v>
      </c>
      <c r="E2127" s="42" t="s">
        <v>4700</v>
      </c>
      <c r="F2127" s="40">
        <v>377</v>
      </c>
    </row>
    <row r="2128" spans="1:6" x14ac:dyDescent="0.25">
      <c r="A2128" s="42" t="s">
        <v>5979</v>
      </c>
      <c r="B2128" s="42" t="s">
        <v>2003</v>
      </c>
      <c r="C2128" s="42" t="s">
        <v>303</v>
      </c>
      <c r="D2128" s="42" t="s">
        <v>1059</v>
      </c>
      <c r="E2128" s="42" t="s">
        <v>4701</v>
      </c>
      <c r="F2128" s="40">
        <v>378</v>
      </c>
    </row>
    <row r="2129" spans="1:6" x14ac:dyDescent="0.25">
      <c r="A2129" s="42" t="s">
        <v>5979</v>
      </c>
      <c r="B2129" s="42" t="s">
        <v>2003</v>
      </c>
      <c r="C2129" s="42" t="s">
        <v>303</v>
      </c>
      <c r="D2129" s="42" t="s">
        <v>1061</v>
      </c>
      <c r="E2129" s="42" t="s">
        <v>4702</v>
      </c>
      <c r="F2129" s="40">
        <v>379</v>
      </c>
    </row>
    <row r="2130" spans="1:6" x14ac:dyDescent="0.25">
      <c r="A2130" s="42" t="s">
        <v>5979</v>
      </c>
      <c r="B2130" s="42" t="s">
        <v>2003</v>
      </c>
      <c r="C2130" s="42" t="s">
        <v>303</v>
      </c>
      <c r="D2130" s="42" t="s">
        <v>1063</v>
      </c>
      <c r="E2130" s="42" t="s">
        <v>4703</v>
      </c>
      <c r="F2130" s="40">
        <v>380</v>
      </c>
    </row>
    <row r="2131" spans="1:6" x14ac:dyDescent="0.25">
      <c r="A2131" s="42" t="s">
        <v>5979</v>
      </c>
      <c r="B2131" s="42" t="s">
        <v>2003</v>
      </c>
      <c r="C2131" s="42" t="s">
        <v>303</v>
      </c>
      <c r="D2131" s="42" t="s">
        <v>1065</v>
      </c>
      <c r="E2131" s="42" t="s">
        <v>4704</v>
      </c>
      <c r="F2131" s="40">
        <v>381</v>
      </c>
    </row>
    <row r="2132" spans="1:6" x14ac:dyDescent="0.25">
      <c r="A2132" s="42" t="s">
        <v>5979</v>
      </c>
      <c r="B2132" s="42" t="s">
        <v>2003</v>
      </c>
      <c r="C2132" s="42" t="s">
        <v>303</v>
      </c>
      <c r="D2132" s="42" t="s">
        <v>1067</v>
      </c>
      <c r="E2132" s="42" t="s">
        <v>4705</v>
      </c>
      <c r="F2132" s="40">
        <v>382</v>
      </c>
    </row>
    <row r="2133" spans="1:6" x14ac:dyDescent="0.25">
      <c r="A2133" s="42" t="s">
        <v>5979</v>
      </c>
      <c r="B2133" s="42" t="s">
        <v>2003</v>
      </c>
      <c r="C2133" s="42" t="s">
        <v>303</v>
      </c>
      <c r="D2133" s="42" t="s">
        <v>1069</v>
      </c>
      <c r="E2133" s="42" t="s">
        <v>4706</v>
      </c>
      <c r="F2133" s="40">
        <v>383</v>
      </c>
    </row>
    <row r="2134" spans="1:6" x14ac:dyDescent="0.25">
      <c r="A2134" s="42" t="s">
        <v>5979</v>
      </c>
      <c r="B2134" s="42" t="s">
        <v>2003</v>
      </c>
      <c r="C2134" s="42" t="s">
        <v>303</v>
      </c>
      <c r="D2134" s="42" t="s">
        <v>1071</v>
      </c>
      <c r="E2134" s="42" t="s">
        <v>4707</v>
      </c>
      <c r="F2134" s="40">
        <v>384</v>
      </c>
    </row>
    <row r="2135" spans="1:6" x14ac:dyDescent="0.25">
      <c r="A2135" s="42" t="s">
        <v>5979</v>
      </c>
      <c r="B2135" s="42" t="s">
        <v>2003</v>
      </c>
      <c r="C2135" s="42" t="s">
        <v>303</v>
      </c>
      <c r="D2135" s="42" t="s">
        <v>1073</v>
      </c>
      <c r="E2135" s="42" t="s">
        <v>4708</v>
      </c>
      <c r="F2135" s="40">
        <v>385</v>
      </c>
    </row>
    <row r="2136" spans="1:6" x14ac:dyDescent="0.25">
      <c r="A2136" s="42" t="s">
        <v>5979</v>
      </c>
      <c r="B2136" s="42" t="s">
        <v>2003</v>
      </c>
      <c r="C2136" s="42" t="s">
        <v>303</v>
      </c>
      <c r="D2136" s="42" t="s">
        <v>1075</v>
      </c>
      <c r="E2136" s="42" t="s">
        <v>4709</v>
      </c>
      <c r="F2136" s="40">
        <v>386</v>
      </c>
    </row>
    <row r="2137" spans="1:6" x14ac:dyDescent="0.25">
      <c r="A2137" s="42" t="s">
        <v>5979</v>
      </c>
      <c r="B2137" s="42" t="s">
        <v>2003</v>
      </c>
      <c r="C2137" s="42" t="s">
        <v>303</v>
      </c>
      <c r="D2137" s="42" t="s">
        <v>1077</v>
      </c>
      <c r="E2137" s="42" t="s">
        <v>4710</v>
      </c>
      <c r="F2137" s="40">
        <v>387</v>
      </c>
    </row>
    <row r="2138" spans="1:6" x14ac:dyDescent="0.25">
      <c r="A2138" s="42" t="s">
        <v>5979</v>
      </c>
      <c r="B2138" s="42" t="s">
        <v>2003</v>
      </c>
      <c r="C2138" s="42" t="s">
        <v>303</v>
      </c>
      <c r="D2138" s="42" t="s">
        <v>1079</v>
      </c>
      <c r="E2138" s="42" t="s">
        <v>4711</v>
      </c>
      <c r="F2138" s="40">
        <v>388</v>
      </c>
    </row>
    <row r="2139" spans="1:6" x14ac:dyDescent="0.25">
      <c r="A2139" s="42" t="s">
        <v>5979</v>
      </c>
      <c r="B2139" s="42" t="s">
        <v>2003</v>
      </c>
      <c r="C2139" s="42" t="s">
        <v>303</v>
      </c>
      <c r="D2139" s="42" t="s">
        <v>1081</v>
      </c>
      <c r="E2139" s="42" t="s">
        <v>4712</v>
      </c>
      <c r="F2139" s="40">
        <v>389</v>
      </c>
    </row>
    <row r="2140" spans="1:6" x14ac:dyDescent="0.25">
      <c r="A2140" s="42" t="s">
        <v>5979</v>
      </c>
      <c r="B2140" s="42" t="s">
        <v>2003</v>
      </c>
      <c r="C2140" s="42" t="s">
        <v>303</v>
      </c>
      <c r="D2140" s="42" t="s">
        <v>1083</v>
      </c>
      <c r="E2140" s="42" t="s">
        <v>4713</v>
      </c>
      <c r="F2140" s="40">
        <v>390</v>
      </c>
    </row>
    <row r="2141" spans="1:6" x14ac:dyDescent="0.25">
      <c r="A2141" s="42" t="s">
        <v>5979</v>
      </c>
      <c r="B2141" s="42" t="s">
        <v>2003</v>
      </c>
      <c r="C2141" s="42" t="s">
        <v>303</v>
      </c>
      <c r="D2141" s="42" t="s">
        <v>1085</v>
      </c>
      <c r="E2141" s="42" t="s">
        <v>4714</v>
      </c>
      <c r="F2141" s="40">
        <v>391</v>
      </c>
    </row>
    <row r="2142" spans="1:6" x14ac:dyDescent="0.25">
      <c r="A2142" s="42" t="s">
        <v>5979</v>
      </c>
      <c r="B2142" s="42" t="s">
        <v>2003</v>
      </c>
      <c r="C2142" s="42" t="s">
        <v>303</v>
      </c>
      <c r="D2142" s="42" t="s">
        <v>1087</v>
      </c>
      <c r="E2142" s="42" t="s">
        <v>4715</v>
      </c>
      <c r="F2142" s="40">
        <v>392</v>
      </c>
    </row>
    <row r="2143" spans="1:6" x14ac:dyDescent="0.25">
      <c r="A2143" s="42" t="s">
        <v>5979</v>
      </c>
      <c r="B2143" s="42" t="s">
        <v>2003</v>
      </c>
      <c r="C2143" s="42" t="s">
        <v>303</v>
      </c>
      <c r="D2143" s="42" t="s">
        <v>1089</v>
      </c>
      <c r="E2143" s="42" t="s">
        <v>4716</v>
      </c>
      <c r="F2143" s="40">
        <v>393</v>
      </c>
    </row>
    <row r="2144" spans="1:6" x14ac:dyDescent="0.25">
      <c r="A2144" s="42" t="s">
        <v>5979</v>
      </c>
      <c r="B2144" s="42" t="s">
        <v>2003</v>
      </c>
      <c r="C2144" s="42" t="s">
        <v>303</v>
      </c>
      <c r="D2144" s="42" t="s">
        <v>1091</v>
      </c>
      <c r="E2144" s="42" t="s">
        <v>4717</v>
      </c>
      <c r="F2144" s="40">
        <v>394</v>
      </c>
    </row>
    <row r="2145" spans="1:6" x14ac:dyDescent="0.25">
      <c r="A2145" s="42" t="s">
        <v>5979</v>
      </c>
      <c r="B2145" s="42" t="s">
        <v>2003</v>
      </c>
      <c r="C2145" s="42" t="s">
        <v>303</v>
      </c>
      <c r="D2145" s="42" t="s">
        <v>1093</v>
      </c>
      <c r="E2145" s="42" t="s">
        <v>4718</v>
      </c>
      <c r="F2145" s="40">
        <v>395</v>
      </c>
    </row>
    <row r="2146" spans="1:6" x14ac:dyDescent="0.25">
      <c r="A2146" s="42" t="s">
        <v>5979</v>
      </c>
      <c r="B2146" s="42" t="s">
        <v>2003</v>
      </c>
      <c r="C2146" s="42" t="s">
        <v>303</v>
      </c>
      <c r="D2146" s="42" t="s">
        <v>1095</v>
      </c>
      <c r="E2146" s="42" t="s">
        <v>4719</v>
      </c>
      <c r="F2146" s="40">
        <v>396</v>
      </c>
    </row>
    <row r="2147" spans="1:6" x14ac:dyDescent="0.25">
      <c r="A2147" s="42" t="s">
        <v>5979</v>
      </c>
      <c r="B2147" s="42" t="s">
        <v>2003</v>
      </c>
      <c r="C2147" s="42" t="s">
        <v>303</v>
      </c>
      <c r="D2147" s="42" t="s">
        <v>1097</v>
      </c>
      <c r="E2147" s="42" t="s">
        <v>4720</v>
      </c>
      <c r="F2147" s="40">
        <v>397</v>
      </c>
    </row>
    <row r="2148" spans="1:6" x14ac:dyDescent="0.25">
      <c r="A2148" s="42" t="s">
        <v>5979</v>
      </c>
      <c r="B2148" s="42" t="s">
        <v>2003</v>
      </c>
      <c r="C2148" s="42" t="s">
        <v>303</v>
      </c>
      <c r="D2148" s="42" t="s">
        <v>1099</v>
      </c>
      <c r="E2148" s="42" t="s">
        <v>4721</v>
      </c>
      <c r="F2148" s="40">
        <v>398</v>
      </c>
    </row>
    <row r="2149" spans="1:6" x14ac:dyDescent="0.25">
      <c r="A2149" s="42" t="s">
        <v>5979</v>
      </c>
      <c r="B2149" s="42" t="s">
        <v>2003</v>
      </c>
      <c r="C2149" s="42" t="s">
        <v>303</v>
      </c>
      <c r="D2149" s="42" t="s">
        <v>1101</v>
      </c>
      <c r="E2149" s="42" t="s">
        <v>4722</v>
      </c>
      <c r="F2149" s="40">
        <v>399</v>
      </c>
    </row>
    <row r="2150" spans="1:6" x14ac:dyDescent="0.25">
      <c r="A2150" s="42" t="s">
        <v>5979</v>
      </c>
      <c r="B2150" s="42" t="s">
        <v>2003</v>
      </c>
      <c r="C2150" s="42" t="s">
        <v>303</v>
      </c>
      <c r="D2150" s="42" t="s">
        <v>1103</v>
      </c>
      <c r="E2150" s="42" t="s">
        <v>4723</v>
      </c>
      <c r="F2150" s="40">
        <v>400</v>
      </c>
    </row>
    <row r="2151" spans="1:6" x14ac:dyDescent="0.25">
      <c r="A2151" s="42" t="s">
        <v>5979</v>
      </c>
      <c r="B2151" s="42" t="s">
        <v>2003</v>
      </c>
      <c r="C2151" s="42" t="s">
        <v>303</v>
      </c>
      <c r="D2151" s="42" t="s">
        <v>1105</v>
      </c>
      <c r="E2151" s="42" t="s">
        <v>4724</v>
      </c>
      <c r="F2151" s="40">
        <v>401</v>
      </c>
    </row>
    <row r="2152" spans="1:6" x14ac:dyDescent="0.25">
      <c r="A2152" s="42" t="s">
        <v>5979</v>
      </c>
      <c r="B2152" s="42" t="s">
        <v>2003</v>
      </c>
      <c r="C2152" s="42" t="s">
        <v>303</v>
      </c>
      <c r="D2152" s="42" t="s">
        <v>1107</v>
      </c>
      <c r="E2152" s="42" t="s">
        <v>4725</v>
      </c>
      <c r="F2152" s="40">
        <v>402</v>
      </c>
    </row>
    <row r="2153" spans="1:6" x14ac:dyDescent="0.25">
      <c r="A2153" s="42" t="s">
        <v>5979</v>
      </c>
      <c r="B2153" s="42" t="s">
        <v>2003</v>
      </c>
      <c r="C2153" s="42" t="s">
        <v>303</v>
      </c>
      <c r="D2153" s="42" t="s">
        <v>1109</v>
      </c>
      <c r="E2153" s="42" t="s">
        <v>4726</v>
      </c>
      <c r="F2153" s="40">
        <v>403</v>
      </c>
    </row>
    <row r="2154" spans="1:6" x14ac:dyDescent="0.25">
      <c r="A2154" s="42" t="s">
        <v>5979</v>
      </c>
      <c r="B2154" s="42" t="s">
        <v>2003</v>
      </c>
      <c r="C2154" s="42" t="s">
        <v>303</v>
      </c>
      <c r="D2154" s="42" t="s">
        <v>1111</v>
      </c>
      <c r="E2154" s="42" t="s">
        <v>4727</v>
      </c>
      <c r="F2154" s="40">
        <v>404</v>
      </c>
    </row>
    <row r="2155" spans="1:6" x14ac:dyDescent="0.25">
      <c r="A2155" s="42" t="s">
        <v>5979</v>
      </c>
      <c r="B2155" s="42" t="s">
        <v>2003</v>
      </c>
      <c r="C2155" s="42" t="s">
        <v>303</v>
      </c>
      <c r="D2155" s="42" t="s">
        <v>1113</v>
      </c>
      <c r="E2155" s="42" t="s">
        <v>4728</v>
      </c>
      <c r="F2155" s="40">
        <v>405</v>
      </c>
    </row>
    <row r="2156" spans="1:6" x14ac:dyDescent="0.25">
      <c r="A2156" s="42" t="s">
        <v>5979</v>
      </c>
      <c r="B2156" s="42" t="s">
        <v>2003</v>
      </c>
      <c r="C2156" s="42" t="s">
        <v>303</v>
      </c>
      <c r="D2156" s="42" t="s">
        <v>1115</v>
      </c>
      <c r="E2156" s="42" t="s">
        <v>4729</v>
      </c>
      <c r="F2156" s="40">
        <v>406</v>
      </c>
    </row>
    <row r="2157" spans="1:6" x14ac:dyDescent="0.25">
      <c r="A2157" s="42" t="s">
        <v>5979</v>
      </c>
      <c r="B2157" s="42" t="s">
        <v>2003</v>
      </c>
      <c r="C2157" s="42" t="s">
        <v>303</v>
      </c>
      <c r="D2157" s="42" t="s">
        <v>1117</v>
      </c>
      <c r="E2157" s="42" t="s">
        <v>4730</v>
      </c>
      <c r="F2157" s="40">
        <v>407</v>
      </c>
    </row>
    <row r="2158" spans="1:6" x14ac:dyDescent="0.25">
      <c r="A2158" s="42" t="s">
        <v>5979</v>
      </c>
      <c r="B2158" s="42" t="s">
        <v>2003</v>
      </c>
      <c r="C2158" s="42" t="s">
        <v>303</v>
      </c>
      <c r="D2158" s="42" t="s">
        <v>1119</v>
      </c>
      <c r="E2158" s="42" t="s">
        <v>4731</v>
      </c>
      <c r="F2158" s="40">
        <v>408</v>
      </c>
    </row>
    <row r="2159" spans="1:6" x14ac:dyDescent="0.25">
      <c r="A2159" s="42" t="s">
        <v>5979</v>
      </c>
      <c r="B2159" s="42" t="s">
        <v>2003</v>
      </c>
      <c r="C2159" s="42" t="s">
        <v>303</v>
      </c>
      <c r="D2159" s="42" t="s">
        <v>1121</v>
      </c>
      <c r="E2159" s="42" t="s">
        <v>4732</v>
      </c>
      <c r="F2159" s="40">
        <v>409</v>
      </c>
    </row>
    <row r="2160" spans="1:6" x14ac:dyDescent="0.25">
      <c r="A2160" s="42" t="s">
        <v>5979</v>
      </c>
      <c r="B2160" s="42" t="s">
        <v>2003</v>
      </c>
      <c r="C2160" s="42" t="s">
        <v>303</v>
      </c>
      <c r="D2160" s="42" t="s">
        <v>1123</v>
      </c>
      <c r="E2160" s="42" t="s">
        <v>4733</v>
      </c>
      <c r="F2160" s="40">
        <v>410</v>
      </c>
    </row>
    <row r="2161" spans="1:6" x14ac:dyDescent="0.25">
      <c r="A2161" s="42" t="s">
        <v>5979</v>
      </c>
      <c r="B2161" s="42" t="s">
        <v>2003</v>
      </c>
      <c r="C2161" s="42" t="s">
        <v>303</v>
      </c>
      <c r="D2161" s="42" t="s">
        <v>1125</v>
      </c>
      <c r="E2161" s="42" t="s">
        <v>4734</v>
      </c>
      <c r="F2161" s="40">
        <v>411</v>
      </c>
    </row>
    <row r="2162" spans="1:6" x14ac:dyDescent="0.25">
      <c r="A2162" s="42" t="s">
        <v>5979</v>
      </c>
      <c r="B2162" s="42" t="s">
        <v>2003</v>
      </c>
      <c r="C2162" s="42" t="s">
        <v>303</v>
      </c>
      <c r="D2162" s="42" t="s">
        <v>1127</v>
      </c>
      <c r="E2162" s="42" t="s">
        <v>4735</v>
      </c>
      <c r="F2162" s="40">
        <v>412</v>
      </c>
    </row>
    <row r="2163" spans="1:6" x14ac:dyDescent="0.25">
      <c r="A2163" s="42" t="s">
        <v>5979</v>
      </c>
      <c r="B2163" s="42" t="s">
        <v>2003</v>
      </c>
      <c r="C2163" s="42" t="s">
        <v>303</v>
      </c>
      <c r="D2163" s="42" t="s">
        <v>1129</v>
      </c>
      <c r="E2163" s="42" t="s">
        <v>4736</v>
      </c>
      <c r="F2163" s="40">
        <v>413</v>
      </c>
    </row>
    <row r="2164" spans="1:6" x14ac:dyDescent="0.25">
      <c r="A2164" s="42" t="s">
        <v>5979</v>
      </c>
      <c r="B2164" s="42" t="s">
        <v>2003</v>
      </c>
      <c r="C2164" s="42" t="s">
        <v>303</v>
      </c>
      <c r="D2164" s="42" t="s">
        <v>1131</v>
      </c>
      <c r="E2164" s="42" t="s">
        <v>4737</v>
      </c>
      <c r="F2164" s="40">
        <v>414</v>
      </c>
    </row>
    <row r="2165" spans="1:6" x14ac:dyDescent="0.25">
      <c r="A2165" s="42" t="s">
        <v>5979</v>
      </c>
      <c r="B2165" s="42" t="s">
        <v>2003</v>
      </c>
      <c r="C2165" s="42" t="s">
        <v>303</v>
      </c>
      <c r="D2165" s="42" t="s">
        <v>1133</v>
      </c>
      <c r="E2165" s="42" t="s">
        <v>4738</v>
      </c>
      <c r="F2165" s="40">
        <v>415</v>
      </c>
    </row>
    <row r="2166" spans="1:6" x14ac:dyDescent="0.25">
      <c r="A2166" s="42" t="s">
        <v>5979</v>
      </c>
      <c r="B2166" s="42" t="s">
        <v>2003</v>
      </c>
      <c r="C2166" s="42" t="s">
        <v>303</v>
      </c>
      <c r="D2166" s="42" t="s">
        <v>1135</v>
      </c>
      <c r="E2166" s="42" t="s">
        <v>4739</v>
      </c>
      <c r="F2166" s="40">
        <v>416</v>
      </c>
    </row>
    <row r="2167" spans="1:6" x14ac:dyDescent="0.25">
      <c r="A2167" s="42" t="s">
        <v>5979</v>
      </c>
      <c r="B2167" s="42" t="s">
        <v>2003</v>
      </c>
      <c r="C2167" s="42" t="s">
        <v>303</v>
      </c>
      <c r="D2167" s="42" t="s">
        <v>1137</v>
      </c>
      <c r="E2167" s="42" t="s">
        <v>4740</v>
      </c>
      <c r="F2167" s="40">
        <v>417</v>
      </c>
    </row>
    <row r="2168" spans="1:6" x14ac:dyDescent="0.25">
      <c r="A2168" s="42" t="s">
        <v>5979</v>
      </c>
      <c r="B2168" s="42" t="s">
        <v>2003</v>
      </c>
      <c r="C2168" s="42" t="s">
        <v>303</v>
      </c>
      <c r="D2168" s="42" t="s">
        <v>1139</v>
      </c>
      <c r="E2168" s="42" t="s">
        <v>4741</v>
      </c>
      <c r="F2168" s="40">
        <v>418</v>
      </c>
    </row>
    <row r="2169" spans="1:6" x14ac:dyDescent="0.25">
      <c r="A2169" s="42" t="s">
        <v>5979</v>
      </c>
      <c r="B2169" s="42" t="s">
        <v>2003</v>
      </c>
      <c r="C2169" s="42" t="s">
        <v>303</v>
      </c>
      <c r="D2169" s="42" t="s">
        <v>1141</v>
      </c>
      <c r="E2169" s="42" t="s">
        <v>4742</v>
      </c>
      <c r="F2169" s="40">
        <v>419</v>
      </c>
    </row>
    <row r="2170" spans="1:6" x14ac:dyDescent="0.25">
      <c r="A2170" s="42" t="s">
        <v>5979</v>
      </c>
      <c r="B2170" s="42" t="s">
        <v>2003</v>
      </c>
      <c r="C2170" s="42" t="s">
        <v>303</v>
      </c>
      <c r="D2170" s="42" t="s">
        <v>1143</v>
      </c>
      <c r="E2170" s="42" t="s">
        <v>4743</v>
      </c>
      <c r="F2170" s="40">
        <v>420</v>
      </c>
    </row>
    <row r="2171" spans="1:6" x14ac:dyDescent="0.25">
      <c r="A2171" s="42" t="s">
        <v>5979</v>
      </c>
      <c r="B2171" s="42" t="s">
        <v>2003</v>
      </c>
      <c r="C2171" s="42" t="s">
        <v>303</v>
      </c>
      <c r="D2171" s="42" t="s">
        <v>1145</v>
      </c>
      <c r="E2171" s="42" t="s">
        <v>4744</v>
      </c>
      <c r="F2171" s="40">
        <v>421</v>
      </c>
    </row>
    <row r="2172" spans="1:6" x14ac:dyDescent="0.25">
      <c r="A2172" s="42" t="s">
        <v>5979</v>
      </c>
      <c r="B2172" s="42" t="s">
        <v>2003</v>
      </c>
      <c r="C2172" s="42" t="s">
        <v>303</v>
      </c>
      <c r="D2172" s="42" t="s">
        <v>1147</v>
      </c>
      <c r="E2172" s="42" t="s">
        <v>4745</v>
      </c>
      <c r="F2172" s="40">
        <v>422</v>
      </c>
    </row>
    <row r="2173" spans="1:6" x14ac:dyDescent="0.25">
      <c r="A2173" s="42" t="s">
        <v>5979</v>
      </c>
      <c r="B2173" s="42" t="s">
        <v>2003</v>
      </c>
      <c r="C2173" s="42" t="s">
        <v>303</v>
      </c>
      <c r="D2173" s="42" t="s">
        <v>1149</v>
      </c>
      <c r="E2173" s="42" t="s">
        <v>4746</v>
      </c>
      <c r="F2173" s="40">
        <v>423</v>
      </c>
    </row>
    <row r="2174" spans="1:6" x14ac:dyDescent="0.25">
      <c r="A2174" s="42" t="s">
        <v>5979</v>
      </c>
      <c r="B2174" s="42" t="s">
        <v>2003</v>
      </c>
      <c r="C2174" s="42" t="s">
        <v>303</v>
      </c>
      <c r="D2174" s="42" t="s">
        <v>1151</v>
      </c>
      <c r="E2174" s="42" t="s">
        <v>4747</v>
      </c>
      <c r="F2174" s="40">
        <v>424</v>
      </c>
    </row>
    <row r="2175" spans="1:6" x14ac:dyDescent="0.25">
      <c r="A2175" s="42" t="s">
        <v>5979</v>
      </c>
      <c r="B2175" s="42" t="s">
        <v>2003</v>
      </c>
      <c r="C2175" s="42" t="s">
        <v>303</v>
      </c>
      <c r="D2175" s="42" t="s">
        <v>1153</v>
      </c>
      <c r="E2175" s="42" t="s">
        <v>4748</v>
      </c>
      <c r="F2175" s="40">
        <v>425</v>
      </c>
    </row>
    <row r="2176" spans="1:6" x14ac:dyDescent="0.25">
      <c r="A2176" s="42" t="s">
        <v>5979</v>
      </c>
      <c r="B2176" s="42" t="s">
        <v>2003</v>
      </c>
      <c r="C2176" s="42" t="s">
        <v>303</v>
      </c>
      <c r="D2176" s="42" t="s">
        <v>1155</v>
      </c>
      <c r="E2176" s="42" t="s">
        <v>4749</v>
      </c>
      <c r="F2176" s="40">
        <v>426</v>
      </c>
    </row>
    <row r="2177" spans="1:6" x14ac:dyDescent="0.25">
      <c r="A2177" s="42" t="s">
        <v>5979</v>
      </c>
      <c r="B2177" s="42" t="s">
        <v>2003</v>
      </c>
      <c r="C2177" s="42" t="s">
        <v>303</v>
      </c>
      <c r="D2177" s="42" t="s">
        <v>1157</v>
      </c>
      <c r="E2177" s="42" t="s">
        <v>4750</v>
      </c>
      <c r="F2177" s="40">
        <v>427</v>
      </c>
    </row>
    <row r="2178" spans="1:6" x14ac:dyDescent="0.25">
      <c r="A2178" s="42" t="s">
        <v>5979</v>
      </c>
      <c r="B2178" s="42" t="s">
        <v>2003</v>
      </c>
      <c r="C2178" s="42" t="s">
        <v>303</v>
      </c>
      <c r="D2178" s="42" t="s">
        <v>1159</v>
      </c>
      <c r="E2178" s="42" t="s">
        <v>4751</v>
      </c>
      <c r="F2178" s="40">
        <v>428</v>
      </c>
    </row>
    <row r="2179" spans="1:6" x14ac:dyDescent="0.25">
      <c r="A2179" s="42" t="s">
        <v>5979</v>
      </c>
      <c r="B2179" s="42" t="s">
        <v>2003</v>
      </c>
      <c r="C2179" s="42" t="s">
        <v>303</v>
      </c>
      <c r="D2179" s="42" t="s">
        <v>1161</v>
      </c>
      <c r="E2179" s="42" t="s">
        <v>4752</v>
      </c>
      <c r="F2179" s="40">
        <v>429</v>
      </c>
    </row>
    <row r="2180" spans="1:6" x14ac:dyDescent="0.25">
      <c r="A2180" s="42" t="s">
        <v>5979</v>
      </c>
      <c r="B2180" s="42" t="s">
        <v>2003</v>
      </c>
      <c r="C2180" s="42" t="s">
        <v>303</v>
      </c>
      <c r="D2180" s="42" t="s">
        <v>1163</v>
      </c>
      <c r="E2180" s="42" t="s">
        <v>4753</v>
      </c>
      <c r="F2180" s="40">
        <v>430</v>
      </c>
    </row>
    <row r="2181" spans="1:6" x14ac:dyDescent="0.25">
      <c r="A2181" s="42" t="s">
        <v>5979</v>
      </c>
      <c r="B2181" s="42" t="s">
        <v>2003</v>
      </c>
      <c r="C2181" s="42" t="s">
        <v>303</v>
      </c>
      <c r="D2181" s="42" t="s">
        <v>1165</v>
      </c>
      <c r="E2181" s="42" t="s">
        <v>4754</v>
      </c>
      <c r="F2181" s="40">
        <v>431</v>
      </c>
    </row>
    <row r="2182" spans="1:6" x14ac:dyDescent="0.25">
      <c r="A2182" s="42" t="s">
        <v>5979</v>
      </c>
      <c r="B2182" s="42" t="s">
        <v>2003</v>
      </c>
      <c r="C2182" s="42" t="s">
        <v>303</v>
      </c>
      <c r="D2182" s="42" t="s">
        <v>1167</v>
      </c>
      <c r="E2182" s="42" t="s">
        <v>4755</v>
      </c>
      <c r="F2182" s="40">
        <v>432</v>
      </c>
    </row>
    <row r="2183" spans="1:6" x14ac:dyDescent="0.25">
      <c r="A2183" s="42" t="s">
        <v>5979</v>
      </c>
      <c r="B2183" s="42" t="s">
        <v>2003</v>
      </c>
      <c r="C2183" s="42" t="s">
        <v>303</v>
      </c>
      <c r="D2183" s="42" t="s">
        <v>1169</v>
      </c>
      <c r="E2183" s="42" t="s">
        <v>4756</v>
      </c>
      <c r="F2183" s="40">
        <v>433</v>
      </c>
    </row>
    <row r="2184" spans="1:6" x14ac:dyDescent="0.25">
      <c r="A2184" s="42" t="s">
        <v>5979</v>
      </c>
      <c r="B2184" s="42" t="s">
        <v>2003</v>
      </c>
      <c r="C2184" s="42" t="s">
        <v>303</v>
      </c>
      <c r="D2184" s="42" t="s">
        <v>1171</v>
      </c>
      <c r="E2184" s="42" t="s">
        <v>4757</v>
      </c>
      <c r="F2184" s="40">
        <v>434</v>
      </c>
    </row>
    <row r="2185" spans="1:6" x14ac:dyDescent="0.25">
      <c r="A2185" s="42" t="s">
        <v>5979</v>
      </c>
      <c r="B2185" s="42" t="s">
        <v>2003</v>
      </c>
      <c r="C2185" s="42" t="s">
        <v>303</v>
      </c>
      <c r="D2185" s="42" t="s">
        <v>1173</v>
      </c>
      <c r="E2185" s="42" t="s">
        <v>4758</v>
      </c>
      <c r="F2185" s="40">
        <v>435</v>
      </c>
    </row>
    <row r="2186" spans="1:6" x14ac:dyDescent="0.25">
      <c r="A2186" s="42" t="s">
        <v>5979</v>
      </c>
      <c r="B2186" s="42" t="s">
        <v>2003</v>
      </c>
      <c r="C2186" s="42" t="s">
        <v>303</v>
      </c>
      <c r="D2186" s="42" t="s">
        <v>1175</v>
      </c>
      <c r="E2186" s="42" t="s">
        <v>4759</v>
      </c>
      <c r="F2186" s="40">
        <v>436</v>
      </c>
    </row>
    <row r="2187" spans="1:6" x14ac:dyDescent="0.25">
      <c r="A2187" s="42" t="s">
        <v>5979</v>
      </c>
      <c r="B2187" s="42" t="s">
        <v>2003</v>
      </c>
      <c r="C2187" s="42" t="s">
        <v>303</v>
      </c>
      <c r="D2187" s="42" t="s">
        <v>1177</v>
      </c>
      <c r="E2187" s="42" t="s">
        <v>4760</v>
      </c>
      <c r="F2187" s="40">
        <v>437</v>
      </c>
    </row>
    <row r="2188" spans="1:6" x14ac:dyDescent="0.25">
      <c r="A2188" s="42" t="s">
        <v>5979</v>
      </c>
      <c r="B2188" s="42" t="s">
        <v>2003</v>
      </c>
      <c r="C2188" s="42" t="s">
        <v>303</v>
      </c>
      <c r="D2188" s="42" t="s">
        <v>1179</v>
      </c>
      <c r="E2188" s="42" t="s">
        <v>4761</v>
      </c>
      <c r="F2188" s="40">
        <v>438</v>
      </c>
    </row>
    <row r="2189" spans="1:6" x14ac:dyDescent="0.25">
      <c r="A2189" s="42" t="s">
        <v>5979</v>
      </c>
      <c r="B2189" s="42" t="s">
        <v>2003</v>
      </c>
      <c r="C2189" s="42" t="s">
        <v>303</v>
      </c>
      <c r="D2189" s="42" t="s">
        <v>1181</v>
      </c>
      <c r="E2189" s="42" t="s">
        <v>4762</v>
      </c>
      <c r="F2189" s="40">
        <v>439</v>
      </c>
    </row>
    <row r="2190" spans="1:6" x14ac:dyDescent="0.25">
      <c r="A2190" s="42" t="s">
        <v>5979</v>
      </c>
      <c r="B2190" s="42" t="s">
        <v>2003</v>
      </c>
      <c r="C2190" s="42" t="s">
        <v>303</v>
      </c>
      <c r="D2190" s="42" t="s">
        <v>1183</v>
      </c>
      <c r="E2190" s="42" t="s">
        <v>4763</v>
      </c>
      <c r="F2190" s="40">
        <v>440</v>
      </c>
    </row>
    <row r="2191" spans="1:6" x14ac:dyDescent="0.25">
      <c r="A2191" s="42" t="s">
        <v>5979</v>
      </c>
      <c r="B2191" s="42" t="s">
        <v>2003</v>
      </c>
      <c r="C2191" s="42" t="s">
        <v>303</v>
      </c>
      <c r="D2191" s="42" t="s">
        <v>1185</v>
      </c>
      <c r="E2191" s="42" t="s">
        <v>4764</v>
      </c>
      <c r="F2191" s="40">
        <v>441</v>
      </c>
    </row>
    <row r="2192" spans="1:6" x14ac:dyDescent="0.25">
      <c r="A2192" s="42" t="s">
        <v>5979</v>
      </c>
      <c r="B2192" s="42" t="s">
        <v>2003</v>
      </c>
      <c r="C2192" s="42" t="s">
        <v>303</v>
      </c>
      <c r="D2192" s="42" t="s">
        <v>1187</v>
      </c>
      <c r="E2192" s="42" t="s">
        <v>4765</v>
      </c>
      <c r="F2192" s="40">
        <v>442</v>
      </c>
    </row>
    <row r="2193" spans="1:6" x14ac:dyDescent="0.25">
      <c r="A2193" s="42" t="s">
        <v>5979</v>
      </c>
      <c r="B2193" s="42" t="s">
        <v>2003</v>
      </c>
      <c r="C2193" s="42" t="s">
        <v>303</v>
      </c>
      <c r="D2193" s="42" t="s">
        <v>1189</v>
      </c>
      <c r="E2193" s="42" t="s">
        <v>4766</v>
      </c>
      <c r="F2193" s="40">
        <v>443</v>
      </c>
    </row>
    <row r="2194" spans="1:6" x14ac:dyDescent="0.25">
      <c r="A2194" s="42" t="s">
        <v>5979</v>
      </c>
      <c r="B2194" s="42" t="s">
        <v>2003</v>
      </c>
      <c r="C2194" s="42" t="s">
        <v>303</v>
      </c>
      <c r="D2194" s="42" t="s">
        <v>1191</v>
      </c>
      <c r="E2194" s="42" t="s">
        <v>4767</v>
      </c>
      <c r="F2194" s="40">
        <v>444</v>
      </c>
    </row>
    <row r="2195" spans="1:6" x14ac:dyDescent="0.25">
      <c r="A2195" s="42" t="s">
        <v>5979</v>
      </c>
      <c r="B2195" s="42" t="s">
        <v>2003</v>
      </c>
      <c r="C2195" s="42" t="s">
        <v>303</v>
      </c>
      <c r="D2195" s="42" t="s">
        <v>1193</v>
      </c>
      <c r="E2195" s="42" t="s">
        <v>4768</v>
      </c>
      <c r="F2195" s="40">
        <v>445</v>
      </c>
    </row>
    <row r="2196" spans="1:6" x14ac:dyDescent="0.25">
      <c r="A2196" s="42" t="s">
        <v>5979</v>
      </c>
      <c r="B2196" s="42" t="s">
        <v>2003</v>
      </c>
      <c r="C2196" s="42" t="s">
        <v>303</v>
      </c>
      <c r="D2196" s="42" t="s">
        <v>1195</v>
      </c>
      <c r="E2196" s="42" t="s">
        <v>4769</v>
      </c>
      <c r="F2196" s="40">
        <v>446</v>
      </c>
    </row>
    <row r="2197" spans="1:6" x14ac:dyDescent="0.25">
      <c r="A2197" s="42" t="s">
        <v>5979</v>
      </c>
      <c r="B2197" s="42" t="s">
        <v>2003</v>
      </c>
      <c r="C2197" s="42" t="s">
        <v>303</v>
      </c>
      <c r="D2197" s="42" t="s">
        <v>1197</v>
      </c>
      <c r="E2197" s="42" t="s">
        <v>4770</v>
      </c>
      <c r="F2197" s="40">
        <v>447</v>
      </c>
    </row>
    <row r="2198" spans="1:6" x14ac:dyDescent="0.25">
      <c r="A2198" s="42" t="s">
        <v>5979</v>
      </c>
      <c r="B2198" s="42" t="s">
        <v>2003</v>
      </c>
      <c r="C2198" s="42" t="s">
        <v>303</v>
      </c>
      <c r="D2198" s="42" t="s">
        <v>1199</v>
      </c>
      <c r="E2198" s="42" t="s">
        <v>4771</v>
      </c>
      <c r="F2198" s="40">
        <v>448</v>
      </c>
    </row>
    <row r="2199" spans="1:6" x14ac:dyDescent="0.25">
      <c r="A2199" s="42" t="s">
        <v>5979</v>
      </c>
      <c r="B2199" s="42" t="s">
        <v>2003</v>
      </c>
      <c r="C2199" s="42" t="s">
        <v>303</v>
      </c>
      <c r="D2199" s="42" t="s">
        <v>1201</v>
      </c>
      <c r="E2199" s="42" t="s">
        <v>4772</v>
      </c>
      <c r="F2199" s="40">
        <v>449</v>
      </c>
    </row>
    <row r="2200" spans="1:6" x14ac:dyDescent="0.25">
      <c r="A2200" s="42" t="s">
        <v>5979</v>
      </c>
      <c r="B2200" s="42" t="s">
        <v>2003</v>
      </c>
      <c r="C2200" s="42" t="s">
        <v>303</v>
      </c>
      <c r="D2200" s="42" t="s">
        <v>1203</v>
      </c>
      <c r="E2200" s="42" t="s">
        <v>4773</v>
      </c>
      <c r="F2200" s="40">
        <v>450</v>
      </c>
    </row>
    <row r="2201" spans="1:6" x14ac:dyDescent="0.25">
      <c r="A2201" s="42" t="s">
        <v>5979</v>
      </c>
      <c r="B2201" s="42" t="s">
        <v>2003</v>
      </c>
      <c r="C2201" s="42" t="s">
        <v>303</v>
      </c>
      <c r="D2201" s="42" t="s">
        <v>1205</v>
      </c>
      <c r="E2201" s="42" t="s">
        <v>4774</v>
      </c>
      <c r="F2201" s="40">
        <v>451</v>
      </c>
    </row>
    <row r="2202" spans="1:6" x14ac:dyDescent="0.25">
      <c r="A2202" s="42" t="s">
        <v>5979</v>
      </c>
      <c r="B2202" s="42" t="s">
        <v>2003</v>
      </c>
      <c r="C2202" s="42" t="s">
        <v>303</v>
      </c>
      <c r="D2202" s="42" t="s">
        <v>1207</v>
      </c>
      <c r="E2202" s="42" t="s">
        <v>4775</v>
      </c>
      <c r="F2202" s="40">
        <v>452</v>
      </c>
    </row>
    <row r="2203" spans="1:6" x14ac:dyDescent="0.25">
      <c r="A2203" s="42" t="s">
        <v>5979</v>
      </c>
      <c r="B2203" s="42" t="s">
        <v>2003</v>
      </c>
      <c r="C2203" s="42" t="s">
        <v>303</v>
      </c>
      <c r="D2203" s="42" t="s">
        <v>1209</v>
      </c>
      <c r="E2203" s="42" t="s">
        <v>4776</v>
      </c>
      <c r="F2203" s="40">
        <v>453</v>
      </c>
    </row>
    <row r="2204" spans="1:6" x14ac:dyDescent="0.25">
      <c r="A2204" s="42" t="s">
        <v>5979</v>
      </c>
      <c r="B2204" s="42" t="s">
        <v>2003</v>
      </c>
      <c r="C2204" s="42" t="s">
        <v>303</v>
      </c>
      <c r="D2204" s="42" t="s">
        <v>1211</v>
      </c>
      <c r="E2204" s="42" t="s">
        <v>4777</v>
      </c>
      <c r="F2204" s="40">
        <v>454</v>
      </c>
    </row>
    <row r="2205" spans="1:6" x14ac:dyDescent="0.25">
      <c r="A2205" s="42" t="s">
        <v>5979</v>
      </c>
      <c r="B2205" s="42" t="s">
        <v>2003</v>
      </c>
      <c r="C2205" s="42" t="s">
        <v>303</v>
      </c>
      <c r="D2205" s="42" t="s">
        <v>1213</v>
      </c>
      <c r="E2205" s="42" t="s">
        <v>4778</v>
      </c>
      <c r="F2205" s="40">
        <v>455</v>
      </c>
    </row>
    <row r="2206" spans="1:6" x14ac:dyDescent="0.25">
      <c r="A2206" s="42" t="s">
        <v>5979</v>
      </c>
      <c r="B2206" s="42" t="s">
        <v>2003</v>
      </c>
      <c r="C2206" s="42" t="s">
        <v>303</v>
      </c>
      <c r="D2206" s="42" t="s">
        <v>1215</v>
      </c>
      <c r="E2206" s="42" t="s">
        <v>4779</v>
      </c>
      <c r="F2206" s="40">
        <v>456</v>
      </c>
    </row>
    <row r="2207" spans="1:6" x14ac:dyDescent="0.25">
      <c r="A2207" s="42" t="s">
        <v>5979</v>
      </c>
      <c r="B2207" s="42" t="s">
        <v>2003</v>
      </c>
      <c r="C2207" s="42" t="s">
        <v>303</v>
      </c>
      <c r="D2207" s="42" t="s">
        <v>1217</v>
      </c>
      <c r="E2207" s="42" t="s">
        <v>4780</v>
      </c>
      <c r="F2207" s="40">
        <v>457</v>
      </c>
    </row>
    <row r="2208" spans="1:6" x14ac:dyDescent="0.25">
      <c r="A2208" s="42" t="s">
        <v>5979</v>
      </c>
      <c r="B2208" s="42" t="s">
        <v>2003</v>
      </c>
      <c r="C2208" s="42" t="s">
        <v>303</v>
      </c>
      <c r="D2208" s="42" t="s">
        <v>1219</v>
      </c>
      <c r="E2208" s="42" t="s">
        <v>4781</v>
      </c>
      <c r="F2208" s="40">
        <v>458</v>
      </c>
    </row>
    <row r="2209" spans="1:6" x14ac:dyDescent="0.25">
      <c r="A2209" s="42" t="s">
        <v>5979</v>
      </c>
      <c r="B2209" s="42" t="s">
        <v>2003</v>
      </c>
      <c r="C2209" s="42" t="s">
        <v>303</v>
      </c>
      <c r="D2209" s="42" t="s">
        <v>1221</v>
      </c>
      <c r="E2209" s="42" t="s">
        <v>4782</v>
      </c>
      <c r="F2209" s="40">
        <v>459</v>
      </c>
    </row>
    <row r="2210" spans="1:6" x14ac:dyDescent="0.25">
      <c r="A2210" s="42" t="s">
        <v>5979</v>
      </c>
      <c r="B2210" s="42" t="s">
        <v>2003</v>
      </c>
      <c r="C2210" s="42" t="s">
        <v>303</v>
      </c>
      <c r="D2210" s="42" t="s">
        <v>1223</v>
      </c>
      <c r="E2210" s="42" t="s">
        <v>4783</v>
      </c>
      <c r="F2210" s="40">
        <v>460</v>
      </c>
    </row>
    <row r="2211" spans="1:6" x14ac:dyDescent="0.25">
      <c r="A2211" s="42" t="s">
        <v>5979</v>
      </c>
      <c r="B2211" s="42" t="s">
        <v>2003</v>
      </c>
      <c r="C2211" s="42" t="s">
        <v>303</v>
      </c>
      <c r="D2211" s="42" t="s">
        <v>1225</v>
      </c>
      <c r="E2211" s="42" t="s">
        <v>4784</v>
      </c>
      <c r="F2211" s="40">
        <v>461</v>
      </c>
    </row>
    <row r="2212" spans="1:6" x14ac:dyDescent="0.25">
      <c r="A2212" s="42" t="s">
        <v>5979</v>
      </c>
      <c r="B2212" s="42" t="s">
        <v>2003</v>
      </c>
      <c r="C2212" s="42" t="s">
        <v>303</v>
      </c>
      <c r="D2212" s="42" t="s">
        <v>1227</v>
      </c>
      <c r="E2212" s="42" t="s">
        <v>4785</v>
      </c>
      <c r="F2212" s="40">
        <v>462</v>
      </c>
    </row>
    <row r="2213" spans="1:6" x14ac:dyDescent="0.25">
      <c r="A2213" s="42" t="s">
        <v>5979</v>
      </c>
      <c r="B2213" s="42" t="s">
        <v>2003</v>
      </c>
      <c r="C2213" s="42" t="s">
        <v>303</v>
      </c>
      <c r="D2213" s="42" t="s">
        <v>1229</v>
      </c>
      <c r="E2213" s="42" t="s">
        <v>4786</v>
      </c>
      <c r="F2213" s="40">
        <v>463</v>
      </c>
    </row>
    <row r="2214" spans="1:6" x14ac:dyDescent="0.25">
      <c r="A2214" s="42" t="s">
        <v>5979</v>
      </c>
      <c r="B2214" s="42" t="s">
        <v>2003</v>
      </c>
      <c r="C2214" s="42" t="s">
        <v>303</v>
      </c>
      <c r="D2214" s="42" t="s">
        <v>1231</v>
      </c>
      <c r="E2214" s="42" t="s">
        <v>4787</v>
      </c>
      <c r="F2214" s="40">
        <v>464</v>
      </c>
    </row>
    <row r="2215" spans="1:6" x14ac:dyDescent="0.25">
      <c r="A2215" s="42" t="s">
        <v>5979</v>
      </c>
      <c r="B2215" s="42" t="s">
        <v>2003</v>
      </c>
      <c r="C2215" s="42" t="s">
        <v>303</v>
      </c>
      <c r="D2215" s="42" t="s">
        <v>1233</v>
      </c>
      <c r="E2215" s="42" t="s">
        <v>4788</v>
      </c>
      <c r="F2215" s="40">
        <v>465</v>
      </c>
    </row>
    <row r="2216" spans="1:6" x14ac:dyDescent="0.25">
      <c r="A2216" s="42" t="s">
        <v>5979</v>
      </c>
      <c r="B2216" s="42" t="s">
        <v>2003</v>
      </c>
      <c r="C2216" s="42" t="s">
        <v>303</v>
      </c>
      <c r="D2216" s="42" t="s">
        <v>1235</v>
      </c>
      <c r="E2216" s="42" t="s">
        <v>4789</v>
      </c>
      <c r="F2216" s="40">
        <v>466</v>
      </c>
    </row>
    <row r="2217" spans="1:6" x14ac:dyDescent="0.25">
      <c r="A2217" s="42" t="s">
        <v>5979</v>
      </c>
      <c r="B2217" s="42" t="s">
        <v>2003</v>
      </c>
      <c r="C2217" s="42" t="s">
        <v>303</v>
      </c>
      <c r="D2217" s="42" t="s">
        <v>1237</v>
      </c>
      <c r="E2217" s="42" t="s">
        <v>4790</v>
      </c>
      <c r="F2217" s="40">
        <v>467</v>
      </c>
    </row>
    <row r="2218" spans="1:6" x14ac:dyDescent="0.25">
      <c r="A2218" s="42" t="s">
        <v>5979</v>
      </c>
      <c r="B2218" s="42" t="s">
        <v>2003</v>
      </c>
      <c r="C2218" s="42" t="s">
        <v>303</v>
      </c>
      <c r="D2218" s="42" t="s">
        <v>1239</v>
      </c>
      <c r="E2218" s="42" t="s">
        <v>4791</v>
      </c>
      <c r="F2218" s="40">
        <v>468</v>
      </c>
    </row>
    <row r="2219" spans="1:6" x14ac:dyDescent="0.25">
      <c r="A2219" s="42" t="s">
        <v>5979</v>
      </c>
      <c r="B2219" s="42" t="s">
        <v>2003</v>
      </c>
      <c r="C2219" s="42" t="s">
        <v>303</v>
      </c>
      <c r="D2219" s="42" t="s">
        <v>1241</v>
      </c>
      <c r="E2219" s="42" t="s">
        <v>4792</v>
      </c>
      <c r="F2219" s="40">
        <v>469</v>
      </c>
    </row>
    <row r="2220" spans="1:6" x14ac:dyDescent="0.25">
      <c r="A2220" s="42" t="s">
        <v>5979</v>
      </c>
      <c r="B2220" s="42" t="s">
        <v>2003</v>
      </c>
      <c r="C2220" s="42" t="s">
        <v>303</v>
      </c>
      <c r="D2220" s="42" t="s">
        <v>1243</v>
      </c>
      <c r="E2220" s="42" t="s">
        <v>4793</v>
      </c>
      <c r="F2220" s="40">
        <v>470</v>
      </c>
    </row>
    <row r="2221" spans="1:6" x14ac:dyDescent="0.25">
      <c r="A2221" s="42" t="s">
        <v>5979</v>
      </c>
      <c r="B2221" s="42" t="s">
        <v>2003</v>
      </c>
      <c r="C2221" s="42" t="s">
        <v>303</v>
      </c>
      <c r="D2221" s="42" t="s">
        <v>1245</v>
      </c>
      <c r="E2221" s="42" t="s">
        <v>4794</v>
      </c>
      <c r="F2221" s="40">
        <v>471</v>
      </c>
    </row>
    <row r="2222" spans="1:6" x14ac:dyDescent="0.25">
      <c r="A2222" s="42" t="s">
        <v>5979</v>
      </c>
      <c r="B2222" s="42" t="s">
        <v>2003</v>
      </c>
      <c r="C2222" s="42" t="s">
        <v>303</v>
      </c>
      <c r="D2222" s="42" t="s">
        <v>1247</v>
      </c>
      <c r="E2222" s="42" t="s">
        <v>4795</v>
      </c>
      <c r="F2222" s="40">
        <v>472</v>
      </c>
    </row>
    <row r="2223" spans="1:6" x14ac:dyDescent="0.25">
      <c r="A2223" s="42" t="s">
        <v>5979</v>
      </c>
      <c r="B2223" s="42" t="s">
        <v>2003</v>
      </c>
      <c r="C2223" s="42" t="s">
        <v>303</v>
      </c>
      <c r="D2223" s="42" t="s">
        <v>1249</v>
      </c>
      <c r="E2223" s="42" t="s">
        <v>4796</v>
      </c>
      <c r="F2223" s="40">
        <v>473</v>
      </c>
    </row>
    <row r="2224" spans="1:6" x14ac:dyDescent="0.25">
      <c r="A2224" s="42" t="s">
        <v>5979</v>
      </c>
      <c r="B2224" s="42" t="s">
        <v>2003</v>
      </c>
      <c r="C2224" s="42" t="s">
        <v>303</v>
      </c>
      <c r="D2224" s="42" t="s">
        <v>1251</v>
      </c>
      <c r="E2224" s="42" t="s">
        <v>4797</v>
      </c>
      <c r="F2224" s="40">
        <v>474</v>
      </c>
    </row>
    <row r="2225" spans="1:6" x14ac:dyDescent="0.25">
      <c r="A2225" s="42" t="s">
        <v>5979</v>
      </c>
      <c r="B2225" s="42" t="s">
        <v>2003</v>
      </c>
      <c r="C2225" s="42" t="s">
        <v>303</v>
      </c>
      <c r="D2225" s="42" t="s">
        <v>1253</v>
      </c>
      <c r="E2225" s="42" t="s">
        <v>4798</v>
      </c>
      <c r="F2225" s="40">
        <v>475</v>
      </c>
    </row>
    <row r="2226" spans="1:6" x14ac:dyDescent="0.25">
      <c r="A2226" s="42" t="s">
        <v>5979</v>
      </c>
      <c r="B2226" s="42" t="s">
        <v>2003</v>
      </c>
      <c r="C2226" s="42" t="s">
        <v>303</v>
      </c>
      <c r="D2226" s="42" t="s">
        <v>1255</v>
      </c>
      <c r="E2226" s="42" t="s">
        <v>4799</v>
      </c>
      <c r="F2226" s="40">
        <v>476</v>
      </c>
    </row>
    <row r="2227" spans="1:6" x14ac:dyDescent="0.25">
      <c r="A2227" s="42" t="s">
        <v>5979</v>
      </c>
      <c r="B2227" s="42" t="s">
        <v>2003</v>
      </c>
      <c r="C2227" s="42" t="s">
        <v>303</v>
      </c>
      <c r="D2227" s="42" t="s">
        <v>1257</v>
      </c>
      <c r="E2227" s="42" t="s">
        <v>4800</v>
      </c>
      <c r="F2227" s="40">
        <v>477</v>
      </c>
    </row>
    <row r="2228" spans="1:6" x14ac:dyDescent="0.25">
      <c r="A2228" s="42" t="s">
        <v>5979</v>
      </c>
      <c r="B2228" s="42" t="s">
        <v>2003</v>
      </c>
      <c r="C2228" s="42" t="s">
        <v>303</v>
      </c>
      <c r="D2228" s="42" t="s">
        <v>1259</v>
      </c>
      <c r="E2228" s="42" t="s">
        <v>4801</v>
      </c>
      <c r="F2228" s="40">
        <v>478</v>
      </c>
    </row>
    <row r="2229" spans="1:6" x14ac:dyDescent="0.25">
      <c r="A2229" s="42" t="s">
        <v>5979</v>
      </c>
      <c r="B2229" s="42" t="s">
        <v>2003</v>
      </c>
      <c r="C2229" s="42" t="s">
        <v>303</v>
      </c>
      <c r="D2229" s="42" t="s">
        <v>1261</v>
      </c>
      <c r="E2229" s="42" t="s">
        <v>4802</v>
      </c>
      <c r="F2229" s="40">
        <v>479</v>
      </c>
    </row>
    <row r="2230" spans="1:6" x14ac:dyDescent="0.25">
      <c r="A2230" s="42" t="s">
        <v>5979</v>
      </c>
      <c r="B2230" s="42" t="s">
        <v>2003</v>
      </c>
      <c r="C2230" s="42" t="s">
        <v>303</v>
      </c>
      <c r="D2230" s="42" t="s">
        <v>1263</v>
      </c>
      <c r="E2230" s="42" t="s">
        <v>4803</v>
      </c>
      <c r="F2230" s="40">
        <v>480</v>
      </c>
    </row>
    <row r="2231" spans="1:6" x14ac:dyDescent="0.25">
      <c r="A2231" s="42" t="s">
        <v>5979</v>
      </c>
      <c r="B2231" s="42" t="s">
        <v>2003</v>
      </c>
      <c r="C2231" s="42" t="s">
        <v>303</v>
      </c>
      <c r="D2231" s="42" t="s">
        <v>1265</v>
      </c>
      <c r="E2231" s="42" t="s">
        <v>4804</v>
      </c>
      <c r="F2231" s="40">
        <v>481</v>
      </c>
    </row>
    <row r="2232" spans="1:6" x14ac:dyDescent="0.25">
      <c r="A2232" s="42" t="s">
        <v>5979</v>
      </c>
      <c r="B2232" s="42" t="s">
        <v>2003</v>
      </c>
      <c r="C2232" s="42" t="s">
        <v>303</v>
      </c>
      <c r="D2232" s="42" t="s">
        <v>1267</v>
      </c>
      <c r="E2232" s="42" t="s">
        <v>4805</v>
      </c>
      <c r="F2232" s="40">
        <v>482</v>
      </c>
    </row>
    <row r="2233" spans="1:6" x14ac:dyDescent="0.25">
      <c r="A2233" s="42" t="s">
        <v>5979</v>
      </c>
      <c r="B2233" s="42" t="s">
        <v>2003</v>
      </c>
      <c r="C2233" s="42" t="s">
        <v>303</v>
      </c>
      <c r="D2233" s="42" t="s">
        <v>1269</v>
      </c>
      <c r="E2233" s="42" t="s">
        <v>4806</v>
      </c>
      <c r="F2233" s="40">
        <v>483</v>
      </c>
    </row>
    <row r="2234" spans="1:6" x14ac:dyDescent="0.25">
      <c r="A2234" s="42" t="s">
        <v>5979</v>
      </c>
      <c r="B2234" s="42" t="s">
        <v>2003</v>
      </c>
      <c r="C2234" s="42" t="s">
        <v>303</v>
      </c>
      <c r="D2234" s="42" t="s">
        <v>1271</v>
      </c>
      <c r="E2234" s="42" t="s">
        <v>4807</v>
      </c>
      <c r="F2234" s="40">
        <v>484</v>
      </c>
    </row>
    <row r="2235" spans="1:6" x14ac:dyDescent="0.25">
      <c r="A2235" s="42" t="s">
        <v>5979</v>
      </c>
      <c r="B2235" s="42" t="s">
        <v>2003</v>
      </c>
      <c r="C2235" s="42" t="s">
        <v>303</v>
      </c>
      <c r="D2235" s="42" t="s">
        <v>1273</v>
      </c>
      <c r="E2235" s="42" t="s">
        <v>4808</v>
      </c>
      <c r="F2235" s="40">
        <v>485</v>
      </c>
    </row>
    <row r="2236" spans="1:6" x14ac:dyDescent="0.25">
      <c r="A2236" s="42" t="s">
        <v>5979</v>
      </c>
      <c r="B2236" s="42" t="s">
        <v>2003</v>
      </c>
      <c r="C2236" s="42" t="s">
        <v>303</v>
      </c>
      <c r="D2236" s="42" t="s">
        <v>1275</v>
      </c>
      <c r="E2236" s="42" t="s">
        <v>4809</v>
      </c>
      <c r="F2236" s="40">
        <v>486</v>
      </c>
    </row>
    <row r="2237" spans="1:6" x14ac:dyDescent="0.25">
      <c r="A2237" s="42" t="s">
        <v>5979</v>
      </c>
      <c r="B2237" s="42" t="s">
        <v>2003</v>
      </c>
      <c r="C2237" s="42" t="s">
        <v>303</v>
      </c>
      <c r="D2237" s="42" t="s">
        <v>1277</v>
      </c>
      <c r="E2237" s="42" t="s">
        <v>4810</v>
      </c>
      <c r="F2237" s="40">
        <v>487</v>
      </c>
    </row>
    <row r="2238" spans="1:6" x14ac:dyDescent="0.25">
      <c r="A2238" s="42" t="s">
        <v>5979</v>
      </c>
      <c r="B2238" s="42" t="s">
        <v>2003</v>
      </c>
      <c r="C2238" s="42" t="s">
        <v>303</v>
      </c>
      <c r="D2238" s="42" t="s">
        <v>1279</v>
      </c>
      <c r="E2238" s="42" t="s">
        <v>4811</v>
      </c>
      <c r="F2238" s="40">
        <v>488</v>
      </c>
    </row>
    <row r="2239" spans="1:6" x14ac:dyDescent="0.25">
      <c r="A2239" s="42" t="s">
        <v>5979</v>
      </c>
      <c r="B2239" s="42" t="s">
        <v>2003</v>
      </c>
      <c r="C2239" s="42" t="s">
        <v>303</v>
      </c>
      <c r="D2239" s="42" t="s">
        <v>1281</v>
      </c>
      <c r="E2239" s="42" t="s">
        <v>4812</v>
      </c>
      <c r="F2239" s="40">
        <v>489</v>
      </c>
    </row>
    <row r="2240" spans="1:6" x14ac:dyDescent="0.25">
      <c r="A2240" s="42" t="s">
        <v>5979</v>
      </c>
      <c r="B2240" s="42" t="s">
        <v>2003</v>
      </c>
      <c r="C2240" s="42" t="s">
        <v>303</v>
      </c>
      <c r="D2240" s="42" t="s">
        <v>1283</v>
      </c>
      <c r="E2240" s="42" t="s">
        <v>4813</v>
      </c>
      <c r="F2240" s="40">
        <v>490</v>
      </c>
    </row>
    <row r="2241" spans="1:6" x14ac:dyDescent="0.25">
      <c r="A2241" s="42" t="s">
        <v>5979</v>
      </c>
      <c r="B2241" s="42" t="s">
        <v>2003</v>
      </c>
      <c r="C2241" s="42" t="s">
        <v>303</v>
      </c>
      <c r="D2241" s="42" t="s">
        <v>1285</v>
      </c>
      <c r="E2241" s="42" t="s">
        <v>4814</v>
      </c>
      <c r="F2241" s="40">
        <v>491</v>
      </c>
    </row>
    <row r="2242" spans="1:6" x14ac:dyDescent="0.25">
      <c r="A2242" s="42" t="s">
        <v>5979</v>
      </c>
      <c r="B2242" s="42" t="s">
        <v>2003</v>
      </c>
      <c r="C2242" s="42" t="s">
        <v>303</v>
      </c>
      <c r="D2242" s="42" t="s">
        <v>1287</v>
      </c>
      <c r="E2242" s="42" t="s">
        <v>4815</v>
      </c>
      <c r="F2242" s="40">
        <v>492</v>
      </c>
    </row>
    <row r="2243" spans="1:6" x14ac:dyDescent="0.25">
      <c r="A2243" s="42" t="s">
        <v>5979</v>
      </c>
      <c r="B2243" s="42" t="s">
        <v>2003</v>
      </c>
      <c r="C2243" s="42" t="s">
        <v>303</v>
      </c>
      <c r="D2243" s="42" t="s">
        <v>1289</v>
      </c>
      <c r="E2243" s="42" t="s">
        <v>4816</v>
      </c>
      <c r="F2243" s="40">
        <v>493</v>
      </c>
    </row>
    <row r="2244" spans="1:6" x14ac:dyDescent="0.25">
      <c r="A2244" s="42" t="s">
        <v>5979</v>
      </c>
      <c r="B2244" s="42" t="s">
        <v>2003</v>
      </c>
      <c r="C2244" s="42" t="s">
        <v>303</v>
      </c>
      <c r="D2244" s="42" t="s">
        <v>1291</v>
      </c>
      <c r="E2244" s="42" t="s">
        <v>4817</v>
      </c>
      <c r="F2244" s="40">
        <v>494</v>
      </c>
    </row>
    <row r="2245" spans="1:6" x14ac:dyDescent="0.25">
      <c r="A2245" s="42" t="s">
        <v>5979</v>
      </c>
      <c r="B2245" s="42" t="s">
        <v>2003</v>
      </c>
      <c r="C2245" s="42" t="s">
        <v>303</v>
      </c>
      <c r="D2245" s="42" t="s">
        <v>1293</v>
      </c>
      <c r="E2245" s="42" t="s">
        <v>4818</v>
      </c>
      <c r="F2245" s="40">
        <v>495</v>
      </c>
    </row>
    <row r="2246" spans="1:6" x14ac:dyDescent="0.25">
      <c r="A2246" s="42" t="s">
        <v>5979</v>
      </c>
      <c r="B2246" s="42" t="s">
        <v>2003</v>
      </c>
      <c r="C2246" s="42" t="s">
        <v>303</v>
      </c>
      <c r="D2246" s="42" t="s">
        <v>1295</v>
      </c>
      <c r="E2246" s="42" t="s">
        <v>4819</v>
      </c>
      <c r="F2246" s="40">
        <v>496</v>
      </c>
    </row>
    <row r="2247" spans="1:6" x14ac:dyDescent="0.25">
      <c r="A2247" s="42" t="s">
        <v>5979</v>
      </c>
      <c r="B2247" s="42" t="s">
        <v>2003</v>
      </c>
      <c r="C2247" s="42" t="s">
        <v>303</v>
      </c>
      <c r="D2247" s="42" t="s">
        <v>1297</v>
      </c>
      <c r="E2247" s="42" t="s">
        <v>4820</v>
      </c>
      <c r="F2247" s="40">
        <v>497</v>
      </c>
    </row>
    <row r="2248" spans="1:6" x14ac:dyDescent="0.25">
      <c r="A2248" s="42" t="s">
        <v>5979</v>
      </c>
      <c r="B2248" s="42" t="s">
        <v>2003</v>
      </c>
      <c r="C2248" s="42" t="s">
        <v>303</v>
      </c>
      <c r="D2248" s="42" t="s">
        <v>1299</v>
      </c>
      <c r="E2248" s="42" t="s">
        <v>4821</v>
      </c>
      <c r="F2248" s="40">
        <v>498</v>
      </c>
    </row>
    <row r="2249" spans="1:6" x14ac:dyDescent="0.25">
      <c r="A2249" s="42" t="s">
        <v>5979</v>
      </c>
      <c r="B2249" s="42" t="s">
        <v>2003</v>
      </c>
      <c r="C2249" s="42" t="s">
        <v>303</v>
      </c>
      <c r="D2249" s="42" t="s">
        <v>1301</v>
      </c>
      <c r="E2249" s="42" t="s">
        <v>4822</v>
      </c>
      <c r="F2249" s="40">
        <v>499</v>
      </c>
    </row>
    <row r="2250" spans="1:6" x14ac:dyDescent="0.25">
      <c r="A2250" s="42" t="s">
        <v>5979</v>
      </c>
      <c r="B2250" s="42" t="s">
        <v>2003</v>
      </c>
      <c r="C2250" s="42" t="s">
        <v>303</v>
      </c>
      <c r="D2250" s="42" t="s">
        <v>1303</v>
      </c>
      <c r="E2250" s="42" t="s">
        <v>4823</v>
      </c>
      <c r="F2250" s="40">
        <v>500</v>
      </c>
    </row>
    <row r="2251" spans="1:6" x14ac:dyDescent="0.25">
      <c r="A2251" s="42" t="s">
        <v>5979</v>
      </c>
      <c r="B2251" s="42" t="s">
        <v>2003</v>
      </c>
      <c r="C2251" s="42" t="s">
        <v>303</v>
      </c>
      <c r="D2251" s="42" t="s">
        <v>1305</v>
      </c>
      <c r="E2251" s="42" t="s">
        <v>4824</v>
      </c>
      <c r="F2251" s="40">
        <v>501</v>
      </c>
    </row>
    <row r="2252" spans="1:6" x14ac:dyDescent="0.25">
      <c r="A2252" s="42" t="s">
        <v>5979</v>
      </c>
      <c r="B2252" s="42" t="s">
        <v>2003</v>
      </c>
      <c r="C2252" s="42" t="s">
        <v>303</v>
      </c>
      <c r="D2252" s="42" t="s">
        <v>1307</v>
      </c>
      <c r="E2252" s="42" t="s">
        <v>4825</v>
      </c>
      <c r="F2252" s="40">
        <v>502</v>
      </c>
    </row>
    <row r="2253" spans="1:6" x14ac:dyDescent="0.25">
      <c r="A2253" s="42" t="s">
        <v>5979</v>
      </c>
      <c r="B2253" s="42" t="s">
        <v>2003</v>
      </c>
      <c r="C2253" s="42" t="s">
        <v>303</v>
      </c>
      <c r="D2253" s="42" t="s">
        <v>1309</v>
      </c>
      <c r="E2253" s="42" t="s">
        <v>4826</v>
      </c>
      <c r="F2253" s="40">
        <v>503</v>
      </c>
    </row>
    <row r="2254" spans="1:6" x14ac:dyDescent="0.25">
      <c r="A2254" s="42" t="s">
        <v>5979</v>
      </c>
      <c r="B2254" s="42" t="s">
        <v>2003</v>
      </c>
      <c r="C2254" s="42" t="s">
        <v>303</v>
      </c>
      <c r="D2254" s="42" t="s">
        <v>1311</v>
      </c>
      <c r="E2254" s="42" t="s">
        <v>4827</v>
      </c>
      <c r="F2254" s="40">
        <v>504</v>
      </c>
    </row>
    <row r="2255" spans="1:6" x14ac:dyDescent="0.25">
      <c r="A2255" s="42" t="s">
        <v>5979</v>
      </c>
      <c r="B2255" s="42" t="s">
        <v>2003</v>
      </c>
      <c r="C2255" s="42" t="s">
        <v>303</v>
      </c>
      <c r="D2255" s="42" t="s">
        <v>1313</v>
      </c>
      <c r="E2255" s="42" t="s">
        <v>4828</v>
      </c>
      <c r="F2255" s="40">
        <v>505</v>
      </c>
    </row>
    <row r="2256" spans="1:6" x14ac:dyDescent="0.25">
      <c r="A2256" s="42" t="s">
        <v>5979</v>
      </c>
      <c r="B2256" s="42" t="s">
        <v>2003</v>
      </c>
      <c r="C2256" s="42" t="s">
        <v>303</v>
      </c>
      <c r="D2256" s="42" t="s">
        <v>1315</v>
      </c>
      <c r="E2256" s="42" t="s">
        <v>4829</v>
      </c>
      <c r="F2256" s="40">
        <v>506</v>
      </c>
    </row>
    <row r="2257" spans="1:6" x14ac:dyDescent="0.25">
      <c r="A2257" s="42" t="s">
        <v>5979</v>
      </c>
      <c r="B2257" s="42" t="s">
        <v>2003</v>
      </c>
      <c r="C2257" s="42" t="s">
        <v>303</v>
      </c>
      <c r="D2257" s="42" t="s">
        <v>1317</v>
      </c>
      <c r="E2257" s="42" t="s">
        <v>4830</v>
      </c>
      <c r="F2257" s="40">
        <v>507</v>
      </c>
    </row>
    <row r="2258" spans="1:6" x14ac:dyDescent="0.25">
      <c r="A2258" s="42" t="s">
        <v>5979</v>
      </c>
      <c r="B2258" s="42" t="s">
        <v>2003</v>
      </c>
      <c r="C2258" s="42" t="s">
        <v>303</v>
      </c>
      <c r="D2258" s="42" t="s">
        <v>1319</v>
      </c>
      <c r="E2258" s="42" t="s">
        <v>4831</v>
      </c>
      <c r="F2258" s="40">
        <v>508</v>
      </c>
    </row>
    <row r="2259" spans="1:6" x14ac:dyDescent="0.25">
      <c r="A2259" s="42" t="s">
        <v>5979</v>
      </c>
      <c r="B2259" s="42" t="s">
        <v>2003</v>
      </c>
      <c r="C2259" s="42" t="s">
        <v>303</v>
      </c>
      <c r="D2259" s="42" t="s">
        <v>1321</v>
      </c>
      <c r="E2259" s="42" t="s">
        <v>4832</v>
      </c>
      <c r="F2259" s="40">
        <v>509</v>
      </c>
    </row>
    <row r="2260" spans="1:6" x14ac:dyDescent="0.25">
      <c r="A2260" s="42" t="s">
        <v>5979</v>
      </c>
      <c r="B2260" s="42" t="s">
        <v>2003</v>
      </c>
      <c r="C2260" s="42" t="s">
        <v>303</v>
      </c>
      <c r="D2260" s="42" t="s">
        <v>1323</v>
      </c>
      <c r="E2260" s="42" t="s">
        <v>4833</v>
      </c>
      <c r="F2260" s="40">
        <v>510</v>
      </c>
    </row>
    <row r="2261" spans="1:6" x14ac:dyDescent="0.25">
      <c r="A2261" s="42" t="s">
        <v>5979</v>
      </c>
      <c r="B2261" s="42" t="s">
        <v>2003</v>
      </c>
      <c r="C2261" s="42" t="s">
        <v>303</v>
      </c>
      <c r="D2261" s="42" t="s">
        <v>1325</v>
      </c>
      <c r="E2261" s="42" t="s">
        <v>4834</v>
      </c>
      <c r="F2261" s="40">
        <v>511</v>
      </c>
    </row>
    <row r="2262" spans="1:6" x14ac:dyDescent="0.25">
      <c r="A2262" s="42" t="s">
        <v>5979</v>
      </c>
      <c r="B2262" s="42" t="s">
        <v>2003</v>
      </c>
      <c r="C2262" s="42" t="s">
        <v>303</v>
      </c>
      <c r="D2262" s="42" t="s">
        <v>1327</v>
      </c>
      <c r="E2262" s="42" t="s">
        <v>4835</v>
      </c>
      <c r="F2262" s="40">
        <v>512</v>
      </c>
    </row>
    <row r="2263" spans="1:6" x14ac:dyDescent="0.25">
      <c r="A2263" s="42" t="s">
        <v>5979</v>
      </c>
      <c r="B2263" s="42" t="s">
        <v>2003</v>
      </c>
      <c r="C2263" s="42" t="s">
        <v>303</v>
      </c>
      <c r="D2263" s="42" t="s">
        <v>1329</v>
      </c>
      <c r="E2263" s="42" t="s">
        <v>4836</v>
      </c>
      <c r="F2263" s="40">
        <v>513</v>
      </c>
    </row>
    <row r="2264" spans="1:6" x14ac:dyDescent="0.25">
      <c r="A2264" s="42" t="s">
        <v>5979</v>
      </c>
      <c r="B2264" s="42" t="s">
        <v>2003</v>
      </c>
      <c r="C2264" s="42" t="s">
        <v>303</v>
      </c>
      <c r="D2264" s="42" t="s">
        <v>1331</v>
      </c>
      <c r="E2264" s="42" t="s">
        <v>4837</v>
      </c>
      <c r="F2264" s="40">
        <v>514</v>
      </c>
    </row>
    <row r="2265" spans="1:6" x14ac:dyDescent="0.25">
      <c r="A2265" s="42" t="s">
        <v>5979</v>
      </c>
      <c r="B2265" s="42" t="s">
        <v>2003</v>
      </c>
      <c r="C2265" s="42" t="s">
        <v>303</v>
      </c>
      <c r="D2265" s="42" t="s">
        <v>1333</v>
      </c>
      <c r="E2265" s="42" t="s">
        <v>4838</v>
      </c>
      <c r="F2265" s="40">
        <v>515</v>
      </c>
    </row>
    <row r="2266" spans="1:6" x14ac:dyDescent="0.25">
      <c r="A2266" s="42" t="s">
        <v>5979</v>
      </c>
      <c r="B2266" s="42" t="s">
        <v>2003</v>
      </c>
      <c r="C2266" s="42" t="s">
        <v>303</v>
      </c>
      <c r="D2266" s="42" t="s">
        <v>1335</v>
      </c>
      <c r="E2266" s="42" t="s">
        <v>4839</v>
      </c>
      <c r="F2266" s="40">
        <v>516</v>
      </c>
    </row>
    <row r="2267" spans="1:6" x14ac:dyDescent="0.25">
      <c r="A2267" s="42" t="s">
        <v>5979</v>
      </c>
      <c r="B2267" s="42" t="s">
        <v>2003</v>
      </c>
      <c r="C2267" s="42" t="s">
        <v>303</v>
      </c>
      <c r="D2267" s="42" t="s">
        <v>1337</v>
      </c>
      <c r="E2267" s="42" t="s">
        <v>4840</v>
      </c>
      <c r="F2267" s="40">
        <v>517</v>
      </c>
    </row>
    <row r="2268" spans="1:6" x14ac:dyDescent="0.25">
      <c r="A2268" s="42" t="s">
        <v>5979</v>
      </c>
      <c r="B2268" s="42" t="s">
        <v>2003</v>
      </c>
      <c r="C2268" s="42" t="s">
        <v>303</v>
      </c>
      <c r="D2268" s="42" t="s">
        <v>1339</v>
      </c>
      <c r="E2268" s="42" t="s">
        <v>4841</v>
      </c>
      <c r="F2268" s="40">
        <v>518</v>
      </c>
    </row>
    <row r="2269" spans="1:6" x14ac:dyDescent="0.25">
      <c r="A2269" s="42" t="s">
        <v>5979</v>
      </c>
      <c r="B2269" s="42" t="s">
        <v>2003</v>
      </c>
      <c r="C2269" s="42" t="s">
        <v>303</v>
      </c>
      <c r="D2269" s="42" t="s">
        <v>1341</v>
      </c>
      <c r="E2269" s="42" t="s">
        <v>4842</v>
      </c>
      <c r="F2269" s="40">
        <v>519</v>
      </c>
    </row>
    <row r="2270" spans="1:6" x14ac:dyDescent="0.25">
      <c r="A2270" s="42" t="s">
        <v>5979</v>
      </c>
      <c r="B2270" s="42" t="s">
        <v>2003</v>
      </c>
      <c r="C2270" s="42" t="s">
        <v>303</v>
      </c>
      <c r="D2270" s="42" t="s">
        <v>1343</v>
      </c>
      <c r="E2270" s="42" t="s">
        <v>4843</v>
      </c>
      <c r="F2270" s="40">
        <v>520</v>
      </c>
    </row>
    <row r="2271" spans="1:6" x14ac:dyDescent="0.25">
      <c r="A2271" s="42" t="s">
        <v>5979</v>
      </c>
      <c r="B2271" s="42" t="s">
        <v>2003</v>
      </c>
      <c r="C2271" s="42" t="s">
        <v>303</v>
      </c>
      <c r="D2271" s="42" t="s">
        <v>1345</v>
      </c>
      <c r="E2271" s="42" t="s">
        <v>4844</v>
      </c>
      <c r="F2271" s="40">
        <v>521</v>
      </c>
    </row>
    <row r="2272" spans="1:6" x14ac:dyDescent="0.25">
      <c r="A2272" s="42" t="s">
        <v>5979</v>
      </c>
      <c r="B2272" s="42" t="s">
        <v>2003</v>
      </c>
      <c r="C2272" s="42" t="s">
        <v>303</v>
      </c>
      <c r="D2272" s="42" t="s">
        <v>1347</v>
      </c>
      <c r="E2272" s="42" t="s">
        <v>4845</v>
      </c>
      <c r="F2272" s="40">
        <v>522</v>
      </c>
    </row>
    <row r="2273" spans="1:6" x14ac:dyDescent="0.25">
      <c r="A2273" s="42" t="s">
        <v>5979</v>
      </c>
      <c r="B2273" s="42" t="s">
        <v>2003</v>
      </c>
      <c r="C2273" s="42" t="s">
        <v>303</v>
      </c>
      <c r="D2273" s="42" t="s">
        <v>1349</v>
      </c>
      <c r="E2273" s="42" t="s">
        <v>4846</v>
      </c>
      <c r="F2273" s="40">
        <v>523</v>
      </c>
    </row>
    <row r="2274" spans="1:6" x14ac:dyDescent="0.25">
      <c r="A2274" s="42" t="s">
        <v>5979</v>
      </c>
      <c r="B2274" s="42" t="s">
        <v>2003</v>
      </c>
      <c r="C2274" s="42" t="s">
        <v>303</v>
      </c>
      <c r="D2274" s="42" t="s">
        <v>1351</v>
      </c>
      <c r="E2274" s="42" t="s">
        <v>4847</v>
      </c>
      <c r="F2274" s="40">
        <v>524</v>
      </c>
    </row>
    <row r="2275" spans="1:6" x14ac:dyDescent="0.25">
      <c r="A2275" s="42" t="s">
        <v>5979</v>
      </c>
      <c r="B2275" s="42" t="s">
        <v>2003</v>
      </c>
      <c r="C2275" s="42" t="s">
        <v>303</v>
      </c>
      <c r="D2275" s="42" t="s">
        <v>1353</v>
      </c>
      <c r="E2275" s="42" t="s">
        <v>4848</v>
      </c>
      <c r="F2275" s="40">
        <v>525</v>
      </c>
    </row>
    <row r="2276" spans="1:6" x14ac:dyDescent="0.25">
      <c r="A2276" s="42" t="s">
        <v>5979</v>
      </c>
      <c r="B2276" s="42" t="s">
        <v>2003</v>
      </c>
      <c r="C2276" s="42" t="s">
        <v>303</v>
      </c>
      <c r="D2276" s="42" t="s">
        <v>1355</v>
      </c>
      <c r="E2276" s="42" t="s">
        <v>4849</v>
      </c>
      <c r="F2276" s="40">
        <v>526</v>
      </c>
    </row>
    <row r="2277" spans="1:6" x14ac:dyDescent="0.25">
      <c r="A2277" s="42" t="s">
        <v>5979</v>
      </c>
      <c r="B2277" s="42" t="s">
        <v>2003</v>
      </c>
      <c r="C2277" s="42" t="s">
        <v>303</v>
      </c>
      <c r="D2277" s="42" t="s">
        <v>1357</v>
      </c>
      <c r="E2277" s="42" t="s">
        <v>4850</v>
      </c>
      <c r="F2277" s="40">
        <v>527</v>
      </c>
    </row>
    <row r="2278" spans="1:6" x14ac:dyDescent="0.25">
      <c r="A2278" s="42" t="s">
        <v>5979</v>
      </c>
      <c r="B2278" s="42" t="s">
        <v>2003</v>
      </c>
      <c r="C2278" s="42" t="s">
        <v>303</v>
      </c>
      <c r="D2278" s="42" t="s">
        <v>1359</v>
      </c>
      <c r="E2278" s="42" t="s">
        <v>4851</v>
      </c>
      <c r="F2278" s="40">
        <v>528</v>
      </c>
    </row>
    <row r="2279" spans="1:6" x14ac:dyDescent="0.25">
      <c r="A2279" s="42" t="s">
        <v>5979</v>
      </c>
      <c r="B2279" s="42" t="s">
        <v>2003</v>
      </c>
      <c r="C2279" s="42" t="s">
        <v>303</v>
      </c>
      <c r="D2279" s="42" t="s">
        <v>1361</v>
      </c>
      <c r="E2279" s="42" t="s">
        <v>4852</v>
      </c>
      <c r="F2279" s="40">
        <v>529</v>
      </c>
    </row>
    <row r="2280" spans="1:6" x14ac:dyDescent="0.25">
      <c r="A2280" s="42" t="s">
        <v>5979</v>
      </c>
      <c r="B2280" s="42" t="s">
        <v>2003</v>
      </c>
      <c r="C2280" s="42" t="s">
        <v>303</v>
      </c>
      <c r="D2280" s="42" t="s">
        <v>1363</v>
      </c>
      <c r="E2280" s="42" t="s">
        <v>4853</v>
      </c>
      <c r="F2280" s="40">
        <v>530</v>
      </c>
    </row>
    <row r="2281" spans="1:6" x14ac:dyDescent="0.25">
      <c r="A2281" s="42" t="s">
        <v>5979</v>
      </c>
      <c r="B2281" s="42" t="s">
        <v>2003</v>
      </c>
      <c r="C2281" s="42" t="s">
        <v>303</v>
      </c>
      <c r="D2281" s="42" t="s">
        <v>1365</v>
      </c>
      <c r="E2281" s="42" t="s">
        <v>4854</v>
      </c>
      <c r="F2281" s="40">
        <v>531</v>
      </c>
    </row>
    <row r="2282" spans="1:6" x14ac:dyDescent="0.25">
      <c r="A2282" s="42" t="s">
        <v>5979</v>
      </c>
      <c r="B2282" s="42" t="s">
        <v>2003</v>
      </c>
      <c r="C2282" s="42" t="s">
        <v>303</v>
      </c>
      <c r="D2282" s="42" t="s">
        <v>1367</v>
      </c>
      <c r="E2282" s="42" t="s">
        <v>4855</v>
      </c>
      <c r="F2282" s="40">
        <v>532</v>
      </c>
    </row>
    <row r="2283" spans="1:6" x14ac:dyDescent="0.25">
      <c r="A2283" s="42" t="s">
        <v>5979</v>
      </c>
      <c r="B2283" s="42" t="s">
        <v>2003</v>
      </c>
      <c r="C2283" s="42" t="s">
        <v>303</v>
      </c>
      <c r="D2283" s="42" t="s">
        <v>1369</v>
      </c>
      <c r="E2283" s="42" t="s">
        <v>4856</v>
      </c>
      <c r="F2283" s="40">
        <v>533</v>
      </c>
    </row>
    <row r="2284" spans="1:6" x14ac:dyDescent="0.25">
      <c r="A2284" s="42" t="s">
        <v>5979</v>
      </c>
      <c r="B2284" s="42" t="s">
        <v>2003</v>
      </c>
      <c r="C2284" s="42" t="s">
        <v>303</v>
      </c>
      <c r="D2284" s="42" t="s">
        <v>1371</v>
      </c>
      <c r="E2284" s="42" t="s">
        <v>4857</v>
      </c>
      <c r="F2284" s="40">
        <v>534</v>
      </c>
    </row>
    <row r="2285" spans="1:6" x14ac:dyDescent="0.25">
      <c r="A2285" s="42" t="s">
        <v>5979</v>
      </c>
      <c r="B2285" s="42" t="s">
        <v>2003</v>
      </c>
      <c r="C2285" s="42" t="s">
        <v>303</v>
      </c>
      <c r="D2285" s="42" t="s">
        <v>1373</v>
      </c>
      <c r="E2285" s="42" t="s">
        <v>4858</v>
      </c>
      <c r="F2285" s="40">
        <v>535</v>
      </c>
    </row>
    <row r="2286" spans="1:6" x14ac:dyDescent="0.25">
      <c r="A2286" s="42" t="s">
        <v>5979</v>
      </c>
      <c r="B2286" s="42" t="s">
        <v>2003</v>
      </c>
      <c r="C2286" s="42" t="s">
        <v>303</v>
      </c>
      <c r="D2286" s="42" t="s">
        <v>1375</v>
      </c>
      <c r="E2286" s="42" t="s">
        <v>4859</v>
      </c>
      <c r="F2286" s="40">
        <v>536</v>
      </c>
    </row>
    <row r="2287" spans="1:6" x14ac:dyDescent="0.25">
      <c r="A2287" s="42" t="s">
        <v>5979</v>
      </c>
      <c r="B2287" s="42" t="s">
        <v>2003</v>
      </c>
      <c r="C2287" s="42" t="s">
        <v>303</v>
      </c>
      <c r="D2287" s="42" t="s">
        <v>1377</v>
      </c>
      <c r="E2287" s="42" t="s">
        <v>4860</v>
      </c>
      <c r="F2287" s="40">
        <v>537</v>
      </c>
    </row>
    <row r="2288" spans="1:6" x14ac:dyDescent="0.25">
      <c r="A2288" s="42" t="s">
        <v>5979</v>
      </c>
      <c r="B2288" s="42" t="s">
        <v>2003</v>
      </c>
      <c r="C2288" s="42" t="s">
        <v>303</v>
      </c>
      <c r="D2288" s="42" t="s">
        <v>1379</v>
      </c>
      <c r="E2288" s="42" t="s">
        <v>4861</v>
      </c>
      <c r="F2288" s="40">
        <v>538</v>
      </c>
    </row>
    <row r="2289" spans="1:6" x14ac:dyDescent="0.25">
      <c r="A2289" s="42" t="s">
        <v>5979</v>
      </c>
      <c r="B2289" s="42" t="s">
        <v>2003</v>
      </c>
      <c r="C2289" s="42" t="s">
        <v>303</v>
      </c>
      <c r="D2289" s="42" t="s">
        <v>1381</v>
      </c>
      <c r="E2289" s="42" t="s">
        <v>4862</v>
      </c>
      <c r="F2289" s="40">
        <v>539</v>
      </c>
    </row>
    <row r="2290" spans="1:6" x14ac:dyDescent="0.25">
      <c r="A2290" s="42" t="s">
        <v>5979</v>
      </c>
      <c r="B2290" s="42" t="s">
        <v>2003</v>
      </c>
      <c r="C2290" s="42" t="s">
        <v>303</v>
      </c>
      <c r="D2290" s="42" t="s">
        <v>1383</v>
      </c>
      <c r="E2290" s="42" t="s">
        <v>4863</v>
      </c>
      <c r="F2290" s="40">
        <v>540</v>
      </c>
    </row>
    <row r="2291" spans="1:6" x14ac:dyDescent="0.25">
      <c r="A2291" s="42" t="s">
        <v>5979</v>
      </c>
      <c r="B2291" s="42" t="s">
        <v>2003</v>
      </c>
      <c r="C2291" s="42" t="s">
        <v>303</v>
      </c>
      <c r="D2291" s="42" t="s">
        <v>1385</v>
      </c>
      <c r="E2291" s="42" t="s">
        <v>4864</v>
      </c>
      <c r="F2291" s="40">
        <v>541</v>
      </c>
    </row>
    <row r="2292" spans="1:6" x14ac:dyDescent="0.25">
      <c r="A2292" s="42" t="s">
        <v>5979</v>
      </c>
      <c r="B2292" s="42" t="s">
        <v>2003</v>
      </c>
      <c r="C2292" s="42" t="s">
        <v>303</v>
      </c>
      <c r="D2292" s="42" t="s">
        <v>1387</v>
      </c>
      <c r="E2292" s="42" t="s">
        <v>4865</v>
      </c>
      <c r="F2292" s="40">
        <v>542</v>
      </c>
    </row>
    <row r="2293" spans="1:6" x14ac:dyDescent="0.25">
      <c r="A2293" s="42" t="s">
        <v>5979</v>
      </c>
      <c r="B2293" s="42" t="s">
        <v>2003</v>
      </c>
      <c r="C2293" s="42" t="s">
        <v>303</v>
      </c>
      <c r="D2293" s="42" t="s">
        <v>1389</v>
      </c>
      <c r="E2293" s="42" t="s">
        <v>4866</v>
      </c>
      <c r="F2293" s="40">
        <v>543</v>
      </c>
    </row>
    <row r="2294" spans="1:6" x14ac:dyDescent="0.25">
      <c r="A2294" s="42" t="s">
        <v>5979</v>
      </c>
      <c r="B2294" s="42" t="s">
        <v>2003</v>
      </c>
      <c r="C2294" s="42" t="s">
        <v>303</v>
      </c>
      <c r="D2294" s="42" t="s">
        <v>1391</v>
      </c>
      <c r="E2294" s="42" t="s">
        <v>4867</v>
      </c>
      <c r="F2294" s="40">
        <v>544</v>
      </c>
    </row>
    <row r="2295" spans="1:6" x14ac:dyDescent="0.25">
      <c r="A2295" s="42" t="s">
        <v>5979</v>
      </c>
      <c r="B2295" s="42" t="s">
        <v>2003</v>
      </c>
      <c r="C2295" s="42" t="s">
        <v>303</v>
      </c>
      <c r="D2295" s="42" t="s">
        <v>1393</v>
      </c>
      <c r="E2295" s="42" t="s">
        <v>4868</v>
      </c>
      <c r="F2295" s="40">
        <v>545</v>
      </c>
    </row>
    <row r="2296" spans="1:6" x14ac:dyDescent="0.25">
      <c r="A2296" s="42" t="s">
        <v>5979</v>
      </c>
      <c r="B2296" s="42" t="s">
        <v>2003</v>
      </c>
      <c r="C2296" s="42" t="s">
        <v>303</v>
      </c>
      <c r="D2296" s="42" t="s">
        <v>1395</v>
      </c>
      <c r="E2296" s="42" t="s">
        <v>4869</v>
      </c>
      <c r="F2296" s="40">
        <v>546</v>
      </c>
    </row>
    <row r="2297" spans="1:6" x14ac:dyDescent="0.25">
      <c r="A2297" s="42" t="s">
        <v>5979</v>
      </c>
      <c r="B2297" s="42" t="s">
        <v>2003</v>
      </c>
      <c r="C2297" s="42" t="s">
        <v>303</v>
      </c>
      <c r="D2297" s="42" t="s">
        <v>1397</v>
      </c>
      <c r="E2297" s="42" t="s">
        <v>4870</v>
      </c>
      <c r="F2297" s="40">
        <v>547</v>
      </c>
    </row>
    <row r="2298" spans="1:6" x14ac:dyDescent="0.25">
      <c r="A2298" s="42" t="s">
        <v>5979</v>
      </c>
      <c r="B2298" s="42" t="s">
        <v>2003</v>
      </c>
      <c r="C2298" s="42" t="s">
        <v>303</v>
      </c>
      <c r="D2298" s="42" t="s">
        <v>1399</v>
      </c>
      <c r="E2298" s="42" t="s">
        <v>4871</v>
      </c>
      <c r="F2298" s="40">
        <v>548</v>
      </c>
    </row>
    <row r="2299" spans="1:6" x14ac:dyDescent="0.25">
      <c r="A2299" s="42" t="s">
        <v>5979</v>
      </c>
      <c r="B2299" s="42" t="s">
        <v>2003</v>
      </c>
      <c r="C2299" s="42" t="s">
        <v>303</v>
      </c>
      <c r="D2299" s="42" t="s">
        <v>1401</v>
      </c>
      <c r="E2299" s="42" t="s">
        <v>4872</v>
      </c>
      <c r="F2299" s="40">
        <v>549</v>
      </c>
    </row>
    <row r="2300" spans="1:6" x14ac:dyDescent="0.25">
      <c r="A2300" s="42" t="s">
        <v>5979</v>
      </c>
      <c r="B2300" s="42" t="s">
        <v>2003</v>
      </c>
      <c r="C2300" s="42" t="s">
        <v>303</v>
      </c>
      <c r="D2300" s="42" t="s">
        <v>1403</v>
      </c>
      <c r="E2300" s="42" t="s">
        <v>4873</v>
      </c>
      <c r="F2300" s="40">
        <v>550</v>
      </c>
    </row>
    <row r="2301" spans="1:6" x14ac:dyDescent="0.25">
      <c r="A2301" s="42" t="s">
        <v>5979</v>
      </c>
      <c r="B2301" s="42" t="s">
        <v>2003</v>
      </c>
      <c r="C2301" s="42" t="s">
        <v>303</v>
      </c>
      <c r="D2301" s="42" t="s">
        <v>1405</v>
      </c>
      <c r="E2301" s="42" t="s">
        <v>4874</v>
      </c>
      <c r="F2301" s="40">
        <v>551</v>
      </c>
    </row>
    <row r="2302" spans="1:6" x14ac:dyDescent="0.25">
      <c r="A2302" s="42" t="s">
        <v>5979</v>
      </c>
      <c r="B2302" s="42" t="s">
        <v>2003</v>
      </c>
      <c r="C2302" s="42" t="s">
        <v>303</v>
      </c>
      <c r="D2302" s="42" t="s">
        <v>1407</v>
      </c>
      <c r="E2302" s="42" t="s">
        <v>4875</v>
      </c>
      <c r="F2302" s="40">
        <v>552</v>
      </c>
    </row>
    <row r="2303" spans="1:6" x14ac:dyDescent="0.25">
      <c r="A2303" s="42" t="s">
        <v>5979</v>
      </c>
      <c r="B2303" s="42" t="s">
        <v>2003</v>
      </c>
      <c r="C2303" s="42" t="s">
        <v>303</v>
      </c>
      <c r="D2303" s="42" t="s">
        <v>1409</v>
      </c>
      <c r="E2303" s="42" t="s">
        <v>4876</v>
      </c>
      <c r="F2303" s="40">
        <v>553</v>
      </c>
    </row>
    <row r="2304" spans="1:6" x14ac:dyDescent="0.25">
      <c r="A2304" s="42" t="s">
        <v>5979</v>
      </c>
      <c r="B2304" s="42" t="s">
        <v>2003</v>
      </c>
      <c r="C2304" s="42" t="s">
        <v>303</v>
      </c>
      <c r="D2304" s="42" t="s">
        <v>1411</v>
      </c>
      <c r="E2304" s="42" t="s">
        <v>4877</v>
      </c>
      <c r="F2304" s="40">
        <v>554</v>
      </c>
    </row>
    <row r="2305" spans="1:6" x14ac:dyDescent="0.25">
      <c r="A2305" s="42" t="s">
        <v>5979</v>
      </c>
      <c r="B2305" s="42" t="s">
        <v>2003</v>
      </c>
      <c r="C2305" s="42" t="s">
        <v>303</v>
      </c>
      <c r="D2305" s="42" t="s">
        <v>1413</v>
      </c>
      <c r="E2305" s="42" t="s">
        <v>4878</v>
      </c>
      <c r="F2305" s="40">
        <v>555</v>
      </c>
    </row>
    <row r="2306" spans="1:6" x14ac:dyDescent="0.25">
      <c r="A2306" s="42" t="s">
        <v>5979</v>
      </c>
      <c r="B2306" s="42" t="s">
        <v>2003</v>
      </c>
      <c r="C2306" s="42" t="s">
        <v>303</v>
      </c>
      <c r="D2306" s="42" t="s">
        <v>1415</v>
      </c>
      <c r="E2306" s="42" t="s">
        <v>4879</v>
      </c>
      <c r="F2306" s="40">
        <v>556</v>
      </c>
    </row>
    <row r="2307" spans="1:6" x14ac:dyDescent="0.25">
      <c r="A2307" s="42" t="s">
        <v>5979</v>
      </c>
      <c r="B2307" s="42" t="s">
        <v>2003</v>
      </c>
      <c r="C2307" s="42" t="s">
        <v>303</v>
      </c>
      <c r="D2307" s="42" t="s">
        <v>1417</v>
      </c>
      <c r="E2307" s="42" t="s">
        <v>4880</v>
      </c>
      <c r="F2307" s="40">
        <v>557</v>
      </c>
    </row>
    <row r="2308" spans="1:6" x14ac:dyDescent="0.25">
      <c r="A2308" s="42" t="s">
        <v>5979</v>
      </c>
      <c r="B2308" s="42" t="s">
        <v>2003</v>
      </c>
      <c r="C2308" s="42" t="s">
        <v>303</v>
      </c>
      <c r="D2308" s="42" t="s">
        <v>1419</v>
      </c>
      <c r="E2308" s="42" t="s">
        <v>4881</v>
      </c>
      <c r="F2308" s="40">
        <v>558</v>
      </c>
    </row>
    <row r="2309" spans="1:6" x14ac:dyDescent="0.25">
      <c r="A2309" s="42" t="s">
        <v>5979</v>
      </c>
      <c r="B2309" s="42" t="s">
        <v>2003</v>
      </c>
      <c r="C2309" s="42" t="s">
        <v>303</v>
      </c>
      <c r="D2309" s="42" t="s">
        <v>1421</v>
      </c>
      <c r="E2309" s="42" t="s">
        <v>4882</v>
      </c>
      <c r="F2309" s="40">
        <v>559</v>
      </c>
    </row>
    <row r="2310" spans="1:6" x14ac:dyDescent="0.25">
      <c r="A2310" s="42" t="s">
        <v>5979</v>
      </c>
      <c r="B2310" s="42" t="s">
        <v>2003</v>
      </c>
      <c r="C2310" s="42" t="s">
        <v>303</v>
      </c>
      <c r="D2310" s="42" t="s">
        <v>1423</v>
      </c>
      <c r="E2310" s="42" t="s">
        <v>4883</v>
      </c>
      <c r="F2310" s="40">
        <v>560</v>
      </c>
    </row>
    <row r="2311" spans="1:6" x14ac:dyDescent="0.25">
      <c r="A2311" s="42" t="s">
        <v>5979</v>
      </c>
      <c r="B2311" s="42" t="s">
        <v>2003</v>
      </c>
      <c r="C2311" s="42" t="s">
        <v>303</v>
      </c>
      <c r="D2311" s="42" t="s">
        <v>1425</v>
      </c>
      <c r="E2311" s="42" t="s">
        <v>4884</v>
      </c>
      <c r="F2311" s="40">
        <v>561</v>
      </c>
    </row>
    <row r="2312" spans="1:6" x14ac:dyDescent="0.25">
      <c r="A2312" s="42" t="s">
        <v>5979</v>
      </c>
      <c r="B2312" s="42" t="s">
        <v>2003</v>
      </c>
      <c r="C2312" s="42" t="s">
        <v>303</v>
      </c>
      <c r="D2312" s="42" t="s">
        <v>1427</v>
      </c>
      <c r="E2312" s="42" t="s">
        <v>4885</v>
      </c>
      <c r="F2312" s="40">
        <v>562</v>
      </c>
    </row>
    <row r="2313" spans="1:6" x14ac:dyDescent="0.25">
      <c r="A2313" s="42" t="s">
        <v>5979</v>
      </c>
      <c r="B2313" s="42" t="s">
        <v>2003</v>
      </c>
      <c r="C2313" s="42" t="s">
        <v>303</v>
      </c>
      <c r="D2313" s="42" t="s">
        <v>1429</v>
      </c>
      <c r="E2313" s="42" t="s">
        <v>4886</v>
      </c>
      <c r="F2313" s="40">
        <v>563</v>
      </c>
    </row>
    <row r="2314" spans="1:6" x14ac:dyDescent="0.25">
      <c r="A2314" s="42" t="s">
        <v>5979</v>
      </c>
      <c r="B2314" s="42" t="s">
        <v>2003</v>
      </c>
      <c r="C2314" s="42" t="s">
        <v>303</v>
      </c>
      <c r="D2314" s="42" t="s">
        <v>1431</v>
      </c>
      <c r="E2314" s="42" t="s">
        <v>4887</v>
      </c>
      <c r="F2314" s="40">
        <v>564</v>
      </c>
    </row>
    <row r="2315" spans="1:6" x14ac:dyDescent="0.25">
      <c r="A2315" s="42" t="s">
        <v>5979</v>
      </c>
      <c r="B2315" s="42" t="s">
        <v>2003</v>
      </c>
      <c r="C2315" s="42" t="s">
        <v>303</v>
      </c>
      <c r="D2315" s="42" t="s">
        <v>1433</v>
      </c>
      <c r="E2315" s="42" t="s">
        <v>4888</v>
      </c>
      <c r="F2315" s="40">
        <v>565</v>
      </c>
    </row>
    <row r="2316" spans="1:6" x14ac:dyDescent="0.25">
      <c r="A2316" s="42" t="s">
        <v>5979</v>
      </c>
      <c r="B2316" s="42" t="s">
        <v>2003</v>
      </c>
      <c r="C2316" s="42" t="s">
        <v>303</v>
      </c>
      <c r="D2316" s="42" t="s">
        <v>1435</v>
      </c>
      <c r="E2316" s="42" t="s">
        <v>4889</v>
      </c>
      <c r="F2316" s="40">
        <v>566</v>
      </c>
    </row>
    <row r="2317" spans="1:6" x14ac:dyDescent="0.25">
      <c r="A2317" s="42" t="s">
        <v>5979</v>
      </c>
      <c r="B2317" s="42" t="s">
        <v>2003</v>
      </c>
      <c r="C2317" s="42" t="s">
        <v>303</v>
      </c>
      <c r="D2317" s="42" t="s">
        <v>1437</v>
      </c>
      <c r="E2317" s="42" t="s">
        <v>4890</v>
      </c>
      <c r="F2317" s="40">
        <v>567</v>
      </c>
    </row>
    <row r="2318" spans="1:6" x14ac:dyDescent="0.25">
      <c r="A2318" s="42" t="s">
        <v>5979</v>
      </c>
      <c r="B2318" s="42" t="s">
        <v>2003</v>
      </c>
      <c r="C2318" s="42" t="s">
        <v>303</v>
      </c>
      <c r="D2318" s="42" t="s">
        <v>1439</v>
      </c>
      <c r="E2318" s="42" t="s">
        <v>4891</v>
      </c>
      <c r="F2318" s="40">
        <v>568</v>
      </c>
    </row>
    <row r="2319" spans="1:6" x14ac:dyDescent="0.25">
      <c r="A2319" s="42" t="s">
        <v>5979</v>
      </c>
      <c r="B2319" s="42" t="s">
        <v>2003</v>
      </c>
      <c r="C2319" s="42" t="s">
        <v>303</v>
      </c>
      <c r="D2319" s="42" t="s">
        <v>1441</v>
      </c>
      <c r="E2319" s="42" t="s">
        <v>4892</v>
      </c>
      <c r="F2319" s="40">
        <v>569</v>
      </c>
    </row>
    <row r="2320" spans="1:6" x14ac:dyDescent="0.25">
      <c r="A2320" s="42" t="s">
        <v>5979</v>
      </c>
      <c r="B2320" s="42" t="s">
        <v>2003</v>
      </c>
      <c r="C2320" s="42" t="s">
        <v>303</v>
      </c>
      <c r="D2320" s="42" t="s">
        <v>1443</v>
      </c>
      <c r="E2320" s="42" t="s">
        <v>4893</v>
      </c>
      <c r="F2320" s="40">
        <v>570</v>
      </c>
    </row>
    <row r="2321" spans="1:6" x14ac:dyDescent="0.25">
      <c r="A2321" s="42" t="s">
        <v>5979</v>
      </c>
      <c r="B2321" s="42" t="s">
        <v>2003</v>
      </c>
      <c r="C2321" s="42" t="s">
        <v>303</v>
      </c>
      <c r="D2321" s="42" t="s">
        <v>1445</v>
      </c>
      <c r="E2321" s="42" t="s">
        <v>4894</v>
      </c>
      <c r="F2321" s="40">
        <v>571</v>
      </c>
    </row>
    <row r="2322" spans="1:6" x14ac:dyDescent="0.25">
      <c r="A2322" s="42" t="s">
        <v>5979</v>
      </c>
      <c r="B2322" s="42" t="s">
        <v>2003</v>
      </c>
      <c r="C2322" s="42" t="s">
        <v>303</v>
      </c>
      <c r="D2322" s="42" t="s">
        <v>1447</v>
      </c>
      <c r="E2322" s="42" t="s">
        <v>4895</v>
      </c>
      <c r="F2322" s="40">
        <v>572</v>
      </c>
    </row>
    <row r="2323" spans="1:6" x14ac:dyDescent="0.25">
      <c r="A2323" s="42" t="s">
        <v>5979</v>
      </c>
      <c r="B2323" s="42" t="s">
        <v>2003</v>
      </c>
      <c r="C2323" s="42" t="s">
        <v>303</v>
      </c>
      <c r="D2323" s="42" t="s">
        <v>1449</v>
      </c>
      <c r="E2323" s="42" t="s">
        <v>4896</v>
      </c>
      <c r="F2323" s="40">
        <v>573</v>
      </c>
    </row>
    <row r="2324" spans="1:6" x14ac:dyDescent="0.25">
      <c r="A2324" s="42" t="s">
        <v>5979</v>
      </c>
      <c r="B2324" s="42" t="s">
        <v>2003</v>
      </c>
      <c r="C2324" s="42" t="s">
        <v>303</v>
      </c>
      <c r="D2324" s="42" t="s">
        <v>1451</v>
      </c>
      <c r="E2324" s="42" t="s">
        <v>4897</v>
      </c>
      <c r="F2324" s="40">
        <v>574</v>
      </c>
    </row>
    <row r="2325" spans="1:6" x14ac:dyDescent="0.25">
      <c r="A2325" s="42" t="s">
        <v>5979</v>
      </c>
      <c r="B2325" s="42" t="s">
        <v>2003</v>
      </c>
      <c r="C2325" s="42" t="s">
        <v>303</v>
      </c>
      <c r="D2325" s="42" t="s">
        <v>1453</v>
      </c>
      <c r="E2325" s="42" t="s">
        <v>4898</v>
      </c>
      <c r="F2325" s="40">
        <v>575</v>
      </c>
    </row>
    <row r="2326" spans="1:6" x14ac:dyDescent="0.25">
      <c r="A2326" s="42" t="s">
        <v>5979</v>
      </c>
      <c r="B2326" s="42" t="s">
        <v>2003</v>
      </c>
      <c r="C2326" s="42" t="s">
        <v>303</v>
      </c>
      <c r="D2326" s="42" t="s">
        <v>1455</v>
      </c>
      <c r="E2326" s="42" t="s">
        <v>4899</v>
      </c>
      <c r="F2326" s="40">
        <v>576</v>
      </c>
    </row>
    <row r="2327" spans="1:6" x14ac:dyDescent="0.25">
      <c r="A2327" s="42" t="s">
        <v>5979</v>
      </c>
      <c r="B2327" s="42" t="s">
        <v>2003</v>
      </c>
      <c r="C2327" s="42" t="s">
        <v>303</v>
      </c>
      <c r="D2327" s="42" t="s">
        <v>1457</v>
      </c>
      <c r="E2327" s="42" t="s">
        <v>4900</v>
      </c>
      <c r="F2327" s="40">
        <v>577</v>
      </c>
    </row>
    <row r="2328" spans="1:6" x14ac:dyDescent="0.25">
      <c r="A2328" s="42" t="s">
        <v>5979</v>
      </c>
      <c r="B2328" s="42" t="s">
        <v>2003</v>
      </c>
      <c r="C2328" s="42" t="s">
        <v>303</v>
      </c>
      <c r="D2328" s="42" t="s">
        <v>1459</v>
      </c>
      <c r="E2328" s="42" t="s">
        <v>4901</v>
      </c>
      <c r="F2328" s="40">
        <v>578</v>
      </c>
    </row>
    <row r="2329" spans="1:6" x14ac:dyDescent="0.25">
      <c r="A2329" s="42" t="s">
        <v>5979</v>
      </c>
      <c r="B2329" s="42" t="s">
        <v>2003</v>
      </c>
      <c r="C2329" s="42" t="s">
        <v>303</v>
      </c>
      <c r="D2329" s="42" t="s">
        <v>1461</v>
      </c>
      <c r="E2329" s="42" t="s">
        <v>4902</v>
      </c>
      <c r="F2329" s="40">
        <v>579</v>
      </c>
    </row>
    <row r="2330" spans="1:6" x14ac:dyDescent="0.25">
      <c r="A2330" s="42" t="s">
        <v>5979</v>
      </c>
      <c r="B2330" s="42" t="s">
        <v>2003</v>
      </c>
      <c r="C2330" s="42" t="s">
        <v>303</v>
      </c>
      <c r="D2330" s="42" t="s">
        <v>1463</v>
      </c>
      <c r="E2330" s="42" t="s">
        <v>4903</v>
      </c>
      <c r="F2330" s="40">
        <v>580</v>
      </c>
    </row>
    <row r="2331" spans="1:6" x14ac:dyDescent="0.25">
      <c r="A2331" s="42" t="s">
        <v>5979</v>
      </c>
      <c r="B2331" s="42" t="s">
        <v>2003</v>
      </c>
      <c r="C2331" s="42" t="s">
        <v>303</v>
      </c>
      <c r="D2331" s="42" t="s">
        <v>1465</v>
      </c>
      <c r="E2331" s="42" t="s">
        <v>4904</v>
      </c>
      <c r="F2331" s="40">
        <v>581</v>
      </c>
    </row>
    <row r="2332" spans="1:6" x14ac:dyDescent="0.25">
      <c r="A2332" s="42" t="s">
        <v>5979</v>
      </c>
      <c r="B2332" s="42" t="s">
        <v>2003</v>
      </c>
      <c r="C2332" s="42" t="s">
        <v>303</v>
      </c>
      <c r="D2332" s="42" t="s">
        <v>1467</v>
      </c>
      <c r="E2332" s="42" t="s">
        <v>4905</v>
      </c>
      <c r="F2332" s="40">
        <v>582</v>
      </c>
    </row>
    <row r="2333" spans="1:6" x14ac:dyDescent="0.25">
      <c r="A2333" s="42" t="s">
        <v>5979</v>
      </c>
      <c r="B2333" s="42" t="s">
        <v>2003</v>
      </c>
      <c r="C2333" s="42" t="s">
        <v>303</v>
      </c>
      <c r="D2333" s="42" t="s">
        <v>1469</v>
      </c>
      <c r="E2333" s="42" t="s">
        <v>4906</v>
      </c>
      <c r="F2333" s="40">
        <v>583</v>
      </c>
    </row>
    <row r="2334" spans="1:6" x14ac:dyDescent="0.25">
      <c r="A2334" s="42" t="s">
        <v>5979</v>
      </c>
      <c r="B2334" s="42" t="s">
        <v>2003</v>
      </c>
      <c r="C2334" s="42" t="s">
        <v>303</v>
      </c>
      <c r="D2334" s="42" t="s">
        <v>1471</v>
      </c>
      <c r="E2334" s="42" t="s">
        <v>4907</v>
      </c>
      <c r="F2334" s="40">
        <v>584</v>
      </c>
    </row>
    <row r="2335" spans="1:6" x14ac:dyDescent="0.25">
      <c r="A2335" s="42" t="s">
        <v>5979</v>
      </c>
      <c r="B2335" s="42" t="s">
        <v>2003</v>
      </c>
      <c r="C2335" s="42" t="s">
        <v>303</v>
      </c>
      <c r="D2335" s="42" t="s">
        <v>1473</v>
      </c>
      <c r="E2335" s="42" t="s">
        <v>4908</v>
      </c>
      <c r="F2335" s="40">
        <v>585</v>
      </c>
    </row>
    <row r="2336" spans="1:6" x14ac:dyDescent="0.25">
      <c r="A2336" s="42" t="s">
        <v>5979</v>
      </c>
      <c r="B2336" s="42" t="s">
        <v>2003</v>
      </c>
      <c r="C2336" s="42" t="s">
        <v>303</v>
      </c>
      <c r="D2336" s="42" t="s">
        <v>1475</v>
      </c>
      <c r="E2336" s="42" t="s">
        <v>4909</v>
      </c>
      <c r="F2336" s="40">
        <v>586</v>
      </c>
    </row>
    <row r="2337" spans="1:6" x14ac:dyDescent="0.25">
      <c r="A2337" s="42" t="s">
        <v>5979</v>
      </c>
      <c r="B2337" s="42" t="s">
        <v>2003</v>
      </c>
      <c r="C2337" s="42" t="s">
        <v>303</v>
      </c>
      <c r="D2337" s="42" t="s">
        <v>1477</v>
      </c>
      <c r="E2337" s="42" t="s">
        <v>4910</v>
      </c>
      <c r="F2337" s="40">
        <v>587</v>
      </c>
    </row>
    <row r="2338" spans="1:6" x14ac:dyDescent="0.25">
      <c r="A2338" s="42" t="s">
        <v>5979</v>
      </c>
      <c r="B2338" s="42" t="s">
        <v>2003</v>
      </c>
      <c r="C2338" s="42" t="s">
        <v>303</v>
      </c>
      <c r="D2338" s="42" t="s">
        <v>1479</v>
      </c>
      <c r="E2338" s="42" t="s">
        <v>4911</v>
      </c>
      <c r="F2338" s="40">
        <v>588</v>
      </c>
    </row>
    <row r="2339" spans="1:6" x14ac:dyDescent="0.25">
      <c r="A2339" s="42" t="s">
        <v>5979</v>
      </c>
      <c r="B2339" s="42" t="s">
        <v>2003</v>
      </c>
      <c r="C2339" s="42" t="s">
        <v>303</v>
      </c>
      <c r="D2339" s="42" t="s">
        <v>1481</v>
      </c>
      <c r="E2339" s="42" t="s">
        <v>4912</v>
      </c>
      <c r="F2339" s="40">
        <v>589</v>
      </c>
    </row>
    <row r="2340" spans="1:6" x14ac:dyDescent="0.25">
      <c r="A2340" s="42" t="s">
        <v>5979</v>
      </c>
      <c r="B2340" s="42" t="s">
        <v>2003</v>
      </c>
      <c r="C2340" s="42" t="s">
        <v>303</v>
      </c>
      <c r="D2340" s="42" t="s">
        <v>1483</v>
      </c>
      <c r="E2340" s="42" t="s">
        <v>4913</v>
      </c>
      <c r="F2340" s="40">
        <v>590</v>
      </c>
    </row>
    <row r="2341" spans="1:6" x14ac:dyDescent="0.25">
      <c r="A2341" s="42" t="s">
        <v>5979</v>
      </c>
      <c r="B2341" s="42" t="s">
        <v>2003</v>
      </c>
      <c r="C2341" s="42" t="s">
        <v>303</v>
      </c>
      <c r="D2341" s="42" t="s">
        <v>1485</v>
      </c>
      <c r="E2341" s="42" t="s">
        <v>4914</v>
      </c>
      <c r="F2341" s="40">
        <v>591</v>
      </c>
    </row>
    <row r="2342" spans="1:6" x14ac:dyDescent="0.25">
      <c r="A2342" s="42" t="s">
        <v>5979</v>
      </c>
      <c r="B2342" s="42" t="s">
        <v>2003</v>
      </c>
      <c r="C2342" s="42" t="s">
        <v>303</v>
      </c>
      <c r="D2342" s="42" t="s">
        <v>1487</v>
      </c>
      <c r="E2342" s="42" t="s">
        <v>4915</v>
      </c>
      <c r="F2342" s="40">
        <v>592</v>
      </c>
    </row>
    <row r="2343" spans="1:6" x14ac:dyDescent="0.25">
      <c r="A2343" s="42" t="s">
        <v>5979</v>
      </c>
      <c r="B2343" s="42" t="s">
        <v>2003</v>
      </c>
      <c r="C2343" s="42" t="s">
        <v>303</v>
      </c>
      <c r="D2343" s="42" t="s">
        <v>1489</v>
      </c>
      <c r="E2343" s="42" t="s">
        <v>4916</v>
      </c>
      <c r="F2343" s="40">
        <v>593</v>
      </c>
    </row>
    <row r="2344" spans="1:6" x14ac:dyDescent="0.25">
      <c r="A2344" s="42" t="s">
        <v>5979</v>
      </c>
      <c r="B2344" s="42" t="s">
        <v>2003</v>
      </c>
      <c r="C2344" s="42" t="s">
        <v>303</v>
      </c>
      <c r="D2344" s="42" t="s">
        <v>1491</v>
      </c>
      <c r="E2344" s="42" t="s">
        <v>4917</v>
      </c>
      <c r="F2344" s="40">
        <v>594</v>
      </c>
    </row>
    <row r="2345" spans="1:6" x14ac:dyDescent="0.25">
      <c r="A2345" s="42" t="s">
        <v>5979</v>
      </c>
      <c r="B2345" s="42" t="s">
        <v>2003</v>
      </c>
      <c r="C2345" s="42" t="s">
        <v>303</v>
      </c>
      <c r="D2345" s="42" t="s">
        <v>1493</v>
      </c>
      <c r="E2345" s="42" t="s">
        <v>4918</v>
      </c>
      <c r="F2345" s="40">
        <v>595</v>
      </c>
    </row>
    <row r="2346" spans="1:6" x14ac:dyDescent="0.25">
      <c r="A2346" s="42" t="s">
        <v>5979</v>
      </c>
      <c r="B2346" s="42" t="s">
        <v>2003</v>
      </c>
      <c r="C2346" s="42" t="s">
        <v>303</v>
      </c>
      <c r="D2346" s="42" t="s">
        <v>1495</v>
      </c>
      <c r="E2346" s="42" t="s">
        <v>4919</v>
      </c>
      <c r="F2346" s="40">
        <v>596</v>
      </c>
    </row>
    <row r="2347" spans="1:6" x14ac:dyDescent="0.25">
      <c r="A2347" s="42" t="s">
        <v>5979</v>
      </c>
      <c r="B2347" s="42" t="s">
        <v>2003</v>
      </c>
      <c r="C2347" s="42" t="s">
        <v>303</v>
      </c>
      <c r="D2347" s="42" t="s">
        <v>1497</v>
      </c>
      <c r="E2347" s="42" t="s">
        <v>4920</v>
      </c>
      <c r="F2347" s="40">
        <v>597</v>
      </c>
    </row>
    <row r="2348" spans="1:6" x14ac:dyDescent="0.25">
      <c r="A2348" s="42" t="s">
        <v>5979</v>
      </c>
      <c r="B2348" s="42" t="s">
        <v>2003</v>
      </c>
      <c r="C2348" s="42" t="s">
        <v>303</v>
      </c>
      <c r="D2348" s="42" t="s">
        <v>1499</v>
      </c>
      <c r="E2348" s="42" t="s">
        <v>4921</v>
      </c>
      <c r="F2348" s="40">
        <v>598</v>
      </c>
    </row>
    <row r="2349" spans="1:6" x14ac:dyDescent="0.25">
      <c r="A2349" s="42" t="s">
        <v>5979</v>
      </c>
      <c r="B2349" s="42" t="s">
        <v>2003</v>
      </c>
      <c r="C2349" s="42" t="s">
        <v>303</v>
      </c>
      <c r="D2349" s="42" t="s">
        <v>1501</v>
      </c>
      <c r="E2349" s="42" t="s">
        <v>4922</v>
      </c>
      <c r="F2349" s="40">
        <v>599</v>
      </c>
    </row>
    <row r="2350" spans="1:6" x14ac:dyDescent="0.25">
      <c r="A2350" s="42" t="s">
        <v>5979</v>
      </c>
      <c r="B2350" s="42" t="s">
        <v>2003</v>
      </c>
      <c r="C2350" s="42" t="s">
        <v>303</v>
      </c>
      <c r="D2350" s="42" t="s">
        <v>1503</v>
      </c>
      <c r="E2350" s="42" t="s">
        <v>4923</v>
      </c>
      <c r="F2350" s="40">
        <v>600</v>
      </c>
    </row>
    <row r="2351" spans="1:6" x14ac:dyDescent="0.25">
      <c r="A2351" s="42" t="s">
        <v>5979</v>
      </c>
      <c r="B2351" s="42" t="s">
        <v>2003</v>
      </c>
      <c r="C2351" s="42" t="s">
        <v>303</v>
      </c>
      <c r="D2351" s="42" t="s">
        <v>1505</v>
      </c>
      <c r="E2351" s="42" t="s">
        <v>4924</v>
      </c>
      <c r="F2351" s="40">
        <v>601</v>
      </c>
    </row>
    <row r="2352" spans="1:6" x14ac:dyDescent="0.25">
      <c r="A2352" s="42" t="s">
        <v>5979</v>
      </c>
      <c r="B2352" s="42" t="s">
        <v>2003</v>
      </c>
      <c r="C2352" s="42" t="s">
        <v>303</v>
      </c>
      <c r="D2352" s="42" t="s">
        <v>1507</v>
      </c>
      <c r="E2352" s="42" t="s">
        <v>4925</v>
      </c>
      <c r="F2352" s="40">
        <v>602</v>
      </c>
    </row>
    <row r="2353" spans="1:6" x14ac:dyDescent="0.25">
      <c r="A2353" s="42" t="s">
        <v>5979</v>
      </c>
      <c r="B2353" s="42" t="s">
        <v>2003</v>
      </c>
      <c r="C2353" s="42" t="s">
        <v>303</v>
      </c>
      <c r="D2353" s="42" t="s">
        <v>1509</v>
      </c>
      <c r="E2353" s="42" t="s">
        <v>4926</v>
      </c>
      <c r="F2353" s="40">
        <v>603</v>
      </c>
    </row>
    <row r="2354" spans="1:6" x14ac:dyDescent="0.25">
      <c r="A2354" s="42" t="s">
        <v>5979</v>
      </c>
      <c r="B2354" s="42" t="s">
        <v>2003</v>
      </c>
      <c r="C2354" s="42" t="s">
        <v>303</v>
      </c>
      <c r="D2354" s="42" t="s">
        <v>1511</v>
      </c>
      <c r="E2354" s="42" t="s">
        <v>4927</v>
      </c>
      <c r="F2354" s="40">
        <v>604</v>
      </c>
    </row>
    <row r="2355" spans="1:6" x14ac:dyDescent="0.25">
      <c r="A2355" s="42" t="s">
        <v>5979</v>
      </c>
      <c r="B2355" s="42" t="s">
        <v>2003</v>
      </c>
      <c r="C2355" s="42" t="s">
        <v>303</v>
      </c>
      <c r="D2355" s="42" t="s">
        <v>1513</v>
      </c>
      <c r="E2355" s="42" t="s">
        <v>4928</v>
      </c>
      <c r="F2355" s="40">
        <v>605</v>
      </c>
    </row>
    <row r="2356" spans="1:6" x14ac:dyDescent="0.25">
      <c r="A2356" s="42" t="s">
        <v>5979</v>
      </c>
      <c r="B2356" s="42" t="s">
        <v>2003</v>
      </c>
      <c r="C2356" s="42" t="s">
        <v>303</v>
      </c>
      <c r="D2356" s="42" t="s">
        <v>1515</v>
      </c>
      <c r="E2356" s="42" t="s">
        <v>4929</v>
      </c>
      <c r="F2356" s="40">
        <v>606</v>
      </c>
    </row>
    <row r="2357" spans="1:6" x14ac:dyDescent="0.25">
      <c r="A2357" s="42" t="s">
        <v>5979</v>
      </c>
      <c r="B2357" s="42" t="s">
        <v>2003</v>
      </c>
      <c r="C2357" s="42" t="s">
        <v>303</v>
      </c>
      <c r="D2357" s="42" t="s">
        <v>1517</v>
      </c>
      <c r="E2357" s="42" t="s">
        <v>4930</v>
      </c>
      <c r="F2357" s="40">
        <v>607</v>
      </c>
    </row>
    <row r="2358" spans="1:6" x14ac:dyDescent="0.25">
      <c r="A2358" s="42" t="s">
        <v>5979</v>
      </c>
      <c r="B2358" s="42" t="s">
        <v>2003</v>
      </c>
      <c r="C2358" s="42" t="s">
        <v>303</v>
      </c>
      <c r="D2358" s="42" t="s">
        <v>1519</v>
      </c>
      <c r="E2358" s="42" t="s">
        <v>4931</v>
      </c>
      <c r="F2358" s="40">
        <v>608</v>
      </c>
    </row>
    <row r="2359" spans="1:6" x14ac:dyDescent="0.25">
      <c r="A2359" s="42" t="s">
        <v>5979</v>
      </c>
      <c r="B2359" s="42" t="s">
        <v>2003</v>
      </c>
      <c r="C2359" s="42" t="s">
        <v>303</v>
      </c>
      <c r="D2359" s="42" t="s">
        <v>1521</v>
      </c>
      <c r="E2359" s="42" t="s">
        <v>4932</v>
      </c>
      <c r="F2359" s="40">
        <v>609</v>
      </c>
    </row>
    <row r="2360" spans="1:6" x14ac:dyDescent="0.25">
      <c r="A2360" s="42" t="s">
        <v>5979</v>
      </c>
      <c r="B2360" s="42" t="s">
        <v>2003</v>
      </c>
      <c r="C2360" s="42" t="s">
        <v>303</v>
      </c>
      <c r="D2360" s="42" t="s">
        <v>1523</v>
      </c>
      <c r="E2360" s="42" t="s">
        <v>4933</v>
      </c>
      <c r="F2360" s="40">
        <v>610</v>
      </c>
    </row>
    <row r="2361" spans="1:6" x14ac:dyDescent="0.25">
      <c r="A2361" s="42" t="s">
        <v>5979</v>
      </c>
      <c r="B2361" s="42" t="s">
        <v>2003</v>
      </c>
      <c r="C2361" s="42" t="s">
        <v>303</v>
      </c>
      <c r="D2361" s="42" t="s">
        <v>1525</v>
      </c>
      <c r="E2361" s="42" t="s">
        <v>4934</v>
      </c>
      <c r="F2361" s="40">
        <v>611</v>
      </c>
    </row>
    <row r="2362" spans="1:6" x14ac:dyDescent="0.25">
      <c r="A2362" s="42" t="s">
        <v>5979</v>
      </c>
      <c r="B2362" s="42" t="s">
        <v>2003</v>
      </c>
      <c r="C2362" s="42" t="s">
        <v>303</v>
      </c>
      <c r="D2362" s="42" t="s">
        <v>1527</v>
      </c>
      <c r="E2362" s="42" t="s">
        <v>4935</v>
      </c>
      <c r="F2362" s="40">
        <v>612</v>
      </c>
    </row>
    <row r="2363" spans="1:6" x14ac:dyDescent="0.25">
      <c r="A2363" s="42" t="s">
        <v>5979</v>
      </c>
      <c r="B2363" s="42" t="s">
        <v>2003</v>
      </c>
      <c r="C2363" s="42" t="s">
        <v>303</v>
      </c>
      <c r="D2363" s="42" t="s">
        <v>1529</v>
      </c>
      <c r="E2363" s="42" t="s">
        <v>4936</v>
      </c>
      <c r="F2363" s="40">
        <v>613</v>
      </c>
    </row>
    <row r="2364" spans="1:6" x14ac:dyDescent="0.25">
      <c r="A2364" s="42" t="s">
        <v>5979</v>
      </c>
      <c r="B2364" s="42" t="s">
        <v>2003</v>
      </c>
      <c r="C2364" s="42" t="s">
        <v>303</v>
      </c>
      <c r="D2364" s="42" t="s">
        <v>1531</v>
      </c>
      <c r="E2364" s="42" t="s">
        <v>4937</v>
      </c>
      <c r="F2364" s="40">
        <v>614</v>
      </c>
    </row>
    <row r="2365" spans="1:6" x14ac:dyDescent="0.25">
      <c r="A2365" s="42" t="s">
        <v>5979</v>
      </c>
      <c r="B2365" s="42" t="s">
        <v>2003</v>
      </c>
      <c r="C2365" s="42" t="s">
        <v>303</v>
      </c>
      <c r="D2365" s="42" t="s">
        <v>1533</v>
      </c>
      <c r="E2365" s="42" t="s">
        <v>4938</v>
      </c>
      <c r="F2365" s="40">
        <v>615</v>
      </c>
    </row>
    <row r="2366" spans="1:6" x14ac:dyDescent="0.25">
      <c r="A2366" s="42" t="s">
        <v>5979</v>
      </c>
      <c r="B2366" s="42" t="s">
        <v>2003</v>
      </c>
      <c r="C2366" s="42" t="s">
        <v>303</v>
      </c>
      <c r="D2366" s="42" t="s">
        <v>1535</v>
      </c>
      <c r="E2366" s="42" t="s">
        <v>4939</v>
      </c>
      <c r="F2366" s="40">
        <v>616</v>
      </c>
    </row>
    <row r="2367" spans="1:6" x14ac:dyDescent="0.25">
      <c r="A2367" s="42" t="s">
        <v>5979</v>
      </c>
      <c r="B2367" s="42" t="s">
        <v>2003</v>
      </c>
      <c r="C2367" s="42" t="s">
        <v>303</v>
      </c>
      <c r="D2367" s="42" t="s">
        <v>1537</v>
      </c>
      <c r="E2367" s="42" t="s">
        <v>4940</v>
      </c>
      <c r="F2367" s="40">
        <v>617</v>
      </c>
    </row>
    <row r="2368" spans="1:6" x14ac:dyDescent="0.25">
      <c r="A2368" s="42" t="s">
        <v>5979</v>
      </c>
      <c r="B2368" s="42" t="s">
        <v>2003</v>
      </c>
      <c r="C2368" s="42" t="s">
        <v>303</v>
      </c>
      <c r="D2368" s="42" t="s">
        <v>1539</v>
      </c>
      <c r="E2368" s="42" t="s">
        <v>4941</v>
      </c>
      <c r="F2368" s="40">
        <v>618</v>
      </c>
    </row>
    <row r="2369" spans="1:6" x14ac:dyDescent="0.25">
      <c r="A2369" s="42" t="s">
        <v>5979</v>
      </c>
      <c r="B2369" s="42" t="s">
        <v>2003</v>
      </c>
      <c r="C2369" s="42" t="s">
        <v>303</v>
      </c>
      <c r="D2369" s="42" t="s">
        <v>1541</v>
      </c>
      <c r="E2369" s="42" t="s">
        <v>4942</v>
      </c>
      <c r="F2369" s="40">
        <v>619</v>
      </c>
    </row>
    <row r="2370" spans="1:6" x14ac:dyDescent="0.25">
      <c r="A2370" s="42" t="s">
        <v>5979</v>
      </c>
      <c r="B2370" s="42" t="s">
        <v>2003</v>
      </c>
      <c r="C2370" s="42" t="s">
        <v>303</v>
      </c>
      <c r="D2370" s="42" t="s">
        <v>1543</v>
      </c>
      <c r="E2370" s="42" t="s">
        <v>4943</v>
      </c>
      <c r="F2370" s="40">
        <v>620</v>
      </c>
    </row>
    <row r="2371" spans="1:6" x14ac:dyDescent="0.25">
      <c r="A2371" s="42" t="s">
        <v>5979</v>
      </c>
      <c r="B2371" s="42" t="s">
        <v>2003</v>
      </c>
      <c r="C2371" s="42" t="s">
        <v>303</v>
      </c>
      <c r="D2371" s="42" t="s">
        <v>1545</v>
      </c>
      <c r="E2371" s="42" t="s">
        <v>4944</v>
      </c>
      <c r="F2371" s="40">
        <v>621</v>
      </c>
    </row>
    <row r="2372" spans="1:6" x14ac:dyDescent="0.25">
      <c r="A2372" s="42" t="s">
        <v>5979</v>
      </c>
      <c r="B2372" s="42" t="s">
        <v>2003</v>
      </c>
      <c r="C2372" s="42" t="s">
        <v>303</v>
      </c>
      <c r="D2372" s="42" t="s">
        <v>1547</v>
      </c>
      <c r="E2372" s="42" t="s">
        <v>4945</v>
      </c>
      <c r="F2372" s="40">
        <v>622</v>
      </c>
    </row>
    <row r="2373" spans="1:6" x14ac:dyDescent="0.25">
      <c r="A2373" s="42" t="s">
        <v>5979</v>
      </c>
      <c r="B2373" s="42" t="s">
        <v>2003</v>
      </c>
      <c r="C2373" s="42" t="s">
        <v>303</v>
      </c>
      <c r="D2373" s="42" t="s">
        <v>1549</v>
      </c>
      <c r="E2373" s="42" t="s">
        <v>4946</v>
      </c>
      <c r="F2373" s="40">
        <v>623</v>
      </c>
    </row>
    <row r="2374" spans="1:6" x14ac:dyDescent="0.25">
      <c r="A2374" s="42" t="s">
        <v>5979</v>
      </c>
      <c r="B2374" s="42" t="s">
        <v>2003</v>
      </c>
      <c r="C2374" s="42" t="s">
        <v>303</v>
      </c>
      <c r="D2374" s="42" t="s">
        <v>1551</v>
      </c>
      <c r="E2374" s="42" t="s">
        <v>4947</v>
      </c>
      <c r="F2374" s="40">
        <v>624</v>
      </c>
    </row>
    <row r="2375" spans="1:6" x14ac:dyDescent="0.25">
      <c r="A2375" s="42" t="s">
        <v>5979</v>
      </c>
      <c r="B2375" s="42" t="s">
        <v>2003</v>
      </c>
      <c r="C2375" s="42" t="s">
        <v>303</v>
      </c>
      <c r="D2375" s="42" t="s">
        <v>1553</v>
      </c>
      <c r="E2375" s="42" t="s">
        <v>4948</v>
      </c>
      <c r="F2375" s="40">
        <v>625</v>
      </c>
    </row>
    <row r="2376" spans="1:6" x14ac:dyDescent="0.25">
      <c r="A2376" s="42" t="s">
        <v>5979</v>
      </c>
      <c r="B2376" s="42" t="s">
        <v>2003</v>
      </c>
      <c r="C2376" s="42" t="s">
        <v>303</v>
      </c>
      <c r="D2376" s="42" t="s">
        <v>1555</v>
      </c>
      <c r="E2376" s="42" t="s">
        <v>4949</v>
      </c>
      <c r="F2376" s="40">
        <v>626</v>
      </c>
    </row>
    <row r="2377" spans="1:6" x14ac:dyDescent="0.25">
      <c r="A2377" s="42" t="s">
        <v>5979</v>
      </c>
      <c r="B2377" s="42" t="s">
        <v>2003</v>
      </c>
      <c r="C2377" s="42" t="s">
        <v>303</v>
      </c>
      <c r="D2377" s="42" t="s">
        <v>1557</v>
      </c>
      <c r="E2377" s="42" t="s">
        <v>4950</v>
      </c>
      <c r="F2377" s="40">
        <v>627</v>
      </c>
    </row>
    <row r="2378" spans="1:6" x14ac:dyDescent="0.25">
      <c r="A2378" s="42" t="s">
        <v>5979</v>
      </c>
      <c r="B2378" s="42" t="s">
        <v>2003</v>
      </c>
      <c r="C2378" s="42" t="s">
        <v>303</v>
      </c>
      <c r="D2378" s="42" t="s">
        <v>1559</v>
      </c>
      <c r="E2378" s="42" t="s">
        <v>4951</v>
      </c>
      <c r="F2378" s="40">
        <v>628</v>
      </c>
    </row>
    <row r="2379" spans="1:6" x14ac:dyDescent="0.25">
      <c r="A2379" s="42" t="s">
        <v>5979</v>
      </c>
      <c r="B2379" s="42" t="s">
        <v>2003</v>
      </c>
      <c r="C2379" s="42" t="s">
        <v>303</v>
      </c>
      <c r="D2379" s="42" t="s">
        <v>1561</v>
      </c>
      <c r="E2379" s="42" t="s">
        <v>4952</v>
      </c>
      <c r="F2379" s="40">
        <v>629</v>
      </c>
    </row>
    <row r="2380" spans="1:6" x14ac:dyDescent="0.25">
      <c r="A2380" s="42" t="s">
        <v>5979</v>
      </c>
      <c r="B2380" s="42" t="s">
        <v>2003</v>
      </c>
      <c r="C2380" s="42" t="s">
        <v>303</v>
      </c>
      <c r="D2380" s="42" t="s">
        <v>1563</v>
      </c>
      <c r="E2380" s="42" t="s">
        <v>4953</v>
      </c>
      <c r="F2380" s="40">
        <v>630</v>
      </c>
    </row>
    <row r="2381" spans="1:6" x14ac:dyDescent="0.25">
      <c r="A2381" s="42" t="s">
        <v>5979</v>
      </c>
      <c r="B2381" s="42" t="s">
        <v>2003</v>
      </c>
      <c r="C2381" s="42" t="s">
        <v>303</v>
      </c>
      <c r="D2381" s="42" t="s">
        <v>1565</v>
      </c>
      <c r="E2381" s="42" t="s">
        <v>4954</v>
      </c>
      <c r="F2381" s="40">
        <v>631</v>
      </c>
    </row>
    <row r="2382" spans="1:6" x14ac:dyDescent="0.25">
      <c r="A2382" s="42" t="s">
        <v>5979</v>
      </c>
      <c r="B2382" s="42" t="s">
        <v>2003</v>
      </c>
      <c r="C2382" s="42" t="s">
        <v>303</v>
      </c>
      <c r="D2382" s="42" t="s">
        <v>1567</v>
      </c>
      <c r="E2382" s="42" t="s">
        <v>4955</v>
      </c>
      <c r="F2382" s="40">
        <v>632</v>
      </c>
    </row>
    <row r="2383" spans="1:6" x14ac:dyDescent="0.25">
      <c r="A2383" s="42" t="s">
        <v>5979</v>
      </c>
      <c r="B2383" s="42" t="s">
        <v>2003</v>
      </c>
      <c r="C2383" s="42" t="s">
        <v>303</v>
      </c>
      <c r="D2383" s="42" t="s">
        <v>1569</v>
      </c>
      <c r="E2383" s="42" t="s">
        <v>4956</v>
      </c>
      <c r="F2383" s="40">
        <v>633</v>
      </c>
    </row>
    <row r="2384" spans="1:6" x14ac:dyDescent="0.25">
      <c r="A2384" s="42" t="s">
        <v>5979</v>
      </c>
      <c r="B2384" s="42" t="s">
        <v>2003</v>
      </c>
      <c r="C2384" s="42" t="s">
        <v>303</v>
      </c>
      <c r="D2384" s="42" t="s">
        <v>1571</v>
      </c>
      <c r="E2384" s="42" t="s">
        <v>4957</v>
      </c>
      <c r="F2384" s="40">
        <v>634</v>
      </c>
    </row>
    <row r="2385" spans="1:6" x14ac:dyDescent="0.25">
      <c r="A2385" s="42" t="s">
        <v>5979</v>
      </c>
      <c r="B2385" s="42" t="s">
        <v>2003</v>
      </c>
      <c r="C2385" s="42" t="s">
        <v>303</v>
      </c>
      <c r="D2385" s="42" t="s">
        <v>1573</v>
      </c>
      <c r="E2385" s="42" t="s">
        <v>4958</v>
      </c>
      <c r="F2385" s="40">
        <v>635</v>
      </c>
    </row>
    <row r="2386" spans="1:6" x14ac:dyDescent="0.25">
      <c r="A2386" s="42" t="s">
        <v>5979</v>
      </c>
      <c r="B2386" s="42" t="s">
        <v>2003</v>
      </c>
      <c r="C2386" s="42" t="s">
        <v>303</v>
      </c>
      <c r="D2386" s="42" t="s">
        <v>1575</v>
      </c>
      <c r="E2386" s="42" t="s">
        <v>4959</v>
      </c>
      <c r="F2386" s="40">
        <v>636</v>
      </c>
    </row>
    <row r="2387" spans="1:6" x14ac:dyDescent="0.25">
      <c r="A2387" s="42" t="s">
        <v>5979</v>
      </c>
      <c r="B2387" s="42" t="s">
        <v>2003</v>
      </c>
      <c r="C2387" s="42" t="s">
        <v>303</v>
      </c>
      <c r="D2387" s="42" t="s">
        <v>1577</v>
      </c>
      <c r="E2387" s="42" t="s">
        <v>4960</v>
      </c>
      <c r="F2387" s="40">
        <v>637</v>
      </c>
    </row>
    <row r="2388" spans="1:6" x14ac:dyDescent="0.25">
      <c r="A2388" s="42" t="s">
        <v>5979</v>
      </c>
      <c r="B2388" s="42" t="s">
        <v>2003</v>
      </c>
      <c r="C2388" s="42" t="s">
        <v>303</v>
      </c>
      <c r="D2388" s="42" t="s">
        <v>1579</v>
      </c>
      <c r="E2388" s="42" t="s">
        <v>4961</v>
      </c>
      <c r="F2388" s="40">
        <v>638</v>
      </c>
    </row>
    <row r="2389" spans="1:6" x14ac:dyDescent="0.25">
      <c r="A2389" s="42" t="s">
        <v>5979</v>
      </c>
      <c r="B2389" s="42" t="s">
        <v>2003</v>
      </c>
      <c r="C2389" s="42" t="s">
        <v>303</v>
      </c>
      <c r="D2389" s="42" t="s">
        <v>1581</v>
      </c>
      <c r="E2389" s="42" t="s">
        <v>4962</v>
      </c>
      <c r="F2389" s="40">
        <v>639</v>
      </c>
    </row>
    <row r="2390" spans="1:6" x14ac:dyDescent="0.25">
      <c r="A2390" s="42" t="s">
        <v>5979</v>
      </c>
      <c r="B2390" s="42" t="s">
        <v>2003</v>
      </c>
      <c r="C2390" s="42" t="s">
        <v>303</v>
      </c>
      <c r="D2390" s="42" t="s">
        <v>1583</v>
      </c>
      <c r="E2390" s="42" t="s">
        <v>4963</v>
      </c>
      <c r="F2390" s="40">
        <v>640</v>
      </c>
    </row>
    <row r="2391" spans="1:6" x14ac:dyDescent="0.25">
      <c r="A2391" s="42" t="s">
        <v>5979</v>
      </c>
      <c r="B2391" s="42" t="s">
        <v>2003</v>
      </c>
      <c r="C2391" s="42" t="s">
        <v>303</v>
      </c>
      <c r="D2391" s="42" t="s">
        <v>1585</v>
      </c>
      <c r="E2391" s="42" t="s">
        <v>4964</v>
      </c>
      <c r="F2391" s="40">
        <v>641</v>
      </c>
    </row>
    <row r="2392" spans="1:6" x14ac:dyDescent="0.25">
      <c r="A2392" s="42" t="s">
        <v>5979</v>
      </c>
      <c r="B2392" s="42" t="s">
        <v>2003</v>
      </c>
      <c r="C2392" s="42" t="s">
        <v>303</v>
      </c>
      <c r="D2392" s="42" t="s">
        <v>1587</v>
      </c>
      <c r="E2392" s="42" t="s">
        <v>4965</v>
      </c>
      <c r="F2392" s="40">
        <v>642</v>
      </c>
    </row>
    <row r="2393" spans="1:6" x14ac:dyDescent="0.25">
      <c r="A2393" s="42" t="s">
        <v>5979</v>
      </c>
      <c r="B2393" s="42" t="s">
        <v>2003</v>
      </c>
      <c r="C2393" s="42" t="s">
        <v>303</v>
      </c>
      <c r="D2393" s="42" t="s">
        <v>1589</v>
      </c>
      <c r="E2393" s="42" t="s">
        <v>4966</v>
      </c>
      <c r="F2393" s="40">
        <v>643</v>
      </c>
    </row>
    <row r="2394" spans="1:6" x14ac:dyDescent="0.25">
      <c r="A2394" s="42" t="s">
        <v>5979</v>
      </c>
      <c r="B2394" s="42" t="s">
        <v>2003</v>
      </c>
      <c r="C2394" s="42" t="s">
        <v>303</v>
      </c>
      <c r="D2394" s="42" t="s">
        <v>1591</v>
      </c>
      <c r="E2394" s="42" t="s">
        <v>4967</v>
      </c>
      <c r="F2394" s="40">
        <v>644</v>
      </c>
    </row>
    <row r="2395" spans="1:6" x14ac:dyDescent="0.25">
      <c r="A2395" s="42" t="s">
        <v>5979</v>
      </c>
      <c r="B2395" s="42" t="s">
        <v>2003</v>
      </c>
      <c r="C2395" s="42" t="s">
        <v>303</v>
      </c>
      <c r="D2395" s="42" t="s">
        <v>1593</v>
      </c>
      <c r="E2395" s="42" t="s">
        <v>4968</v>
      </c>
      <c r="F2395" s="40">
        <v>645</v>
      </c>
    </row>
    <row r="2396" spans="1:6" x14ac:dyDescent="0.25">
      <c r="A2396" s="42" t="s">
        <v>5979</v>
      </c>
      <c r="B2396" s="42" t="s">
        <v>2003</v>
      </c>
      <c r="C2396" s="42" t="s">
        <v>303</v>
      </c>
      <c r="D2396" s="42" t="s">
        <v>1595</v>
      </c>
      <c r="E2396" s="42" t="s">
        <v>4969</v>
      </c>
      <c r="F2396" s="40">
        <v>646</v>
      </c>
    </row>
    <row r="2397" spans="1:6" x14ac:dyDescent="0.25">
      <c r="A2397" s="42" t="s">
        <v>5979</v>
      </c>
      <c r="B2397" s="42" t="s">
        <v>2003</v>
      </c>
      <c r="C2397" s="42" t="s">
        <v>303</v>
      </c>
      <c r="D2397" s="42" t="s">
        <v>1597</v>
      </c>
      <c r="E2397" s="42" t="s">
        <v>4970</v>
      </c>
      <c r="F2397" s="40">
        <v>647</v>
      </c>
    </row>
    <row r="2398" spans="1:6" x14ac:dyDescent="0.25">
      <c r="A2398" s="42" t="s">
        <v>5979</v>
      </c>
      <c r="B2398" s="42" t="s">
        <v>2003</v>
      </c>
      <c r="C2398" s="42" t="s">
        <v>303</v>
      </c>
      <c r="D2398" s="42" t="s">
        <v>1599</v>
      </c>
      <c r="E2398" s="42" t="s">
        <v>4971</v>
      </c>
      <c r="F2398" s="40">
        <v>648</v>
      </c>
    </row>
    <row r="2399" spans="1:6" x14ac:dyDescent="0.25">
      <c r="A2399" s="42" t="s">
        <v>5979</v>
      </c>
      <c r="B2399" s="42" t="s">
        <v>2003</v>
      </c>
      <c r="C2399" s="42" t="s">
        <v>303</v>
      </c>
      <c r="D2399" s="42" t="s">
        <v>1601</v>
      </c>
      <c r="E2399" s="42" t="s">
        <v>4972</v>
      </c>
      <c r="F2399" s="40">
        <v>649</v>
      </c>
    </row>
    <row r="2400" spans="1:6" x14ac:dyDescent="0.25">
      <c r="A2400" s="42" t="s">
        <v>5979</v>
      </c>
      <c r="B2400" s="42" t="s">
        <v>2003</v>
      </c>
      <c r="C2400" s="42" t="s">
        <v>303</v>
      </c>
      <c r="D2400" s="42" t="s">
        <v>1603</v>
      </c>
      <c r="E2400" s="42" t="s">
        <v>4973</v>
      </c>
      <c r="F2400" s="40">
        <v>650</v>
      </c>
    </row>
    <row r="2401" spans="1:6" x14ac:dyDescent="0.25">
      <c r="A2401" s="42" t="s">
        <v>5979</v>
      </c>
      <c r="B2401" s="42" t="s">
        <v>2003</v>
      </c>
      <c r="C2401" s="42" t="s">
        <v>303</v>
      </c>
      <c r="D2401" s="42" t="s">
        <v>1605</v>
      </c>
      <c r="E2401" s="42" t="s">
        <v>4974</v>
      </c>
      <c r="F2401" s="40">
        <v>651</v>
      </c>
    </row>
    <row r="2402" spans="1:6" x14ac:dyDescent="0.25">
      <c r="A2402" s="42" t="s">
        <v>5979</v>
      </c>
      <c r="B2402" s="42" t="s">
        <v>2003</v>
      </c>
      <c r="C2402" s="42" t="s">
        <v>303</v>
      </c>
      <c r="D2402" s="42" t="s">
        <v>1607</v>
      </c>
      <c r="E2402" s="42" t="s">
        <v>4975</v>
      </c>
      <c r="F2402" s="40">
        <v>652</v>
      </c>
    </row>
    <row r="2403" spans="1:6" x14ac:dyDescent="0.25">
      <c r="A2403" s="42" t="s">
        <v>5979</v>
      </c>
      <c r="B2403" s="42" t="s">
        <v>2003</v>
      </c>
      <c r="C2403" s="42" t="s">
        <v>303</v>
      </c>
      <c r="D2403" s="42" t="s">
        <v>1609</v>
      </c>
      <c r="E2403" s="42" t="s">
        <v>4976</v>
      </c>
      <c r="F2403" s="40">
        <v>653</v>
      </c>
    </row>
    <row r="2404" spans="1:6" x14ac:dyDescent="0.25">
      <c r="A2404" s="42" t="s">
        <v>5979</v>
      </c>
      <c r="B2404" s="42" t="s">
        <v>2003</v>
      </c>
      <c r="C2404" s="42" t="s">
        <v>303</v>
      </c>
      <c r="D2404" s="42" t="s">
        <v>1611</v>
      </c>
      <c r="E2404" s="42" t="s">
        <v>4977</v>
      </c>
      <c r="F2404" s="40">
        <v>654</v>
      </c>
    </row>
    <row r="2405" spans="1:6" x14ac:dyDescent="0.25">
      <c r="A2405" s="42" t="s">
        <v>5979</v>
      </c>
      <c r="B2405" s="42" t="s">
        <v>2003</v>
      </c>
      <c r="C2405" s="42" t="s">
        <v>303</v>
      </c>
      <c r="D2405" s="42" t="s">
        <v>1613</v>
      </c>
      <c r="E2405" s="42" t="s">
        <v>4978</v>
      </c>
      <c r="F2405" s="40">
        <v>655</v>
      </c>
    </row>
    <row r="2406" spans="1:6" x14ac:dyDescent="0.25">
      <c r="A2406" s="42" t="s">
        <v>5979</v>
      </c>
      <c r="B2406" s="42" t="s">
        <v>2003</v>
      </c>
      <c r="C2406" s="42" t="s">
        <v>303</v>
      </c>
      <c r="D2406" s="42" t="s">
        <v>1615</v>
      </c>
      <c r="E2406" s="42" t="s">
        <v>4979</v>
      </c>
      <c r="F2406" s="40">
        <v>656</v>
      </c>
    </row>
    <row r="2407" spans="1:6" x14ac:dyDescent="0.25">
      <c r="A2407" s="42" t="s">
        <v>5979</v>
      </c>
      <c r="B2407" s="42" t="s">
        <v>2003</v>
      </c>
      <c r="C2407" s="42" t="s">
        <v>303</v>
      </c>
      <c r="D2407" s="42" t="s">
        <v>1617</v>
      </c>
      <c r="E2407" s="42" t="s">
        <v>4980</v>
      </c>
      <c r="F2407" s="40">
        <v>657</v>
      </c>
    </row>
    <row r="2408" spans="1:6" x14ac:dyDescent="0.25">
      <c r="A2408" s="42" t="s">
        <v>5979</v>
      </c>
      <c r="B2408" s="42" t="s">
        <v>2003</v>
      </c>
      <c r="C2408" s="42" t="s">
        <v>303</v>
      </c>
      <c r="D2408" s="42" t="s">
        <v>1619</v>
      </c>
      <c r="E2408" s="42" t="s">
        <v>4981</v>
      </c>
      <c r="F2408" s="40">
        <v>658</v>
      </c>
    </row>
    <row r="2409" spans="1:6" x14ac:dyDescent="0.25">
      <c r="A2409" s="42" t="s">
        <v>5979</v>
      </c>
      <c r="B2409" s="42" t="s">
        <v>2003</v>
      </c>
      <c r="C2409" s="42" t="s">
        <v>303</v>
      </c>
      <c r="D2409" s="42" t="s">
        <v>1621</v>
      </c>
      <c r="E2409" s="42" t="s">
        <v>4982</v>
      </c>
      <c r="F2409" s="40">
        <v>659</v>
      </c>
    </row>
    <row r="2410" spans="1:6" x14ac:dyDescent="0.25">
      <c r="A2410" s="42" t="s">
        <v>5979</v>
      </c>
      <c r="B2410" s="42" t="s">
        <v>2003</v>
      </c>
      <c r="C2410" s="42" t="s">
        <v>303</v>
      </c>
      <c r="D2410" s="42" t="s">
        <v>1623</v>
      </c>
      <c r="E2410" s="42" t="s">
        <v>4983</v>
      </c>
      <c r="F2410" s="40">
        <v>660</v>
      </c>
    </row>
    <row r="2411" spans="1:6" x14ac:dyDescent="0.25">
      <c r="A2411" s="42" t="s">
        <v>5979</v>
      </c>
      <c r="B2411" s="42" t="s">
        <v>2003</v>
      </c>
      <c r="C2411" s="42" t="s">
        <v>303</v>
      </c>
      <c r="D2411" s="42" t="s">
        <v>1625</v>
      </c>
      <c r="E2411" s="42" t="s">
        <v>4984</v>
      </c>
      <c r="F2411" s="40">
        <v>661</v>
      </c>
    </row>
    <row r="2412" spans="1:6" x14ac:dyDescent="0.25">
      <c r="A2412" s="42" t="s">
        <v>5979</v>
      </c>
      <c r="B2412" s="42" t="s">
        <v>2003</v>
      </c>
      <c r="C2412" s="42" t="s">
        <v>303</v>
      </c>
      <c r="D2412" s="42" t="s">
        <v>1627</v>
      </c>
      <c r="E2412" s="42" t="s">
        <v>4985</v>
      </c>
      <c r="F2412" s="40">
        <v>662</v>
      </c>
    </row>
    <row r="2413" spans="1:6" x14ac:dyDescent="0.25">
      <c r="A2413" s="42" t="s">
        <v>5979</v>
      </c>
      <c r="B2413" s="42" t="s">
        <v>2003</v>
      </c>
      <c r="C2413" s="42" t="s">
        <v>303</v>
      </c>
      <c r="D2413" s="42" t="s">
        <v>1629</v>
      </c>
      <c r="E2413" s="42" t="s">
        <v>4986</v>
      </c>
      <c r="F2413" s="40">
        <v>663</v>
      </c>
    </row>
    <row r="2414" spans="1:6" x14ac:dyDescent="0.25">
      <c r="A2414" s="42" t="s">
        <v>5979</v>
      </c>
      <c r="B2414" s="42" t="s">
        <v>2003</v>
      </c>
      <c r="C2414" s="42" t="s">
        <v>303</v>
      </c>
      <c r="D2414" s="42" t="s">
        <v>1631</v>
      </c>
      <c r="E2414" s="42" t="s">
        <v>4987</v>
      </c>
      <c r="F2414" s="40">
        <v>664</v>
      </c>
    </row>
    <row r="2415" spans="1:6" x14ac:dyDescent="0.25">
      <c r="A2415" s="42" t="s">
        <v>5979</v>
      </c>
      <c r="B2415" s="42" t="s">
        <v>2003</v>
      </c>
      <c r="C2415" s="42" t="s">
        <v>303</v>
      </c>
      <c r="D2415" s="42" t="s">
        <v>1633</v>
      </c>
      <c r="E2415" s="42" t="s">
        <v>4988</v>
      </c>
      <c r="F2415" s="40">
        <v>665</v>
      </c>
    </row>
    <row r="2416" spans="1:6" x14ac:dyDescent="0.25">
      <c r="A2416" s="42" t="s">
        <v>5979</v>
      </c>
      <c r="B2416" s="42" t="s">
        <v>2003</v>
      </c>
      <c r="C2416" s="42" t="s">
        <v>303</v>
      </c>
      <c r="D2416" s="42" t="s">
        <v>1635</v>
      </c>
      <c r="E2416" s="42" t="s">
        <v>4989</v>
      </c>
      <c r="F2416" s="40">
        <v>666</v>
      </c>
    </row>
    <row r="2417" spans="1:6" x14ac:dyDescent="0.25">
      <c r="A2417" s="42" t="s">
        <v>5979</v>
      </c>
      <c r="B2417" s="42" t="s">
        <v>2003</v>
      </c>
      <c r="C2417" s="42" t="s">
        <v>303</v>
      </c>
      <c r="D2417" s="42" t="s">
        <v>1637</v>
      </c>
      <c r="E2417" s="42" t="s">
        <v>4990</v>
      </c>
      <c r="F2417" s="40">
        <v>667</v>
      </c>
    </row>
    <row r="2418" spans="1:6" x14ac:dyDescent="0.25">
      <c r="A2418" s="42" t="s">
        <v>5979</v>
      </c>
      <c r="B2418" s="42" t="s">
        <v>2003</v>
      </c>
      <c r="C2418" s="42" t="s">
        <v>303</v>
      </c>
      <c r="D2418" s="42" t="s">
        <v>1639</v>
      </c>
      <c r="E2418" s="42" t="s">
        <v>4991</v>
      </c>
      <c r="F2418" s="40">
        <v>668</v>
      </c>
    </row>
    <row r="2419" spans="1:6" x14ac:dyDescent="0.25">
      <c r="A2419" s="42" t="s">
        <v>5979</v>
      </c>
      <c r="B2419" s="42" t="s">
        <v>2003</v>
      </c>
      <c r="C2419" s="42" t="s">
        <v>303</v>
      </c>
      <c r="D2419" s="42" t="s">
        <v>1641</v>
      </c>
      <c r="E2419" s="42" t="s">
        <v>4992</v>
      </c>
      <c r="F2419" s="40">
        <v>669</v>
      </c>
    </row>
    <row r="2420" spans="1:6" x14ac:dyDescent="0.25">
      <c r="A2420" s="42" t="s">
        <v>5979</v>
      </c>
      <c r="B2420" s="42" t="s">
        <v>2003</v>
      </c>
      <c r="C2420" s="42" t="s">
        <v>303</v>
      </c>
      <c r="D2420" s="42" t="s">
        <v>1643</v>
      </c>
      <c r="E2420" s="42" t="s">
        <v>4993</v>
      </c>
      <c r="F2420" s="40">
        <v>670</v>
      </c>
    </row>
    <row r="2421" spans="1:6" x14ac:dyDescent="0.25">
      <c r="A2421" s="42" t="s">
        <v>5979</v>
      </c>
      <c r="B2421" s="42" t="s">
        <v>2003</v>
      </c>
      <c r="C2421" s="42" t="s">
        <v>303</v>
      </c>
      <c r="D2421" s="42" t="s">
        <v>1645</v>
      </c>
      <c r="E2421" s="42" t="s">
        <v>4994</v>
      </c>
      <c r="F2421" s="40">
        <v>671</v>
      </c>
    </row>
    <row r="2422" spans="1:6" x14ac:dyDescent="0.25">
      <c r="A2422" s="42" t="s">
        <v>5979</v>
      </c>
      <c r="B2422" s="42" t="s">
        <v>2003</v>
      </c>
      <c r="C2422" s="42" t="s">
        <v>303</v>
      </c>
      <c r="D2422" s="42" t="s">
        <v>1647</v>
      </c>
      <c r="E2422" s="42" t="s">
        <v>4995</v>
      </c>
      <c r="F2422" s="40">
        <v>672</v>
      </c>
    </row>
    <row r="2423" spans="1:6" x14ac:dyDescent="0.25">
      <c r="A2423" s="42" t="s">
        <v>5979</v>
      </c>
      <c r="B2423" s="42" t="s">
        <v>2003</v>
      </c>
      <c r="C2423" s="42" t="s">
        <v>303</v>
      </c>
      <c r="D2423" s="42" t="s">
        <v>1649</v>
      </c>
      <c r="E2423" s="42" t="s">
        <v>4996</v>
      </c>
      <c r="F2423" s="40">
        <v>673</v>
      </c>
    </row>
    <row r="2424" spans="1:6" x14ac:dyDescent="0.25">
      <c r="A2424" s="42" t="s">
        <v>5979</v>
      </c>
      <c r="B2424" s="42" t="s">
        <v>2003</v>
      </c>
      <c r="C2424" s="42" t="s">
        <v>303</v>
      </c>
      <c r="D2424" s="42" t="s">
        <v>1651</v>
      </c>
      <c r="E2424" s="42" t="s">
        <v>4997</v>
      </c>
      <c r="F2424" s="40">
        <v>674</v>
      </c>
    </row>
    <row r="2425" spans="1:6" x14ac:dyDescent="0.25">
      <c r="A2425" s="42" t="s">
        <v>5979</v>
      </c>
      <c r="B2425" s="42" t="s">
        <v>2003</v>
      </c>
      <c r="C2425" s="42" t="s">
        <v>303</v>
      </c>
      <c r="D2425" s="42" t="s">
        <v>1653</v>
      </c>
      <c r="E2425" s="42" t="s">
        <v>4998</v>
      </c>
      <c r="F2425" s="40">
        <v>675</v>
      </c>
    </row>
    <row r="2426" spans="1:6" x14ac:dyDescent="0.25">
      <c r="A2426" s="42" t="s">
        <v>5979</v>
      </c>
      <c r="B2426" s="42" t="s">
        <v>2003</v>
      </c>
      <c r="C2426" s="42" t="s">
        <v>303</v>
      </c>
      <c r="D2426" s="42" t="s">
        <v>1655</v>
      </c>
      <c r="E2426" s="42" t="s">
        <v>4999</v>
      </c>
      <c r="F2426" s="40">
        <v>676</v>
      </c>
    </row>
    <row r="2427" spans="1:6" x14ac:dyDescent="0.25">
      <c r="A2427" s="42" t="s">
        <v>5979</v>
      </c>
      <c r="B2427" s="42" t="s">
        <v>2003</v>
      </c>
      <c r="C2427" s="42" t="s">
        <v>303</v>
      </c>
      <c r="D2427" s="42" t="s">
        <v>1657</v>
      </c>
      <c r="E2427" s="42" t="s">
        <v>5000</v>
      </c>
      <c r="F2427" s="40">
        <v>677</v>
      </c>
    </row>
    <row r="2428" spans="1:6" x14ac:dyDescent="0.25">
      <c r="A2428" s="42" t="s">
        <v>5979</v>
      </c>
      <c r="B2428" s="42" t="s">
        <v>2003</v>
      </c>
      <c r="C2428" s="42" t="s">
        <v>303</v>
      </c>
      <c r="D2428" s="42" t="s">
        <v>1659</v>
      </c>
      <c r="E2428" s="42" t="s">
        <v>5001</v>
      </c>
      <c r="F2428" s="40">
        <v>678</v>
      </c>
    </row>
    <row r="2429" spans="1:6" x14ac:dyDescent="0.25">
      <c r="A2429" s="42" t="s">
        <v>5979</v>
      </c>
      <c r="B2429" s="42" t="s">
        <v>2003</v>
      </c>
      <c r="C2429" s="42" t="s">
        <v>303</v>
      </c>
      <c r="D2429" s="42" t="s">
        <v>1661</v>
      </c>
      <c r="E2429" s="42" t="s">
        <v>5002</v>
      </c>
      <c r="F2429" s="40">
        <v>679</v>
      </c>
    </row>
    <row r="2430" spans="1:6" x14ac:dyDescent="0.25">
      <c r="A2430" s="42" t="s">
        <v>5979</v>
      </c>
      <c r="B2430" s="42" t="s">
        <v>2003</v>
      </c>
      <c r="C2430" s="42" t="s">
        <v>303</v>
      </c>
      <c r="D2430" s="42" t="s">
        <v>1663</v>
      </c>
      <c r="E2430" s="42" t="s">
        <v>5003</v>
      </c>
      <c r="F2430" s="40">
        <v>680</v>
      </c>
    </row>
    <row r="2431" spans="1:6" x14ac:dyDescent="0.25">
      <c r="A2431" s="42" t="s">
        <v>5979</v>
      </c>
      <c r="B2431" s="42" t="s">
        <v>2003</v>
      </c>
      <c r="C2431" s="42" t="s">
        <v>303</v>
      </c>
      <c r="D2431" s="42" t="s">
        <v>1665</v>
      </c>
      <c r="E2431" s="42" t="s">
        <v>5004</v>
      </c>
      <c r="F2431" s="40">
        <v>681</v>
      </c>
    </row>
    <row r="2432" spans="1:6" x14ac:dyDescent="0.25">
      <c r="A2432" s="42" t="s">
        <v>5979</v>
      </c>
      <c r="B2432" s="42" t="s">
        <v>2003</v>
      </c>
      <c r="C2432" s="42" t="s">
        <v>303</v>
      </c>
      <c r="D2432" s="42" t="s">
        <v>1667</v>
      </c>
      <c r="E2432" s="42" t="s">
        <v>5005</v>
      </c>
      <c r="F2432" s="40">
        <v>682</v>
      </c>
    </row>
    <row r="2433" spans="1:6" x14ac:dyDescent="0.25">
      <c r="A2433" s="42" t="s">
        <v>5979</v>
      </c>
      <c r="B2433" s="42" t="s">
        <v>2003</v>
      </c>
      <c r="C2433" s="42" t="s">
        <v>303</v>
      </c>
      <c r="D2433" s="42" t="s">
        <v>1669</v>
      </c>
      <c r="E2433" s="42" t="s">
        <v>5006</v>
      </c>
      <c r="F2433" s="40">
        <v>683</v>
      </c>
    </row>
    <row r="2434" spans="1:6" x14ac:dyDescent="0.25">
      <c r="A2434" s="42" t="s">
        <v>5979</v>
      </c>
      <c r="B2434" s="42" t="s">
        <v>2003</v>
      </c>
      <c r="C2434" s="42" t="s">
        <v>303</v>
      </c>
      <c r="D2434" s="42" t="s">
        <v>1671</v>
      </c>
      <c r="E2434" s="42" t="s">
        <v>5007</v>
      </c>
      <c r="F2434" s="40">
        <v>684</v>
      </c>
    </row>
    <row r="2435" spans="1:6" x14ac:dyDescent="0.25">
      <c r="A2435" s="42" t="s">
        <v>5979</v>
      </c>
      <c r="B2435" s="42" t="s">
        <v>2003</v>
      </c>
      <c r="C2435" s="42" t="s">
        <v>303</v>
      </c>
      <c r="D2435" s="42" t="s">
        <v>1673</v>
      </c>
      <c r="E2435" s="42" t="s">
        <v>5008</v>
      </c>
      <c r="F2435" s="40">
        <v>685</v>
      </c>
    </row>
    <row r="2436" spans="1:6" x14ac:dyDescent="0.25">
      <c r="A2436" s="42" t="s">
        <v>5979</v>
      </c>
      <c r="B2436" s="42" t="s">
        <v>2003</v>
      </c>
      <c r="C2436" s="42" t="s">
        <v>303</v>
      </c>
      <c r="D2436" s="42" t="s">
        <v>1675</v>
      </c>
      <c r="E2436" s="42" t="s">
        <v>5009</v>
      </c>
      <c r="F2436" s="40">
        <v>686</v>
      </c>
    </row>
    <row r="2437" spans="1:6" x14ac:dyDescent="0.25">
      <c r="A2437" s="42" t="s">
        <v>5979</v>
      </c>
      <c r="B2437" s="42" t="s">
        <v>2003</v>
      </c>
      <c r="C2437" s="42" t="s">
        <v>303</v>
      </c>
      <c r="D2437" s="42" t="s">
        <v>1677</v>
      </c>
      <c r="E2437" s="42" t="s">
        <v>5010</v>
      </c>
      <c r="F2437" s="40">
        <v>687</v>
      </c>
    </row>
    <row r="2438" spans="1:6" x14ac:dyDescent="0.25">
      <c r="A2438" s="42" t="s">
        <v>5979</v>
      </c>
      <c r="B2438" s="42" t="s">
        <v>2003</v>
      </c>
      <c r="C2438" s="42" t="s">
        <v>303</v>
      </c>
      <c r="D2438" s="42" t="s">
        <v>1679</v>
      </c>
      <c r="E2438" s="42" t="s">
        <v>5011</v>
      </c>
      <c r="F2438" s="40">
        <v>688</v>
      </c>
    </row>
    <row r="2439" spans="1:6" x14ac:dyDescent="0.25">
      <c r="A2439" s="42" t="s">
        <v>5979</v>
      </c>
      <c r="B2439" s="42" t="s">
        <v>2003</v>
      </c>
      <c r="C2439" s="42" t="s">
        <v>303</v>
      </c>
      <c r="D2439" s="42" t="s">
        <v>1681</v>
      </c>
      <c r="E2439" s="42" t="s">
        <v>5012</v>
      </c>
      <c r="F2439" s="40">
        <v>689</v>
      </c>
    </row>
    <row r="2440" spans="1:6" x14ac:dyDescent="0.25">
      <c r="A2440" s="42" t="s">
        <v>5979</v>
      </c>
      <c r="B2440" s="42" t="s">
        <v>2003</v>
      </c>
      <c r="C2440" s="42" t="s">
        <v>303</v>
      </c>
      <c r="D2440" s="42" t="s">
        <v>1683</v>
      </c>
      <c r="E2440" s="42" t="s">
        <v>5013</v>
      </c>
      <c r="F2440" s="40">
        <v>690</v>
      </c>
    </row>
    <row r="2441" spans="1:6" x14ac:dyDescent="0.25">
      <c r="A2441" s="42" t="s">
        <v>5979</v>
      </c>
      <c r="B2441" s="42" t="s">
        <v>2003</v>
      </c>
      <c r="C2441" s="42" t="s">
        <v>303</v>
      </c>
      <c r="D2441" s="42" t="s">
        <v>1685</v>
      </c>
      <c r="E2441" s="42" t="s">
        <v>5014</v>
      </c>
      <c r="F2441" s="40">
        <v>691</v>
      </c>
    </row>
    <row r="2442" spans="1:6" x14ac:dyDescent="0.25">
      <c r="A2442" s="42" t="s">
        <v>5979</v>
      </c>
      <c r="B2442" s="42" t="s">
        <v>2003</v>
      </c>
      <c r="C2442" s="42" t="s">
        <v>303</v>
      </c>
      <c r="D2442" s="42" t="s">
        <v>1687</v>
      </c>
      <c r="E2442" s="42" t="s">
        <v>5015</v>
      </c>
      <c r="F2442" s="40">
        <v>692</v>
      </c>
    </row>
    <row r="2443" spans="1:6" x14ac:dyDescent="0.25">
      <c r="A2443" s="42" t="s">
        <v>5979</v>
      </c>
      <c r="B2443" s="42" t="s">
        <v>2003</v>
      </c>
      <c r="C2443" s="42" t="s">
        <v>303</v>
      </c>
      <c r="D2443" s="42" t="s">
        <v>1689</v>
      </c>
      <c r="E2443" s="42" t="s">
        <v>5016</v>
      </c>
      <c r="F2443" s="40">
        <v>693</v>
      </c>
    </row>
    <row r="2444" spans="1:6" x14ac:dyDescent="0.25">
      <c r="A2444" s="42" t="s">
        <v>5979</v>
      </c>
      <c r="B2444" s="42" t="s">
        <v>2003</v>
      </c>
      <c r="C2444" s="42" t="s">
        <v>303</v>
      </c>
      <c r="D2444" s="42" t="s">
        <v>1691</v>
      </c>
      <c r="E2444" s="42" t="s">
        <v>5017</v>
      </c>
      <c r="F2444" s="40">
        <v>694</v>
      </c>
    </row>
    <row r="2445" spans="1:6" x14ac:dyDescent="0.25">
      <c r="A2445" s="42" t="s">
        <v>5979</v>
      </c>
      <c r="B2445" s="42" t="s">
        <v>2003</v>
      </c>
      <c r="C2445" s="42" t="s">
        <v>303</v>
      </c>
      <c r="D2445" s="42" t="s">
        <v>1693</v>
      </c>
      <c r="E2445" s="42" t="s">
        <v>5018</v>
      </c>
      <c r="F2445" s="40">
        <v>695</v>
      </c>
    </row>
    <row r="2446" spans="1:6" x14ac:dyDescent="0.25">
      <c r="A2446" s="42" t="s">
        <v>5979</v>
      </c>
      <c r="B2446" s="42" t="s">
        <v>2003</v>
      </c>
      <c r="C2446" s="42" t="s">
        <v>303</v>
      </c>
      <c r="D2446" s="42" t="s">
        <v>1695</v>
      </c>
      <c r="E2446" s="42" t="s">
        <v>5019</v>
      </c>
      <c r="F2446" s="40">
        <v>696</v>
      </c>
    </row>
    <row r="2447" spans="1:6" x14ac:dyDescent="0.25">
      <c r="A2447" s="42" t="s">
        <v>5979</v>
      </c>
      <c r="B2447" s="42" t="s">
        <v>2003</v>
      </c>
      <c r="C2447" s="42" t="s">
        <v>303</v>
      </c>
      <c r="D2447" s="42" t="s">
        <v>1697</v>
      </c>
      <c r="E2447" s="42" t="s">
        <v>5020</v>
      </c>
      <c r="F2447" s="40">
        <v>697</v>
      </c>
    </row>
    <row r="2448" spans="1:6" x14ac:dyDescent="0.25">
      <c r="A2448" s="42" t="s">
        <v>5979</v>
      </c>
      <c r="B2448" s="42" t="s">
        <v>2003</v>
      </c>
      <c r="C2448" s="42" t="s">
        <v>303</v>
      </c>
      <c r="D2448" s="42" t="s">
        <v>1699</v>
      </c>
      <c r="E2448" s="42" t="s">
        <v>5021</v>
      </c>
      <c r="F2448" s="40">
        <v>698</v>
      </c>
    </row>
    <row r="2449" spans="1:6" x14ac:dyDescent="0.25">
      <c r="A2449" s="42" t="s">
        <v>5979</v>
      </c>
      <c r="B2449" s="42" t="s">
        <v>2003</v>
      </c>
      <c r="C2449" s="42" t="s">
        <v>303</v>
      </c>
      <c r="D2449" s="42" t="s">
        <v>1701</v>
      </c>
      <c r="E2449" s="42" t="s">
        <v>5022</v>
      </c>
      <c r="F2449" s="40">
        <v>699</v>
      </c>
    </row>
    <row r="2450" spans="1:6" x14ac:dyDescent="0.25">
      <c r="A2450" s="42" t="s">
        <v>5979</v>
      </c>
      <c r="B2450" s="42" t="s">
        <v>2003</v>
      </c>
      <c r="C2450" s="42" t="s">
        <v>303</v>
      </c>
      <c r="D2450" s="42" t="s">
        <v>1703</v>
      </c>
      <c r="E2450" s="42" t="s">
        <v>5023</v>
      </c>
      <c r="F2450" s="40">
        <v>700</v>
      </c>
    </row>
    <row r="2451" spans="1:6" x14ac:dyDescent="0.25">
      <c r="A2451" s="42" t="s">
        <v>5979</v>
      </c>
      <c r="B2451" s="42" t="s">
        <v>2003</v>
      </c>
      <c r="C2451" s="42" t="s">
        <v>303</v>
      </c>
      <c r="D2451" s="42" t="s">
        <v>1705</v>
      </c>
      <c r="E2451" s="42" t="s">
        <v>5024</v>
      </c>
      <c r="F2451" s="40">
        <v>701</v>
      </c>
    </row>
    <row r="2452" spans="1:6" x14ac:dyDescent="0.25">
      <c r="A2452" s="42" t="s">
        <v>5979</v>
      </c>
      <c r="B2452" s="42" t="s">
        <v>2003</v>
      </c>
      <c r="C2452" s="42" t="s">
        <v>303</v>
      </c>
      <c r="D2452" s="42" t="s">
        <v>1707</v>
      </c>
      <c r="E2452" s="42" t="s">
        <v>5025</v>
      </c>
      <c r="F2452" s="40">
        <v>702</v>
      </c>
    </row>
    <row r="2453" spans="1:6" x14ac:dyDescent="0.25">
      <c r="A2453" s="42" t="s">
        <v>5979</v>
      </c>
      <c r="B2453" s="42" t="s">
        <v>2003</v>
      </c>
      <c r="C2453" s="42" t="s">
        <v>303</v>
      </c>
      <c r="D2453" s="42" t="s">
        <v>1709</v>
      </c>
      <c r="E2453" s="42" t="s">
        <v>5026</v>
      </c>
      <c r="F2453" s="40">
        <v>703</v>
      </c>
    </row>
    <row r="2454" spans="1:6" x14ac:dyDescent="0.25">
      <c r="A2454" s="42" t="s">
        <v>5979</v>
      </c>
      <c r="B2454" s="42" t="s">
        <v>2003</v>
      </c>
      <c r="C2454" s="42" t="s">
        <v>303</v>
      </c>
      <c r="D2454" s="42" t="s">
        <v>1711</v>
      </c>
      <c r="E2454" s="42" t="s">
        <v>5027</v>
      </c>
      <c r="F2454" s="40">
        <v>704</v>
      </c>
    </row>
    <row r="2455" spans="1:6" x14ac:dyDescent="0.25">
      <c r="A2455" s="42" t="s">
        <v>5979</v>
      </c>
      <c r="B2455" s="42" t="s">
        <v>2003</v>
      </c>
      <c r="C2455" s="42" t="s">
        <v>303</v>
      </c>
      <c r="D2455" s="42" t="s">
        <v>1713</v>
      </c>
      <c r="E2455" s="42" t="s">
        <v>5028</v>
      </c>
      <c r="F2455" s="40">
        <v>705</v>
      </c>
    </row>
    <row r="2456" spans="1:6" x14ac:dyDescent="0.25">
      <c r="A2456" s="42" t="s">
        <v>5979</v>
      </c>
      <c r="B2456" s="42" t="s">
        <v>2003</v>
      </c>
      <c r="C2456" s="42" t="s">
        <v>303</v>
      </c>
      <c r="D2456" s="42" t="s">
        <v>1715</v>
      </c>
      <c r="E2456" s="42" t="s">
        <v>5029</v>
      </c>
      <c r="F2456" s="40">
        <v>706</v>
      </c>
    </row>
    <row r="2457" spans="1:6" x14ac:dyDescent="0.25">
      <c r="A2457" s="42" t="s">
        <v>5979</v>
      </c>
      <c r="B2457" s="42" t="s">
        <v>2003</v>
      </c>
      <c r="C2457" s="42" t="s">
        <v>303</v>
      </c>
      <c r="D2457" s="42" t="s">
        <v>1717</v>
      </c>
      <c r="E2457" s="42" t="s">
        <v>5030</v>
      </c>
      <c r="F2457" s="40">
        <v>707</v>
      </c>
    </row>
    <row r="2458" spans="1:6" x14ac:dyDescent="0.25">
      <c r="A2458" s="42" t="s">
        <v>5979</v>
      </c>
      <c r="B2458" s="42" t="s">
        <v>2003</v>
      </c>
      <c r="C2458" s="42" t="s">
        <v>303</v>
      </c>
      <c r="D2458" s="42" t="s">
        <v>1719</v>
      </c>
      <c r="E2458" s="42" t="s">
        <v>5031</v>
      </c>
      <c r="F2458" s="40">
        <v>708</v>
      </c>
    </row>
    <row r="2459" spans="1:6" x14ac:dyDescent="0.25">
      <c r="A2459" s="42" t="s">
        <v>5979</v>
      </c>
      <c r="B2459" s="42" t="s">
        <v>2003</v>
      </c>
      <c r="C2459" s="42" t="s">
        <v>303</v>
      </c>
      <c r="D2459" s="42" t="s">
        <v>1721</v>
      </c>
      <c r="E2459" s="42" t="s">
        <v>5032</v>
      </c>
      <c r="F2459" s="40">
        <v>709</v>
      </c>
    </row>
    <row r="2460" spans="1:6" x14ac:dyDescent="0.25">
      <c r="A2460" s="42" t="s">
        <v>5979</v>
      </c>
      <c r="B2460" s="42" t="s">
        <v>2003</v>
      </c>
      <c r="C2460" s="42" t="s">
        <v>303</v>
      </c>
      <c r="D2460" s="42" t="s">
        <v>1723</v>
      </c>
      <c r="E2460" s="42" t="s">
        <v>5033</v>
      </c>
      <c r="F2460" s="40">
        <v>710</v>
      </c>
    </row>
    <row r="2461" spans="1:6" x14ac:dyDescent="0.25">
      <c r="A2461" s="42" t="s">
        <v>5979</v>
      </c>
      <c r="B2461" s="42" t="s">
        <v>2003</v>
      </c>
      <c r="C2461" s="42" t="s">
        <v>303</v>
      </c>
      <c r="D2461" s="42" t="s">
        <v>1725</v>
      </c>
      <c r="E2461" s="42" t="s">
        <v>5034</v>
      </c>
      <c r="F2461" s="40">
        <v>711</v>
      </c>
    </row>
    <row r="2462" spans="1:6" x14ac:dyDescent="0.25">
      <c r="A2462" s="42" t="s">
        <v>5979</v>
      </c>
      <c r="B2462" s="42" t="s">
        <v>2003</v>
      </c>
      <c r="C2462" s="42" t="s">
        <v>303</v>
      </c>
      <c r="D2462" s="42" t="s">
        <v>1727</v>
      </c>
      <c r="E2462" s="42" t="s">
        <v>5035</v>
      </c>
      <c r="F2462" s="40">
        <v>712</v>
      </c>
    </row>
    <row r="2463" spans="1:6" x14ac:dyDescent="0.25">
      <c r="A2463" s="42" t="s">
        <v>5979</v>
      </c>
      <c r="B2463" s="42" t="s">
        <v>2003</v>
      </c>
      <c r="C2463" s="42" t="s">
        <v>303</v>
      </c>
      <c r="D2463" s="42" t="s">
        <v>1729</v>
      </c>
      <c r="E2463" s="42" t="s">
        <v>5036</v>
      </c>
      <c r="F2463" s="40">
        <v>713</v>
      </c>
    </row>
    <row r="2464" spans="1:6" x14ac:dyDescent="0.25">
      <c r="A2464" s="42" t="s">
        <v>5979</v>
      </c>
      <c r="B2464" s="42" t="s">
        <v>2003</v>
      </c>
      <c r="C2464" s="42" t="s">
        <v>303</v>
      </c>
      <c r="D2464" s="42" t="s">
        <v>1731</v>
      </c>
      <c r="E2464" s="42" t="s">
        <v>5037</v>
      </c>
      <c r="F2464" s="40">
        <v>714</v>
      </c>
    </row>
    <row r="2465" spans="1:6" x14ac:dyDescent="0.25">
      <c r="A2465" s="42" t="s">
        <v>5979</v>
      </c>
      <c r="B2465" s="42" t="s">
        <v>2003</v>
      </c>
      <c r="C2465" s="42" t="s">
        <v>303</v>
      </c>
      <c r="D2465" s="42" t="s">
        <v>1733</v>
      </c>
      <c r="E2465" s="42" t="s">
        <v>5038</v>
      </c>
      <c r="F2465" s="40">
        <v>715</v>
      </c>
    </row>
    <row r="2466" spans="1:6" x14ac:dyDescent="0.25">
      <c r="A2466" s="42" t="s">
        <v>5979</v>
      </c>
      <c r="B2466" s="42" t="s">
        <v>2003</v>
      </c>
      <c r="C2466" s="42" t="s">
        <v>303</v>
      </c>
      <c r="D2466" s="42" t="s">
        <v>1735</v>
      </c>
      <c r="E2466" s="42" t="s">
        <v>5039</v>
      </c>
      <c r="F2466" s="40">
        <v>716</v>
      </c>
    </row>
    <row r="2467" spans="1:6" x14ac:dyDescent="0.25">
      <c r="A2467" s="42" t="s">
        <v>5979</v>
      </c>
      <c r="B2467" s="42" t="s">
        <v>2003</v>
      </c>
      <c r="C2467" s="42" t="s">
        <v>303</v>
      </c>
      <c r="D2467" s="42" t="s">
        <v>1737</v>
      </c>
      <c r="E2467" s="42" t="s">
        <v>5040</v>
      </c>
      <c r="F2467" s="40">
        <v>717</v>
      </c>
    </row>
    <row r="2468" spans="1:6" x14ac:dyDescent="0.25">
      <c r="A2468" s="42" t="s">
        <v>5979</v>
      </c>
      <c r="B2468" s="42" t="s">
        <v>2003</v>
      </c>
      <c r="C2468" s="42" t="s">
        <v>303</v>
      </c>
      <c r="D2468" s="42" t="s">
        <v>1739</v>
      </c>
      <c r="E2468" s="42" t="s">
        <v>5041</v>
      </c>
      <c r="F2468" s="40">
        <v>718</v>
      </c>
    </row>
    <row r="2469" spans="1:6" x14ac:dyDescent="0.25">
      <c r="A2469" s="42" t="s">
        <v>5979</v>
      </c>
      <c r="B2469" s="42" t="s">
        <v>2003</v>
      </c>
      <c r="C2469" s="42" t="s">
        <v>303</v>
      </c>
      <c r="D2469" s="42" t="s">
        <v>1741</v>
      </c>
      <c r="E2469" s="42" t="s">
        <v>5042</v>
      </c>
      <c r="F2469" s="40">
        <v>719</v>
      </c>
    </row>
    <row r="2470" spans="1:6" x14ac:dyDescent="0.25">
      <c r="A2470" s="42" t="s">
        <v>5979</v>
      </c>
      <c r="B2470" s="42" t="s">
        <v>2003</v>
      </c>
      <c r="C2470" s="42" t="s">
        <v>303</v>
      </c>
      <c r="D2470" s="42" t="s">
        <v>1743</v>
      </c>
      <c r="E2470" s="42" t="s">
        <v>5043</v>
      </c>
      <c r="F2470" s="40">
        <v>720</v>
      </c>
    </row>
    <row r="2471" spans="1:6" x14ac:dyDescent="0.25">
      <c r="A2471" s="42" t="s">
        <v>5979</v>
      </c>
      <c r="B2471" s="42" t="s">
        <v>2003</v>
      </c>
      <c r="C2471" s="42" t="s">
        <v>303</v>
      </c>
      <c r="D2471" s="42" t="s">
        <v>1745</v>
      </c>
      <c r="E2471" s="42" t="s">
        <v>5044</v>
      </c>
      <c r="F2471" s="40">
        <v>721</v>
      </c>
    </row>
    <row r="2472" spans="1:6" x14ac:dyDescent="0.25">
      <c r="A2472" s="42" t="s">
        <v>5979</v>
      </c>
      <c r="B2472" s="42" t="s">
        <v>2003</v>
      </c>
      <c r="C2472" s="42" t="s">
        <v>303</v>
      </c>
      <c r="D2472" s="42" t="s">
        <v>1747</v>
      </c>
      <c r="E2472" s="42" t="s">
        <v>5045</v>
      </c>
      <c r="F2472" s="40">
        <v>722</v>
      </c>
    </row>
    <row r="2473" spans="1:6" x14ac:dyDescent="0.25">
      <c r="A2473" s="42" t="s">
        <v>5979</v>
      </c>
      <c r="B2473" s="42" t="s">
        <v>2003</v>
      </c>
      <c r="C2473" s="42" t="s">
        <v>303</v>
      </c>
      <c r="D2473" s="42" t="s">
        <v>1749</v>
      </c>
      <c r="E2473" s="42" t="s">
        <v>5046</v>
      </c>
      <c r="F2473" s="40">
        <v>723</v>
      </c>
    </row>
    <row r="2474" spans="1:6" x14ac:dyDescent="0.25">
      <c r="A2474" s="42" t="s">
        <v>5979</v>
      </c>
      <c r="B2474" s="42" t="s">
        <v>2003</v>
      </c>
      <c r="C2474" s="42" t="s">
        <v>303</v>
      </c>
      <c r="D2474" s="42" t="s">
        <v>1751</v>
      </c>
      <c r="E2474" s="42" t="s">
        <v>5047</v>
      </c>
      <c r="F2474" s="40">
        <v>724</v>
      </c>
    </row>
    <row r="2475" spans="1:6" x14ac:dyDescent="0.25">
      <c r="A2475" s="42" t="s">
        <v>5979</v>
      </c>
      <c r="B2475" s="42" t="s">
        <v>2003</v>
      </c>
      <c r="C2475" s="42" t="s">
        <v>303</v>
      </c>
      <c r="D2475" s="42" t="s">
        <v>1753</v>
      </c>
      <c r="E2475" s="42" t="s">
        <v>5048</v>
      </c>
      <c r="F2475" s="40">
        <v>725</v>
      </c>
    </row>
    <row r="2476" spans="1:6" x14ac:dyDescent="0.25">
      <c r="A2476" s="42" t="s">
        <v>5979</v>
      </c>
      <c r="B2476" s="42" t="s">
        <v>2003</v>
      </c>
      <c r="C2476" s="42" t="s">
        <v>303</v>
      </c>
      <c r="D2476" s="42" t="s">
        <v>1755</v>
      </c>
      <c r="E2476" s="42" t="s">
        <v>5049</v>
      </c>
      <c r="F2476" s="40">
        <v>726</v>
      </c>
    </row>
    <row r="2477" spans="1:6" x14ac:dyDescent="0.25">
      <c r="A2477" s="42" t="s">
        <v>5979</v>
      </c>
      <c r="B2477" s="42" t="s">
        <v>2003</v>
      </c>
      <c r="C2477" s="42" t="s">
        <v>303</v>
      </c>
      <c r="D2477" s="42" t="s">
        <v>1757</v>
      </c>
      <c r="E2477" s="42" t="s">
        <v>5050</v>
      </c>
      <c r="F2477" s="40">
        <v>727</v>
      </c>
    </row>
    <row r="2478" spans="1:6" x14ac:dyDescent="0.25">
      <c r="A2478" s="42" t="s">
        <v>5979</v>
      </c>
      <c r="B2478" s="42" t="s">
        <v>2003</v>
      </c>
      <c r="C2478" s="42" t="s">
        <v>303</v>
      </c>
      <c r="D2478" s="42" t="s">
        <v>1759</v>
      </c>
      <c r="E2478" s="42" t="s">
        <v>5051</v>
      </c>
      <c r="F2478" s="40">
        <v>728</v>
      </c>
    </row>
    <row r="2479" spans="1:6" x14ac:dyDescent="0.25">
      <c r="A2479" s="42" t="s">
        <v>5979</v>
      </c>
      <c r="B2479" s="42" t="s">
        <v>2003</v>
      </c>
      <c r="C2479" s="42" t="s">
        <v>303</v>
      </c>
      <c r="D2479" s="42" t="s">
        <v>1761</v>
      </c>
      <c r="E2479" s="42" t="s">
        <v>5052</v>
      </c>
      <c r="F2479" s="40">
        <v>729</v>
      </c>
    </row>
    <row r="2480" spans="1:6" x14ac:dyDescent="0.25">
      <c r="A2480" s="42" t="s">
        <v>5979</v>
      </c>
      <c r="B2480" s="42" t="s">
        <v>2003</v>
      </c>
      <c r="C2480" s="42" t="s">
        <v>303</v>
      </c>
      <c r="D2480" s="42" t="s">
        <v>1763</v>
      </c>
      <c r="E2480" s="42" t="s">
        <v>5053</v>
      </c>
      <c r="F2480" s="40">
        <v>730</v>
      </c>
    </row>
    <row r="2481" spans="1:6" x14ac:dyDescent="0.25">
      <c r="A2481" s="42" t="s">
        <v>5979</v>
      </c>
      <c r="B2481" s="42" t="s">
        <v>2003</v>
      </c>
      <c r="C2481" s="42" t="s">
        <v>303</v>
      </c>
      <c r="D2481" s="42" t="s">
        <v>1765</v>
      </c>
      <c r="E2481" s="42" t="s">
        <v>5054</v>
      </c>
      <c r="F2481" s="40">
        <v>731</v>
      </c>
    </row>
    <row r="2482" spans="1:6" x14ac:dyDescent="0.25">
      <c r="A2482" s="42" t="s">
        <v>5979</v>
      </c>
      <c r="B2482" s="42" t="s">
        <v>2003</v>
      </c>
      <c r="C2482" s="42" t="s">
        <v>303</v>
      </c>
      <c r="D2482" s="42" t="s">
        <v>1767</v>
      </c>
      <c r="E2482" s="42" t="s">
        <v>5055</v>
      </c>
      <c r="F2482" s="40">
        <v>732</v>
      </c>
    </row>
    <row r="2483" spans="1:6" x14ac:dyDescent="0.25">
      <c r="A2483" s="42" t="s">
        <v>5979</v>
      </c>
      <c r="B2483" s="42" t="s">
        <v>2003</v>
      </c>
      <c r="C2483" s="42" t="s">
        <v>303</v>
      </c>
      <c r="D2483" s="42" t="s">
        <v>1769</v>
      </c>
      <c r="E2483" s="42" t="s">
        <v>5056</v>
      </c>
      <c r="F2483" s="40">
        <v>733</v>
      </c>
    </row>
    <row r="2484" spans="1:6" x14ac:dyDescent="0.25">
      <c r="A2484" s="42" t="s">
        <v>5979</v>
      </c>
      <c r="B2484" s="42" t="s">
        <v>2003</v>
      </c>
      <c r="C2484" s="42" t="s">
        <v>303</v>
      </c>
      <c r="D2484" s="42" t="s">
        <v>1771</v>
      </c>
      <c r="E2484" s="42" t="s">
        <v>5057</v>
      </c>
      <c r="F2484" s="40">
        <v>734</v>
      </c>
    </row>
    <row r="2485" spans="1:6" x14ac:dyDescent="0.25">
      <c r="A2485" s="42" t="s">
        <v>5979</v>
      </c>
      <c r="B2485" s="42" t="s">
        <v>2003</v>
      </c>
      <c r="C2485" s="42" t="s">
        <v>303</v>
      </c>
      <c r="D2485" s="42" t="s">
        <v>1773</v>
      </c>
      <c r="E2485" s="42" t="s">
        <v>5058</v>
      </c>
      <c r="F2485" s="40">
        <v>735</v>
      </c>
    </row>
    <row r="2486" spans="1:6" x14ac:dyDescent="0.25">
      <c r="A2486" s="42" t="s">
        <v>5979</v>
      </c>
      <c r="B2486" s="42" t="s">
        <v>2003</v>
      </c>
      <c r="C2486" s="42" t="s">
        <v>303</v>
      </c>
      <c r="D2486" s="42" t="s">
        <v>1775</v>
      </c>
      <c r="E2486" s="42" t="s">
        <v>5059</v>
      </c>
      <c r="F2486" s="40">
        <v>736</v>
      </c>
    </row>
    <row r="2487" spans="1:6" x14ac:dyDescent="0.25">
      <c r="A2487" s="42" t="s">
        <v>5979</v>
      </c>
      <c r="B2487" s="42" t="s">
        <v>2003</v>
      </c>
      <c r="C2487" s="42" t="s">
        <v>303</v>
      </c>
      <c r="D2487" s="42" t="s">
        <v>1777</v>
      </c>
      <c r="E2487" s="42" t="s">
        <v>5060</v>
      </c>
      <c r="F2487" s="40">
        <v>737</v>
      </c>
    </row>
    <row r="2488" spans="1:6" x14ac:dyDescent="0.25">
      <c r="A2488" s="42" t="s">
        <v>5979</v>
      </c>
      <c r="B2488" s="42" t="s">
        <v>2003</v>
      </c>
      <c r="C2488" s="42" t="s">
        <v>303</v>
      </c>
      <c r="D2488" s="42" t="s">
        <v>1779</v>
      </c>
      <c r="E2488" s="42" t="s">
        <v>5061</v>
      </c>
      <c r="F2488" s="40">
        <v>738</v>
      </c>
    </row>
    <row r="2489" spans="1:6" x14ac:dyDescent="0.25">
      <c r="A2489" s="42" t="s">
        <v>5979</v>
      </c>
      <c r="B2489" t="s">
        <v>5980</v>
      </c>
      <c r="C2489" s="47" t="s">
        <v>5990</v>
      </c>
      <c r="D2489" s="42"/>
      <c r="E2489" s="42"/>
      <c r="F2489" s="40"/>
    </row>
    <row r="2490" spans="1:6" x14ac:dyDescent="0.25">
      <c r="A2490" s="42" t="s">
        <v>5979</v>
      </c>
      <c r="B2490" t="s">
        <v>5981</v>
      </c>
      <c r="C2490" s="47" t="s">
        <v>5991</v>
      </c>
      <c r="D2490" s="42"/>
      <c r="E2490" s="42"/>
      <c r="F2490" s="40"/>
    </row>
    <row r="2491" spans="1:6" x14ac:dyDescent="0.25">
      <c r="A2491" s="42" t="s">
        <v>5979</v>
      </c>
      <c r="B2491" t="s">
        <v>5982</v>
      </c>
      <c r="C2491" s="47" t="s">
        <v>5993</v>
      </c>
      <c r="D2491" s="42"/>
      <c r="E2491" s="42"/>
      <c r="F2491" s="40"/>
    </row>
    <row r="2492" spans="1:6" x14ac:dyDescent="0.25">
      <c r="A2492" s="42" t="s">
        <v>5979</v>
      </c>
      <c r="B2492" t="s">
        <v>5983</v>
      </c>
      <c r="C2492" s="47" t="s">
        <v>5992</v>
      </c>
      <c r="D2492" s="42"/>
      <c r="E2492" s="42"/>
      <c r="F2492" s="40"/>
    </row>
    <row r="2493" spans="1:6" x14ac:dyDescent="0.25">
      <c r="A2493" s="42" t="s">
        <v>5979</v>
      </c>
      <c r="B2493" t="s">
        <v>5984</v>
      </c>
      <c r="C2493" s="47" t="s">
        <v>5994</v>
      </c>
      <c r="D2493" s="42"/>
      <c r="E2493" s="42"/>
      <c r="F2493" s="40"/>
    </row>
    <row r="2494" spans="1:6" x14ac:dyDescent="0.25">
      <c r="A2494" s="42" t="s">
        <v>5979</v>
      </c>
      <c r="B2494" t="s">
        <v>5985</v>
      </c>
      <c r="C2494" s="47" t="s">
        <v>5995</v>
      </c>
      <c r="D2494" s="42"/>
      <c r="E2494" s="42"/>
      <c r="F2494" s="40"/>
    </row>
    <row r="2495" spans="1:6" x14ac:dyDescent="0.25">
      <c r="A2495" s="42" t="s">
        <v>5979</v>
      </c>
      <c r="B2495" t="s">
        <v>5986</v>
      </c>
      <c r="C2495" s="47" t="s">
        <v>5996</v>
      </c>
      <c r="D2495" s="42"/>
      <c r="E2495" s="42"/>
      <c r="F2495" s="40"/>
    </row>
    <row r="2496" spans="1:6" x14ac:dyDescent="0.25">
      <c r="A2496" s="42" t="s">
        <v>5979</v>
      </c>
      <c r="B2496" t="s">
        <v>5987</v>
      </c>
      <c r="C2496" s="47" t="s">
        <v>5997</v>
      </c>
      <c r="D2496" s="42"/>
      <c r="E2496" s="42"/>
      <c r="F2496" s="40"/>
    </row>
    <row r="2497" spans="1:6" x14ac:dyDescent="0.25">
      <c r="A2497" s="42" t="s">
        <v>5979</v>
      </c>
      <c r="B2497" t="s">
        <v>5988</v>
      </c>
      <c r="C2497" s="47" t="s">
        <v>5998</v>
      </c>
      <c r="D2497" s="42"/>
      <c r="E2497" s="42"/>
      <c r="F2497" s="40"/>
    </row>
    <row r="2498" spans="1:6" x14ac:dyDescent="0.25">
      <c r="A2498" s="42" t="s">
        <v>5979</v>
      </c>
      <c r="B2498" t="s">
        <v>5989</v>
      </c>
      <c r="C2498" s="47" t="s">
        <v>5999</v>
      </c>
      <c r="D2498" s="42"/>
      <c r="E2498" s="42"/>
      <c r="F2498" s="40"/>
    </row>
    <row r="2499" spans="1:6" x14ac:dyDescent="0.25">
      <c r="A2499" s="38" t="s">
        <v>5979</v>
      </c>
      <c r="B2499" s="38" t="s">
        <v>6000</v>
      </c>
      <c r="C2499" s="51" t="s">
        <v>6001</v>
      </c>
      <c r="D2499" s="38"/>
      <c r="E2499" s="38"/>
      <c r="F2499" s="37"/>
    </row>
    <row r="2500" spans="1:6" x14ac:dyDescent="0.25">
      <c r="A2500" s="42"/>
    </row>
    <row r="2501" spans="1:6" x14ac:dyDescent="0.25">
      <c r="A2501" s="42"/>
    </row>
    <row r="2502" spans="1:6" x14ac:dyDescent="0.25">
      <c r="A2502" s="42"/>
    </row>
    <row r="2503" spans="1:6" x14ac:dyDescent="0.25">
      <c r="A2503" t="s">
        <v>5945</v>
      </c>
      <c r="B2503" s="54" t="s">
        <v>2003</v>
      </c>
      <c r="C2503" t="s">
        <v>303</v>
      </c>
    </row>
    <row r="2504" spans="1:6" x14ac:dyDescent="0.25">
      <c r="A2504" t="s">
        <v>5945</v>
      </c>
      <c r="B2504" s="54" t="s">
        <v>2004</v>
      </c>
      <c r="C2504" t="str">
        <f>VLOOKUP(B2504, $B$2:$D$1749, 2, FALSE)</f>
        <v>Department</v>
      </c>
    </row>
    <row r="2505" spans="1:6" x14ac:dyDescent="0.25">
      <c r="A2505" t="s">
        <v>5945</v>
      </c>
      <c r="B2505" s="54" t="s">
        <v>1925</v>
      </c>
      <c r="C2505" t="str">
        <f>VLOOKUP(B2505, $B$2:$D$1749, 2, FALSE)</f>
        <v>Total Insured Value (TIV)</v>
      </c>
    </row>
    <row r="2506" spans="1:6" x14ac:dyDescent="0.25">
      <c r="A2506" t="s">
        <v>5945</v>
      </c>
      <c r="B2506" s="54" t="s">
        <v>5943</v>
      </c>
      <c r="C2506" t="s">
        <v>5955</v>
      </c>
    </row>
    <row r="2507" spans="1:6" x14ac:dyDescent="0.25">
      <c r="A2507" t="s">
        <v>5945</v>
      </c>
      <c r="B2507" s="54" t="s">
        <v>5949</v>
      </c>
      <c r="C2507" t="s">
        <v>5957</v>
      </c>
    </row>
    <row r="2508" spans="1:6" x14ac:dyDescent="0.25">
      <c r="A2508" t="s">
        <v>5945</v>
      </c>
      <c r="B2508" s="54" t="s">
        <v>5950</v>
      </c>
      <c r="C2508" t="str">
        <f t="shared" ref="C2508:C2517" si="4">PROPER(SUBSTITUTE(B2508,  "_", " "))</f>
        <v>Model All Risk Rate</v>
      </c>
    </row>
    <row r="2509" spans="1:6" x14ac:dyDescent="0.25">
      <c r="A2509" t="s">
        <v>5945</v>
      </c>
      <c r="B2509" s="54" t="s">
        <v>5944</v>
      </c>
      <c r="C2509" t="str">
        <f t="shared" si="4"/>
        <v>Model Terrorism Rate</v>
      </c>
    </row>
    <row r="2510" spans="1:6" x14ac:dyDescent="0.25">
      <c r="A2510" t="s">
        <v>5945</v>
      </c>
      <c r="B2510" s="54" t="s">
        <v>5956</v>
      </c>
      <c r="C2510" t="str">
        <f t="shared" si="4"/>
        <v>Initial Model Premium</v>
      </c>
    </row>
    <row r="2511" spans="1:6" x14ac:dyDescent="0.25">
      <c r="A2511" t="s">
        <v>5945</v>
      </c>
      <c r="B2511" s="54" t="s">
        <v>5951</v>
      </c>
      <c r="C2511" t="str">
        <f t="shared" si="4"/>
        <v>Claim Surcharges</v>
      </c>
    </row>
    <row r="2512" spans="1:6" x14ac:dyDescent="0.25">
      <c r="A2512" t="s">
        <v>5945</v>
      </c>
      <c r="B2512" s="54" t="s">
        <v>5946</v>
      </c>
      <c r="C2512" t="str">
        <f t="shared" si="4"/>
        <v>Surcharged Premium</v>
      </c>
    </row>
    <row r="2513" spans="1:6" x14ac:dyDescent="0.25">
      <c r="A2513" t="s">
        <v>5945</v>
      </c>
      <c r="B2513" s="54" t="s">
        <v>5947</v>
      </c>
      <c r="C2513" t="s">
        <v>5958</v>
      </c>
    </row>
    <row r="2514" spans="1:6" x14ac:dyDescent="0.25">
      <c r="A2514" t="s">
        <v>5945</v>
      </c>
      <c r="B2514" s="54" t="s">
        <v>5948</v>
      </c>
      <c r="C2514" t="str">
        <f t="shared" si="4"/>
        <v>Allocated Expenses</v>
      </c>
    </row>
    <row r="2515" spans="1:6" x14ac:dyDescent="0.25">
      <c r="A2515" t="s">
        <v>5945</v>
      </c>
      <c r="B2515" s="54" t="s">
        <v>5952</v>
      </c>
      <c r="C2515" t="str">
        <f t="shared" si="4"/>
        <v>Risk Engineering</v>
      </c>
    </row>
    <row r="2516" spans="1:6" x14ac:dyDescent="0.25">
      <c r="A2516" t="s">
        <v>5945</v>
      </c>
      <c r="B2516" s="54" t="s">
        <v>5953</v>
      </c>
      <c r="C2516" t="str">
        <f t="shared" si="4"/>
        <v>Man Adj</v>
      </c>
    </row>
    <row r="2517" spans="1:6" x14ac:dyDescent="0.25">
      <c r="A2517" t="s">
        <v>5945</v>
      </c>
      <c r="B2517" s="54" t="s">
        <v>5954</v>
      </c>
      <c r="C2517" t="str">
        <f t="shared" si="4"/>
        <v>Final Premium</v>
      </c>
    </row>
    <row r="2519" spans="1:6" x14ac:dyDescent="0.25">
      <c r="A2519" t="s">
        <v>5945</v>
      </c>
      <c r="B2519" s="42" t="s">
        <v>2003</v>
      </c>
      <c r="C2519" s="42" t="s">
        <v>303</v>
      </c>
      <c r="D2519" s="42" t="s">
        <v>305</v>
      </c>
      <c r="E2519" s="42" t="s">
        <v>4324</v>
      </c>
      <c r="F2519" s="40">
        <v>1</v>
      </c>
    </row>
    <row r="2520" spans="1:6" x14ac:dyDescent="0.25">
      <c r="A2520" t="s">
        <v>5945</v>
      </c>
      <c r="B2520" s="42" t="s">
        <v>2003</v>
      </c>
      <c r="C2520" s="42" t="s">
        <v>303</v>
      </c>
      <c r="D2520" s="42" t="s">
        <v>307</v>
      </c>
      <c r="E2520" s="42" t="s">
        <v>4325</v>
      </c>
      <c r="F2520" s="40">
        <v>2</v>
      </c>
    </row>
    <row r="2521" spans="1:6" x14ac:dyDescent="0.25">
      <c r="A2521" t="s">
        <v>5945</v>
      </c>
      <c r="B2521" s="42" t="s">
        <v>2003</v>
      </c>
      <c r="C2521" s="42" t="s">
        <v>303</v>
      </c>
      <c r="D2521" s="42" t="s">
        <v>309</v>
      </c>
      <c r="E2521" s="42" t="s">
        <v>4326</v>
      </c>
      <c r="F2521" s="40">
        <v>3</v>
      </c>
    </row>
    <row r="2522" spans="1:6" x14ac:dyDescent="0.25">
      <c r="A2522" t="s">
        <v>5945</v>
      </c>
      <c r="B2522" s="42" t="s">
        <v>2003</v>
      </c>
      <c r="C2522" s="42" t="s">
        <v>303</v>
      </c>
      <c r="D2522" s="42" t="s">
        <v>311</v>
      </c>
      <c r="E2522" s="42" t="s">
        <v>4327</v>
      </c>
      <c r="F2522" s="40">
        <v>4</v>
      </c>
    </row>
    <row r="2523" spans="1:6" x14ac:dyDescent="0.25">
      <c r="A2523" t="s">
        <v>5945</v>
      </c>
      <c r="B2523" s="42" t="s">
        <v>2003</v>
      </c>
      <c r="C2523" s="42" t="s">
        <v>303</v>
      </c>
      <c r="D2523" s="42" t="s">
        <v>313</v>
      </c>
      <c r="E2523" s="42" t="s">
        <v>4328</v>
      </c>
      <c r="F2523" s="40">
        <v>5</v>
      </c>
    </row>
    <row r="2524" spans="1:6" x14ac:dyDescent="0.25">
      <c r="A2524" t="s">
        <v>5945</v>
      </c>
      <c r="B2524" s="42" t="s">
        <v>2003</v>
      </c>
      <c r="C2524" s="42" t="s">
        <v>303</v>
      </c>
      <c r="D2524" s="42" t="s">
        <v>315</v>
      </c>
      <c r="E2524" s="42" t="s">
        <v>4329</v>
      </c>
      <c r="F2524" s="40">
        <v>6</v>
      </c>
    </row>
    <row r="2525" spans="1:6" x14ac:dyDescent="0.25">
      <c r="A2525" t="s">
        <v>5945</v>
      </c>
      <c r="B2525" s="42" t="s">
        <v>2003</v>
      </c>
      <c r="C2525" s="42" t="s">
        <v>303</v>
      </c>
      <c r="D2525" s="42" t="s">
        <v>317</v>
      </c>
      <c r="E2525" s="42" t="s">
        <v>4330</v>
      </c>
      <c r="F2525" s="40">
        <v>7</v>
      </c>
    </row>
    <row r="2526" spans="1:6" x14ac:dyDescent="0.25">
      <c r="A2526" t="s">
        <v>5945</v>
      </c>
      <c r="B2526" s="42" t="s">
        <v>2003</v>
      </c>
      <c r="C2526" s="42" t="s">
        <v>303</v>
      </c>
      <c r="D2526" s="42" t="s">
        <v>319</v>
      </c>
      <c r="E2526" s="42" t="s">
        <v>4331</v>
      </c>
      <c r="F2526" s="40">
        <v>8</v>
      </c>
    </row>
    <row r="2527" spans="1:6" x14ac:dyDescent="0.25">
      <c r="A2527" t="s">
        <v>5945</v>
      </c>
      <c r="B2527" s="42" t="s">
        <v>2003</v>
      </c>
      <c r="C2527" s="42" t="s">
        <v>303</v>
      </c>
      <c r="D2527" s="42" t="s">
        <v>321</v>
      </c>
      <c r="E2527" s="42" t="s">
        <v>4332</v>
      </c>
      <c r="F2527" s="40">
        <v>9</v>
      </c>
    </row>
    <row r="2528" spans="1:6" x14ac:dyDescent="0.25">
      <c r="A2528" t="s">
        <v>5945</v>
      </c>
      <c r="B2528" s="42" t="s">
        <v>2003</v>
      </c>
      <c r="C2528" s="42" t="s">
        <v>303</v>
      </c>
      <c r="D2528" s="42" t="s">
        <v>323</v>
      </c>
      <c r="E2528" s="42" t="s">
        <v>4333</v>
      </c>
      <c r="F2528" s="40">
        <v>10</v>
      </c>
    </row>
    <row r="2529" spans="1:6" x14ac:dyDescent="0.25">
      <c r="A2529" t="s">
        <v>5945</v>
      </c>
      <c r="B2529" s="42" t="s">
        <v>2003</v>
      </c>
      <c r="C2529" s="42" t="s">
        <v>303</v>
      </c>
      <c r="D2529" s="42" t="s">
        <v>325</v>
      </c>
      <c r="E2529" s="42" t="s">
        <v>4334</v>
      </c>
      <c r="F2529" s="40">
        <v>11</v>
      </c>
    </row>
    <row r="2530" spans="1:6" x14ac:dyDescent="0.25">
      <c r="A2530" t="s">
        <v>5945</v>
      </c>
      <c r="B2530" s="42" t="s">
        <v>2003</v>
      </c>
      <c r="C2530" s="42" t="s">
        <v>303</v>
      </c>
      <c r="D2530" s="42" t="s">
        <v>327</v>
      </c>
      <c r="E2530" s="42" t="s">
        <v>4335</v>
      </c>
      <c r="F2530" s="40">
        <v>12</v>
      </c>
    </row>
    <row r="2531" spans="1:6" x14ac:dyDescent="0.25">
      <c r="A2531" t="s">
        <v>5945</v>
      </c>
      <c r="B2531" s="42" t="s">
        <v>2003</v>
      </c>
      <c r="C2531" s="42" t="s">
        <v>303</v>
      </c>
      <c r="D2531" s="42" t="s">
        <v>329</v>
      </c>
      <c r="E2531" s="42" t="s">
        <v>4336</v>
      </c>
      <c r="F2531" s="40">
        <v>13</v>
      </c>
    </row>
    <row r="2532" spans="1:6" x14ac:dyDescent="0.25">
      <c r="A2532" t="s">
        <v>5945</v>
      </c>
      <c r="B2532" s="42" t="s">
        <v>2003</v>
      </c>
      <c r="C2532" s="42" t="s">
        <v>303</v>
      </c>
      <c r="D2532" s="42" t="s">
        <v>331</v>
      </c>
      <c r="E2532" s="42" t="s">
        <v>4337</v>
      </c>
      <c r="F2532" s="40">
        <v>14</v>
      </c>
    </row>
    <row r="2533" spans="1:6" x14ac:dyDescent="0.25">
      <c r="A2533" t="s">
        <v>5945</v>
      </c>
      <c r="B2533" s="42" t="s">
        <v>2003</v>
      </c>
      <c r="C2533" s="42" t="s">
        <v>303</v>
      </c>
      <c r="D2533" s="42" t="s">
        <v>333</v>
      </c>
      <c r="E2533" s="42" t="s">
        <v>4338</v>
      </c>
      <c r="F2533" s="40">
        <v>15</v>
      </c>
    </row>
    <row r="2534" spans="1:6" x14ac:dyDescent="0.25">
      <c r="A2534" t="s">
        <v>5945</v>
      </c>
      <c r="B2534" s="42" t="s">
        <v>2003</v>
      </c>
      <c r="C2534" s="42" t="s">
        <v>303</v>
      </c>
      <c r="D2534" s="42" t="s">
        <v>335</v>
      </c>
      <c r="E2534" s="42" t="s">
        <v>4339</v>
      </c>
      <c r="F2534" s="40">
        <v>16</v>
      </c>
    </row>
    <row r="2535" spans="1:6" x14ac:dyDescent="0.25">
      <c r="A2535" t="s">
        <v>5945</v>
      </c>
      <c r="B2535" s="42" t="s">
        <v>2003</v>
      </c>
      <c r="C2535" s="42" t="s">
        <v>303</v>
      </c>
      <c r="D2535" s="42" t="s">
        <v>337</v>
      </c>
      <c r="E2535" s="42" t="s">
        <v>4340</v>
      </c>
      <c r="F2535" s="40">
        <v>17</v>
      </c>
    </row>
    <row r="2536" spans="1:6" x14ac:dyDescent="0.25">
      <c r="A2536" t="s">
        <v>5945</v>
      </c>
      <c r="B2536" s="42" t="s">
        <v>2003</v>
      </c>
      <c r="C2536" s="42" t="s">
        <v>303</v>
      </c>
      <c r="D2536" s="42" t="s">
        <v>339</v>
      </c>
      <c r="E2536" s="42" t="s">
        <v>4341</v>
      </c>
      <c r="F2536" s="40">
        <v>18</v>
      </c>
    </row>
    <row r="2537" spans="1:6" x14ac:dyDescent="0.25">
      <c r="A2537" t="s">
        <v>5945</v>
      </c>
      <c r="B2537" s="42" t="s">
        <v>2003</v>
      </c>
      <c r="C2537" s="42" t="s">
        <v>303</v>
      </c>
      <c r="D2537" s="42" t="s">
        <v>341</v>
      </c>
      <c r="E2537" s="42" t="s">
        <v>4342</v>
      </c>
      <c r="F2537" s="40">
        <v>19</v>
      </c>
    </row>
    <row r="2538" spans="1:6" x14ac:dyDescent="0.25">
      <c r="A2538" t="s">
        <v>5945</v>
      </c>
      <c r="B2538" s="42" t="s">
        <v>2003</v>
      </c>
      <c r="C2538" s="42" t="s">
        <v>303</v>
      </c>
      <c r="D2538" s="42" t="s">
        <v>343</v>
      </c>
      <c r="E2538" s="42" t="s">
        <v>4343</v>
      </c>
      <c r="F2538" s="40">
        <v>20</v>
      </c>
    </row>
    <row r="2539" spans="1:6" x14ac:dyDescent="0.25">
      <c r="A2539" t="s">
        <v>5945</v>
      </c>
      <c r="B2539" s="42" t="s">
        <v>2003</v>
      </c>
      <c r="C2539" s="42" t="s">
        <v>303</v>
      </c>
      <c r="D2539" s="42" t="s">
        <v>345</v>
      </c>
      <c r="E2539" s="42" t="s">
        <v>4344</v>
      </c>
      <c r="F2539" s="40">
        <v>21</v>
      </c>
    </row>
    <row r="2540" spans="1:6" x14ac:dyDescent="0.25">
      <c r="A2540" t="s">
        <v>5945</v>
      </c>
      <c r="B2540" s="42" t="s">
        <v>2003</v>
      </c>
      <c r="C2540" s="42" t="s">
        <v>303</v>
      </c>
      <c r="D2540" s="42" t="s">
        <v>347</v>
      </c>
      <c r="E2540" s="42" t="s">
        <v>4345</v>
      </c>
      <c r="F2540" s="40">
        <v>22</v>
      </c>
    </row>
    <row r="2541" spans="1:6" x14ac:dyDescent="0.25">
      <c r="A2541" t="s">
        <v>5945</v>
      </c>
      <c r="B2541" s="42" t="s">
        <v>2003</v>
      </c>
      <c r="C2541" s="42" t="s">
        <v>303</v>
      </c>
      <c r="D2541" s="42" t="s">
        <v>349</v>
      </c>
      <c r="E2541" s="42" t="s">
        <v>4346</v>
      </c>
      <c r="F2541" s="40">
        <v>23</v>
      </c>
    </row>
    <row r="2542" spans="1:6" x14ac:dyDescent="0.25">
      <c r="A2542" t="s">
        <v>5945</v>
      </c>
      <c r="B2542" s="42" t="s">
        <v>2003</v>
      </c>
      <c r="C2542" s="42" t="s">
        <v>303</v>
      </c>
      <c r="D2542" s="42" t="s">
        <v>351</v>
      </c>
      <c r="E2542" s="42" t="s">
        <v>4347</v>
      </c>
      <c r="F2542" s="40">
        <v>24</v>
      </c>
    </row>
    <row r="2543" spans="1:6" x14ac:dyDescent="0.25">
      <c r="A2543" t="s">
        <v>5945</v>
      </c>
      <c r="B2543" s="42" t="s">
        <v>2003</v>
      </c>
      <c r="C2543" s="42" t="s">
        <v>303</v>
      </c>
      <c r="D2543" s="42" t="s">
        <v>353</v>
      </c>
      <c r="E2543" s="42" t="s">
        <v>4348</v>
      </c>
      <c r="F2543" s="40">
        <v>25</v>
      </c>
    </row>
    <row r="2544" spans="1:6" x14ac:dyDescent="0.25">
      <c r="A2544" t="s">
        <v>5945</v>
      </c>
      <c r="B2544" s="42" t="s">
        <v>2003</v>
      </c>
      <c r="C2544" s="42" t="s">
        <v>303</v>
      </c>
      <c r="D2544" s="42" t="s">
        <v>355</v>
      </c>
      <c r="E2544" s="42" t="s">
        <v>4349</v>
      </c>
      <c r="F2544" s="40">
        <v>26</v>
      </c>
    </row>
    <row r="2545" spans="1:6" x14ac:dyDescent="0.25">
      <c r="A2545" t="s">
        <v>5945</v>
      </c>
      <c r="B2545" s="42" t="s">
        <v>2003</v>
      </c>
      <c r="C2545" s="42" t="s">
        <v>303</v>
      </c>
      <c r="D2545" s="42" t="s">
        <v>357</v>
      </c>
      <c r="E2545" s="42" t="s">
        <v>4350</v>
      </c>
      <c r="F2545" s="40">
        <v>27</v>
      </c>
    </row>
    <row r="2546" spans="1:6" x14ac:dyDescent="0.25">
      <c r="A2546" t="s">
        <v>5945</v>
      </c>
      <c r="B2546" s="42" t="s">
        <v>2003</v>
      </c>
      <c r="C2546" s="42" t="s">
        <v>303</v>
      </c>
      <c r="D2546" s="42" t="s">
        <v>359</v>
      </c>
      <c r="E2546" s="42" t="s">
        <v>4351</v>
      </c>
      <c r="F2546" s="40">
        <v>28</v>
      </c>
    </row>
    <row r="2547" spans="1:6" x14ac:dyDescent="0.25">
      <c r="A2547" t="s">
        <v>5945</v>
      </c>
      <c r="B2547" s="42" t="s">
        <v>2003</v>
      </c>
      <c r="C2547" s="42" t="s">
        <v>303</v>
      </c>
      <c r="D2547" s="42" t="s">
        <v>361</v>
      </c>
      <c r="E2547" s="42" t="s">
        <v>4352</v>
      </c>
      <c r="F2547" s="40">
        <v>29</v>
      </c>
    </row>
    <row r="2548" spans="1:6" x14ac:dyDescent="0.25">
      <c r="A2548" t="s">
        <v>5945</v>
      </c>
      <c r="B2548" s="42" t="s">
        <v>2003</v>
      </c>
      <c r="C2548" s="42" t="s">
        <v>303</v>
      </c>
      <c r="D2548" s="42" t="s">
        <v>363</v>
      </c>
      <c r="E2548" s="42" t="s">
        <v>4353</v>
      </c>
      <c r="F2548" s="40">
        <v>30</v>
      </c>
    </row>
    <row r="2549" spans="1:6" x14ac:dyDescent="0.25">
      <c r="A2549" t="s">
        <v>5945</v>
      </c>
      <c r="B2549" s="42" t="s">
        <v>2003</v>
      </c>
      <c r="C2549" s="42" t="s">
        <v>303</v>
      </c>
      <c r="D2549" s="42" t="s">
        <v>365</v>
      </c>
      <c r="E2549" s="42" t="s">
        <v>4354</v>
      </c>
      <c r="F2549" s="40">
        <v>31</v>
      </c>
    </row>
    <row r="2550" spans="1:6" x14ac:dyDescent="0.25">
      <c r="A2550" t="s">
        <v>5945</v>
      </c>
      <c r="B2550" s="42" t="s">
        <v>2003</v>
      </c>
      <c r="C2550" s="42" t="s">
        <v>303</v>
      </c>
      <c r="D2550" s="42" t="s">
        <v>367</v>
      </c>
      <c r="E2550" s="42" t="s">
        <v>4355</v>
      </c>
      <c r="F2550" s="40">
        <v>32</v>
      </c>
    </row>
    <row r="2551" spans="1:6" x14ac:dyDescent="0.25">
      <c r="A2551" t="s">
        <v>5945</v>
      </c>
      <c r="B2551" s="42" t="s">
        <v>2003</v>
      </c>
      <c r="C2551" s="42" t="s">
        <v>303</v>
      </c>
      <c r="D2551" s="42" t="s">
        <v>369</v>
      </c>
      <c r="E2551" s="42" t="s">
        <v>4356</v>
      </c>
      <c r="F2551" s="40">
        <v>33</v>
      </c>
    </row>
    <row r="2552" spans="1:6" x14ac:dyDescent="0.25">
      <c r="A2552" t="s">
        <v>5945</v>
      </c>
      <c r="B2552" s="42" t="s">
        <v>2003</v>
      </c>
      <c r="C2552" s="42" t="s">
        <v>303</v>
      </c>
      <c r="D2552" s="42" t="s">
        <v>371</v>
      </c>
      <c r="E2552" s="42" t="s">
        <v>4357</v>
      </c>
      <c r="F2552" s="40">
        <v>34</v>
      </c>
    </row>
    <row r="2553" spans="1:6" x14ac:dyDescent="0.25">
      <c r="A2553" t="s">
        <v>5945</v>
      </c>
      <c r="B2553" s="42" t="s">
        <v>2003</v>
      </c>
      <c r="C2553" s="42" t="s">
        <v>303</v>
      </c>
      <c r="D2553" s="42" t="s">
        <v>373</v>
      </c>
      <c r="E2553" s="42" t="s">
        <v>4358</v>
      </c>
      <c r="F2553" s="40">
        <v>35</v>
      </c>
    </row>
    <row r="2554" spans="1:6" x14ac:dyDescent="0.25">
      <c r="A2554" t="s">
        <v>5945</v>
      </c>
      <c r="B2554" s="42" t="s">
        <v>2003</v>
      </c>
      <c r="C2554" s="42" t="s">
        <v>303</v>
      </c>
      <c r="D2554" s="42" t="s">
        <v>375</v>
      </c>
      <c r="E2554" s="42" t="s">
        <v>4359</v>
      </c>
      <c r="F2554" s="40">
        <v>36</v>
      </c>
    </row>
    <row r="2555" spans="1:6" x14ac:dyDescent="0.25">
      <c r="A2555" t="s">
        <v>5945</v>
      </c>
      <c r="B2555" s="42" t="s">
        <v>2003</v>
      </c>
      <c r="C2555" s="42" t="s">
        <v>303</v>
      </c>
      <c r="D2555" s="42" t="s">
        <v>377</v>
      </c>
      <c r="E2555" s="42" t="s">
        <v>4360</v>
      </c>
      <c r="F2555" s="40">
        <v>37</v>
      </c>
    </row>
    <row r="2556" spans="1:6" x14ac:dyDescent="0.25">
      <c r="A2556" t="s">
        <v>5945</v>
      </c>
      <c r="B2556" s="42" t="s">
        <v>2003</v>
      </c>
      <c r="C2556" s="42" t="s">
        <v>303</v>
      </c>
      <c r="D2556" s="42" t="s">
        <v>379</v>
      </c>
      <c r="E2556" s="42" t="s">
        <v>4361</v>
      </c>
      <c r="F2556" s="40">
        <v>38</v>
      </c>
    </row>
    <row r="2557" spans="1:6" x14ac:dyDescent="0.25">
      <c r="A2557" t="s">
        <v>5945</v>
      </c>
      <c r="B2557" s="42" t="s">
        <v>2003</v>
      </c>
      <c r="C2557" s="42" t="s">
        <v>303</v>
      </c>
      <c r="D2557" s="42" t="s">
        <v>381</v>
      </c>
      <c r="E2557" s="42" t="s">
        <v>4362</v>
      </c>
      <c r="F2557" s="40">
        <v>39</v>
      </c>
    </row>
    <row r="2558" spans="1:6" x14ac:dyDescent="0.25">
      <c r="A2558" t="s">
        <v>5945</v>
      </c>
      <c r="B2558" s="42" t="s">
        <v>2003</v>
      </c>
      <c r="C2558" s="42" t="s">
        <v>303</v>
      </c>
      <c r="D2558" s="42" t="s">
        <v>383</v>
      </c>
      <c r="E2558" s="42" t="s">
        <v>4363</v>
      </c>
      <c r="F2558" s="40">
        <v>40</v>
      </c>
    </row>
    <row r="2559" spans="1:6" x14ac:dyDescent="0.25">
      <c r="A2559" t="s">
        <v>5945</v>
      </c>
      <c r="B2559" s="42" t="s">
        <v>2003</v>
      </c>
      <c r="C2559" s="42" t="s">
        <v>303</v>
      </c>
      <c r="D2559" s="42" t="s">
        <v>385</v>
      </c>
      <c r="E2559" s="42" t="s">
        <v>4364</v>
      </c>
      <c r="F2559" s="40">
        <v>41</v>
      </c>
    </row>
    <row r="2560" spans="1:6" x14ac:dyDescent="0.25">
      <c r="A2560" t="s">
        <v>5945</v>
      </c>
      <c r="B2560" s="42" t="s">
        <v>2003</v>
      </c>
      <c r="C2560" s="42" t="s">
        <v>303</v>
      </c>
      <c r="D2560" s="42" t="s">
        <v>387</v>
      </c>
      <c r="E2560" s="42" t="s">
        <v>4365</v>
      </c>
      <c r="F2560" s="40">
        <v>42</v>
      </c>
    </row>
    <row r="2561" spans="1:6" x14ac:dyDescent="0.25">
      <c r="A2561" t="s">
        <v>5945</v>
      </c>
      <c r="B2561" s="42" t="s">
        <v>2003</v>
      </c>
      <c r="C2561" s="42" t="s">
        <v>303</v>
      </c>
      <c r="D2561" s="42" t="s">
        <v>389</v>
      </c>
      <c r="E2561" s="42" t="s">
        <v>4366</v>
      </c>
      <c r="F2561" s="40">
        <v>43</v>
      </c>
    </row>
    <row r="2562" spans="1:6" x14ac:dyDescent="0.25">
      <c r="A2562" t="s">
        <v>5945</v>
      </c>
      <c r="B2562" s="42" t="s">
        <v>2003</v>
      </c>
      <c r="C2562" s="42" t="s">
        <v>303</v>
      </c>
      <c r="D2562" s="42" t="s">
        <v>391</v>
      </c>
      <c r="E2562" s="42" t="s">
        <v>4367</v>
      </c>
      <c r="F2562" s="40">
        <v>44</v>
      </c>
    </row>
    <row r="2563" spans="1:6" x14ac:dyDescent="0.25">
      <c r="A2563" t="s">
        <v>5945</v>
      </c>
      <c r="B2563" s="42" t="s">
        <v>2003</v>
      </c>
      <c r="C2563" s="42" t="s">
        <v>303</v>
      </c>
      <c r="D2563" s="42" t="s">
        <v>393</v>
      </c>
      <c r="E2563" s="42" t="s">
        <v>4368</v>
      </c>
      <c r="F2563" s="40">
        <v>45</v>
      </c>
    </row>
    <row r="2564" spans="1:6" x14ac:dyDescent="0.25">
      <c r="A2564" t="s">
        <v>5945</v>
      </c>
      <c r="B2564" s="42" t="s">
        <v>2003</v>
      </c>
      <c r="C2564" s="42" t="s">
        <v>303</v>
      </c>
      <c r="D2564" s="42" t="s">
        <v>395</v>
      </c>
      <c r="E2564" s="42" t="s">
        <v>4369</v>
      </c>
      <c r="F2564" s="40">
        <v>46</v>
      </c>
    </row>
    <row r="2565" spans="1:6" x14ac:dyDescent="0.25">
      <c r="A2565" t="s">
        <v>5945</v>
      </c>
      <c r="B2565" s="42" t="s">
        <v>2003</v>
      </c>
      <c r="C2565" s="42" t="s">
        <v>303</v>
      </c>
      <c r="D2565" s="42" t="s">
        <v>397</v>
      </c>
      <c r="E2565" s="42" t="s">
        <v>4370</v>
      </c>
      <c r="F2565" s="40">
        <v>47</v>
      </c>
    </row>
    <row r="2566" spans="1:6" x14ac:dyDescent="0.25">
      <c r="A2566" t="s">
        <v>5945</v>
      </c>
      <c r="B2566" s="42" t="s">
        <v>2003</v>
      </c>
      <c r="C2566" s="42" t="s">
        <v>303</v>
      </c>
      <c r="D2566" s="42" t="s">
        <v>399</v>
      </c>
      <c r="E2566" s="42" t="s">
        <v>4371</v>
      </c>
      <c r="F2566" s="40">
        <v>48</v>
      </c>
    </row>
    <row r="2567" spans="1:6" x14ac:dyDescent="0.25">
      <c r="A2567" t="s">
        <v>5945</v>
      </c>
      <c r="B2567" s="42" t="s">
        <v>2003</v>
      </c>
      <c r="C2567" s="42" t="s">
        <v>303</v>
      </c>
      <c r="D2567" s="42" t="s">
        <v>401</v>
      </c>
      <c r="E2567" s="42" t="s">
        <v>4372</v>
      </c>
      <c r="F2567" s="40">
        <v>49</v>
      </c>
    </row>
    <row r="2568" spans="1:6" x14ac:dyDescent="0.25">
      <c r="A2568" t="s">
        <v>5945</v>
      </c>
      <c r="B2568" s="42" t="s">
        <v>2003</v>
      </c>
      <c r="C2568" s="42" t="s">
        <v>303</v>
      </c>
      <c r="D2568" s="42" t="s">
        <v>403</v>
      </c>
      <c r="E2568" s="42" t="s">
        <v>4373</v>
      </c>
      <c r="F2568" s="40">
        <v>50</v>
      </c>
    </row>
    <row r="2569" spans="1:6" x14ac:dyDescent="0.25">
      <c r="A2569" t="s">
        <v>5945</v>
      </c>
      <c r="B2569" s="42" t="s">
        <v>2003</v>
      </c>
      <c r="C2569" s="42" t="s">
        <v>303</v>
      </c>
      <c r="D2569" s="42" t="s">
        <v>405</v>
      </c>
      <c r="E2569" s="42" t="s">
        <v>4374</v>
      </c>
      <c r="F2569" s="40">
        <v>51</v>
      </c>
    </row>
    <row r="2570" spans="1:6" x14ac:dyDescent="0.25">
      <c r="A2570" t="s">
        <v>5945</v>
      </c>
      <c r="B2570" s="42" t="s">
        <v>2003</v>
      </c>
      <c r="C2570" s="42" t="s">
        <v>303</v>
      </c>
      <c r="D2570" s="42" t="s">
        <v>407</v>
      </c>
      <c r="E2570" s="42" t="s">
        <v>4375</v>
      </c>
      <c r="F2570" s="40">
        <v>52</v>
      </c>
    </row>
    <row r="2571" spans="1:6" x14ac:dyDescent="0.25">
      <c r="A2571" t="s">
        <v>5945</v>
      </c>
      <c r="B2571" s="42" t="s">
        <v>2003</v>
      </c>
      <c r="C2571" s="42" t="s">
        <v>303</v>
      </c>
      <c r="D2571" s="42" t="s">
        <v>409</v>
      </c>
      <c r="E2571" s="42" t="s">
        <v>4376</v>
      </c>
      <c r="F2571" s="40">
        <v>53</v>
      </c>
    </row>
    <row r="2572" spans="1:6" x14ac:dyDescent="0.25">
      <c r="A2572" t="s">
        <v>5945</v>
      </c>
      <c r="B2572" s="42" t="s">
        <v>2003</v>
      </c>
      <c r="C2572" s="42" t="s">
        <v>303</v>
      </c>
      <c r="D2572" s="42" t="s">
        <v>411</v>
      </c>
      <c r="E2572" s="42" t="s">
        <v>4377</v>
      </c>
      <c r="F2572" s="40">
        <v>54</v>
      </c>
    </row>
    <row r="2573" spans="1:6" x14ac:dyDescent="0.25">
      <c r="A2573" t="s">
        <v>5945</v>
      </c>
      <c r="B2573" s="42" t="s">
        <v>2003</v>
      </c>
      <c r="C2573" s="42" t="s">
        <v>303</v>
      </c>
      <c r="D2573" s="42" t="s">
        <v>413</v>
      </c>
      <c r="E2573" s="42" t="s">
        <v>4378</v>
      </c>
      <c r="F2573" s="40">
        <v>55</v>
      </c>
    </row>
    <row r="2574" spans="1:6" x14ac:dyDescent="0.25">
      <c r="A2574" t="s">
        <v>5945</v>
      </c>
      <c r="B2574" s="42" t="s">
        <v>2003</v>
      </c>
      <c r="C2574" s="42" t="s">
        <v>303</v>
      </c>
      <c r="D2574" s="42" t="s">
        <v>415</v>
      </c>
      <c r="E2574" s="42" t="s">
        <v>4379</v>
      </c>
      <c r="F2574" s="40">
        <v>56</v>
      </c>
    </row>
    <row r="2575" spans="1:6" x14ac:dyDescent="0.25">
      <c r="A2575" t="s">
        <v>5945</v>
      </c>
      <c r="B2575" s="42" t="s">
        <v>2003</v>
      </c>
      <c r="C2575" s="42" t="s">
        <v>303</v>
      </c>
      <c r="D2575" s="42" t="s">
        <v>417</v>
      </c>
      <c r="E2575" s="42" t="s">
        <v>4380</v>
      </c>
      <c r="F2575" s="40">
        <v>57</v>
      </c>
    </row>
    <row r="2576" spans="1:6" x14ac:dyDescent="0.25">
      <c r="A2576" t="s">
        <v>5945</v>
      </c>
      <c r="B2576" s="42" t="s">
        <v>2003</v>
      </c>
      <c r="C2576" s="42" t="s">
        <v>303</v>
      </c>
      <c r="D2576" s="42" t="s">
        <v>419</v>
      </c>
      <c r="E2576" s="42" t="s">
        <v>4381</v>
      </c>
      <c r="F2576" s="40">
        <v>58</v>
      </c>
    </row>
    <row r="2577" spans="1:6" x14ac:dyDescent="0.25">
      <c r="A2577" t="s">
        <v>5945</v>
      </c>
      <c r="B2577" s="42" t="s">
        <v>2003</v>
      </c>
      <c r="C2577" s="42" t="s">
        <v>303</v>
      </c>
      <c r="D2577" s="42" t="s">
        <v>421</v>
      </c>
      <c r="E2577" s="42" t="s">
        <v>4382</v>
      </c>
      <c r="F2577" s="40">
        <v>59</v>
      </c>
    </row>
    <row r="2578" spans="1:6" x14ac:dyDescent="0.25">
      <c r="A2578" t="s">
        <v>5945</v>
      </c>
      <c r="B2578" s="42" t="s">
        <v>2003</v>
      </c>
      <c r="C2578" s="42" t="s">
        <v>303</v>
      </c>
      <c r="D2578" s="42" t="s">
        <v>423</v>
      </c>
      <c r="E2578" s="42" t="s">
        <v>4383</v>
      </c>
      <c r="F2578" s="40">
        <v>60</v>
      </c>
    </row>
    <row r="2579" spans="1:6" x14ac:dyDescent="0.25">
      <c r="A2579" t="s">
        <v>5945</v>
      </c>
      <c r="B2579" s="42" t="s">
        <v>2003</v>
      </c>
      <c r="C2579" s="42" t="s">
        <v>303</v>
      </c>
      <c r="D2579" s="42" t="s">
        <v>425</v>
      </c>
      <c r="E2579" s="42" t="s">
        <v>4384</v>
      </c>
      <c r="F2579" s="40">
        <v>61</v>
      </c>
    </row>
    <row r="2580" spans="1:6" x14ac:dyDescent="0.25">
      <c r="A2580" t="s">
        <v>5945</v>
      </c>
      <c r="B2580" s="42" t="s">
        <v>2003</v>
      </c>
      <c r="C2580" s="42" t="s">
        <v>303</v>
      </c>
      <c r="D2580" s="42" t="s">
        <v>427</v>
      </c>
      <c r="E2580" s="42" t="s">
        <v>4385</v>
      </c>
      <c r="F2580" s="40">
        <v>62</v>
      </c>
    </row>
    <row r="2581" spans="1:6" x14ac:dyDescent="0.25">
      <c r="A2581" t="s">
        <v>5945</v>
      </c>
      <c r="B2581" s="42" t="s">
        <v>2003</v>
      </c>
      <c r="C2581" s="42" t="s">
        <v>303</v>
      </c>
      <c r="D2581" s="42" t="s">
        <v>429</v>
      </c>
      <c r="E2581" s="42" t="s">
        <v>4386</v>
      </c>
      <c r="F2581" s="40">
        <v>63</v>
      </c>
    </row>
    <row r="2582" spans="1:6" x14ac:dyDescent="0.25">
      <c r="A2582" t="s">
        <v>5945</v>
      </c>
      <c r="B2582" s="42" t="s">
        <v>2003</v>
      </c>
      <c r="C2582" s="42" t="s">
        <v>303</v>
      </c>
      <c r="D2582" s="42" t="s">
        <v>431</v>
      </c>
      <c r="E2582" s="42" t="s">
        <v>4387</v>
      </c>
      <c r="F2582" s="40">
        <v>64</v>
      </c>
    </row>
    <row r="2583" spans="1:6" x14ac:dyDescent="0.25">
      <c r="A2583" t="s">
        <v>5945</v>
      </c>
      <c r="B2583" s="42" t="s">
        <v>2003</v>
      </c>
      <c r="C2583" s="42" t="s">
        <v>303</v>
      </c>
      <c r="D2583" s="42" t="s">
        <v>433</v>
      </c>
      <c r="E2583" s="42" t="s">
        <v>4388</v>
      </c>
      <c r="F2583" s="40">
        <v>65</v>
      </c>
    </row>
    <row r="2584" spans="1:6" x14ac:dyDescent="0.25">
      <c r="A2584" t="s">
        <v>5945</v>
      </c>
      <c r="B2584" s="42" t="s">
        <v>2003</v>
      </c>
      <c r="C2584" s="42" t="s">
        <v>303</v>
      </c>
      <c r="D2584" s="42" t="s">
        <v>435</v>
      </c>
      <c r="E2584" s="42" t="s">
        <v>4389</v>
      </c>
      <c r="F2584" s="40">
        <v>66</v>
      </c>
    </row>
    <row r="2585" spans="1:6" x14ac:dyDescent="0.25">
      <c r="A2585" t="s">
        <v>5945</v>
      </c>
      <c r="B2585" s="42" t="s">
        <v>2003</v>
      </c>
      <c r="C2585" s="42" t="s">
        <v>303</v>
      </c>
      <c r="D2585" s="42" t="s">
        <v>437</v>
      </c>
      <c r="E2585" s="42" t="s">
        <v>4390</v>
      </c>
      <c r="F2585" s="40">
        <v>67</v>
      </c>
    </row>
    <row r="2586" spans="1:6" x14ac:dyDescent="0.25">
      <c r="A2586" t="s">
        <v>5945</v>
      </c>
      <c r="B2586" s="42" t="s">
        <v>2003</v>
      </c>
      <c r="C2586" s="42" t="s">
        <v>303</v>
      </c>
      <c r="D2586" s="42" t="s">
        <v>439</v>
      </c>
      <c r="E2586" s="42" t="s">
        <v>4391</v>
      </c>
      <c r="F2586" s="40">
        <v>68</v>
      </c>
    </row>
    <row r="2587" spans="1:6" x14ac:dyDescent="0.25">
      <c r="A2587" t="s">
        <v>5945</v>
      </c>
      <c r="B2587" s="42" t="s">
        <v>2003</v>
      </c>
      <c r="C2587" s="42" t="s">
        <v>303</v>
      </c>
      <c r="D2587" s="42" t="s">
        <v>441</v>
      </c>
      <c r="E2587" s="42" t="s">
        <v>4392</v>
      </c>
      <c r="F2587" s="40">
        <v>69</v>
      </c>
    </row>
    <row r="2588" spans="1:6" x14ac:dyDescent="0.25">
      <c r="A2588" t="s">
        <v>5945</v>
      </c>
      <c r="B2588" s="42" t="s">
        <v>2003</v>
      </c>
      <c r="C2588" s="42" t="s">
        <v>303</v>
      </c>
      <c r="D2588" s="42" t="s">
        <v>443</v>
      </c>
      <c r="E2588" s="42" t="s">
        <v>4393</v>
      </c>
      <c r="F2588" s="40">
        <v>70</v>
      </c>
    </row>
    <row r="2589" spans="1:6" x14ac:dyDescent="0.25">
      <c r="A2589" t="s">
        <v>5945</v>
      </c>
      <c r="B2589" s="42" t="s">
        <v>2003</v>
      </c>
      <c r="C2589" s="42" t="s">
        <v>303</v>
      </c>
      <c r="D2589" s="42" t="s">
        <v>445</v>
      </c>
      <c r="E2589" s="42" t="s">
        <v>4394</v>
      </c>
      <c r="F2589" s="40">
        <v>71</v>
      </c>
    </row>
    <row r="2590" spans="1:6" x14ac:dyDescent="0.25">
      <c r="A2590" t="s">
        <v>5945</v>
      </c>
      <c r="B2590" s="42" t="s">
        <v>2003</v>
      </c>
      <c r="C2590" s="42" t="s">
        <v>303</v>
      </c>
      <c r="D2590" s="42" t="s">
        <v>447</v>
      </c>
      <c r="E2590" s="42" t="s">
        <v>4395</v>
      </c>
      <c r="F2590" s="40">
        <v>72</v>
      </c>
    </row>
    <row r="2591" spans="1:6" x14ac:dyDescent="0.25">
      <c r="A2591" t="s">
        <v>5945</v>
      </c>
      <c r="B2591" s="42" t="s">
        <v>2003</v>
      </c>
      <c r="C2591" s="42" t="s">
        <v>303</v>
      </c>
      <c r="D2591" s="42" t="s">
        <v>449</v>
      </c>
      <c r="E2591" s="42" t="s">
        <v>4396</v>
      </c>
      <c r="F2591" s="40">
        <v>73</v>
      </c>
    </row>
    <row r="2592" spans="1:6" x14ac:dyDescent="0.25">
      <c r="A2592" t="s">
        <v>5945</v>
      </c>
      <c r="B2592" s="42" t="s">
        <v>2003</v>
      </c>
      <c r="C2592" s="42" t="s">
        <v>303</v>
      </c>
      <c r="D2592" s="42" t="s">
        <v>451</v>
      </c>
      <c r="E2592" s="42" t="s">
        <v>4397</v>
      </c>
      <c r="F2592" s="40">
        <v>74</v>
      </c>
    </row>
    <row r="2593" spans="1:6" x14ac:dyDescent="0.25">
      <c r="A2593" t="s">
        <v>5945</v>
      </c>
      <c r="B2593" s="42" t="s">
        <v>2003</v>
      </c>
      <c r="C2593" s="42" t="s">
        <v>303</v>
      </c>
      <c r="D2593" s="42" t="s">
        <v>453</v>
      </c>
      <c r="E2593" s="42" t="s">
        <v>4398</v>
      </c>
      <c r="F2593" s="40">
        <v>75</v>
      </c>
    </row>
    <row r="2594" spans="1:6" x14ac:dyDescent="0.25">
      <c r="A2594" t="s">
        <v>5945</v>
      </c>
      <c r="B2594" s="42" t="s">
        <v>2003</v>
      </c>
      <c r="C2594" s="42" t="s">
        <v>303</v>
      </c>
      <c r="D2594" s="42" t="s">
        <v>455</v>
      </c>
      <c r="E2594" s="42" t="s">
        <v>4399</v>
      </c>
      <c r="F2594" s="40">
        <v>76</v>
      </c>
    </row>
    <row r="2595" spans="1:6" x14ac:dyDescent="0.25">
      <c r="A2595" t="s">
        <v>5945</v>
      </c>
      <c r="B2595" s="42" t="s">
        <v>2003</v>
      </c>
      <c r="C2595" s="42" t="s">
        <v>303</v>
      </c>
      <c r="D2595" s="42" t="s">
        <v>457</v>
      </c>
      <c r="E2595" s="42" t="s">
        <v>4400</v>
      </c>
      <c r="F2595" s="40">
        <v>77</v>
      </c>
    </row>
    <row r="2596" spans="1:6" x14ac:dyDescent="0.25">
      <c r="A2596" t="s">
        <v>5945</v>
      </c>
      <c r="B2596" s="42" t="s">
        <v>2003</v>
      </c>
      <c r="C2596" s="42" t="s">
        <v>303</v>
      </c>
      <c r="D2596" s="42" t="s">
        <v>459</v>
      </c>
      <c r="E2596" s="42" t="s">
        <v>4401</v>
      </c>
      <c r="F2596" s="40">
        <v>78</v>
      </c>
    </row>
    <row r="2597" spans="1:6" x14ac:dyDescent="0.25">
      <c r="A2597" t="s">
        <v>5945</v>
      </c>
      <c r="B2597" s="42" t="s">
        <v>2003</v>
      </c>
      <c r="C2597" s="42" t="s">
        <v>303</v>
      </c>
      <c r="D2597" s="42" t="s">
        <v>461</v>
      </c>
      <c r="E2597" s="42" t="s">
        <v>4402</v>
      </c>
      <c r="F2597" s="40">
        <v>79</v>
      </c>
    </row>
    <row r="2598" spans="1:6" x14ac:dyDescent="0.25">
      <c r="A2598" t="s">
        <v>5945</v>
      </c>
      <c r="B2598" s="42" t="s">
        <v>2003</v>
      </c>
      <c r="C2598" s="42" t="s">
        <v>303</v>
      </c>
      <c r="D2598" s="42" t="s">
        <v>463</v>
      </c>
      <c r="E2598" s="42" t="s">
        <v>4403</v>
      </c>
      <c r="F2598" s="40">
        <v>80</v>
      </c>
    </row>
    <row r="2599" spans="1:6" x14ac:dyDescent="0.25">
      <c r="A2599" t="s">
        <v>5945</v>
      </c>
      <c r="B2599" s="42" t="s">
        <v>2003</v>
      </c>
      <c r="C2599" s="42" t="s">
        <v>303</v>
      </c>
      <c r="D2599" s="42" t="s">
        <v>465</v>
      </c>
      <c r="E2599" s="42" t="s">
        <v>4404</v>
      </c>
      <c r="F2599" s="40">
        <v>81</v>
      </c>
    </row>
    <row r="2600" spans="1:6" x14ac:dyDescent="0.25">
      <c r="A2600" t="s">
        <v>5945</v>
      </c>
      <c r="B2600" s="42" t="s">
        <v>2003</v>
      </c>
      <c r="C2600" s="42" t="s">
        <v>303</v>
      </c>
      <c r="D2600" s="42" t="s">
        <v>467</v>
      </c>
      <c r="E2600" s="42" t="s">
        <v>4405</v>
      </c>
      <c r="F2600" s="40">
        <v>82</v>
      </c>
    </row>
    <row r="2601" spans="1:6" x14ac:dyDescent="0.25">
      <c r="A2601" t="s">
        <v>5945</v>
      </c>
      <c r="B2601" s="42" t="s">
        <v>2003</v>
      </c>
      <c r="C2601" s="42" t="s">
        <v>303</v>
      </c>
      <c r="D2601" s="42" t="s">
        <v>469</v>
      </c>
      <c r="E2601" s="42" t="s">
        <v>4406</v>
      </c>
      <c r="F2601" s="40">
        <v>83</v>
      </c>
    </row>
    <row r="2602" spans="1:6" x14ac:dyDescent="0.25">
      <c r="A2602" t="s">
        <v>5945</v>
      </c>
      <c r="B2602" s="42" t="s">
        <v>2003</v>
      </c>
      <c r="C2602" s="42" t="s">
        <v>303</v>
      </c>
      <c r="D2602" s="42" t="s">
        <v>471</v>
      </c>
      <c r="E2602" s="42" t="s">
        <v>4407</v>
      </c>
      <c r="F2602" s="40">
        <v>84</v>
      </c>
    </row>
    <row r="2603" spans="1:6" x14ac:dyDescent="0.25">
      <c r="A2603" t="s">
        <v>5945</v>
      </c>
      <c r="B2603" s="42" t="s">
        <v>2003</v>
      </c>
      <c r="C2603" s="42" t="s">
        <v>303</v>
      </c>
      <c r="D2603" s="42" t="s">
        <v>473</v>
      </c>
      <c r="E2603" s="42" t="s">
        <v>4408</v>
      </c>
      <c r="F2603" s="40">
        <v>85</v>
      </c>
    </row>
    <row r="2604" spans="1:6" x14ac:dyDescent="0.25">
      <c r="A2604" t="s">
        <v>5945</v>
      </c>
      <c r="B2604" s="42" t="s">
        <v>2003</v>
      </c>
      <c r="C2604" s="42" t="s">
        <v>303</v>
      </c>
      <c r="D2604" s="42" t="s">
        <v>475</v>
      </c>
      <c r="E2604" s="42" t="s">
        <v>4409</v>
      </c>
      <c r="F2604" s="40">
        <v>86</v>
      </c>
    </row>
    <row r="2605" spans="1:6" x14ac:dyDescent="0.25">
      <c r="A2605" t="s">
        <v>5945</v>
      </c>
      <c r="B2605" s="42" t="s">
        <v>2003</v>
      </c>
      <c r="C2605" s="42" t="s">
        <v>303</v>
      </c>
      <c r="D2605" s="42" t="s">
        <v>477</v>
      </c>
      <c r="E2605" s="42" t="s">
        <v>4410</v>
      </c>
      <c r="F2605" s="40">
        <v>87</v>
      </c>
    </row>
    <row r="2606" spans="1:6" x14ac:dyDescent="0.25">
      <c r="A2606" t="s">
        <v>5945</v>
      </c>
      <c r="B2606" s="42" t="s">
        <v>2003</v>
      </c>
      <c r="C2606" s="42" t="s">
        <v>303</v>
      </c>
      <c r="D2606" s="42" t="s">
        <v>479</v>
      </c>
      <c r="E2606" s="42" t="s">
        <v>4411</v>
      </c>
      <c r="F2606" s="40">
        <v>88</v>
      </c>
    </row>
    <row r="2607" spans="1:6" x14ac:dyDescent="0.25">
      <c r="A2607" t="s">
        <v>5945</v>
      </c>
      <c r="B2607" s="42" t="s">
        <v>2003</v>
      </c>
      <c r="C2607" s="42" t="s">
        <v>303</v>
      </c>
      <c r="D2607" s="42" t="s">
        <v>481</v>
      </c>
      <c r="E2607" s="42" t="s">
        <v>4412</v>
      </c>
      <c r="F2607" s="40">
        <v>89</v>
      </c>
    </row>
    <row r="2608" spans="1:6" x14ac:dyDescent="0.25">
      <c r="A2608" t="s">
        <v>5945</v>
      </c>
      <c r="B2608" s="42" t="s">
        <v>2003</v>
      </c>
      <c r="C2608" s="42" t="s">
        <v>303</v>
      </c>
      <c r="D2608" s="42" t="s">
        <v>483</v>
      </c>
      <c r="E2608" s="42" t="s">
        <v>4413</v>
      </c>
      <c r="F2608" s="40">
        <v>90</v>
      </c>
    </row>
    <row r="2609" spans="1:6" x14ac:dyDescent="0.25">
      <c r="A2609" t="s">
        <v>5945</v>
      </c>
      <c r="B2609" s="42" t="s">
        <v>2003</v>
      </c>
      <c r="C2609" s="42" t="s">
        <v>303</v>
      </c>
      <c r="D2609" s="42" t="s">
        <v>485</v>
      </c>
      <c r="E2609" s="42" t="s">
        <v>4414</v>
      </c>
      <c r="F2609" s="40">
        <v>91</v>
      </c>
    </row>
    <row r="2610" spans="1:6" x14ac:dyDescent="0.25">
      <c r="A2610" t="s">
        <v>5945</v>
      </c>
      <c r="B2610" s="42" t="s">
        <v>2003</v>
      </c>
      <c r="C2610" s="42" t="s">
        <v>303</v>
      </c>
      <c r="D2610" s="42" t="s">
        <v>487</v>
      </c>
      <c r="E2610" s="42" t="s">
        <v>4415</v>
      </c>
      <c r="F2610" s="40">
        <v>92</v>
      </c>
    </row>
    <row r="2611" spans="1:6" x14ac:dyDescent="0.25">
      <c r="A2611" t="s">
        <v>5945</v>
      </c>
      <c r="B2611" s="42" t="s">
        <v>2003</v>
      </c>
      <c r="C2611" s="42" t="s">
        <v>303</v>
      </c>
      <c r="D2611" s="42" t="s">
        <v>489</v>
      </c>
      <c r="E2611" s="42" t="s">
        <v>4416</v>
      </c>
      <c r="F2611" s="40">
        <v>93</v>
      </c>
    </row>
    <row r="2612" spans="1:6" x14ac:dyDescent="0.25">
      <c r="A2612" t="s">
        <v>5945</v>
      </c>
      <c r="B2612" s="42" t="s">
        <v>2003</v>
      </c>
      <c r="C2612" s="42" t="s">
        <v>303</v>
      </c>
      <c r="D2612" s="42" t="s">
        <v>491</v>
      </c>
      <c r="E2612" s="42" t="s">
        <v>4417</v>
      </c>
      <c r="F2612" s="40">
        <v>94</v>
      </c>
    </row>
    <row r="2613" spans="1:6" x14ac:dyDescent="0.25">
      <c r="A2613" t="s">
        <v>5945</v>
      </c>
      <c r="B2613" s="42" t="s">
        <v>2003</v>
      </c>
      <c r="C2613" s="42" t="s">
        <v>303</v>
      </c>
      <c r="D2613" s="42" t="s">
        <v>493</v>
      </c>
      <c r="E2613" s="42" t="s">
        <v>4418</v>
      </c>
      <c r="F2613" s="40">
        <v>95</v>
      </c>
    </row>
    <row r="2614" spans="1:6" x14ac:dyDescent="0.25">
      <c r="A2614" t="s">
        <v>5945</v>
      </c>
      <c r="B2614" s="42" t="s">
        <v>2003</v>
      </c>
      <c r="C2614" s="42" t="s">
        <v>303</v>
      </c>
      <c r="D2614" s="42" t="s">
        <v>495</v>
      </c>
      <c r="E2614" s="42" t="s">
        <v>4419</v>
      </c>
      <c r="F2614" s="40">
        <v>96</v>
      </c>
    </row>
    <row r="2615" spans="1:6" x14ac:dyDescent="0.25">
      <c r="A2615" t="s">
        <v>5945</v>
      </c>
      <c r="B2615" s="42" t="s">
        <v>2003</v>
      </c>
      <c r="C2615" s="42" t="s">
        <v>303</v>
      </c>
      <c r="D2615" s="42" t="s">
        <v>497</v>
      </c>
      <c r="E2615" s="42" t="s">
        <v>4420</v>
      </c>
      <c r="F2615" s="40">
        <v>97</v>
      </c>
    </row>
    <row r="2616" spans="1:6" x14ac:dyDescent="0.25">
      <c r="A2616" t="s">
        <v>5945</v>
      </c>
      <c r="B2616" s="42" t="s">
        <v>2003</v>
      </c>
      <c r="C2616" s="42" t="s">
        <v>303</v>
      </c>
      <c r="D2616" s="42" t="s">
        <v>499</v>
      </c>
      <c r="E2616" s="42" t="s">
        <v>4421</v>
      </c>
      <c r="F2616" s="40">
        <v>98</v>
      </c>
    </row>
    <row r="2617" spans="1:6" x14ac:dyDescent="0.25">
      <c r="A2617" t="s">
        <v>5945</v>
      </c>
      <c r="B2617" s="42" t="s">
        <v>2003</v>
      </c>
      <c r="C2617" s="42" t="s">
        <v>303</v>
      </c>
      <c r="D2617" s="42" t="s">
        <v>501</v>
      </c>
      <c r="E2617" s="42" t="s">
        <v>4422</v>
      </c>
      <c r="F2617" s="40">
        <v>99</v>
      </c>
    </row>
    <row r="2618" spans="1:6" x14ac:dyDescent="0.25">
      <c r="A2618" t="s">
        <v>5945</v>
      </c>
      <c r="B2618" s="42" t="s">
        <v>2003</v>
      </c>
      <c r="C2618" s="42" t="s">
        <v>303</v>
      </c>
      <c r="D2618" s="42" t="s">
        <v>503</v>
      </c>
      <c r="E2618" s="42" t="s">
        <v>4423</v>
      </c>
      <c r="F2618" s="40">
        <v>100</v>
      </c>
    </row>
    <row r="2619" spans="1:6" x14ac:dyDescent="0.25">
      <c r="A2619" t="s">
        <v>5945</v>
      </c>
      <c r="B2619" s="42" t="s">
        <v>2003</v>
      </c>
      <c r="C2619" s="42" t="s">
        <v>303</v>
      </c>
      <c r="D2619" s="42" t="s">
        <v>505</v>
      </c>
      <c r="E2619" s="42" t="s">
        <v>4424</v>
      </c>
      <c r="F2619" s="40">
        <v>101</v>
      </c>
    </row>
    <row r="2620" spans="1:6" x14ac:dyDescent="0.25">
      <c r="A2620" t="s">
        <v>5945</v>
      </c>
      <c r="B2620" s="42" t="s">
        <v>2003</v>
      </c>
      <c r="C2620" s="42" t="s">
        <v>303</v>
      </c>
      <c r="D2620" s="42" t="s">
        <v>507</v>
      </c>
      <c r="E2620" s="42" t="s">
        <v>4425</v>
      </c>
      <c r="F2620" s="40">
        <v>102</v>
      </c>
    </row>
    <row r="2621" spans="1:6" x14ac:dyDescent="0.25">
      <c r="A2621" t="s">
        <v>5945</v>
      </c>
      <c r="B2621" s="42" t="s">
        <v>2003</v>
      </c>
      <c r="C2621" s="42" t="s">
        <v>303</v>
      </c>
      <c r="D2621" s="42" t="s">
        <v>509</v>
      </c>
      <c r="E2621" s="42" t="s">
        <v>4426</v>
      </c>
      <c r="F2621" s="40">
        <v>103</v>
      </c>
    </row>
    <row r="2622" spans="1:6" x14ac:dyDescent="0.25">
      <c r="A2622" t="s">
        <v>5945</v>
      </c>
      <c r="B2622" s="42" t="s">
        <v>2003</v>
      </c>
      <c r="C2622" s="42" t="s">
        <v>303</v>
      </c>
      <c r="D2622" s="42" t="s">
        <v>511</v>
      </c>
      <c r="E2622" s="42" t="s">
        <v>4427</v>
      </c>
      <c r="F2622" s="40">
        <v>104</v>
      </c>
    </row>
    <row r="2623" spans="1:6" x14ac:dyDescent="0.25">
      <c r="A2623" t="s">
        <v>5945</v>
      </c>
      <c r="B2623" s="42" t="s">
        <v>2003</v>
      </c>
      <c r="C2623" s="42" t="s">
        <v>303</v>
      </c>
      <c r="D2623" s="42" t="s">
        <v>513</v>
      </c>
      <c r="E2623" s="42" t="s">
        <v>4428</v>
      </c>
      <c r="F2623" s="40">
        <v>105</v>
      </c>
    </row>
    <row r="2624" spans="1:6" x14ac:dyDescent="0.25">
      <c r="A2624" t="s">
        <v>5945</v>
      </c>
      <c r="B2624" s="42" t="s">
        <v>2003</v>
      </c>
      <c r="C2624" s="42" t="s">
        <v>303</v>
      </c>
      <c r="D2624" s="42" t="s">
        <v>515</v>
      </c>
      <c r="E2624" s="42" t="s">
        <v>4429</v>
      </c>
      <c r="F2624" s="40">
        <v>106</v>
      </c>
    </row>
    <row r="2625" spans="1:6" x14ac:dyDescent="0.25">
      <c r="A2625" t="s">
        <v>5945</v>
      </c>
      <c r="B2625" s="42" t="s">
        <v>2003</v>
      </c>
      <c r="C2625" s="42" t="s">
        <v>303</v>
      </c>
      <c r="D2625" s="42" t="s">
        <v>517</v>
      </c>
      <c r="E2625" s="42" t="s">
        <v>4430</v>
      </c>
      <c r="F2625" s="40">
        <v>107</v>
      </c>
    </row>
    <row r="2626" spans="1:6" x14ac:dyDescent="0.25">
      <c r="A2626" t="s">
        <v>5945</v>
      </c>
      <c r="B2626" s="42" t="s">
        <v>2003</v>
      </c>
      <c r="C2626" s="42" t="s">
        <v>303</v>
      </c>
      <c r="D2626" s="42" t="s">
        <v>519</v>
      </c>
      <c r="E2626" s="42" t="s">
        <v>4431</v>
      </c>
      <c r="F2626" s="40">
        <v>108</v>
      </c>
    </row>
    <row r="2627" spans="1:6" x14ac:dyDescent="0.25">
      <c r="A2627" t="s">
        <v>5945</v>
      </c>
      <c r="B2627" s="42" t="s">
        <v>2003</v>
      </c>
      <c r="C2627" s="42" t="s">
        <v>303</v>
      </c>
      <c r="D2627" s="42" t="s">
        <v>521</v>
      </c>
      <c r="E2627" s="42" t="s">
        <v>4432</v>
      </c>
      <c r="F2627" s="40">
        <v>109</v>
      </c>
    </row>
    <row r="2628" spans="1:6" x14ac:dyDescent="0.25">
      <c r="A2628" t="s">
        <v>5945</v>
      </c>
      <c r="B2628" s="42" t="s">
        <v>2003</v>
      </c>
      <c r="C2628" s="42" t="s">
        <v>303</v>
      </c>
      <c r="D2628" s="42" t="s">
        <v>523</v>
      </c>
      <c r="E2628" s="42" t="s">
        <v>4433</v>
      </c>
      <c r="F2628" s="40">
        <v>110</v>
      </c>
    </row>
    <row r="2629" spans="1:6" x14ac:dyDescent="0.25">
      <c r="A2629" t="s">
        <v>5945</v>
      </c>
      <c r="B2629" s="42" t="s">
        <v>2003</v>
      </c>
      <c r="C2629" s="42" t="s">
        <v>303</v>
      </c>
      <c r="D2629" s="42" t="s">
        <v>525</v>
      </c>
      <c r="E2629" s="42" t="s">
        <v>4434</v>
      </c>
      <c r="F2629" s="40">
        <v>111</v>
      </c>
    </row>
    <row r="2630" spans="1:6" x14ac:dyDescent="0.25">
      <c r="A2630" t="s">
        <v>5945</v>
      </c>
      <c r="B2630" s="42" t="s">
        <v>2003</v>
      </c>
      <c r="C2630" s="42" t="s">
        <v>303</v>
      </c>
      <c r="D2630" s="42" t="s">
        <v>527</v>
      </c>
      <c r="E2630" s="42" t="s">
        <v>4435</v>
      </c>
      <c r="F2630" s="40">
        <v>112</v>
      </c>
    </row>
    <row r="2631" spans="1:6" x14ac:dyDescent="0.25">
      <c r="A2631" t="s">
        <v>5945</v>
      </c>
      <c r="B2631" s="42" t="s">
        <v>2003</v>
      </c>
      <c r="C2631" s="42" t="s">
        <v>303</v>
      </c>
      <c r="D2631" s="42" t="s">
        <v>529</v>
      </c>
      <c r="E2631" s="42" t="s">
        <v>4436</v>
      </c>
      <c r="F2631" s="40">
        <v>113</v>
      </c>
    </row>
    <row r="2632" spans="1:6" x14ac:dyDescent="0.25">
      <c r="A2632" t="s">
        <v>5945</v>
      </c>
      <c r="B2632" s="42" t="s">
        <v>2003</v>
      </c>
      <c r="C2632" s="42" t="s">
        <v>303</v>
      </c>
      <c r="D2632" s="42" t="s">
        <v>531</v>
      </c>
      <c r="E2632" s="42" t="s">
        <v>4437</v>
      </c>
      <c r="F2632" s="40">
        <v>114</v>
      </c>
    </row>
    <row r="2633" spans="1:6" x14ac:dyDescent="0.25">
      <c r="A2633" t="s">
        <v>5945</v>
      </c>
      <c r="B2633" s="42" t="s">
        <v>2003</v>
      </c>
      <c r="C2633" s="42" t="s">
        <v>303</v>
      </c>
      <c r="D2633" s="42" t="s">
        <v>533</v>
      </c>
      <c r="E2633" s="42" t="s">
        <v>4438</v>
      </c>
      <c r="F2633" s="40">
        <v>115</v>
      </c>
    </row>
    <row r="2634" spans="1:6" x14ac:dyDescent="0.25">
      <c r="A2634" t="s">
        <v>5945</v>
      </c>
      <c r="B2634" s="42" t="s">
        <v>2003</v>
      </c>
      <c r="C2634" s="42" t="s">
        <v>303</v>
      </c>
      <c r="D2634" s="42" t="s">
        <v>535</v>
      </c>
      <c r="E2634" s="42" t="s">
        <v>4439</v>
      </c>
      <c r="F2634" s="40">
        <v>116</v>
      </c>
    </row>
    <row r="2635" spans="1:6" x14ac:dyDescent="0.25">
      <c r="A2635" t="s">
        <v>5945</v>
      </c>
      <c r="B2635" s="42" t="s">
        <v>2003</v>
      </c>
      <c r="C2635" s="42" t="s">
        <v>303</v>
      </c>
      <c r="D2635" s="42" t="s">
        <v>537</v>
      </c>
      <c r="E2635" s="42" t="s">
        <v>4440</v>
      </c>
      <c r="F2635" s="40">
        <v>117</v>
      </c>
    </row>
    <row r="2636" spans="1:6" x14ac:dyDescent="0.25">
      <c r="A2636" t="s">
        <v>5945</v>
      </c>
      <c r="B2636" s="42" t="s">
        <v>2003</v>
      </c>
      <c r="C2636" s="42" t="s">
        <v>303</v>
      </c>
      <c r="D2636" s="42" t="s">
        <v>539</v>
      </c>
      <c r="E2636" s="42" t="s">
        <v>4441</v>
      </c>
      <c r="F2636" s="40">
        <v>118</v>
      </c>
    </row>
    <row r="2637" spans="1:6" x14ac:dyDescent="0.25">
      <c r="A2637" t="s">
        <v>5945</v>
      </c>
      <c r="B2637" s="42" t="s">
        <v>2003</v>
      </c>
      <c r="C2637" s="42" t="s">
        <v>303</v>
      </c>
      <c r="D2637" s="42" t="s">
        <v>541</v>
      </c>
      <c r="E2637" s="42" t="s">
        <v>4442</v>
      </c>
      <c r="F2637" s="40">
        <v>119</v>
      </c>
    </row>
    <row r="2638" spans="1:6" x14ac:dyDescent="0.25">
      <c r="A2638" t="s">
        <v>5945</v>
      </c>
      <c r="B2638" s="42" t="s">
        <v>2003</v>
      </c>
      <c r="C2638" s="42" t="s">
        <v>303</v>
      </c>
      <c r="D2638" s="42" t="s">
        <v>543</v>
      </c>
      <c r="E2638" s="42" t="s">
        <v>4443</v>
      </c>
      <c r="F2638" s="40">
        <v>120</v>
      </c>
    </row>
    <row r="2639" spans="1:6" x14ac:dyDescent="0.25">
      <c r="A2639" t="s">
        <v>5945</v>
      </c>
      <c r="B2639" s="42" t="s">
        <v>2003</v>
      </c>
      <c r="C2639" s="42" t="s">
        <v>303</v>
      </c>
      <c r="D2639" s="42" t="s">
        <v>545</v>
      </c>
      <c r="E2639" s="42" t="s">
        <v>4444</v>
      </c>
      <c r="F2639" s="40">
        <v>121</v>
      </c>
    </row>
    <row r="2640" spans="1:6" x14ac:dyDescent="0.25">
      <c r="A2640" t="s">
        <v>5945</v>
      </c>
      <c r="B2640" s="42" t="s">
        <v>2003</v>
      </c>
      <c r="C2640" s="42" t="s">
        <v>303</v>
      </c>
      <c r="D2640" s="42" t="s">
        <v>547</v>
      </c>
      <c r="E2640" s="42" t="s">
        <v>4445</v>
      </c>
      <c r="F2640" s="40">
        <v>122</v>
      </c>
    </row>
    <row r="2641" spans="1:6" x14ac:dyDescent="0.25">
      <c r="A2641" t="s">
        <v>5945</v>
      </c>
      <c r="B2641" s="42" t="s">
        <v>2003</v>
      </c>
      <c r="C2641" s="42" t="s">
        <v>303</v>
      </c>
      <c r="D2641" s="42" t="s">
        <v>549</v>
      </c>
      <c r="E2641" s="42" t="s">
        <v>4446</v>
      </c>
      <c r="F2641" s="40">
        <v>123</v>
      </c>
    </row>
    <row r="2642" spans="1:6" x14ac:dyDescent="0.25">
      <c r="A2642" t="s">
        <v>5945</v>
      </c>
      <c r="B2642" s="42" t="s">
        <v>2003</v>
      </c>
      <c r="C2642" s="42" t="s">
        <v>303</v>
      </c>
      <c r="D2642" s="42" t="s">
        <v>551</v>
      </c>
      <c r="E2642" s="42" t="s">
        <v>4447</v>
      </c>
      <c r="F2642" s="40">
        <v>124</v>
      </c>
    </row>
    <row r="2643" spans="1:6" x14ac:dyDescent="0.25">
      <c r="A2643" t="s">
        <v>5945</v>
      </c>
      <c r="B2643" s="42" t="s">
        <v>2003</v>
      </c>
      <c r="C2643" s="42" t="s">
        <v>303</v>
      </c>
      <c r="D2643" s="42" t="s">
        <v>553</v>
      </c>
      <c r="E2643" s="42" t="s">
        <v>4448</v>
      </c>
      <c r="F2643" s="40">
        <v>125</v>
      </c>
    </row>
    <row r="2644" spans="1:6" x14ac:dyDescent="0.25">
      <c r="A2644" t="s">
        <v>5945</v>
      </c>
      <c r="B2644" s="42" t="s">
        <v>2003</v>
      </c>
      <c r="C2644" s="42" t="s">
        <v>303</v>
      </c>
      <c r="D2644" s="42" t="s">
        <v>555</v>
      </c>
      <c r="E2644" s="42" t="s">
        <v>4449</v>
      </c>
      <c r="F2644" s="40">
        <v>126</v>
      </c>
    </row>
    <row r="2645" spans="1:6" x14ac:dyDescent="0.25">
      <c r="A2645" t="s">
        <v>5945</v>
      </c>
      <c r="B2645" s="42" t="s">
        <v>2003</v>
      </c>
      <c r="C2645" s="42" t="s">
        <v>303</v>
      </c>
      <c r="D2645" s="42" t="s">
        <v>557</v>
      </c>
      <c r="E2645" s="42" t="s">
        <v>4450</v>
      </c>
      <c r="F2645" s="40">
        <v>127</v>
      </c>
    </row>
    <row r="2646" spans="1:6" x14ac:dyDescent="0.25">
      <c r="A2646" t="s">
        <v>5945</v>
      </c>
      <c r="B2646" s="42" t="s">
        <v>2003</v>
      </c>
      <c r="C2646" s="42" t="s">
        <v>303</v>
      </c>
      <c r="D2646" s="42" t="s">
        <v>559</v>
      </c>
      <c r="E2646" s="42" t="s">
        <v>4451</v>
      </c>
      <c r="F2646" s="40">
        <v>128</v>
      </c>
    </row>
    <row r="2647" spans="1:6" x14ac:dyDescent="0.25">
      <c r="A2647" t="s">
        <v>5945</v>
      </c>
      <c r="B2647" s="42" t="s">
        <v>2003</v>
      </c>
      <c r="C2647" s="42" t="s">
        <v>303</v>
      </c>
      <c r="D2647" s="42" t="s">
        <v>561</v>
      </c>
      <c r="E2647" s="42" t="s">
        <v>4452</v>
      </c>
      <c r="F2647" s="40">
        <v>129</v>
      </c>
    </row>
    <row r="2648" spans="1:6" x14ac:dyDescent="0.25">
      <c r="A2648" t="s">
        <v>5945</v>
      </c>
      <c r="B2648" s="42" t="s">
        <v>2003</v>
      </c>
      <c r="C2648" s="42" t="s">
        <v>303</v>
      </c>
      <c r="D2648" s="42" t="s">
        <v>563</v>
      </c>
      <c r="E2648" s="42" t="s">
        <v>4453</v>
      </c>
      <c r="F2648" s="40">
        <v>130</v>
      </c>
    </row>
    <row r="2649" spans="1:6" x14ac:dyDescent="0.25">
      <c r="A2649" t="s">
        <v>5945</v>
      </c>
      <c r="B2649" s="42" t="s">
        <v>2003</v>
      </c>
      <c r="C2649" s="42" t="s">
        <v>303</v>
      </c>
      <c r="D2649" s="42" t="s">
        <v>565</v>
      </c>
      <c r="E2649" s="42" t="s">
        <v>4454</v>
      </c>
      <c r="F2649" s="40">
        <v>131</v>
      </c>
    </row>
    <row r="2650" spans="1:6" x14ac:dyDescent="0.25">
      <c r="A2650" t="s">
        <v>5945</v>
      </c>
      <c r="B2650" s="42" t="s">
        <v>2003</v>
      </c>
      <c r="C2650" s="42" t="s">
        <v>303</v>
      </c>
      <c r="D2650" s="42" t="s">
        <v>567</v>
      </c>
      <c r="E2650" s="42" t="s">
        <v>4455</v>
      </c>
      <c r="F2650" s="40">
        <v>132</v>
      </c>
    </row>
    <row r="2651" spans="1:6" x14ac:dyDescent="0.25">
      <c r="A2651" t="s">
        <v>5945</v>
      </c>
      <c r="B2651" s="42" t="s">
        <v>2003</v>
      </c>
      <c r="C2651" s="42" t="s">
        <v>303</v>
      </c>
      <c r="D2651" s="42" t="s">
        <v>569</v>
      </c>
      <c r="E2651" s="42" t="s">
        <v>4456</v>
      </c>
      <c r="F2651" s="40">
        <v>133</v>
      </c>
    </row>
    <row r="2652" spans="1:6" x14ac:dyDescent="0.25">
      <c r="A2652" t="s">
        <v>5945</v>
      </c>
      <c r="B2652" s="42" t="s">
        <v>2003</v>
      </c>
      <c r="C2652" s="42" t="s">
        <v>303</v>
      </c>
      <c r="D2652" s="42" t="s">
        <v>571</v>
      </c>
      <c r="E2652" s="42" t="s">
        <v>4457</v>
      </c>
      <c r="F2652" s="40">
        <v>134</v>
      </c>
    </row>
    <row r="2653" spans="1:6" x14ac:dyDescent="0.25">
      <c r="A2653" t="s">
        <v>5945</v>
      </c>
      <c r="B2653" s="42" t="s">
        <v>2003</v>
      </c>
      <c r="C2653" s="42" t="s">
        <v>303</v>
      </c>
      <c r="D2653" s="42" t="s">
        <v>573</v>
      </c>
      <c r="E2653" s="42" t="s">
        <v>4458</v>
      </c>
      <c r="F2653" s="40">
        <v>135</v>
      </c>
    </row>
    <row r="2654" spans="1:6" x14ac:dyDescent="0.25">
      <c r="A2654" t="s">
        <v>5945</v>
      </c>
      <c r="B2654" s="42" t="s">
        <v>2003</v>
      </c>
      <c r="C2654" s="42" t="s">
        <v>303</v>
      </c>
      <c r="D2654" s="42" t="s">
        <v>575</v>
      </c>
      <c r="E2654" s="42" t="s">
        <v>4459</v>
      </c>
      <c r="F2654" s="40">
        <v>136</v>
      </c>
    </row>
    <row r="2655" spans="1:6" x14ac:dyDescent="0.25">
      <c r="A2655" t="s">
        <v>5945</v>
      </c>
      <c r="B2655" s="42" t="s">
        <v>2003</v>
      </c>
      <c r="C2655" s="42" t="s">
        <v>303</v>
      </c>
      <c r="D2655" s="42" t="s">
        <v>577</v>
      </c>
      <c r="E2655" s="42" t="s">
        <v>4460</v>
      </c>
      <c r="F2655" s="40">
        <v>137</v>
      </c>
    </row>
    <row r="2656" spans="1:6" x14ac:dyDescent="0.25">
      <c r="A2656" t="s">
        <v>5945</v>
      </c>
      <c r="B2656" s="42" t="s">
        <v>2003</v>
      </c>
      <c r="C2656" s="42" t="s">
        <v>303</v>
      </c>
      <c r="D2656" s="42" t="s">
        <v>579</v>
      </c>
      <c r="E2656" s="42" t="s">
        <v>4461</v>
      </c>
      <c r="F2656" s="40">
        <v>138</v>
      </c>
    </row>
    <row r="2657" spans="1:6" x14ac:dyDescent="0.25">
      <c r="A2657" t="s">
        <v>5945</v>
      </c>
      <c r="B2657" s="42" t="s">
        <v>2003</v>
      </c>
      <c r="C2657" s="42" t="s">
        <v>303</v>
      </c>
      <c r="D2657" s="42" t="s">
        <v>581</v>
      </c>
      <c r="E2657" s="42" t="s">
        <v>4462</v>
      </c>
      <c r="F2657" s="40">
        <v>139</v>
      </c>
    </row>
    <row r="2658" spans="1:6" x14ac:dyDescent="0.25">
      <c r="A2658" t="s">
        <v>5945</v>
      </c>
      <c r="B2658" s="42" t="s">
        <v>2003</v>
      </c>
      <c r="C2658" s="42" t="s">
        <v>303</v>
      </c>
      <c r="D2658" s="42" t="s">
        <v>583</v>
      </c>
      <c r="E2658" s="42" t="s">
        <v>4463</v>
      </c>
      <c r="F2658" s="40">
        <v>140</v>
      </c>
    </row>
    <row r="2659" spans="1:6" x14ac:dyDescent="0.25">
      <c r="A2659" t="s">
        <v>5945</v>
      </c>
      <c r="B2659" s="42" t="s">
        <v>2003</v>
      </c>
      <c r="C2659" s="42" t="s">
        <v>303</v>
      </c>
      <c r="D2659" s="42" t="s">
        <v>585</v>
      </c>
      <c r="E2659" s="42" t="s">
        <v>4464</v>
      </c>
      <c r="F2659" s="40">
        <v>141</v>
      </c>
    </row>
    <row r="2660" spans="1:6" x14ac:dyDescent="0.25">
      <c r="A2660" t="s">
        <v>5945</v>
      </c>
      <c r="B2660" s="42" t="s">
        <v>2003</v>
      </c>
      <c r="C2660" s="42" t="s">
        <v>303</v>
      </c>
      <c r="D2660" s="42" t="s">
        <v>587</v>
      </c>
      <c r="E2660" s="42" t="s">
        <v>4465</v>
      </c>
      <c r="F2660" s="40">
        <v>142</v>
      </c>
    </row>
    <row r="2661" spans="1:6" x14ac:dyDescent="0.25">
      <c r="A2661" t="s">
        <v>5945</v>
      </c>
      <c r="B2661" s="42" t="s">
        <v>2003</v>
      </c>
      <c r="C2661" s="42" t="s">
        <v>303</v>
      </c>
      <c r="D2661" s="42" t="s">
        <v>589</v>
      </c>
      <c r="E2661" s="42" t="s">
        <v>4466</v>
      </c>
      <c r="F2661" s="40">
        <v>143</v>
      </c>
    </row>
    <row r="2662" spans="1:6" x14ac:dyDescent="0.25">
      <c r="A2662" t="s">
        <v>5945</v>
      </c>
      <c r="B2662" s="42" t="s">
        <v>2003</v>
      </c>
      <c r="C2662" s="42" t="s">
        <v>303</v>
      </c>
      <c r="D2662" s="42" t="s">
        <v>591</v>
      </c>
      <c r="E2662" s="42" t="s">
        <v>4467</v>
      </c>
      <c r="F2662" s="40">
        <v>144</v>
      </c>
    </row>
    <row r="2663" spans="1:6" x14ac:dyDescent="0.25">
      <c r="A2663" t="s">
        <v>5945</v>
      </c>
      <c r="B2663" s="42" t="s">
        <v>2003</v>
      </c>
      <c r="C2663" s="42" t="s">
        <v>303</v>
      </c>
      <c r="D2663" s="42" t="s">
        <v>593</v>
      </c>
      <c r="E2663" s="42" t="s">
        <v>4468</v>
      </c>
      <c r="F2663" s="40">
        <v>145</v>
      </c>
    </row>
    <row r="2664" spans="1:6" x14ac:dyDescent="0.25">
      <c r="A2664" t="s">
        <v>5945</v>
      </c>
      <c r="B2664" s="42" t="s">
        <v>2003</v>
      </c>
      <c r="C2664" s="42" t="s">
        <v>303</v>
      </c>
      <c r="D2664" s="42" t="s">
        <v>595</v>
      </c>
      <c r="E2664" s="42" t="s">
        <v>4469</v>
      </c>
      <c r="F2664" s="40">
        <v>146</v>
      </c>
    </row>
    <row r="2665" spans="1:6" x14ac:dyDescent="0.25">
      <c r="A2665" t="s">
        <v>5945</v>
      </c>
      <c r="B2665" s="42" t="s">
        <v>2003</v>
      </c>
      <c r="C2665" s="42" t="s">
        <v>303</v>
      </c>
      <c r="D2665" s="42" t="s">
        <v>597</v>
      </c>
      <c r="E2665" s="42" t="s">
        <v>4470</v>
      </c>
      <c r="F2665" s="40">
        <v>147</v>
      </c>
    </row>
    <row r="2666" spans="1:6" x14ac:dyDescent="0.25">
      <c r="A2666" t="s">
        <v>5945</v>
      </c>
      <c r="B2666" s="42" t="s">
        <v>2003</v>
      </c>
      <c r="C2666" s="42" t="s">
        <v>303</v>
      </c>
      <c r="D2666" s="42" t="s">
        <v>599</v>
      </c>
      <c r="E2666" s="42" t="s">
        <v>4471</v>
      </c>
      <c r="F2666" s="40">
        <v>148</v>
      </c>
    </row>
    <row r="2667" spans="1:6" x14ac:dyDescent="0.25">
      <c r="A2667" t="s">
        <v>5945</v>
      </c>
      <c r="B2667" s="42" t="s">
        <v>2003</v>
      </c>
      <c r="C2667" s="42" t="s">
        <v>303</v>
      </c>
      <c r="D2667" s="42" t="s">
        <v>601</v>
      </c>
      <c r="E2667" s="42" t="s">
        <v>4472</v>
      </c>
      <c r="F2667" s="40">
        <v>149</v>
      </c>
    </row>
    <row r="2668" spans="1:6" x14ac:dyDescent="0.25">
      <c r="A2668" t="s">
        <v>5945</v>
      </c>
      <c r="B2668" s="42" t="s">
        <v>2003</v>
      </c>
      <c r="C2668" s="42" t="s">
        <v>303</v>
      </c>
      <c r="D2668" s="42" t="s">
        <v>603</v>
      </c>
      <c r="E2668" s="42" t="s">
        <v>4473</v>
      </c>
      <c r="F2668" s="40">
        <v>150</v>
      </c>
    </row>
    <row r="2669" spans="1:6" x14ac:dyDescent="0.25">
      <c r="A2669" t="s">
        <v>5945</v>
      </c>
      <c r="B2669" s="42" t="s">
        <v>2003</v>
      </c>
      <c r="C2669" s="42" t="s">
        <v>303</v>
      </c>
      <c r="D2669" s="42" t="s">
        <v>605</v>
      </c>
      <c r="E2669" s="42" t="s">
        <v>4474</v>
      </c>
      <c r="F2669" s="40">
        <v>151</v>
      </c>
    </row>
    <row r="2670" spans="1:6" x14ac:dyDescent="0.25">
      <c r="A2670" t="s">
        <v>5945</v>
      </c>
      <c r="B2670" s="42" t="s">
        <v>2003</v>
      </c>
      <c r="C2670" s="42" t="s">
        <v>303</v>
      </c>
      <c r="D2670" s="42" t="s">
        <v>607</v>
      </c>
      <c r="E2670" s="42" t="s">
        <v>4475</v>
      </c>
      <c r="F2670" s="40">
        <v>152</v>
      </c>
    </row>
    <row r="2671" spans="1:6" x14ac:dyDescent="0.25">
      <c r="A2671" t="s">
        <v>5945</v>
      </c>
      <c r="B2671" s="42" t="s">
        <v>2003</v>
      </c>
      <c r="C2671" s="42" t="s">
        <v>303</v>
      </c>
      <c r="D2671" s="42" t="s">
        <v>609</v>
      </c>
      <c r="E2671" s="42" t="s">
        <v>4476</v>
      </c>
      <c r="F2671" s="40">
        <v>153</v>
      </c>
    </row>
    <row r="2672" spans="1:6" x14ac:dyDescent="0.25">
      <c r="A2672" t="s">
        <v>5945</v>
      </c>
      <c r="B2672" s="42" t="s">
        <v>2003</v>
      </c>
      <c r="C2672" s="42" t="s">
        <v>303</v>
      </c>
      <c r="D2672" s="42" t="s">
        <v>611</v>
      </c>
      <c r="E2672" s="42" t="s">
        <v>4477</v>
      </c>
      <c r="F2672" s="40">
        <v>154</v>
      </c>
    </row>
    <row r="2673" spans="1:6" x14ac:dyDescent="0.25">
      <c r="A2673" t="s">
        <v>5945</v>
      </c>
      <c r="B2673" s="42" t="s">
        <v>2003</v>
      </c>
      <c r="C2673" s="42" t="s">
        <v>303</v>
      </c>
      <c r="D2673" s="42" t="s">
        <v>613</v>
      </c>
      <c r="E2673" s="42" t="s">
        <v>4478</v>
      </c>
      <c r="F2673" s="40">
        <v>155</v>
      </c>
    </row>
    <row r="2674" spans="1:6" x14ac:dyDescent="0.25">
      <c r="A2674" t="s">
        <v>5945</v>
      </c>
      <c r="B2674" s="42" t="s">
        <v>2003</v>
      </c>
      <c r="C2674" s="42" t="s">
        <v>303</v>
      </c>
      <c r="D2674" s="42" t="s">
        <v>615</v>
      </c>
      <c r="E2674" s="42" t="s">
        <v>4479</v>
      </c>
      <c r="F2674" s="40">
        <v>156</v>
      </c>
    </row>
    <row r="2675" spans="1:6" x14ac:dyDescent="0.25">
      <c r="A2675" t="s">
        <v>5945</v>
      </c>
      <c r="B2675" s="42" t="s">
        <v>2003</v>
      </c>
      <c r="C2675" s="42" t="s">
        <v>303</v>
      </c>
      <c r="D2675" s="42" t="s">
        <v>617</v>
      </c>
      <c r="E2675" s="42" t="s">
        <v>4480</v>
      </c>
      <c r="F2675" s="40">
        <v>157</v>
      </c>
    </row>
    <row r="2676" spans="1:6" x14ac:dyDescent="0.25">
      <c r="A2676" t="s">
        <v>5945</v>
      </c>
      <c r="B2676" s="42" t="s">
        <v>2003</v>
      </c>
      <c r="C2676" s="42" t="s">
        <v>303</v>
      </c>
      <c r="D2676" s="42" t="s">
        <v>619</v>
      </c>
      <c r="E2676" s="42" t="s">
        <v>4481</v>
      </c>
      <c r="F2676" s="40">
        <v>158</v>
      </c>
    </row>
    <row r="2677" spans="1:6" x14ac:dyDescent="0.25">
      <c r="A2677" t="s">
        <v>5945</v>
      </c>
      <c r="B2677" s="42" t="s">
        <v>2003</v>
      </c>
      <c r="C2677" s="42" t="s">
        <v>303</v>
      </c>
      <c r="D2677" s="42" t="s">
        <v>621</v>
      </c>
      <c r="E2677" s="42" t="s">
        <v>4482</v>
      </c>
      <c r="F2677" s="40">
        <v>159</v>
      </c>
    </row>
    <row r="2678" spans="1:6" x14ac:dyDescent="0.25">
      <c r="A2678" t="s">
        <v>5945</v>
      </c>
      <c r="B2678" s="42" t="s">
        <v>2003</v>
      </c>
      <c r="C2678" s="42" t="s">
        <v>303</v>
      </c>
      <c r="D2678" s="42" t="s">
        <v>623</v>
      </c>
      <c r="E2678" s="42" t="s">
        <v>4483</v>
      </c>
      <c r="F2678" s="40">
        <v>160</v>
      </c>
    </row>
    <row r="2679" spans="1:6" x14ac:dyDescent="0.25">
      <c r="A2679" t="s">
        <v>5945</v>
      </c>
      <c r="B2679" s="42" t="s">
        <v>2003</v>
      </c>
      <c r="C2679" s="42" t="s">
        <v>303</v>
      </c>
      <c r="D2679" s="42" t="s">
        <v>625</v>
      </c>
      <c r="E2679" s="42" t="s">
        <v>4484</v>
      </c>
      <c r="F2679" s="40">
        <v>161</v>
      </c>
    </row>
    <row r="2680" spans="1:6" x14ac:dyDescent="0.25">
      <c r="A2680" t="s">
        <v>5945</v>
      </c>
      <c r="B2680" s="42" t="s">
        <v>2003</v>
      </c>
      <c r="C2680" s="42" t="s">
        <v>303</v>
      </c>
      <c r="D2680" s="42" t="s">
        <v>627</v>
      </c>
      <c r="E2680" s="42" t="s">
        <v>4485</v>
      </c>
      <c r="F2680" s="40">
        <v>162</v>
      </c>
    </row>
    <row r="2681" spans="1:6" x14ac:dyDescent="0.25">
      <c r="A2681" t="s">
        <v>5945</v>
      </c>
      <c r="B2681" s="42" t="s">
        <v>2003</v>
      </c>
      <c r="C2681" s="42" t="s">
        <v>303</v>
      </c>
      <c r="D2681" s="42" t="s">
        <v>629</v>
      </c>
      <c r="E2681" s="42" t="s">
        <v>4486</v>
      </c>
      <c r="F2681" s="40">
        <v>163</v>
      </c>
    </row>
    <row r="2682" spans="1:6" x14ac:dyDescent="0.25">
      <c r="A2682" t="s">
        <v>5945</v>
      </c>
      <c r="B2682" s="42" t="s">
        <v>2003</v>
      </c>
      <c r="C2682" s="42" t="s">
        <v>303</v>
      </c>
      <c r="D2682" s="42" t="s">
        <v>631</v>
      </c>
      <c r="E2682" s="42" t="s">
        <v>4487</v>
      </c>
      <c r="F2682" s="40">
        <v>164</v>
      </c>
    </row>
    <row r="2683" spans="1:6" x14ac:dyDescent="0.25">
      <c r="A2683" t="s">
        <v>5945</v>
      </c>
      <c r="B2683" s="42" t="s">
        <v>2003</v>
      </c>
      <c r="C2683" s="42" t="s">
        <v>303</v>
      </c>
      <c r="D2683" s="42" t="s">
        <v>633</v>
      </c>
      <c r="E2683" s="42" t="s">
        <v>4488</v>
      </c>
      <c r="F2683" s="40">
        <v>165</v>
      </c>
    </row>
    <row r="2684" spans="1:6" x14ac:dyDescent="0.25">
      <c r="A2684" t="s">
        <v>5945</v>
      </c>
      <c r="B2684" s="42" t="s">
        <v>2003</v>
      </c>
      <c r="C2684" s="42" t="s">
        <v>303</v>
      </c>
      <c r="D2684" s="42" t="s">
        <v>635</v>
      </c>
      <c r="E2684" s="42" t="s">
        <v>4489</v>
      </c>
      <c r="F2684" s="40">
        <v>166</v>
      </c>
    </row>
    <row r="2685" spans="1:6" x14ac:dyDescent="0.25">
      <c r="A2685" t="s">
        <v>5945</v>
      </c>
      <c r="B2685" s="42" t="s">
        <v>2003</v>
      </c>
      <c r="C2685" s="42" t="s">
        <v>303</v>
      </c>
      <c r="D2685" s="42" t="s">
        <v>637</v>
      </c>
      <c r="E2685" s="42" t="s">
        <v>4490</v>
      </c>
      <c r="F2685" s="40">
        <v>167</v>
      </c>
    </row>
    <row r="2686" spans="1:6" x14ac:dyDescent="0.25">
      <c r="A2686" t="s">
        <v>5945</v>
      </c>
      <c r="B2686" s="42" t="s">
        <v>2003</v>
      </c>
      <c r="C2686" s="42" t="s">
        <v>303</v>
      </c>
      <c r="D2686" s="42" t="s">
        <v>639</v>
      </c>
      <c r="E2686" s="42" t="s">
        <v>4491</v>
      </c>
      <c r="F2686" s="40">
        <v>168</v>
      </c>
    </row>
    <row r="2687" spans="1:6" x14ac:dyDescent="0.25">
      <c r="A2687" t="s">
        <v>5945</v>
      </c>
      <c r="B2687" s="42" t="s">
        <v>2003</v>
      </c>
      <c r="C2687" s="42" t="s">
        <v>303</v>
      </c>
      <c r="D2687" s="42" t="s">
        <v>641</v>
      </c>
      <c r="E2687" s="42" t="s">
        <v>4492</v>
      </c>
      <c r="F2687" s="40">
        <v>169</v>
      </c>
    </row>
    <row r="2688" spans="1:6" x14ac:dyDescent="0.25">
      <c r="A2688" t="s">
        <v>5945</v>
      </c>
      <c r="B2688" s="42" t="s">
        <v>2003</v>
      </c>
      <c r="C2688" s="42" t="s">
        <v>303</v>
      </c>
      <c r="D2688" s="42" t="s">
        <v>643</v>
      </c>
      <c r="E2688" s="42" t="s">
        <v>4493</v>
      </c>
      <c r="F2688" s="40">
        <v>170</v>
      </c>
    </row>
    <row r="2689" spans="1:6" x14ac:dyDescent="0.25">
      <c r="A2689" t="s">
        <v>5945</v>
      </c>
      <c r="B2689" s="42" t="s">
        <v>2003</v>
      </c>
      <c r="C2689" s="42" t="s">
        <v>303</v>
      </c>
      <c r="D2689" s="42" t="s">
        <v>645</v>
      </c>
      <c r="E2689" s="42" t="s">
        <v>4494</v>
      </c>
      <c r="F2689" s="40">
        <v>171</v>
      </c>
    </row>
    <row r="2690" spans="1:6" x14ac:dyDescent="0.25">
      <c r="A2690" t="s">
        <v>5945</v>
      </c>
      <c r="B2690" s="42" t="s">
        <v>2003</v>
      </c>
      <c r="C2690" s="42" t="s">
        <v>303</v>
      </c>
      <c r="D2690" s="42" t="s">
        <v>647</v>
      </c>
      <c r="E2690" s="42" t="s">
        <v>4495</v>
      </c>
      <c r="F2690" s="40">
        <v>172</v>
      </c>
    </row>
    <row r="2691" spans="1:6" x14ac:dyDescent="0.25">
      <c r="A2691" t="s">
        <v>5945</v>
      </c>
      <c r="B2691" s="42" t="s">
        <v>2003</v>
      </c>
      <c r="C2691" s="42" t="s">
        <v>303</v>
      </c>
      <c r="D2691" s="42" t="s">
        <v>649</v>
      </c>
      <c r="E2691" s="42" t="s">
        <v>4496</v>
      </c>
      <c r="F2691" s="40">
        <v>173</v>
      </c>
    </row>
    <row r="2692" spans="1:6" x14ac:dyDescent="0.25">
      <c r="A2692" t="s">
        <v>5945</v>
      </c>
      <c r="B2692" s="42" t="s">
        <v>2003</v>
      </c>
      <c r="C2692" s="42" t="s">
        <v>303</v>
      </c>
      <c r="D2692" s="42" t="s">
        <v>651</v>
      </c>
      <c r="E2692" s="42" t="s">
        <v>4497</v>
      </c>
      <c r="F2692" s="40">
        <v>174</v>
      </c>
    </row>
    <row r="2693" spans="1:6" x14ac:dyDescent="0.25">
      <c r="A2693" t="s">
        <v>5945</v>
      </c>
      <c r="B2693" s="42" t="s">
        <v>2003</v>
      </c>
      <c r="C2693" s="42" t="s">
        <v>303</v>
      </c>
      <c r="D2693" s="42" t="s">
        <v>653</v>
      </c>
      <c r="E2693" s="42" t="s">
        <v>4498</v>
      </c>
      <c r="F2693" s="40">
        <v>175</v>
      </c>
    </row>
    <row r="2694" spans="1:6" x14ac:dyDescent="0.25">
      <c r="A2694" t="s">
        <v>5945</v>
      </c>
      <c r="B2694" s="42" t="s">
        <v>2003</v>
      </c>
      <c r="C2694" s="42" t="s">
        <v>303</v>
      </c>
      <c r="D2694" s="42" t="s">
        <v>655</v>
      </c>
      <c r="E2694" s="42" t="s">
        <v>4499</v>
      </c>
      <c r="F2694" s="40">
        <v>176</v>
      </c>
    </row>
    <row r="2695" spans="1:6" x14ac:dyDescent="0.25">
      <c r="A2695" t="s">
        <v>5945</v>
      </c>
      <c r="B2695" s="42" t="s">
        <v>2003</v>
      </c>
      <c r="C2695" s="42" t="s">
        <v>303</v>
      </c>
      <c r="D2695" s="42" t="s">
        <v>657</v>
      </c>
      <c r="E2695" s="42" t="s">
        <v>4500</v>
      </c>
      <c r="F2695" s="40">
        <v>177</v>
      </c>
    </row>
    <row r="2696" spans="1:6" x14ac:dyDescent="0.25">
      <c r="A2696" t="s">
        <v>5945</v>
      </c>
      <c r="B2696" s="42" t="s">
        <v>2003</v>
      </c>
      <c r="C2696" s="42" t="s">
        <v>303</v>
      </c>
      <c r="D2696" s="42" t="s">
        <v>659</v>
      </c>
      <c r="E2696" s="42" t="s">
        <v>4501</v>
      </c>
      <c r="F2696" s="40">
        <v>178</v>
      </c>
    </row>
    <row r="2697" spans="1:6" x14ac:dyDescent="0.25">
      <c r="A2697" t="s">
        <v>5945</v>
      </c>
      <c r="B2697" s="42" t="s">
        <v>2003</v>
      </c>
      <c r="C2697" s="42" t="s">
        <v>303</v>
      </c>
      <c r="D2697" s="42" t="s">
        <v>661</v>
      </c>
      <c r="E2697" s="42" t="s">
        <v>4502</v>
      </c>
      <c r="F2697" s="40">
        <v>179</v>
      </c>
    </row>
    <row r="2698" spans="1:6" x14ac:dyDescent="0.25">
      <c r="A2698" t="s">
        <v>5945</v>
      </c>
      <c r="B2698" s="42" t="s">
        <v>2003</v>
      </c>
      <c r="C2698" s="42" t="s">
        <v>303</v>
      </c>
      <c r="D2698" s="42" t="s">
        <v>663</v>
      </c>
      <c r="E2698" s="42" t="s">
        <v>4503</v>
      </c>
      <c r="F2698" s="40">
        <v>180</v>
      </c>
    </row>
    <row r="2699" spans="1:6" x14ac:dyDescent="0.25">
      <c r="A2699" t="s">
        <v>5945</v>
      </c>
      <c r="B2699" s="42" t="s">
        <v>2003</v>
      </c>
      <c r="C2699" s="42" t="s">
        <v>303</v>
      </c>
      <c r="D2699" s="42" t="s">
        <v>665</v>
      </c>
      <c r="E2699" s="42" t="s">
        <v>4504</v>
      </c>
      <c r="F2699" s="40">
        <v>181</v>
      </c>
    </row>
    <row r="2700" spans="1:6" x14ac:dyDescent="0.25">
      <c r="A2700" t="s">
        <v>5945</v>
      </c>
      <c r="B2700" s="42" t="s">
        <v>2003</v>
      </c>
      <c r="C2700" s="42" t="s">
        <v>303</v>
      </c>
      <c r="D2700" s="42" t="s">
        <v>667</v>
      </c>
      <c r="E2700" s="42" t="s">
        <v>4505</v>
      </c>
      <c r="F2700" s="40">
        <v>182</v>
      </c>
    </row>
    <row r="2701" spans="1:6" x14ac:dyDescent="0.25">
      <c r="A2701" t="s">
        <v>5945</v>
      </c>
      <c r="B2701" s="42" t="s">
        <v>2003</v>
      </c>
      <c r="C2701" s="42" t="s">
        <v>303</v>
      </c>
      <c r="D2701" s="42" t="s">
        <v>669</v>
      </c>
      <c r="E2701" s="42" t="s">
        <v>4506</v>
      </c>
      <c r="F2701" s="40">
        <v>183</v>
      </c>
    </row>
    <row r="2702" spans="1:6" x14ac:dyDescent="0.25">
      <c r="A2702" t="s">
        <v>5945</v>
      </c>
      <c r="B2702" s="42" t="s">
        <v>2003</v>
      </c>
      <c r="C2702" s="42" t="s">
        <v>303</v>
      </c>
      <c r="D2702" s="42" t="s">
        <v>671</v>
      </c>
      <c r="E2702" s="42" t="s">
        <v>4507</v>
      </c>
      <c r="F2702" s="40">
        <v>184</v>
      </c>
    </row>
    <row r="2703" spans="1:6" x14ac:dyDescent="0.25">
      <c r="A2703" t="s">
        <v>5945</v>
      </c>
      <c r="B2703" s="42" t="s">
        <v>2003</v>
      </c>
      <c r="C2703" s="42" t="s">
        <v>303</v>
      </c>
      <c r="D2703" s="42" t="s">
        <v>673</v>
      </c>
      <c r="E2703" s="42" t="s">
        <v>4508</v>
      </c>
      <c r="F2703" s="40">
        <v>185</v>
      </c>
    </row>
    <row r="2704" spans="1:6" x14ac:dyDescent="0.25">
      <c r="A2704" t="s">
        <v>5945</v>
      </c>
      <c r="B2704" s="42" t="s">
        <v>2003</v>
      </c>
      <c r="C2704" s="42" t="s">
        <v>303</v>
      </c>
      <c r="D2704" s="42" t="s">
        <v>675</v>
      </c>
      <c r="E2704" s="42" t="s">
        <v>4509</v>
      </c>
      <c r="F2704" s="40">
        <v>186</v>
      </c>
    </row>
    <row r="2705" spans="1:6" x14ac:dyDescent="0.25">
      <c r="A2705" t="s">
        <v>5945</v>
      </c>
      <c r="B2705" s="42" t="s">
        <v>2003</v>
      </c>
      <c r="C2705" s="42" t="s">
        <v>303</v>
      </c>
      <c r="D2705" s="42" t="s">
        <v>677</v>
      </c>
      <c r="E2705" s="42" t="s">
        <v>4510</v>
      </c>
      <c r="F2705" s="40">
        <v>187</v>
      </c>
    </row>
    <row r="2706" spans="1:6" x14ac:dyDescent="0.25">
      <c r="A2706" t="s">
        <v>5945</v>
      </c>
      <c r="B2706" s="42" t="s">
        <v>2003</v>
      </c>
      <c r="C2706" s="42" t="s">
        <v>303</v>
      </c>
      <c r="D2706" s="42" t="s">
        <v>679</v>
      </c>
      <c r="E2706" s="42" t="s">
        <v>4511</v>
      </c>
      <c r="F2706" s="40">
        <v>188</v>
      </c>
    </row>
    <row r="2707" spans="1:6" x14ac:dyDescent="0.25">
      <c r="A2707" t="s">
        <v>5945</v>
      </c>
      <c r="B2707" s="42" t="s">
        <v>2003</v>
      </c>
      <c r="C2707" s="42" t="s">
        <v>303</v>
      </c>
      <c r="D2707" s="42" t="s">
        <v>681</v>
      </c>
      <c r="E2707" s="42" t="s">
        <v>4512</v>
      </c>
      <c r="F2707" s="40">
        <v>189</v>
      </c>
    </row>
    <row r="2708" spans="1:6" x14ac:dyDescent="0.25">
      <c r="A2708" t="s">
        <v>5945</v>
      </c>
      <c r="B2708" s="42" t="s">
        <v>2003</v>
      </c>
      <c r="C2708" s="42" t="s">
        <v>303</v>
      </c>
      <c r="D2708" s="42" t="s">
        <v>683</v>
      </c>
      <c r="E2708" s="42" t="s">
        <v>4513</v>
      </c>
      <c r="F2708" s="40">
        <v>190</v>
      </c>
    </row>
    <row r="2709" spans="1:6" x14ac:dyDescent="0.25">
      <c r="A2709" t="s">
        <v>5945</v>
      </c>
      <c r="B2709" s="42" t="s">
        <v>2003</v>
      </c>
      <c r="C2709" s="42" t="s">
        <v>303</v>
      </c>
      <c r="D2709" s="42" t="s">
        <v>685</v>
      </c>
      <c r="E2709" s="42" t="s">
        <v>4514</v>
      </c>
      <c r="F2709" s="40">
        <v>191</v>
      </c>
    </row>
    <row r="2710" spans="1:6" x14ac:dyDescent="0.25">
      <c r="A2710" t="s">
        <v>5945</v>
      </c>
      <c r="B2710" s="42" t="s">
        <v>2003</v>
      </c>
      <c r="C2710" s="42" t="s">
        <v>303</v>
      </c>
      <c r="D2710" s="42" t="s">
        <v>687</v>
      </c>
      <c r="E2710" s="42" t="s">
        <v>4515</v>
      </c>
      <c r="F2710" s="40">
        <v>192</v>
      </c>
    </row>
    <row r="2711" spans="1:6" x14ac:dyDescent="0.25">
      <c r="A2711" t="s">
        <v>5945</v>
      </c>
      <c r="B2711" s="42" t="s">
        <v>2003</v>
      </c>
      <c r="C2711" s="42" t="s">
        <v>303</v>
      </c>
      <c r="D2711" s="42" t="s">
        <v>689</v>
      </c>
      <c r="E2711" s="42" t="s">
        <v>4516</v>
      </c>
      <c r="F2711" s="40">
        <v>193</v>
      </c>
    </row>
    <row r="2712" spans="1:6" x14ac:dyDescent="0.25">
      <c r="A2712" t="s">
        <v>5945</v>
      </c>
      <c r="B2712" s="42" t="s">
        <v>2003</v>
      </c>
      <c r="C2712" s="42" t="s">
        <v>303</v>
      </c>
      <c r="D2712" s="42" t="s">
        <v>691</v>
      </c>
      <c r="E2712" s="42" t="s">
        <v>4517</v>
      </c>
      <c r="F2712" s="40">
        <v>194</v>
      </c>
    </row>
    <row r="2713" spans="1:6" x14ac:dyDescent="0.25">
      <c r="A2713" t="s">
        <v>5945</v>
      </c>
      <c r="B2713" s="42" t="s">
        <v>2003</v>
      </c>
      <c r="C2713" s="42" t="s">
        <v>303</v>
      </c>
      <c r="D2713" s="42" t="s">
        <v>693</v>
      </c>
      <c r="E2713" s="42" t="s">
        <v>4518</v>
      </c>
      <c r="F2713" s="40">
        <v>195</v>
      </c>
    </row>
    <row r="2714" spans="1:6" x14ac:dyDescent="0.25">
      <c r="A2714" t="s">
        <v>5945</v>
      </c>
      <c r="B2714" s="42" t="s">
        <v>2003</v>
      </c>
      <c r="C2714" s="42" t="s">
        <v>303</v>
      </c>
      <c r="D2714" s="42" t="s">
        <v>695</v>
      </c>
      <c r="E2714" s="42" t="s">
        <v>4519</v>
      </c>
      <c r="F2714" s="40">
        <v>196</v>
      </c>
    </row>
    <row r="2715" spans="1:6" x14ac:dyDescent="0.25">
      <c r="A2715" t="s">
        <v>5945</v>
      </c>
      <c r="B2715" s="42" t="s">
        <v>2003</v>
      </c>
      <c r="C2715" s="42" t="s">
        <v>303</v>
      </c>
      <c r="D2715" s="42" t="s">
        <v>697</v>
      </c>
      <c r="E2715" s="42" t="s">
        <v>4520</v>
      </c>
      <c r="F2715" s="40">
        <v>197</v>
      </c>
    </row>
    <row r="2716" spans="1:6" x14ac:dyDescent="0.25">
      <c r="A2716" t="s">
        <v>5945</v>
      </c>
      <c r="B2716" s="42" t="s">
        <v>2003</v>
      </c>
      <c r="C2716" s="42" t="s">
        <v>303</v>
      </c>
      <c r="D2716" s="42" t="s">
        <v>699</v>
      </c>
      <c r="E2716" s="42" t="s">
        <v>4521</v>
      </c>
      <c r="F2716" s="40">
        <v>198</v>
      </c>
    </row>
    <row r="2717" spans="1:6" x14ac:dyDescent="0.25">
      <c r="A2717" t="s">
        <v>5945</v>
      </c>
      <c r="B2717" s="42" t="s">
        <v>2003</v>
      </c>
      <c r="C2717" s="42" t="s">
        <v>303</v>
      </c>
      <c r="D2717" s="42" t="s">
        <v>701</v>
      </c>
      <c r="E2717" s="42" t="s">
        <v>4522</v>
      </c>
      <c r="F2717" s="40">
        <v>199</v>
      </c>
    </row>
    <row r="2718" spans="1:6" x14ac:dyDescent="0.25">
      <c r="A2718" t="s">
        <v>5945</v>
      </c>
      <c r="B2718" s="42" t="s">
        <v>2003</v>
      </c>
      <c r="C2718" s="42" t="s">
        <v>303</v>
      </c>
      <c r="D2718" s="42" t="s">
        <v>703</v>
      </c>
      <c r="E2718" s="42" t="s">
        <v>4523</v>
      </c>
      <c r="F2718" s="40">
        <v>200</v>
      </c>
    </row>
    <row r="2719" spans="1:6" x14ac:dyDescent="0.25">
      <c r="A2719" t="s">
        <v>5945</v>
      </c>
      <c r="B2719" s="42" t="s">
        <v>2003</v>
      </c>
      <c r="C2719" s="42" t="s">
        <v>303</v>
      </c>
      <c r="D2719" s="42" t="s">
        <v>705</v>
      </c>
      <c r="E2719" s="42" t="s">
        <v>4524</v>
      </c>
      <c r="F2719" s="40">
        <v>201</v>
      </c>
    </row>
    <row r="2720" spans="1:6" x14ac:dyDescent="0.25">
      <c r="A2720" t="s">
        <v>5945</v>
      </c>
      <c r="B2720" s="42" t="s">
        <v>2003</v>
      </c>
      <c r="C2720" s="42" t="s">
        <v>303</v>
      </c>
      <c r="D2720" s="42" t="s">
        <v>707</v>
      </c>
      <c r="E2720" s="42" t="s">
        <v>4525</v>
      </c>
      <c r="F2720" s="40">
        <v>202</v>
      </c>
    </row>
    <row r="2721" spans="1:6" x14ac:dyDescent="0.25">
      <c r="A2721" t="s">
        <v>5945</v>
      </c>
      <c r="B2721" s="42" t="s">
        <v>2003</v>
      </c>
      <c r="C2721" s="42" t="s">
        <v>303</v>
      </c>
      <c r="D2721" s="42" t="s">
        <v>709</v>
      </c>
      <c r="E2721" s="42" t="s">
        <v>4526</v>
      </c>
      <c r="F2721" s="40">
        <v>203</v>
      </c>
    </row>
    <row r="2722" spans="1:6" x14ac:dyDescent="0.25">
      <c r="A2722" t="s">
        <v>5945</v>
      </c>
      <c r="B2722" s="42" t="s">
        <v>2003</v>
      </c>
      <c r="C2722" s="42" t="s">
        <v>303</v>
      </c>
      <c r="D2722" s="42" t="s">
        <v>711</v>
      </c>
      <c r="E2722" s="42" t="s">
        <v>4527</v>
      </c>
      <c r="F2722" s="40">
        <v>204</v>
      </c>
    </row>
    <row r="2723" spans="1:6" x14ac:dyDescent="0.25">
      <c r="A2723" t="s">
        <v>5945</v>
      </c>
      <c r="B2723" s="42" t="s">
        <v>2003</v>
      </c>
      <c r="C2723" s="42" t="s">
        <v>303</v>
      </c>
      <c r="D2723" s="42" t="s">
        <v>713</v>
      </c>
      <c r="E2723" s="42" t="s">
        <v>4528</v>
      </c>
      <c r="F2723" s="40">
        <v>205</v>
      </c>
    </row>
    <row r="2724" spans="1:6" x14ac:dyDescent="0.25">
      <c r="A2724" t="s">
        <v>5945</v>
      </c>
      <c r="B2724" s="42" t="s">
        <v>2003</v>
      </c>
      <c r="C2724" s="42" t="s">
        <v>303</v>
      </c>
      <c r="D2724" s="42" t="s">
        <v>715</v>
      </c>
      <c r="E2724" s="42" t="s">
        <v>4529</v>
      </c>
      <c r="F2724" s="40">
        <v>206</v>
      </c>
    </row>
    <row r="2725" spans="1:6" x14ac:dyDescent="0.25">
      <c r="A2725" t="s">
        <v>5945</v>
      </c>
      <c r="B2725" s="42" t="s">
        <v>2003</v>
      </c>
      <c r="C2725" s="42" t="s">
        <v>303</v>
      </c>
      <c r="D2725" s="42" t="s">
        <v>717</v>
      </c>
      <c r="E2725" s="42" t="s">
        <v>4530</v>
      </c>
      <c r="F2725" s="40">
        <v>207</v>
      </c>
    </row>
    <row r="2726" spans="1:6" x14ac:dyDescent="0.25">
      <c r="A2726" t="s">
        <v>5945</v>
      </c>
      <c r="B2726" s="42" t="s">
        <v>2003</v>
      </c>
      <c r="C2726" s="42" t="s">
        <v>303</v>
      </c>
      <c r="D2726" s="42" t="s">
        <v>719</v>
      </c>
      <c r="E2726" s="42" t="s">
        <v>4531</v>
      </c>
      <c r="F2726" s="40">
        <v>208</v>
      </c>
    </row>
    <row r="2727" spans="1:6" x14ac:dyDescent="0.25">
      <c r="A2727" t="s">
        <v>5945</v>
      </c>
      <c r="B2727" s="42" t="s">
        <v>2003</v>
      </c>
      <c r="C2727" s="42" t="s">
        <v>303</v>
      </c>
      <c r="D2727" s="42" t="s">
        <v>721</v>
      </c>
      <c r="E2727" s="42" t="s">
        <v>4532</v>
      </c>
      <c r="F2727" s="40">
        <v>209</v>
      </c>
    </row>
    <row r="2728" spans="1:6" x14ac:dyDescent="0.25">
      <c r="A2728" t="s">
        <v>5945</v>
      </c>
      <c r="B2728" s="42" t="s">
        <v>2003</v>
      </c>
      <c r="C2728" s="42" t="s">
        <v>303</v>
      </c>
      <c r="D2728" s="42" t="s">
        <v>723</v>
      </c>
      <c r="E2728" s="42" t="s">
        <v>4533</v>
      </c>
      <c r="F2728" s="40">
        <v>210</v>
      </c>
    </row>
    <row r="2729" spans="1:6" x14ac:dyDescent="0.25">
      <c r="A2729" t="s">
        <v>5945</v>
      </c>
      <c r="B2729" s="42" t="s">
        <v>2003</v>
      </c>
      <c r="C2729" s="42" t="s">
        <v>303</v>
      </c>
      <c r="D2729" s="42" t="s">
        <v>725</v>
      </c>
      <c r="E2729" s="42" t="s">
        <v>4534</v>
      </c>
      <c r="F2729" s="40">
        <v>211</v>
      </c>
    </row>
    <row r="2730" spans="1:6" x14ac:dyDescent="0.25">
      <c r="A2730" t="s">
        <v>5945</v>
      </c>
      <c r="B2730" s="42" t="s">
        <v>2003</v>
      </c>
      <c r="C2730" s="42" t="s">
        <v>303</v>
      </c>
      <c r="D2730" s="42" t="s">
        <v>727</v>
      </c>
      <c r="E2730" s="42" t="s">
        <v>4535</v>
      </c>
      <c r="F2730" s="40">
        <v>212</v>
      </c>
    </row>
    <row r="2731" spans="1:6" x14ac:dyDescent="0.25">
      <c r="A2731" t="s">
        <v>5945</v>
      </c>
      <c r="B2731" s="42" t="s">
        <v>2003</v>
      </c>
      <c r="C2731" s="42" t="s">
        <v>303</v>
      </c>
      <c r="D2731" s="42" t="s">
        <v>729</v>
      </c>
      <c r="E2731" s="42" t="s">
        <v>4536</v>
      </c>
      <c r="F2731" s="40">
        <v>213</v>
      </c>
    </row>
    <row r="2732" spans="1:6" x14ac:dyDescent="0.25">
      <c r="A2732" t="s">
        <v>5945</v>
      </c>
      <c r="B2732" s="42" t="s">
        <v>2003</v>
      </c>
      <c r="C2732" s="42" t="s">
        <v>303</v>
      </c>
      <c r="D2732" s="42" t="s">
        <v>731</v>
      </c>
      <c r="E2732" s="42" t="s">
        <v>4537</v>
      </c>
      <c r="F2732" s="40">
        <v>214</v>
      </c>
    </row>
    <row r="2733" spans="1:6" x14ac:dyDescent="0.25">
      <c r="A2733" t="s">
        <v>5945</v>
      </c>
      <c r="B2733" s="42" t="s">
        <v>2003</v>
      </c>
      <c r="C2733" s="42" t="s">
        <v>303</v>
      </c>
      <c r="D2733" s="42" t="s">
        <v>733</v>
      </c>
      <c r="E2733" s="42" t="s">
        <v>4538</v>
      </c>
      <c r="F2733" s="40">
        <v>215</v>
      </c>
    </row>
    <row r="2734" spans="1:6" x14ac:dyDescent="0.25">
      <c r="A2734" t="s">
        <v>5945</v>
      </c>
      <c r="B2734" s="42" t="s">
        <v>2003</v>
      </c>
      <c r="C2734" s="42" t="s">
        <v>303</v>
      </c>
      <c r="D2734" s="42" t="s">
        <v>735</v>
      </c>
      <c r="E2734" s="42" t="s">
        <v>4539</v>
      </c>
      <c r="F2734" s="40">
        <v>216</v>
      </c>
    </row>
    <row r="2735" spans="1:6" x14ac:dyDescent="0.25">
      <c r="A2735" t="s">
        <v>5945</v>
      </c>
      <c r="B2735" s="42" t="s">
        <v>2003</v>
      </c>
      <c r="C2735" s="42" t="s">
        <v>303</v>
      </c>
      <c r="D2735" s="42" t="s">
        <v>737</v>
      </c>
      <c r="E2735" s="42" t="s">
        <v>4540</v>
      </c>
      <c r="F2735" s="40">
        <v>217</v>
      </c>
    </row>
    <row r="2736" spans="1:6" x14ac:dyDescent="0.25">
      <c r="A2736" t="s">
        <v>5945</v>
      </c>
      <c r="B2736" s="42" t="s">
        <v>2003</v>
      </c>
      <c r="C2736" s="42" t="s">
        <v>303</v>
      </c>
      <c r="D2736" s="42" t="s">
        <v>739</v>
      </c>
      <c r="E2736" s="42" t="s">
        <v>4541</v>
      </c>
      <c r="F2736" s="40">
        <v>218</v>
      </c>
    </row>
    <row r="2737" spans="1:6" x14ac:dyDescent="0.25">
      <c r="A2737" t="s">
        <v>5945</v>
      </c>
      <c r="B2737" s="42" t="s">
        <v>2003</v>
      </c>
      <c r="C2737" s="42" t="s">
        <v>303</v>
      </c>
      <c r="D2737" s="42" t="s">
        <v>741</v>
      </c>
      <c r="E2737" s="42" t="s">
        <v>4542</v>
      </c>
      <c r="F2737" s="40">
        <v>219</v>
      </c>
    </row>
    <row r="2738" spans="1:6" x14ac:dyDescent="0.25">
      <c r="A2738" t="s">
        <v>5945</v>
      </c>
      <c r="B2738" s="42" t="s">
        <v>2003</v>
      </c>
      <c r="C2738" s="42" t="s">
        <v>303</v>
      </c>
      <c r="D2738" s="42" t="s">
        <v>743</v>
      </c>
      <c r="E2738" s="42" t="s">
        <v>4543</v>
      </c>
      <c r="F2738" s="40">
        <v>220</v>
      </c>
    </row>
    <row r="2739" spans="1:6" x14ac:dyDescent="0.25">
      <c r="A2739" t="s">
        <v>5945</v>
      </c>
      <c r="B2739" s="42" t="s">
        <v>2003</v>
      </c>
      <c r="C2739" s="42" t="s">
        <v>303</v>
      </c>
      <c r="D2739" s="42" t="s">
        <v>745</v>
      </c>
      <c r="E2739" s="42" t="s">
        <v>4544</v>
      </c>
      <c r="F2739" s="40">
        <v>221</v>
      </c>
    </row>
    <row r="2740" spans="1:6" x14ac:dyDescent="0.25">
      <c r="A2740" t="s">
        <v>5945</v>
      </c>
      <c r="B2740" s="42" t="s">
        <v>2003</v>
      </c>
      <c r="C2740" s="42" t="s">
        <v>303</v>
      </c>
      <c r="D2740" s="42" t="s">
        <v>747</v>
      </c>
      <c r="E2740" s="42" t="s">
        <v>4545</v>
      </c>
      <c r="F2740" s="40">
        <v>222</v>
      </c>
    </row>
    <row r="2741" spans="1:6" x14ac:dyDescent="0.25">
      <c r="A2741" t="s">
        <v>5945</v>
      </c>
      <c r="B2741" s="42" t="s">
        <v>2003</v>
      </c>
      <c r="C2741" s="42" t="s">
        <v>303</v>
      </c>
      <c r="D2741" s="42" t="s">
        <v>749</v>
      </c>
      <c r="E2741" s="42" t="s">
        <v>4546</v>
      </c>
      <c r="F2741" s="40">
        <v>223</v>
      </c>
    </row>
    <row r="2742" spans="1:6" x14ac:dyDescent="0.25">
      <c r="A2742" t="s">
        <v>5945</v>
      </c>
      <c r="B2742" s="42" t="s">
        <v>2003</v>
      </c>
      <c r="C2742" s="42" t="s">
        <v>303</v>
      </c>
      <c r="D2742" s="42" t="s">
        <v>751</v>
      </c>
      <c r="E2742" s="42" t="s">
        <v>4547</v>
      </c>
      <c r="F2742" s="40">
        <v>224</v>
      </c>
    </row>
    <row r="2743" spans="1:6" x14ac:dyDescent="0.25">
      <c r="A2743" t="s">
        <v>5945</v>
      </c>
      <c r="B2743" s="42" t="s">
        <v>2003</v>
      </c>
      <c r="C2743" s="42" t="s">
        <v>303</v>
      </c>
      <c r="D2743" s="42" t="s">
        <v>753</v>
      </c>
      <c r="E2743" s="42" t="s">
        <v>4548</v>
      </c>
      <c r="F2743" s="40">
        <v>225</v>
      </c>
    </row>
    <row r="2744" spans="1:6" x14ac:dyDescent="0.25">
      <c r="A2744" t="s">
        <v>5945</v>
      </c>
      <c r="B2744" s="42" t="s">
        <v>2003</v>
      </c>
      <c r="C2744" s="42" t="s">
        <v>303</v>
      </c>
      <c r="D2744" s="42" t="s">
        <v>755</v>
      </c>
      <c r="E2744" s="42" t="s">
        <v>4549</v>
      </c>
      <c r="F2744" s="40">
        <v>226</v>
      </c>
    </row>
    <row r="2745" spans="1:6" x14ac:dyDescent="0.25">
      <c r="A2745" t="s">
        <v>5945</v>
      </c>
      <c r="B2745" s="42" t="s">
        <v>2003</v>
      </c>
      <c r="C2745" s="42" t="s">
        <v>303</v>
      </c>
      <c r="D2745" s="42" t="s">
        <v>757</v>
      </c>
      <c r="E2745" s="42" t="s">
        <v>4550</v>
      </c>
      <c r="F2745" s="40">
        <v>227</v>
      </c>
    </row>
    <row r="2746" spans="1:6" x14ac:dyDescent="0.25">
      <c r="A2746" t="s">
        <v>5945</v>
      </c>
      <c r="B2746" s="42" t="s">
        <v>2003</v>
      </c>
      <c r="C2746" s="42" t="s">
        <v>303</v>
      </c>
      <c r="D2746" s="42" t="s">
        <v>759</v>
      </c>
      <c r="E2746" s="42" t="s">
        <v>4551</v>
      </c>
      <c r="F2746" s="40">
        <v>228</v>
      </c>
    </row>
    <row r="2747" spans="1:6" x14ac:dyDescent="0.25">
      <c r="A2747" t="s">
        <v>5945</v>
      </c>
      <c r="B2747" s="42" t="s">
        <v>2003</v>
      </c>
      <c r="C2747" s="42" t="s">
        <v>303</v>
      </c>
      <c r="D2747" s="42" t="s">
        <v>761</v>
      </c>
      <c r="E2747" s="42" t="s">
        <v>4552</v>
      </c>
      <c r="F2747" s="40">
        <v>229</v>
      </c>
    </row>
    <row r="2748" spans="1:6" x14ac:dyDescent="0.25">
      <c r="A2748" t="s">
        <v>5945</v>
      </c>
      <c r="B2748" s="42" t="s">
        <v>2003</v>
      </c>
      <c r="C2748" s="42" t="s">
        <v>303</v>
      </c>
      <c r="D2748" s="42" t="s">
        <v>763</v>
      </c>
      <c r="E2748" s="42" t="s">
        <v>4553</v>
      </c>
      <c r="F2748" s="40">
        <v>230</v>
      </c>
    </row>
    <row r="2749" spans="1:6" x14ac:dyDescent="0.25">
      <c r="A2749" t="s">
        <v>5945</v>
      </c>
      <c r="B2749" s="42" t="s">
        <v>2003</v>
      </c>
      <c r="C2749" s="42" t="s">
        <v>303</v>
      </c>
      <c r="D2749" s="42" t="s">
        <v>765</v>
      </c>
      <c r="E2749" s="42" t="s">
        <v>4554</v>
      </c>
      <c r="F2749" s="40">
        <v>231</v>
      </c>
    </row>
    <row r="2750" spans="1:6" x14ac:dyDescent="0.25">
      <c r="A2750" t="s">
        <v>5945</v>
      </c>
      <c r="B2750" s="42" t="s">
        <v>2003</v>
      </c>
      <c r="C2750" s="42" t="s">
        <v>303</v>
      </c>
      <c r="D2750" s="42" t="s">
        <v>767</v>
      </c>
      <c r="E2750" s="42" t="s">
        <v>4555</v>
      </c>
      <c r="F2750" s="40">
        <v>232</v>
      </c>
    </row>
    <row r="2751" spans="1:6" x14ac:dyDescent="0.25">
      <c r="A2751" t="s">
        <v>5945</v>
      </c>
      <c r="B2751" s="42" t="s">
        <v>2003</v>
      </c>
      <c r="C2751" s="42" t="s">
        <v>303</v>
      </c>
      <c r="D2751" s="42" t="s">
        <v>769</v>
      </c>
      <c r="E2751" s="42" t="s">
        <v>4556</v>
      </c>
      <c r="F2751" s="40">
        <v>233</v>
      </c>
    </row>
    <row r="2752" spans="1:6" x14ac:dyDescent="0.25">
      <c r="A2752" t="s">
        <v>5945</v>
      </c>
      <c r="B2752" s="42" t="s">
        <v>2003</v>
      </c>
      <c r="C2752" s="42" t="s">
        <v>303</v>
      </c>
      <c r="D2752" s="42" t="s">
        <v>771</v>
      </c>
      <c r="E2752" s="42" t="s">
        <v>4557</v>
      </c>
      <c r="F2752" s="40">
        <v>234</v>
      </c>
    </row>
    <row r="2753" spans="1:6" x14ac:dyDescent="0.25">
      <c r="A2753" t="s">
        <v>5945</v>
      </c>
      <c r="B2753" s="42" t="s">
        <v>2003</v>
      </c>
      <c r="C2753" s="42" t="s">
        <v>303</v>
      </c>
      <c r="D2753" s="42" t="s">
        <v>773</v>
      </c>
      <c r="E2753" s="42" t="s">
        <v>4558</v>
      </c>
      <c r="F2753" s="40">
        <v>235</v>
      </c>
    </row>
    <row r="2754" spans="1:6" x14ac:dyDescent="0.25">
      <c r="A2754" t="s">
        <v>5945</v>
      </c>
      <c r="B2754" s="42" t="s">
        <v>2003</v>
      </c>
      <c r="C2754" s="42" t="s">
        <v>303</v>
      </c>
      <c r="D2754" s="42" t="s">
        <v>775</v>
      </c>
      <c r="E2754" s="42" t="s">
        <v>4559</v>
      </c>
      <c r="F2754" s="40">
        <v>236</v>
      </c>
    </row>
    <row r="2755" spans="1:6" x14ac:dyDescent="0.25">
      <c r="A2755" t="s">
        <v>5945</v>
      </c>
      <c r="B2755" s="42" t="s">
        <v>2003</v>
      </c>
      <c r="C2755" s="42" t="s">
        <v>303</v>
      </c>
      <c r="D2755" s="42" t="s">
        <v>777</v>
      </c>
      <c r="E2755" s="42" t="s">
        <v>4560</v>
      </c>
      <c r="F2755" s="40">
        <v>237</v>
      </c>
    </row>
    <row r="2756" spans="1:6" x14ac:dyDescent="0.25">
      <c r="A2756" t="s">
        <v>5945</v>
      </c>
      <c r="B2756" s="42" t="s">
        <v>2003</v>
      </c>
      <c r="C2756" s="42" t="s">
        <v>303</v>
      </c>
      <c r="D2756" s="42" t="s">
        <v>779</v>
      </c>
      <c r="E2756" s="42" t="s">
        <v>4561</v>
      </c>
      <c r="F2756" s="40">
        <v>238</v>
      </c>
    </row>
    <row r="2757" spans="1:6" x14ac:dyDescent="0.25">
      <c r="A2757" t="s">
        <v>5945</v>
      </c>
      <c r="B2757" s="42" t="s">
        <v>2003</v>
      </c>
      <c r="C2757" s="42" t="s">
        <v>303</v>
      </c>
      <c r="D2757" s="42" t="s">
        <v>781</v>
      </c>
      <c r="E2757" s="42" t="s">
        <v>4562</v>
      </c>
      <c r="F2757" s="40">
        <v>239</v>
      </c>
    </row>
    <row r="2758" spans="1:6" x14ac:dyDescent="0.25">
      <c r="A2758" t="s">
        <v>5945</v>
      </c>
      <c r="B2758" s="42" t="s">
        <v>2003</v>
      </c>
      <c r="C2758" s="42" t="s">
        <v>303</v>
      </c>
      <c r="D2758" s="42" t="s">
        <v>783</v>
      </c>
      <c r="E2758" s="42" t="s">
        <v>4563</v>
      </c>
      <c r="F2758" s="40">
        <v>240</v>
      </c>
    </row>
    <row r="2759" spans="1:6" x14ac:dyDescent="0.25">
      <c r="A2759" t="s">
        <v>5945</v>
      </c>
      <c r="B2759" s="42" t="s">
        <v>2003</v>
      </c>
      <c r="C2759" s="42" t="s">
        <v>303</v>
      </c>
      <c r="D2759" s="42" t="s">
        <v>785</v>
      </c>
      <c r="E2759" s="42" t="s">
        <v>4564</v>
      </c>
      <c r="F2759" s="40">
        <v>241</v>
      </c>
    </row>
    <row r="2760" spans="1:6" x14ac:dyDescent="0.25">
      <c r="A2760" t="s">
        <v>5945</v>
      </c>
      <c r="B2760" s="42" t="s">
        <v>2003</v>
      </c>
      <c r="C2760" s="42" t="s">
        <v>303</v>
      </c>
      <c r="D2760" s="42" t="s">
        <v>787</v>
      </c>
      <c r="E2760" s="42" t="s">
        <v>4565</v>
      </c>
      <c r="F2760" s="40">
        <v>242</v>
      </c>
    </row>
    <row r="2761" spans="1:6" x14ac:dyDescent="0.25">
      <c r="A2761" t="s">
        <v>5945</v>
      </c>
      <c r="B2761" s="42" t="s">
        <v>2003</v>
      </c>
      <c r="C2761" s="42" t="s">
        <v>303</v>
      </c>
      <c r="D2761" s="42" t="s">
        <v>789</v>
      </c>
      <c r="E2761" s="42" t="s">
        <v>4566</v>
      </c>
      <c r="F2761" s="40">
        <v>243</v>
      </c>
    </row>
    <row r="2762" spans="1:6" x14ac:dyDescent="0.25">
      <c r="A2762" t="s">
        <v>5945</v>
      </c>
      <c r="B2762" s="42" t="s">
        <v>2003</v>
      </c>
      <c r="C2762" s="42" t="s">
        <v>303</v>
      </c>
      <c r="D2762" s="42" t="s">
        <v>791</v>
      </c>
      <c r="E2762" s="42" t="s">
        <v>4567</v>
      </c>
      <c r="F2762" s="40">
        <v>244</v>
      </c>
    </row>
    <row r="2763" spans="1:6" x14ac:dyDescent="0.25">
      <c r="A2763" t="s">
        <v>5945</v>
      </c>
      <c r="B2763" s="42" t="s">
        <v>2003</v>
      </c>
      <c r="C2763" s="42" t="s">
        <v>303</v>
      </c>
      <c r="D2763" s="42" t="s">
        <v>793</v>
      </c>
      <c r="E2763" s="42" t="s">
        <v>4568</v>
      </c>
      <c r="F2763" s="40">
        <v>245</v>
      </c>
    </row>
    <row r="2764" spans="1:6" x14ac:dyDescent="0.25">
      <c r="A2764" t="s">
        <v>5945</v>
      </c>
      <c r="B2764" s="42" t="s">
        <v>2003</v>
      </c>
      <c r="C2764" s="42" t="s">
        <v>303</v>
      </c>
      <c r="D2764" s="42" t="s">
        <v>795</v>
      </c>
      <c r="E2764" s="42" t="s">
        <v>4569</v>
      </c>
      <c r="F2764" s="40">
        <v>246</v>
      </c>
    </row>
    <row r="2765" spans="1:6" x14ac:dyDescent="0.25">
      <c r="A2765" t="s">
        <v>5945</v>
      </c>
      <c r="B2765" s="42" t="s">
        <v>2003</v>
      </c>
      <c r="C2765" s="42" t="s">
        <v>303</v>
      </c>
      <c r="D2765" s="42" t="s">
        <v>797</v>
      </c>
      <c r="E2765" s="42" t="s">
        <v>4570</v>
      </c>
      <c r="F2765" s="40">
        <v>247</v>
      </c>
    </row>
    <row r="2766" spans="1:6" x14ac:dyDescent="0.25">
      <c r="A2766" t="s">
        <v>5945</v>
      </c>
      <c r="B2766" s="42" t="s">
        <v>2003</v>
      </c>
      <c r="C2766" s="42" t="s">
        <v>303</v>
      </c>
      <c r="D2766" s="42" t="s">
        <v>799</v>
      </c>
      <c r="E2766" s="42" t="s">
        <v>4571</v>
      </c>
      <c r="F2766" s="40">
        <v>248</v>
      </c>
    </row>
    <row r="2767" spans="1:6" x14ac:dyDescent="0.25">
      <c r="A2767" t="s">
        <v>5945</v>
      </c>
      <c r="B2767" s="42" t="s">
        <v>2003</v>
      </c>
      <c r="C2767" s="42" t="s">
        <v>303</v>
      </c>
      <c r="D2767" s="42" t="s">
        <v>801</v>
      </c>
      <c r="E2767" s="42" t="s">
        <v>4572</v>
      </c>
      <c r="F2767" s="40">
        <v>249</v>
      </c>
    </row>
    <row r="2768" spans="1:6" x14ac:dyDescent="0.25">
      <c r="A2768" t="s">
        <v>5945</v>
      </c>
      <c r="B2768" s="42" t="s">
        <v>2003</v>
      </c>
      <c r="C2768" s="42" t="s">
        <v>303</v>
      </c>
      <c r="D2768" s="42" t="s">
        <v>803</v>
      </c>
      <c r="E2768" s="42" t="s">
        <v>4573</v>
      </c>
      <c r="F2768" s="40">
        <v>250</v>
      </c>
    </row>
    <row r="2769" spans="1:6" x14ac:dyDescent="0.25">
      <c r="A2769" t="s">
        <v>5945</v>
      </c>
      <c r="B2769" s="42" t="s">
        <v>2003</v>
      </c>
      <c r="C2769" s="42" t="s">
        <v>303</v>
      </c>
      <c r="D2769" s="42" t="s">
        <v>805</v>
      </c>
      <c r="E2769" s="42" t="s">
        <v>4574</v>
      </c>
      <c r="F2769" s="40">
        <v>251</v>
      </c>
    </row>
    <row r="2770" spans="1:6" x14ac:dyDescent="0.25">
      <c r="A2770" t="s">
        <v>5945</v>
      </c>
      <c r="B2770" s="42" t="s">
        <v>2003</v>
      </c>
      <c r="C2770" s="42" t="s">
        <v>303</v>
      </c>
      <c r="D2770" s="42" t="s">
        <v>807</v>
      </c>
      <c r="E2770" s="42" t="s">
        <v>4575</v>
      </c>
      <c r="F2770" s="40">
        <v>252</v>
      </c>
    </row>
    <row r="2771" spans="1:6" x14ac:dyDescent="0.25">
      <c r="A2771" t="s">
        <v>5945</v>
      </c>
      <c r="B2771" s="42" t="s">
        <v>2003</v>
      </c>
      <c r="C2771" s="42" t="s">
        <v>303</v>
      </c>
      <c r="D2771" s="42" t="s">
        <v>809</v>
      </c>
      <c r="E2771" s="42" t="s">
        <v>4576</v>
      </c>
      <c r="F2771" s="40">
        <v>253</v>
      </c>
    </row>
    <row r="2772" spans="1:6" x14ac:dyDescent="0.25">
      <c r="A2772" t="s">
        <v>5945</v>
      </c>
      <c r="B2772" s="42" t="s">
        <v>2003</v>
      </c>
      <c r="C2772" s="42" t="s">
        <v>303</v>
      </c>
      <c r="D2772" s="42" t="s">
        <v>811</v>
      </c>
      <c r="E2772" s="42" t="s">
        <v>4577</v>
      </c>
      <c r="F2772" s="40">
        <v>254</v>
      </c>
    </row>
    <row r="2773" spans="1:6" x14ac:dyDescent="0.25">
      <c r="A2773" t="s">
        <v>5945</v>
      </c>
      <c r="B2773" s="42" t="s">
        <v>2003</v>
      </c>
      <c r="C2773" s="42" t="s">
        <v>303</v>
      </c>
      <c r="D2773" s="42" t="s">
        <v>813</v>
      </c>
      <c r="E2773" s="42" t="s">
        <v>4578</v>
      </c>
      <c r="F2773" s="40">
        <v>255</v>
      </c>
    </row>
    <row r="2774" spans="1:6" x14ac:dyDescent="0.25">
      <c r="A2774" t="s">
        <v>5945</v>
      </c>
      <c r="B2774" s="42" t="s">
        <v>2003</v>
      </c>
      <c r="C2774" s="42" t="s">
        <v>303</v>
      </c>
      <c r="D2774" s="42" t="s">
        <v>815</v>
      </c>
      <c r="E2774" s="42" t="s">
        <v>4579</v>
      </c>
      <c r="F2774" s="40">
        <v>256</v>
      </c>
    </row>
    <row r="2775" spans="1:6" x14ac:dyDescent="0.25">
      <c r="A2775" t="s">
        <v>5945</v>
      </c>
      <c r="B2775" s="42" t="s">
        <v>2003</v>
      </c>
      <c r="C2775" s="42" t="s">
        <v>303</v>
      </c>
      <c r="D2775" s="42" t="s">
        <v>817</v>
      </c>
      <c r="E2775" s="42" t="s">
        <v>4580</v>
      </c>
      <c r="F2775" s="40">
        <v>257</v>
      </c>
    </row>
    <row r="2776" spans="1:6" x14ac:dyDescent="0.25">
      <c r="A2776" t="s">
        <v>5945</v>
      </c>
      <c r="B2776" s="42" t="s">
        <v>2003</v>
      </c>
      <c r="C2776" s="42" t="s">
        <v>303</v>
      </c>
      <c r="D2776" s="42" t="s">
        <v>819</v>
      </c>
      <c r="E2776" s="42" t="s">
        <v>4581</v>
      </c>
      <c r="F2776" s="40">
        <v>258</v>
      </c>
    </row>
    <row r="2777" spans="1:6" x14ac:dyDescent="0.25">
      <c r="A2777" t="s">
        <v>5945</v>
      </c>
      <c r="B2777" s="42" t="s">
        <v>2003</v>
      </c>
      <c r="C2777" s="42" t="s">
        <v>303</v>
      </c>
      <c r="D2777" s="42" t="s">
        <v>821</v>
      </c>
      <c r="E2777" s="42" t="s">
        <v>4582</v>
      </c>
      <c r="F2777" s="40">
        <v>259</v>
      </c>
    </row>
    <row r="2778" spans="1:6" x14ac:dyDescent="0.25">
      <c r="A2778" t="s">
        <v>5945</v>
      </c>
      <c r="B2778" s="42" t="s">
        <v>2003</v>
      </c>
      <c r="C2778" s="42" t="s">
        <v>303</v>
      </c>
      <c r="D2778" s="42" t="s">
        <v>823</v>
      </c>
      <c r="E2778" s="42" t="s">
        <v>4583</v>
      </c>
      <c r="F2778" s="40">
        <v>260</v>
      </c>
    </row>
    <row r="2779" spans="1:6" x14ac:dyDescent="0.25">
      <c r="A2779" t="s">
        <v>5945</v>
      </c>
      <c r="B2779" s="42" t="s">
        <v>2003</v>
      </c>
      <c r="C2779" s="42" t="s">
        <v>303</v>
      </c>
      <c r="D2779" s="42" t="s">
        <v>825</v>
      </c>
      <c r="E2779" s="42" t="s">
        <v>4584</v>
      </c>
      <c r="F2779" s="40">
        <v>261</v>
      </c>
    </row>
    <row r="2780" spans="1:6" x14ac:dyDescent="0.25">
      <c r="A2780" t="s">
        <v>5945</v>
      </c>
      <c r="B2780" s="42" t="s">
        <v>2003</v>
      </c>
      <c r="C2780" s="42" t="s">
        <v>303</v>
      </c>
      <c r="D2780" s="42" t="s">
        <v>827</v>
      </c>
      <c r="E2780" s="42" t="s">
        <v>4585</v>
      </c>
      <c r="F2780" s="40">
        <v>262</v>
      </c>
    </row>
    <row r="2781" spans="1:6" x14ac:dyDescent="0.25">
      <c r="A2781" t="s">
        <v>5945</v>
      </c>
      <c r="B2781" s="42" t="s">
        <v>2003</v>
      </c>
      <c r="C2781" s="42" t="s">
        <v>303</v>
      </c>
      <c r="D2781" s="42" t="s">
        <v>829</v>
      </c>
      <c r="E2781" s="42" t="s">
        <v>4586</v>
      </c>
      <c r="F2781" s="40">
        <v>263</v>
      </c>
    </row>
    <row r="2782" spans="1:6" x14ac:dyDescent="0.25">
      <c r="A2782" t="s">
        <v>5945</v>
      </c>
      <c r="B2782" s="42" t="s">
        <v>2003</v>
      </c>
      <c r="C2782" s="42" t="s">
        <v>303</v>
      </c>
      <c r="D2782" s="42" t="s">
        <v>831</v>
      </c>
      <c r="E2782" s="42" t="s">
        <v>4587</v>
      </c>
      <c r="F2782" s="40">
        <v>264</v>
      </c>
    </row>
    <row r="2783" spans="1:6" x14ac:dyDescent="0.25">
      <c r="A2783" t="s">
        <v>5945</v>
      </c>
      <c r="B2783" s="42" t="s">
        <v>2003</v>
      </c>
      <c r="C2783" s="42" t="s">
        <v>303</v>
      </c>
      <c r="D2783" s="42" t="s">
        <v>833</v>
      </c>
      <c r="E2783" s="42" t="s">
        <v>4588</v>
      </c>
      <c r="F2783" s="40">
        <v>265</v>
      </c>
    </row>
    <row r="2784" spans="1:6" x14ac:dyDescent="0.25">
      <c r="A2784" t="s">
        <v>5945</v>
      </c>
      <c r="B2784" s="42" t="s">
        <v>2003</v>
      </c>
      <c r="C2784" s="42" t="s">
        <v>303</v>
      </c>
      <c r="D2784" s="42" t="s">
        <v>835</v>
      </c>
      <c r="E2784" s="42" t="s">
        <v>4589</v>
      </c>
      <c r="F2784" s="40">
        <v>266</v>
      </c>
    </row>
    <row r="2785" spans="1:6" x14ac:dyDescent="0.25">
      <c r="A2785" t="s">
        <v>5945</v>
      </c>
      <c r="B2785" s="42" t="s">
        <v>2003</v>
      </c>
      <c r="C2785" s="42" t="s">
        <v>303</v>
      </c>
      <c r="D2785" s="42" t="s">
        <v>837</v>
      </c>
      <c r="E2785" s="42" t="s">
        <v>4590</v>
      </c>
      <c r="F2785" s="40">
        <v>267</v>
      </c>
    </row>
    <row r="2786" spans="1:6" x14ac:dyDescent="0.25">
      <c r="A2786" t="s">
        <v>5945</v>
      </c>
      <c r="B2786" s="42" t="s">
        <v>2003</v>
      </c>
      <c r="C2786" s="42" t="s">
        <v>303</v>
      </c>
      <c r="D2786" s="42" t="s">
        <v>839</v>
      </c>
      <c r="E2786" s="42" t="s">
        <v>4591</v>
      </c>
      <c r="F2786" s="40">
        <v>268</v>
      </c>
    </row>
    <row r="2787" spans="1:6" x14ac:dyDescent="0.25">
      <c r="A2787" t="s">
        <v>5945</v>
      </c>
      <c r="B2787" s="42" t="s">
        <v>2003</v>
      </c>
      <c r="C2787" s="42" t="s">
        <v>303</v>
      </c>
      <c r="D2787" s="42" t="s">
        <v>841</v>
      </c>
      <c r="E2787" s="42" t="s">
        <v>4592</v>
      </c>
      <c r="F2787" s="40">
        <v>269</v>
      </c>
    </row>
    <row r="2788" spans="1:6" x14ac:dyDescent="0.25">
      <c r="A2788" t="s">
        <v>5945</v>
      </c>
      <c r="B2788" s="42" t="s">
        <v>2003</v>
      </c>
      <c r="C2788" s="42" t="s">
        <v>303</v>
      </c>
      <c r="D2788" s="42" t="s">
        <v>843</v>
      </c>
      <c r="E2788" s="42" t="s">
        <v>4593</v>
      </c>
      <c r="F2788" s="40">
        <v>270</v>
      </c>
    </row>
    <row r="2789" spans="1:6" x14ac:dyDescent="0.25">
      <c r="A2789" t="s">
        <v>5945</v>
      </c>
      <c r="B2789" s="42" t="s">
        <v>2003</v>
      </c>
      <c r="C2789" s="42" t="s">
        <v>303</v>
      </c>
      <c r="D2789" s="42" t="s">
        <v>845</v>
      </c>
      <c r="E2789" s="42" t="s">
        <v>4594</v>
      </c>
      <c r="F2789" s="40">
        <v>271</v>
      </c>
    </row>
    <row r="2790" spans="1:6" x14ac:dyDescent="0.25">
      <c r="A2790" t="s">
        <v>5945</v>
      </c>
      <c r="B2790" s="42" t="s">
        <v>2003</v>
      </c>
      <c r="C2790" s="42" t="s">
        <v>303</v>
      </c>
      <c r="D2790" s="42" t="s">
        <v>847</v>
      </c>
      <c r="E2790" s="42" t="s">
        <v>4595</v>
      </c>
      <c r="F2790" s="40">
        <v>272</v>
      </c>
    </row>
    <row r="2791" spans="1:6" x14ac:dyDescent="0.25">
      <c r="A2791" t="s">
        <v>5945</v>
      </c>
      <c r="B2791" s="42" t="s">
        <v>2003</v>
      </c>
      <c r="C2791" s="42" t="s">
        <v>303</v>
      </c>
      <c r="D2791" s="42" t="s">
        <v>849</v>
      </c>
      <c r="E2791" s="42" t="s">
        <v>4596</v>
      </c>
      <c r="F2791" s="40">
        <v>273</v>
      </c>
    </row>
    <row r="2792" spans="1:6" x14ac:dyDescent="0.25">
      <c r="A2792" t="s">
        <v>5945</v>
      </c>
      <c r="B2792" s="42" t="s">
        <v>2003</v>
      </c>
      <c r="C2792" s="42" t="s">
        <v>303</v>
      </c>
      <c r="D2792" s="42" t="s">
        <v>851</v>
      </c>
      <c r="E2792" s="42" t="s">
        <v>4597</v>
      </c>
      <c r="F2792" s="40">
        <v>274</v>
      </c>
    </row>
    <row r="2793" spans="1:6" x14ac:dyDescent="0.25">
      <c r="A2793" t="s">
        <v>5945</v>
      </c>
      <c r="B2793" s="42" t="s">
        <v>2003</v>
      </c>
      <c r="C2793" s="42" t="s">
        <v>303</v>
      </c>
      <c r="D2793" s="42" t="s">
        <v>853</v>
      </c>
      <c r="E2793" s="42" t="s">
        <v>4598</v>
      </c>
      <c r="F2793" s="40">
        <v>275</v>
      </c>
    </row>
    <row r="2794" spans="1:6" x14ac:dyDescent="0.25">
      <c r="A2794" t="s">
        <v>5945</v>
      </c>
      <c r="B2794" s="42" t="s">
        <v>2003</v>
      </c>
      <c r="C2794" s="42" t="s">
        <v>303</v>
      </c>
      <c r="D2794" s="42" t="s">
        <v>855</v>
      </c>
      <c r="E2794" s="42" t="s">
        <v>4599</v>
      </c>
      <c r="F2794" s="40">
        <v>276</v>
      </c>
    </row>
    <row r="2795" spans="1:6" x14ac:dyDescent="0.25">
      <c r="A2795" t="s">
        <v>5945</v>
      </c>
      <c r="B2795" s="42" t="s">
        <v>2003</v>
      </c>
      <c r="C2795" s="42" t="s">
        <v>303</v>
      </c>
      <c r="D2795" s="42" t="s">
        <v>857</v>
      </c>
      <c r="E2795" s="42" t="s">
        <v>4600</v>
      </c>
      <c r="F2795" s="40">
        <v>277</v>
      </c>
    </row>
    <row r="2796" spans="1:6" x14ac:dyDescent="0.25">
      <c r="A2796" t="s">
        <v>5945</v>
      </c>
      <c r="B2796" s="42" t="s">
        <v>2003</v>
      </c>
      <c r="C2796" s="42" t="s">
        <v>303</v>
      </c>
      <c r="D2796" s="42" t="s">
        <v>859</v>
      </c>
      <c r="E2796" s="42" t="s">
        <v>4601</v>
      </c>
      <c r="F2796" s="40">
        <v>278</v>
      </c>
    </row>
    <row r="2797" spans="1:6" x14ac:dyDescent="0.25">
      <c r="A2797" t="s">
        <v>5945</v>
      </c>
      <c r="B2797" s="42" t="s">
        <v>2003</v>
      </c>
      <c r="C2797" s="42" t="s">
        <v>303</v>
      </c>
      <c r="D2797" s="42" t="s">
        <v>861</v>
      </c>
      <c r="E2797" s="42" t="s">
        <v>4602</v>
      </c>
      <c r="F2797" s="40">
        <v>279</v>
      </c>
    </row>
    <row r="2798" spans="1:6" x14ac:dyDescent="0.25">
      <c r="A2798" t="s">
        <v>5945</v>
      </c>
      <c r="B2798" s="42" t="s">
        <v>2003</v>
      </c>
      <c r="C2798" s="42" t="s">
        <v>303</v>
      </c>
      <c r="D2798" s="42" t="s">
        <v>863</v>
      </c>
      <c r="E2798" s="42" t="s">
        <v>4603</v>
      </c>
      <c r="F2798" s="40">
        <v>280</v>
      </c>
    </row>
    <row r="2799" spans="1:6" x14ac:dyDescent="0.25">
      <c r="A2799" t="s">
        <v>5945</v>
      </c>
      <c r="B2799" s="42" t="s">
        <v>2003</v>
      </c>
      <c r="C2799" s="42" t="s">
        <v>303</v>
      </c>
      <c r="D2799" s="42" t="s">
        <v>865</v>
      </c>
      <c r="E2799" s="42" t="s">
        <v>4604</v>
      </c>
      <c r="F2799" s="40">
        <v>281</v>
      </c>
    </row>
    <row r="2800" spans="1:6" x14ac:dyDescent="0.25">
      <c r="A2800" t="s">
        <v>5945</v>
      </c>
      <c r="B2800" s="42" t="s">
        <v>2003</v>
      </c>
      <c r="C2800" s="42" t="s">
        <v>303</v>
      </c>
      <c r="D2800" s="42" t="s">
        <v>867</v>
      </c>
      <c r="E2800" s="42" t="s">
        <v>4605</v>
      </c>
      <c r="F2800" s="40">
        <v>282</v>
      </c>
    </row>
    <row r="2801" spans="1:6" x14ac:dyDescent="0.25">
      <c r="A2801" t="s">
        <v>5945</v>
      </c>
      <c r="B2801" s="42" t="s">
        <v>2003</v>
      </c>
      <c r="C2801" s="42" t="s">
        <v>303</v>
      </c>
      <c r="D2801" s="42" t="s">
        <v>869</v>
      </c>
      <c r="E2801" s="42" t="s">
        <v>4606</v>
      </c>
      <c r="F2801" s="40">
        <v>283</v>
      </c>
    </row>
    <row r="2802" spans="1:6" x14ac:dyDescent="0.25">
      <c r="A2802" t="s">
        <v>5945</v>
      </c>
      <c r="B2802" s="42" t="s">
        <v>2003</v>
      </c>
      <c r="C2802" s="42" t="s">
        <v>303</v>
      </c>
      <c r="D2802" s="42" t="s">
        <v>871</v>
      </c>
      <c r="E2802" s="42" t="s">
        <v>4607</v>
      </c>
      <c r="F2802" s="40">
        <v>284</v>
      </c>
    </row>
    <row r="2803" spans="1:6" x14ac:dyDescent="0.25">
      <c r="A2803" t="s">
        <v>5945</v>
      </c>
      <c r="B2803" s="42" t="s">
        <v>2003</v>
      </c>
      <c r="C2803" s="42" t="s">
        <v>303</v>
      </c>
      <c r="D2803" s="42" t="s">
        <v>873</v>
      </c>
      <c r="E2803" s="42" t="s">
        <v>4608</v>
      </c>
      <c r="F2803" s="40">
        <v>285</v>
      </c>
    </row>
    <row r="2804" spans="1:6" x14ac:dyDescent="0.25">
      <c r="A2804" t="s">
        <v>5945</v>
      </c>
      <c r="B2804" s="42" t="s">
        <v>2003</v>
      </c>
      <c r="C2804" s="42" t="s">
        <v>303</v>
      </c>
      <c r="D2804" s="42" t="s">
        <v>875</v>
      </c>
      <c r="E2804" s="42" t="s">
        <v>4609</v>
      </c>
      <c r="F2804" s="40">
        <v>286</v>
      </c>
    </row>
    <row r="2805" spans="1:6" x14ac:dyDescent="0.25">
      <c r="A2805" t="s">
        <v>5945</v>
      </c>
      <c r="B2805" s="42" t="s">
        <v>2003</v>
      </c>
      <c r="C2805" s="42" t="s">
        <v>303</v>
      </c>
      <c r="D2805" s="42" t="s">
        <v>877</v>
      </c>
      <c r="E2805" s="42" t="s">
        <v>4610</v>
      </c>
      <c r="F2805" s="40">
        <v>287</v>
      </c>
    </row>
    <row r="2806" spans="1:6" x14ac:dyDescent="0.25">
      <c r="A2806" t="s">
        <v>5945</v>
      </c>
      <c r="B2806" s="42" t="s">
        <v>2003</v>
      </c>
      <c r="C2806" s="42" t="s">
        <v>303</v>
      </c>
      <c r="D2806" s="42" t="s">
        <v>879</v>
      </c>
      <c r="E2806" s="42" t="s">
        <v>4611</v>
      </c>
      <c r="F2806" s="40">
        <v>288</v>
      </c>
    </row>
    <row r="2807" spans="1:6" x14ac:dyDescent="0.25">
      <c r="A2807" t="s">
        <v>5945</v>
      </c>
      <c r="B2807" s="42" t="s">
        <v>2003</v>
      </c>
      <c r="C2807" s="42" t="s">
        <v>303</v>
      </c>
      <c r="D2807" s="42" t="s">
        <v>881</v>
      </c>
      <c r="E2807" s="42" t="s">
        <v>4612</v>
      </c>
      <c r="F2807" s="40">
        <v>289</v>
      </c>
    </row>
    <row r="2808" spans="1:6" x14ac:dyDescent="0.25">
      <c r="A2808" t="s">
        <v>5945</v>
      </c>
      <c r="B2808" s="42" t="s">
        <v>2003</v>
      </c>
      <c r="C2808" s="42" t="s">
        <v>303</v>
      </c>
      <c r="D2808" s="42" t="s">
        <v>883</v>
      </c>
      <c r="E2808" s="42" t="s">
        <v>4613</v>
      </c>
      <c r="F2808" s="40">
        <v>290</v>
      </c>
    </row>
    <row r="2809" spans="1:6" x14ac:dyDescent="0.25">
      <c r="A2809" t="s">
        <v>5945</v>
      </c>
      <c r="B2809" s="42" t="s">
        <v>2003</v>
      </c>
      <c r="C2809" s="42" t="s">
        <v>303</v>
      </c>
      <c r="D2809" s="42" t="s">
        <v>885</v>
      </c>
      <c r="E2809" s="42" t="s">
        <v>4614</v>
      </c>
      <c r="F2809" s="40">
        <v>291</v>
      </c>
    </row>
    <row r="2810" spans="1:6" x14ac:dyDescent="0.25">
      <c r="A2810" t="s">
        <v>5945</v>
      </c>
      <c r="B2810" s="42" t="s">
        <v>2003</v>
      </c>
      <c r="C2810" s="42" t="s">
        <v>303</v>
      </c>
      <c r="D2810" s="42" t="s">
        <v>887</v>
      </c>
      <c r="E2810" s="42" t="s">
        <v>4615</v>
      </c>
      <c r="F2810" s="40">
        <v>292</v>
      </c>
    </row>
    <row r="2811" spans="1:6" x14ac:dyDescent="0.25">
      <c r="A2811" t="s">
        <v>5945</v>
      </c>
      <c r="B2811" s="42" t="s">
        <v>2003</v>
      </c>
      <c r="C2811" s="42" t="s">
        <v>303</v>
      </c>
      <c r="D2811" s="42" t="s">
        <v>889</v>
      </c>
      <c r="E2811" s="42" t="s">
        <v>4616</v>
      </c>
      <c r="F2811" s="40">
        <v>293</v>
      </c>
    </row>
    <row r="2812" spans="1:6" x14ac:dyDescent="0.25">
      <c r="A2812" t="s">
        <v>5945</v>
      </c>
      <c r="B2812" s="42" t="s">
        <v>2003</v>
      </c>
      <c r="C2812" s="42" t="s">
        <v>303</v>
      </c>
      <c r="D2812" s="42" t="s">
        <v>891</v>
      </c>
      <c r="E2812" s="42" t="s">
        <v>4617</v>
      </c>
      <c r="F2812" s="40">
        <v>294</v>
      </c>
    </row>
    <row r="2813" spans="1:6" x14ac:dyDescent="0.25">
      <c r="A2813" t="s">
        <v>5945</v>
      </c>
      <c r="B2813" s="42" t="s">
        <v>2003</v>
      </c>
      <c r="C2813" s="42" t="s">
        <v>303</v>
      </c>
      <c r="D2813" s="42" t="s">
        <v>893</v>
      </c>
      <c r="E2813" s="42" t="s">
        <v>4618</v>
      </c>
      <c r="F2813" s="40">
        <v>295</v>
      </c>
    </row>
    <row r="2814" spans="1:6" x14ac:dyDescent="0.25">
      <c r="A2814" t="s">
        <v>5945</v>
      </c>
      <c r="B2814" s="42" t="s">
        <v>2003</v>
      </c>
      <c r="C2814" s="42" t="s">
        <v>303</v>
      </c>
      <c r="D2814" s="42" t="s">
        <v>895</v>
      </c>
      <c r="E2814" s="42" t="s">
        <v>4619</v>
      </c>
      <c r="F2814" s="40">
        <v>296</v>
      </c>
    </row>
    <row r="2815" spans="1:6" x14ac:dyDescent="0.25">
      <c r="A2815" t="s">
        <v>5945</v>
      </c>
      <c r="B2815" s="42" t="s">
        <v>2003</v>
      </c>
      <c r="C2815" s="42" t="s">
        <v>303</v>
      </c>
      <c r="D2815" s="42" t="s">
        <v>897</v>
      </c>
      <c r="E2815" s="42" t="s">
        <v>4620</v>
      </c>
      <c r="F2815" s="40">
        <v>297</v>
      </c>
    </row>
    <row r="2816" spans="1:6" x14ac:dyDescent="0.25">
      <c r="A2816" t="s">
        <v>5945</v>
      </c>
      <c r="B2816" s="42" t="s">
        <v>2003</v>
      </c>
      <c r="C2816" s="42" t="s">
        <v>303</v>
      </c>
      <c r="D2816" s="42" t="s">
        <v>899</v>
      </c>
      <c r="E2816" s="42" t="s">
        <v>4621</v>
      </c>
      <c r="F2816" s="40">
        <v>298</v>
      </c>
    </row>
    <row r="2817" spans="1:6" x14ac:dyDescent="0.25">
      <c r="A2817" t="s">
        <v>5945</v>
      </c>
      <c r="B2817" s="42" t="s">
        <v>2003</v>
      </c>
      <c r="C2817" s="42" t="s">
        <v>303</v>
      </c>
      <c r="D2817" s="42" t="s">
        <v>901</v>
      </c>
      <c r="E2817" s="42" t="s">
        <v>4622</v>
      </c>
      <c r="F2817" s="40">
        <v>299</v>
      </c>
    </row>
    <row r="2818" spans="1:6" x14ac:dyDescent="0.25">
      <c r="A2818" t="s">
        <v>5945</v>
      </c>
      <c r="B2818" s="42" t="s">
        <v>2003</v>
      </c>
      <c r="C2818" s="42" t="s">
        <v>303</v>
      </c>
      <c r="D2818" s="42" t="s">
        <v>903</v>
      </c>
      <c r="E2818" s="42" t="s">
        <v>4623</v>
      </c>
      <c r="F2818" s="40">
        <v>300</v>
      </c>
    </row>
    <row r="2819" spans="1:6" x14ac:dyDescent="0.25">
      <c r="A2819" t="s">
        <v>5945</v>
      </c>
      <c r="B2819" s="42" t="s">
        <v>2003</v>
      </c>
      <c r="C2819" s="42" t="s">
        <v>303</v>
      </c>
      <c r="D2819" s="42" t="s">
        <v>905</v>
      </c>
      <c r="E2819" s="42" t="s">
        <v>4624</v>
      </c>
      <c r="F2819" s="40">
        <v>301</v>
      </c>
    </row>
    <row r="2820" spans="1:6" x14ac:dyDescent="0.25">
      <c r="A2820" t="s">
        <v>5945</v>
      </c>
      <c r="B2820" s="42" t="s">
        <v>2003</v>
      </c>
      <c r="C2820" s="42" t="s">
        <v>303</v>
      </c>
      <c r="D2820" s="42" t="s">
        <v>907</v>
      </c>
      <c r="E2820" s="42" t="s">
        <v>4625</v>
      </c>
      <c r="F2820" s="40">
        <v>302</v>
      </c>
    </row>
    <row r="2821" spans="1:6" x14ac:dyDescent="0.25">
      <c r="A2821" t="s">
        <v>5945</v>
      </c>
      <c r="B2821" s="42" t="s">
        <v>2003</v>
      </c>
      <c r="C2821" s="42" t="s">
        <v>303</v>
      </c>
      <c r="D2821" s="42" t="s">
        <v>909</v>
      </c>
      <c r="E2821" s="42" t="s">
        <v>4626</v>
      </c>
      <c r="F2821" s="40">
        <v>303</v>
      </c>
    </row>
    <row r="2822" spans="1:6" x14ac:dyDescent="0.25">
      <c r="A2822" t="s">
        <v>5945</v>
      </c>
      <c r="B2822" s="42" t="s">
        <v>2003</v>
      </c>
      <c r="C2822" s="42" t="s">
        <v>303</v>
      </c>
      <c r="D2822" s="42" t="s">
        <v>911</v>
      </c>
      <c r="E2822" s="42" t="s">
        <v>4627</v>
      </c>
      <c r="F2822" s="40">
        <v>304</v>
      </c>
    </row>
    <row r="2823" spans="1:6" x14ac:dyDescent="0.25">
      <c r="A2823" t="s">
        <v>5945</v>
      </c>
      <c r="B2823" s="42" t="s">
        <v>2003</v>
      </c>
      <c r="C2823" s="42" t="s">
        <v>303</v>
      </c>
      <c r="D2823" s="42" t="s">
        <v>913</v>
      </c>
      <c r="E2823" s="42" t="s">
        <v>4628</v>
      </c>
      <c r="F2823" s="40">
        <v>305</v>
      </c>
    </row>
    <row r="2824" spans="1:6" x14ac:dyDescent="0.25">
      <c r="A2824" t="s">
        <v>5945</v>
      </c>
      <c r="B2824" s="42" t="s">
        <v>2003</v>
      </c>
      <c r="C2824" s="42" t="s">
        <v>303</v>
      </c>
      <c r="D2824" s="42" t="s">
        <v>915</v>
      </c>
      <c r="E2824" s="42" t="s">
        <v>4629</v>
      </c>
      <c r="F2824" s="40">
        <v>306</v>
      </c>
    </row>
    <row r="2825" spans="1:6" x14ac:dyDescent="0.25">
      <c r="A2825" t="s">
        <v>5945</v>
      </c>
      <c r="B2825" s="42" t="s">
        <v>2003</v>
      </c>
      <c r="C2825" s="42" t="s">
        <v>303</v>
      </c>
      <c r="D2825" s="42" t="s">
        <v>917</v>
      </c>
      <c r="E2825" s="42" t="s">
        <v>4630</v>
      </c>
      <c r="F2825" s="40">
        <v>307</v>
      </c>
    </row>
    <row r="2826" spans="1:6" x14ac:dyDescent="0.25">
      <c r="A2826" t="s">
        <v>5945</v>
      </c>
      <c r="B2826" s="42" t="s">
        <v>2003</v>
      </c>
      <c r="C2826" s="42" t="s">
        <v>303</v>
      </c>
      <c r="D2826" s="42" t="s">
        <v>919</v>
      </c>
      <c r="E2826" s="42" t="s">
        <v>4631</v>
      </c>
      <c r="F2826" s="40">
        <v>308</v>
      </c>
    </row>
    <row r="2827" spans="1:6" x14ac:dyDescent="0.25">
      <c r="A2827" t="s">
        <v>5945</v>
      </c>
      <c r="B2827" s="42" t="s">
        <v>2003</v>
      </c>
      <c r="C2827" s="42" t="s">
        <v>303</v>
      </c>
      <c r="D2827" s="42" t="s">
        <v>921</v>
      </c>
      <c r="E2827" s="42" t="s">
        <v>4632</v>
      </c>
      <c r="F2827" s="40">
        <v>309</v>
      </c>
    </row>
    <row r="2828" spans="1:6" x14ac:dyDescent="0.25">
      <c r="A2828" t="s">
        <v>5945</v>
      </c>
      <c r="B2828" s="42" t="s">
        <v>2003</v>
      </c>
      <c r="C2828" s="42" t="s">
        <v>303</v>
      </c>
      <c r="D2828" s="42" t="s">
        <v>923</v>
      </c>
      <c r="E2828" s="42" t="s">
        <v>4633</v>
      </c>
      <c r="F2828" s="40">
        <v>310</v>
      </c>
    </row>
    <row r="2829" spans="1:6" x14ac:dyDescent="0.25">
      <c r="A2829" t="s">
        <v>5945</v>
      </c>
      <c r="B2829" s="42" t="s">
        <v>2003</v>
      </c>
      <c r="C2829" s="42" t="s">
        <v>303</v>
      </c>
      <c r="D2829" s="42" t="s">
        <v>925</v>
      </c>
      <c r="E2829" s="42" t="s">
        <v>4634</v>
      </c>
      <c r="F2829" s="40">
        <v>311</v>
      </c>
    </row>
    <row r="2830" spans="1:6" x14ac:dyDescent="0.25">
      <c r="A2830" t="s">
        <v>5945</v>
      </c>
      <c r="B2830" s="42" t="s">
        <v>2003</v>
      </c>
      <c r="C2830" s="42" t="s">
        <v>303</v>
      </c>
      <c r="D2830" s="42" t="s">
        <v>927</v>
      </c>
      <c r="E2830" s="42" t="s">
        <v>4635</v>
      </c>
      <c r="F2830" s="40">
        <v>312</v>
      </c>
    </row>
    <row r="2831" spans="1:6" x14ac:dyDescent="0.25">
      <c r="A2831" t="s">
        <v>5945</v>
      </c>
      <c r="B2831" s="42" t="s">
        <v>2003</v>
      </c>
      <c r="C2831" s="42" t="s">
        <v>303</v>
      </c>
      <c r="D2831" s="42" t="s">
        <v>929</v>
      </c>
      <c r="E2831" s="42" t="s">
        <v>4636</v>
      </c>
      <c r="F2831" s="40">
        <v>313</v>
      </c>
    </row>
    <row r="2832" spans="1:6" x14ac:dyDescent="0.25">
      <c r="A2832" t="s">
        <v>5945</v>
      </c>
      <c r="B2832" s="42" t="s">
        <v>2003</v>
      </c>
      <c r="C2832" s="42" t="s">
        <v>303</v>
      </c>
      <c r="D2832" s="42" t="s">
        <v>931</v>
      </c>
      <c r="E2832" s="42" t="s">
        <v>4637</v>
      </c>
      <c r="F2832" s="40">
        <v>314</v>
      </c>
    </row>
    <row r="2833" spans="1:6" x14ac:dyDescent="0.25">
      <c r="A2833" t="s">
        <v>5945</v>
      </c>
      <c r="B2833" s="42" t="s">
        <v>2003</v>
      </c>
      <c r="C2833" s="42" t="s">
        <v>303</v>
      </c>
      <c r="D2833" s="42" t="s">
        <v>933</v>
      </c>
      <c r="E2833" s="42" t="s">
        <v>4638</v>
      </c>
      <c r="F2833" s="40">
        <v>315</v>
      </c>
    </row>
    <row r="2834" spans="1:6" x14ac:dyDescent="0.25">
      <c r="A2834" t="s">
        <v>5945</v>
      </c>
      <c r="B2834" s="42" t="s">
        <v>2003</v>
      </c>
      <c r="C2834" s="42" t="s">
        <v>303</v>
      </c>
      <c r="D2834" s="42" t="s">
        <v>935</v>
      </c>
      <c r="E2834" s="42" t="s">
        <v>4639</v>
      </c>
      <c r="F2834" s="40">
        <v>316</v>
      </c>
    </row>
    <row r="2835" spans="1:6" x14ac:dyDescent="0.25">
      <c r="A2835" t="s">
        <v>5945</v>
      </c>
      <c r="B2835" s="42" t="s">
        <v>2003</v>
      </c>
      <c r="C2835" s="42" t="s">
        <v>303</v>
      </c>
      <c r="D2835" s="42" t="s">
        <v>937</v>
      </c>
      <c r="E2835" s="42" t="s">
        <v>4640</v>
      </c>
      <c r="F2835" s="40">
        <v>317</v>
      </c>
    </row>
    <row r="2836" spans="1:6" x14ac:dyDescent="0.25">
      <c r="A2836" t="s">
        <v>5945</v>
      </c>
      <c r="B2836" s="42" t="s">
        <v>2003</v>
      </c>
      <c r="C2836" s="42" t="s">
        <v>303</v>
      </c>
      <c r="D2836" s="42" t="s">
        <v>939</v>
      </c>
      <c r="E2836" s="42" t="s">
        <v>4641</v>
      </c>
      <c r="F2836" s="40">
        <v>318</v>
      </c>
    </row>
    <row r="2837" spans="1:6" x14ac:dyDescent="0.25">
      <c r="A2837" t="s">
        <v>5945</v>
      </c>
      <c r="B2837" s="42" t="s">
        <v>2003</v>
      </c>
      <c r="C2837" s="42" t="s">
        <v>303</v>
      </c>
      <c r="D2837" s="42" t="s">
        <v>941</v>
      </c>
      <c r="E2837" s="42" t="s">
        <v>4642</v>
      </c>
      <c r="F2837" s="40">
        <v>319</v>
      </c>
    </row>
    <row r="2838" spans="1:6" x14ac:dyDescent="0.25">
      <c r="A2838" t="s">
        <v>5945</v>
      </c>
      <c r="B2838" s="42" t="s">
        <v>2003</v>
      </c>
      <c r="C2838" s="42" t="s">
        <v>303</v>
      </c>
      <c r="D2838" s="42" t="s">
        <v>943</v>
      </c>
      <c r="E2838" s="42" t="s">
        <v>4643</v>
      </c>
      <c r="F2838" s="40">
        <v>320</v>
      </c>
    </row>
    <row r="2839" spans="1:6" x14ac:dyDescent="0.25">
      <c r="A2839" t="s">
        <v>5945</v>
      </c>
      <c r="B2839" s="42" t="s">
        <v>2003</v>
      </c>
      <c r="C2839" s="42" t="s">
        <v>303</v>
      </c>
      <c r="D2839" s="42" t="s">
        <v>945</v>
      </c>
      <c r="E2839" s="42" t="s">
        <v>4644</v>
      </c>
      <c r="F2839" s="40">
        <v>321</v>
      </c>
    </row>
    <row r="2840" spans="1:6" x14ac:dyDescent="0.25">
      <c r="A2840" t="s">
        <v>5945</v>
      </c>
      <c r="B2840" s="42" t="s">
        <v>2003</v>
      </c>
      <c r="C2840" s="42" t="s">
        <v>303</v>
      </c>
      <c r="D2840" s="42" t="s">
        <v>947</v>
      </c>
      <c r="E2840" s="42" t="s">
        <v>4645</v>
      </c>
      <c r="F2840" s="40">
        <v>322</v>
      </c>
    </row>
    <row r="2841" spans="1:6" x14ac:dyDescent="0.25">
      <c r="A2841" t="s">
        <v>5945</v>
      </c>
      <c r="B2841" s="42" t="s">
        <v>2003</v>
      </c>
      <c r="C2841" s="42" t="s">
        <v>303</v>
      </c>
      <c r="D2841" s="42" t="s">
        <v>949</v>
      </c>
      <c r="E2841" s="42" t="s">
        <v>4646</v>
      </c>
      <c r="F2841" s="40">
        <v>323</v>
      </c>
    </row>
    <row r="2842" spans="1:6" x14ac:dyDescent="0.25">
      <c r="A2842" t="s">
        <v>5945</v>
      </c>
      <c r="B2842" s="42" t="s">
        <v>2003</v>
      </c>
      <c r="C2842" s="42" t="s">
        <v>303</v>
      </c>
      <c r="D2842" s="42" t="s">
        <v>951</v>
      </c>
      <c r="E2842" s="42" t="s">
        <v>4647</v>
      </c>
      <c r="F2842" s="40">
        <v>324</v>
      </c>
    </row>
    <row r="2843" spans="1:6" x14ac:dyDescent="0.25">
      <c r="A2843" t="s">
        <v>5945</v>
      </c>
      <c r="B2843" s="42" t="s">
        <v>2003</v>
      </c>
      <c r="C2843" s="42" t="s">
        <v>303</v>
      </c>
      <c r="D2843" s="42" t="s">
        <v>953</v>
      </c>
      <c r="E2843" s="42" t="s">
        <v>4648</v>
      </c>
      <c r="F2843" s="40">
        <v>325</v>
      </c>
    </row>
    <row r="2844" spans="1:6" x14ac:dyDescent="0.25">
      <c r="A2844" t="s">
        <v>5945</v>
      </c>
      <c r="B2844" s="42" t="s">
        <v>2003</v>
      </c>
      <c r="C2844" s="42" t="s">
        <v>303</v>
      </c>
      <c r="D2844" s="42" t="s">
        <v>955</v>
      </c>
      <c r="E2844" s="42" t="s">
        <v>4649</v>
      </c>
      <c r="F2844" s="40">
        <v>326</v>
      </c>
    </row>
    <row r="2845" spans="1:6" x14ac:dyDescent="0.25">
      <c r="A2845" t="s">
        <v>5945</v>
      </c>
      <c r="B2845" s="42" t="s">
        <v>2003</v>
      </c>
      <c r="C2845" s="42" t="s">
        <v>303</v>
      </c>
      <c r="D2845" s="42" t="s">
        <v>957</v>
      </c>
      <c r="E2845" s="42" t="s">
        <v>4650</v>
      </c>
      <c r="F2845" s="40">
        <v>327</v>
      </c>
    </row>
    <row r="2846" spans="1:6" x14ac:dyDescent="0.25">
      <c r="A2846" t="s">
        <v>5945</v>
      </c>
      <c r="B2846" s="42" t="s">
        <v>2003</v>
      </c>
      <c r="C2846" s="42" t="s">
        <v>303</v>
      </c>
      <c r="D2846" s="42" t="s">
        <v>959</v>
      </c>
      <c r="E2846" s="42" t="s">
        <v>4651</v>
      </c>
      <c r="F2846" s="40">
        <v>328</v>
      </c>
    </row>
    <row r="2847" spans="1:6" x14ac:dyDescent="0.25">
      <c r="A2847" t="s">
        <v>5945</v>
      </c>
      <c r="B2847" s="42" t="s">
        <v>2003</v>
      </c>
      <c r="C2847" s="42" t="s">
        <v>303</v>
      </c>
      <c r="D2847" s="42" t="s">
        <v>961</v>
      </c>
      <c r="E2847" s="42" t="s">
        <v>4652</v>
      </c>
      <c r="F2847" s="40">
        <v>329</v>
      </c>
    </row>
    <row r="2848" spans="1:6" x14ac:dyDescent="0.25">
      <c r="A2848" t="s">
        <v>5945</v>
      </c>
      <c r="B2848" s="42" t="s">
        <v>2003</v>
      </c>
      <c r="C2848" s="42" t="s">
        <v>303</v>
      </c>
      <c r="D2848" s="42" t="s">
        <v>963</v>
      </c>
      <c r="E2848" s="42" t="s">
        <v>4653</v>
      </c>
      <c r="F2848" s="40">
        <v>330</v>
      </c>
    </row>
    <row r="2849" spans="1:6" x14ac:dyDescent="0.25">
      <c r="A2849" t="s">
        <v>5945</v>
      </c>
      <c r="B2849" s="42" t="s">
        <v>2003</v>
      </c>
      <c r="C2849" s="42" t="s">
        <v>303</v>
      </c>
      <c r="D2849" s="42" t="s">
        <v>965</v>
      </c>
      <c r="E2849" s="42" t="s">
        <v>4654</v>
      </c>
      <c r="F2849" s="40">
        <v>331</v>
      </c>
    </row>
    <row r="2850" spans="1:6" x14ac:dyDescent="0.25">
      <c r="A2850" t="s">
        <v>5945</v>
      </c>
      <c r="B2850" s="42" t="s">
        <v>2003</v>
      </c>
      <c r="C2850" s="42" t="s">
        <v>303</v>
      </c>
      <c r="D2850" s="42" t="s">
        <v>967</v>
      </c>
      <c r="E2850" s="42" t="s">
        <v>4655</v>
      </c>
      <c r="F2850" s="40">
        <v>332</v>
      </c>
    </row>
    <row r="2851" spans="1:6" x14ac:dyDescent="0.25">
      <c r="A2851" t="s">
        <v>5945</v>
      </c>
      <c r="B2851" s="42" t="s">
        <v>2003</v>
      </c>
      <c r="C2851" s="42" t="s">
        <v>303</v>
      </c>
      <c r="D2851" s="42" t="s">
        <v>969</v>
      </c>
      <c r="E2851" s="42" t="s">
        <v>4656</v>
      </c>
      <c r="F2851" s="40">
        <v>333</v>
      </c>
    </row>
    <row r="2852" spans="1:6" x14ac:dyDescent="0.25">
      <c r="A2852" t="s">
        <v>5945</v>
      </c>
      <c r="B2852" s="42" t="s">
        <v>2003</v>
      </c>
      <c r="C2852" s="42" t="s">
        <v>303</v>
      </c>
      <c r="D2852" s="42" t="s">
        <v>971</v>
      </c>
      <c r="E2852" s="42" t="s">
        <v>4657</v>
      </c>
      <c r="F2852" s="40">
        <v>334</v>
      </c>
    </row>
    <row r="2853" spans="1:6" x14ac:dyDescent="0.25">
      <c r="A2853" t="s">
        <v>5945</v>
      </c>
      <c r="B2853" s="42" t="s">
        <v>2003</v>
      </c>
      <c r="C2853" s="42" t="s">
        <v>303</v>
      </c>
      <c r="D2853" s="42" t="s">
        <v>973</v>
      </c>
      <c r="E2853" s="42" t="s">
        <v>4658</v>
      </c>
      <c r="F2853" s="40">
        <v>335</v>
      </c>
    </row>
    <row r="2854" spans="1:6" x14ac:dyDescent="0.25">
      <c r="A2854" t="s">
        <v>5945</v>
      </c>
      <c r="B2854" s="42" t="s">
        <v>2003</v>
      </c>
      <c r="C2854" s="42" t="s">
        <v>303</v>
      </c>
      <c r="D2854" s="42" t="s">
        <v>975</v>
      </c>
      <c r="E2854" s="42" t="s">
        <v>4659</v>
      </c>
      <c r="F2854" s="40">
        <v>336</v>
      </c>
    </row>
    <row r="2855" spans="1:6" x14ac:dyDescent="0.25">
      <c r="A2855" t="s">
        <v>5945</v>
      </c>
      <c r="B2855" s="42" t="s">
        <v>2003</v>
      </c>
      <c r="C2855" s="42" t="s">
        <v>303</v>
      </c>
      <c r="D2855" s="42" t="s">
        <v>977</v>
      </c>
      <c r="E2855" s="42" t="s">
        <v>4660</v>
      </c>
      <c r="F2855" s="40">
        <v>337</v>
      </c>
    </row>
    <row r="2856" spans="1:6" x14ac:dyDescent="0.25">
      <c r="A2856" t="s">
        <v>5945</v>
      </c>
      <c r="B2856" s="42" t="s">
        <v>2003</v>
      </c>
      <c r="C2856" s="42" t="s">
        <v>303</v>
      </c>
      <c r="D2856" s="42" t="s">
        <v>979</v>
      </c>
      <c r="E2856" s="42" t="s">
        <v>4661</v>
      </c>
      <c r="F2856" s="40">
        <v>338</v>
      </c>
    </row>
    <row r="2857" spans="1:6" x14ac:dyDescent="0.25">
      <c r="A2857" t="s">
        <v>5945</v>
      </c>
      <c r="B2857" s="42" t="s">
        <v>2003</v>
      </c>
      <c r="C2857" s="42" t="s">
        <v>303</v>
      </c>
      <c r="D2857" s="42" t="s">
        <v>981</v>
      </c>
      <c r="E2857" s="42" t="s">
        <v>4662</v>
      </c>
      <c r="F2857" s="40">
        <v>339</v>
      </c>
    </row>
    <row r="2858" spans="1:6" x14ac:dyDescent="0.25">
      <c r="A2858" t="s">
        <v>5945</v>
      </c>
      <c r="B2858" s="42" t="s">
        <v>2003</v>
      </c>
      <c r="C2858" s="42" t="s">
        <v>303</v>
      </c>
      <c r="D2858" s="42" t="s">
        <v>983</v>
      </c>
      <c r="E2858" s="42" t="s">
        <v>4663</v>
      </c>
      <c r="F2858" s="40">
        <v>340</v>
      </c>
    </row>
    <row r="2859" spans="1:6" x14ac:dyDescent="0.25">
      <c r="A2859" t="s">
        <v>5945</v>
      </c>
      <c r="B2859" s="42" t="s">
        <v>2003</v>
      </c>
      <c r="C2859" s="42" t="s">
        <v>303</v>
      </c>
      <c r="D2859" s="42" t="s">
        <v>985</v>
      </c>
      <c r="E2859" s="42" t="s">
        <v>4664</v>
      </c>
      <c r="F2859" s="40">
        <v>341</v>
      </c>
    </row>
    <row r="2860" spans="1:6" x14ac:dyDescent="0.25">
      <c r="A2860" t="s">
        <v>5945</v>
      </c>
      <c r="B2860" s="42" t="s">
        <v>2003</v>
      </c>
      <c r="C2860" s="42" t="s">
        <v>303</v>
      </c>
      <c r="D2860" s="42" t="s">
        <v>987</v>
      </c>
      <c r="E2860" s="42" t="s">
        <v>4665</v>
      </c>
      <c r="F2860" s="40">
        <v>342</v>
      </c>
    </row>
    <row r="2861" spans="1:6" x14ac:dyDescent="0.25">
      <c r="A2861" t="s">
        <v>5945</v>
      </c>
      <c r="B2861" s="42" t="s">
        <v>2003</v>
      </c>
      <c r="C2861" s="42" t="s">
        <v>303</v>
      </c>
      <c r="D2861" s="42" t="s">
        <v>989</v>
      </c>
      <c r="E2861" s="42" t="s">
        <v>4666</v>
      </c>
      <c r="F2861" s="40">
        <v>343</v>
      </c>
    </row>
    <row r="2862" spans="1:6" x14ac:dyDescent="0.25">
      <c r="A2862" t="s">
        <v>5945</v>
      </c>
      <c r="B2862" s="42" t="s">
        <v>2003</v>
      </c>
      <c r="C2862" s="42" t="s">
        <v>303</v>
      </c>
      <c r="D2862" s="42" t="s">
        <v>991</v>
      </c>
      <c r="E2862" s="42" t="s">
        <v>4667</v>
      </c>
      <c r="F2862" s="40">
        <v>344</v>
      </c>
    </row>
    <row r="2863" spans="1:6" x14ac:dyDescent="0.25">
      <c r="A2863" t="s">
        <v>5945</v>
      </c>
      <c r="B2863" s="42" t="s">
        <v>2003</v>
      </c>
      <c r="C2863" s="42" t="s">
        <v>303</v>
      </c>
      <c r="D2863" s="42" t="s">
        <v>993</v>
      </c>
      <c r="E2863" s="42" t="s">
        <v>4668</v>
      </c>
      <c r="F2863" s="40">
        <v>345</v>
      </c>
    </row>
    <row r="2864" spans="1:6" x14ac:dyDescent="0.25">
      <c r="A2864" t="s">
        <v>5945</v>
      </c>
      <c r="B2864" s="42" t="s">
        <v>2003</v>
      </c>
      <c r="C2864" s="42" t="s">
        <v>303</v>
      </c>
      <c r="D2864" s="42" t="s">
        <v>995</v>
      </c>
      <c r="E2864" s="42" t="s">
        <v>4669</v>
      </c>
      <c r="F2864" s="40">
        <v>346</v>
      </c>
    </row>
    <row r="2865" spans="1:6" x14ac:dyDescent="0.25">
      <c r="A2865" t="s">
        <v>5945</v>
      </c>
      <c r="B2865" s="42" t="s">
        <v>2003</v>
      </c>
      <c r="C2865" s="42" t="s">
        <v>303</v>
      </c>
      <c r="D2865" s="42" t="s">
        <v>997</v>
      </c>
      <c r="E2865" s="42" t="s">
        <v>4670</v>
      </c>
      <c r="F2865" s="40">
        <v>347</v>
      </c>
    </row>
    <row r="2866" spans="1:6" x14ac:dyDescent="0.25">
      <c r="A2866" t="s">
        <v>5945</v>
      </c>
      <c r="B2866" s="42" t="s">
        <v>2003</v>
      </c>
      <c r="C2866" s="42" t="s">
        <v>303</v>
      </c>
      <c r="D2866" s="42" t="s">
        <v>999</v>
      </c>
      <c r="E2866" s="42" t="s">
        <v>4671</v>
      </c>
      <c r="F2866" s="40">
        <v>348</v>
      </c>
    </row>
    <row r="2867" spans="1:6" x14ac:dyDescent="0.25">
      <c r="A2867" t="s">
        <v>5945</v>
      </c>
      <c r="B2867" s="42" t="s">
        <v>2003</v>
      </c>
      <c r="C2867" s="42" t="s">
        <v>303</v>
      </c>
      <c r="D2867" s="42" t="s">
        <v>1001</v>
      </c>
      <c r="E2867" s="42" t="s">
        <v>4672</v>
      </c>
      <c r="F2867" s="40">
        <v>349</v>
      </c>
    </row>
    <row r="2868" spans="1:6" x14ac:dyDescent="0.25">
      <c r="A2868" t="s">
        <v>5945</v>
      </c>
      <c r="B2868" s="42" t="s">
        <v>2003</v>
      </c>
      <c r="C2868" s="42" t="s">
        <v>303</v>
      </c>
      <c r="D2868" s="42" t="s">
        <v>1003</v>
      </c>
      <c r="E2868" s="42" t="s">
        <v>4673</v>
      </c>
      <c r="F2868" s="40">
        <v>350</v>
      </c>
    </row>
    <row r="2869" spans="1:6" x14ac:dyDescent="0.25">
      <c r="A2869" t="s">
        <v>5945</v>
      </c>
      <c r="B2869" s="42" t="s">
        <v>2003</v>
      </c>
      <c r="C2869" s="42" t="s">
        <v>303</v>
      </c>
      <c r="D2869" s="42" t="s">
        <v>1005</v>
      </c>
      <c r="E2869" s="42" t="s">
        <v>4674</v>
      </c>
      <c r="F2869" s="40">
        <v>351</v>
      </c>
    </row>
    <row r="2870" spans="1:6" x14ac:dyDescent="0.25">
      <c r="A2870" t="s">
        <v>5945</v>
      </c>
      <c r="B2870" s="42" t="s">
        <v>2003</v>
      </c>
      <c r="C2870" s="42" t="s">
        <v>303</v>
      </c>
      <c r="D2870" s="42" t="s">
        <v>1007</v>
      </c>
      <c r="E2870" s="42" t="s">
        <v>4675</v>
      </c>
      <c r="F2870" s="40">
        <v>352</v>
      </c>
    </row>
    <row r="2871" spans="1:6" x14ac:dyDescent="0.25">
      <c r="A2871" t="s">
        <v>5945</v>
      </c>
      <c r="B2871" s="42" t="s">
        <v>2003</v>
      </c>
      <c r="C2871" s="42" t="s">
        <v>303</v>
      </c>
      <c r="D2871" s="42" t="s">
        <v>1009</v>
      </c>
      <c r="E2871" s="42" t="s">
        <v>4676</v>
      </c>
      <c r="F2871" s="40">
        <v>353</v>
      </c>
    </row>
    <row r="2872" spans="1:6" x14ac:dyDescent="0.25">
      <c r="A2872" t="s">
        <v>5945</v>
      </c>
      <c r="B2872" s="42" t="s">
        <v>2003</v>
      </c>
      <c r="C2872" s="42" t="s">
        <v>303</v>
      </c>
      <c r="D2872" s="42" t="s">
        <v>1011</v>
      </c>
      <c r="E2872" s="42" t="s">
        <v>4677</v>
      </c>
      <c r="F2872" s="40">
        <v>354</v>
      </c>
    </row>
    <row r="2873" spans="1:6" x14ac:dyDescent="0.25">
      <c r="A2873" t="s">
        <v>5945</v>
      </c>
      <c r="B2873" s="42" t="s">
        <v>2003</v>
      </c>
      <c r="C2873" s="42" t="s">
        <v>303</v>
      </c>
      <c r="D2873" s="42" t="s">
        <v>1013</v>
      </c>
      <c r="E2873" s="42" t="s">
        <v>4678</v>
      </c>
      <c r="F2873" s="40">
        <v>355</v>
      </c>
    </row>
    <row r="2874" spans="1:6" x14ac:dyDescent="0.25">
      <c r="A2874" t="s">
        <v>5945</v>
      </c>
      <c r="B2874" s="42" t="s">
        <v>2003</v>
      </c>
      <c r="C2874" s="42" t="s">
        <v>303</v>
      </c>
      <c r="D2874" s="42" t="s">
        <v>1015</v>
      </c>
      <c r="E2874" s="42" t="s">
        <v>4679</v>
      </c>
      <c r="F2874" s="40">
        <v>356</v>
      </c>
    </row>
    <row r="2875" spans="1:6" x14ac:dyDescent="0.25">
      <c r="A2875" t="s">
        <v>5945</v>
      </c>
      <c r="B2875" s="42" t="s">
        <v>2003</v>
      </c>
      <c r="C2875" s="42" t="s">
        <v>303</v>
      </c>
      <c r="D2875" s="42" t="s">
        <v>1017</v>
      </c>
      <c r="E2875" s="42" t="s">
        <v>4680</v>
      </c>
      <c r="F2875" s="40">
        <v>357</v>
      </c>
    </row>
    <row r="2876" spans="1:6" x14ac:dyDescent="0.25">
      <c r="A2876" t="s">
        <v>5945</v>
      </c>
      <c r="B2876" s="42" t="s">
        <v>2003</v>
      </c>
      <c r="C2876" s="42" t="s">
        <v>303</v>
      </c>
      <c r="D2876" s="42" t="s">
        <v>1019</v>
      </c>
      <c r="E2876" s="42" t="s">
        <v>4681</v>
      </c>
      <c r="F2876" s="40">
        <v>358</v>
      </c>
    </row>
    <row r="2877" spans="1:6" x14ac:dyDescent="0.25">
      <c r="A2877" t="s">
        <v>5945</v>
      </c>
      <c r="B2877" s="42" t="s">
        <v>2003</v>
      </c>
      <c r="C2877" s="42" t="s">
        <v>303</v>
      </c>
      <c r="D2877" s="42" t="s">
        <v>1021</v>
      </c>
      <c r="E2877" s="42" t="s">
        <v>4682</v>
      </c>
      <c r="F2877" s="40">
        <v>359</v>
      </c>
    </row>
    <row r="2878" spans="1:6" x14ac:dyDescent="0.25">
      <c r="A2878" t="s">
        <v>5945</v>
      </c>
      <c r="B2878" s="42" t="s">
        <v>2003</v>
      </c>
      <c r="C2878" s="42" t="s">
        <v>303</v>
      </c>
      <c r="D2878" s="42" t="s">
        <v>1023</v>
      </c>
      <c r="E2878" s="42" t="s">
        <v>4683</v>
      </c>
      <c r="F2878" s="40">
        <v>360</v>
      </c>
    </row>
    <row r="2879" spans="1:6" x14ac:dyDescent="0.25">
      <c r="A2879" t="s">
        <v>5945</v>
      </c>
      <c r="B2879" s="42" t="s">
        <v>2003</v>
      </c>
      <c r="C2879" s="42" t="s">
        <v>303</v>
      </c>
      <c r="D2879" s="42" t="s">
        <v>1025</v>
      </c>
      <c r="E2879" s="42" t="s">
        <v>4684</v>
      </c>
      <c r="F2879" s="40">
        <v>361</v>
      </c>
    </row>
    <row r="2880" spans="1:6" x14ac:dyDescent="0.25">
      <c r="A2880" t="s">
        <v>5945</v>
      </c>
      <c r="B2880" s="42" t="s">
        <v>2003</v>
      </c>
      <c r="C2880" s="42" t="s">
        <v>303</v>
      </c>
      <c r="D2880" s="42" t="s">
        <v>1027</v>
      </c>
      <c r="E2880" s="42" t="s">
        <v>4685</v>
      </c>
      <c r="F2880" s="40">
        <v>362</v>
      </c>
    </row>
    <row r="2881" spans="1:6" x14ac:dyDescent="0.25">
      <c r="A2881" t="s">
        <v>5945</v>
      </c>
      <c r="B2881" s="42" t="s">
        <v>2003</v>
      </c>
      <c r="C2881" s="42" t="s">
        <v>303</v>
      </c>
      <c r="D2881" s="42" t="s">
        <v>1029</v>
      </c>
      <c r="E2881" s="42" t="s">
        <v>4686</v>
      </c>
      <c r="F2881" s="40">
        <v>363</v>
      </c>
    </row>
    <row r="2882" spans="1:6" x14ac:dyDescent="0.25">
      <c r="A2882" t="s">
        <v>5945</v>
      </c>
      <c r="B2882" s="42" t="s">
        <v>2003</v>
      </c>
      <c r="C2882" s="42" t="s">
        <v>303</v>
      </c>
      <c r="D2882" s="42" t="s">
        <v>1031</v>
      </c>
      <c r="E2882" s="42" t="s">
        <v>4687</v>
      </c>
      <c r="F2882" s="40">
        <v>364</v>
      </c>
    </row>
    <row r="2883" spans="1:6" x14ac:dyDescent="0.25">
      <c r="A2883" t="s">
        <v>5945</v>
      </c>
      <c r="B2883" s="42" t="s">
        <v>2003</v>
      </c>
      <c r="C2883" s="42" t="s">
        <v>303</v>
      </c>
      <c r="D2883" s="42" t="s">
        <v>1033</v>
      </c>
      <c r="E2883" s="42" t="s">
        <v>4688</v>
      </c>
      <c r="F2883" s="40">
        <v>365</v>
      </c>
    </row>
    <row r="2884" spans="1:6" x14ac:dyDescent="0.25">
      <c r="A2884" t="s">
        <v>5945</v>
      </c>
      <c r="B2884" s="42" t="s">
        <v>2003</v>
      </c>
      <c r="C2884" s="42" t="s">
        <v>303</v>
      </c>
      <c r="D2884" s="42" t="s">
        <v>1035</v>
      </c>
      <c r="E2884" s="42" t="s">
        <v>4689</v>
      </c>
      <c r="F2884" s="40">
        <v>366</v>
      </c>
    </row>
    <row r="2885" spans="1:6" x14ac:dyDescent="0.25">
      <c r="A2885" t="s">
        <v>5945</v>
      </c>
      <c r="B2885" s="42" t="s">
        <v>2003</v>
      </c>
      <c r="C2885" s="42" t="s">
        <v>303</v>
      </c>
      <c r="D2885" s="42" t="s">
        <v>1037</v>
      </c>
      <c r="E2885" s="42" t="s">
        <v>4690</v>
      </c>
      <c r="F2885" s="40">
        <v>367</v>
      </c>
    </row>
    <row r="2886" spans="1:6" x14ac:dyDescent="0.25">
      <c r="A2886" t="s">
        <v>5945</v>
      </c>
      <c r="B2886" s="42" t="s">
        <v>2003</v>
      </c>
      <c r="C2886" s="42" t="s">
        <v>303</v>
      </c>
      <c r="D2886" s="42" t="s">
        <v>1039</v>
      </c>
      <c r="E2886" s="42" t="s">
        <v>4691</v>
      </c>
      <c r="F2886" s="40">
        <v>368</v>
      </c>
    </row>
    <row r="2887" spans="1:6" x14ac:dyDescent="0.25">
      <c r="A2887" t="s">
        <v>5945</v>
      </c>
      <c r="B2887" s="42" t="s">
        <v>2003</v>
      </c>
      <c r="C2887" s="42" t="s">
        <v>303</v>
      </c>
      <c r="D2887" s="42" t="s">
        <v>1041</v>
      </c>
      <c r="E2887" s="42" t="s">
        <v>4692</v>
      </c>
      <c r="F2887" s="40">
        <v>369</v>
      </c>
    </row>
    <row r="2888" spans="1:6" x14ac:dyDescent="0.25">
      <c r="A2888" t="s">
        <v>5945</v>
      </c>
      <c r="B2888" s="42" t="s">
        <v>2003</v>
      </c>
      <c r="C2888" s="42" t="s">
        <v>303</v>
      </c>
      <c r="D2888" s="42" t="s">
        <v>1043</v>
      </c>
      <c r="E2888" s="42" t="s">
        <v>4693</v>
      </c>
      <c r="F2888" s="40">
        <v>370</v>
      </c>
    </row>
    <row r="2889" spans="1:6" x14ac:dyDescent="0.25">
      <c r="A2889" t="s">
        <v>5945</v>
      </c>
      <c r="B2889" s="42" t="s">
        <v>2003</v>
      </c>
      <c r="C2889" s="42" t="s">
        <v>303</v>
      </c>
      <c r="D2889" s="42" t="s">
        <v>1045</v>
      </c>
      <c r="E2889" s="42" t="s">
        <v>4694</v>
      </c>
      <c r="F2889" s="40">
        <v>371</v>
      </c>
    </row>
    <row r="2890" spans="1:6" x14ac:dyDescent="0.25">
      <c r="A2890" t="s">
        <v>5945</v>
      </c>
      <c r="B2890" s="42" t="s">
        <v>2003</v>
      </c>
      <c r="C2890" s="42" t="s">
        <v>303</v>
      </c>
      <c r="D2890" s="42" t="s">
        <v>1047</v>
      </c>
      <c r="E2890" s="42" t="s">
        <v>4695</v>
      </c>
      <c r="F2890" s="40">
        <v>372</v>
      </c>
    </row>
    <row r="2891" spans="1:6" x14ac:dyDescent="0.25">
      <c r="A2891" t="s">
        <v>5945</v>
      </c>
      <c r="B2891" s="42" t="s">
        <v>2003</v>
      </c>
      <c r="C2891" s="42" t="s">
        <v>303</v>
      </c>
      <c r="D2891" s="42" t="s">
        <v>1049</v>
      </c>
      <c r="E2891" s="42" t="s">
        <v>4696</v>
      </c>
      <c r="F2891" s="40">
        <v>373</v>
      </c>
    </row>
    <row r="2892" spans="1:6" x14ac:dyDescent="0.25">
      <c r="A2892" t="s">
        <v>5945</v>
      </c>
      <c r="B2892" s="42" t="s">
        <v>2003</v>
      </c>
      <c r="C2892" s="42" t="s">
        <v>303</v>
      </c>
      <c r="D2892" s="42" t="s">
        <v>1051</v>
      </c>
      <c r="E2892" s="42" t="s">
        <v>4697</v>
      </c>
      <c r="F2892" s="40">
        <v>374</v>
      </c>
    </row>
    <row r="2893" spans="1:6" x14ac:dyDescent="0.25">
      <c r="A2893" t="s">
        <v>5945</v>
      </c>
      <c r="B2893" s="42" t="s">
        <v>2003</v>
      </c>
      <c r="C2893" s="42" t="s">
        <v>303</v>
      </c>
      <c r="D2893" s="42" t="s">
        <v>1053</v>
      </c>
      <c r="E2893" s="42" t="s">
        <v>4698</v>
      </c>
      <c r="F2893" s="40">
        <v>375</v>
      </c>
    </row>
    <row r="2894" spans="1:6" x14ac:dyDescent="0.25">
      <c r="A2894" t="s">
        <v>5945</v>
      </c>
      <c r="B2894" s="42" t="s">
        <v>2003</v>
      </c>
      <c r="C2894" s="42" t="s">
        <v>303</v>
      </c>
      <c r="D2894" s="42" t="s">
        <v>1055</v>
      </c>
      <c r="E2894" s="42" t="s">
        <v>4699</v>
      </c>
      <c r="F2894" s="40">
        <v>376</v>
      </c>
    </row>
    <row r="2895" spans="1:6" x14ac:dyDescent="0.25">
      <c r="A2895" t="s">
        <v>5945</v>
      </c>
      <c r="B2895" s="42" t="s">
        <v>2003</v>
      </c>
      <c r="C2895" s="42" t="s">
        <v>303</v>
      </c>
      <c r="D2895" s="42" t="s">
        <v>1057</v>
      </c>
      <c r="E2895" s="42" t="s">
        <v>4700</v>
      </c>
      <c r="F2895" s="40">
        <v>377</v>
      </c>
    </row>
    <row r="2896" spans="1:6" x14ac:dyDescent="0.25">
      <c r="A2896" t="s">
        <v>5945</v>
      </c>
      <c r="B2896" s="42" t="s">
        <v>2003</v>
      </c>
      <c r="C2896" s="42" t="s">
        <v>303</v>
      </c>
      <c r="D2896" s="42" t="s">
        <v>1059</v>
      </c>
      <c r="E2896" s="42" t="s">
        <v>4701</v>
      </c>
      <c r="F2896" s="40">
        <v>378</v>
      </c>
    </row>
    <row r="2897" spans="1:6" x14ac:dyDescent="0.25">
      <c r="A2897" t="s">
        <v>5945</v>
      </c>
      <c r="B2897" s="42" t="s">
        <v>2003</v>
      </c>
      <c r="C2897" s="42" t="s">
        <v>303</v>
      </c>
      <c r="D2897" s="42" t="s">
        <v>1061</v>
      </c>
      <c r="E2897" s="42" t="s">
        <v>4702</v>
      </c>
      <c r="F2897" s="40">
        <v>379</v>
      </c>
    </row>
    <row r="2898" spans="1:6" x14ac:dyDescent="0.25">
      <c r="A2898" t="s">
        <v>5945</v>
      </c>
      <c r="B2898" s="42" t="s">
        <v>2003</v>
      </c>
      <c r="C2898" s="42" t="s">
        <v>303</v>
      </c>
      <c r="D2898" s="42" t="s">
        <v>1063</v>
      </c>
      <c r="E2898" s="42" t="s">
        <v>4703</v>
      </c>
      <c r="F2898" s="40">
        <v>380</v>
      </c>
    </row>
    <row r="2899" spans="1:6" x14ac:dyDescent="0.25">
      <c r="A2899" t="s">
        <v>5945</v>
      </c>
      <c r="B2899" s="42" t="s">
        <v>2003</v>
      </c>
      <c r="C2899" s="42" t="s">
        <v>303</v>
      </c>
      <c r="D2899" s="42" t="s">
        <v>1065</v>
      </c>
      <c r="E2899" s="42" t="s">
        <v>4704</v>
      </c>
      <c r="F2899" s="40">
        <v>381</v>
      </c>
    </row>
    <row r="2900" spans="1:6" x14ac:dyDescent="0.25">
      <c r="A2900" t="s">
        <v>5945</v>
      </c>
      <c r="B2900" s="42" t="s">
        <v>2003</v>
      </c>
      <c r="C2900" s="42" t="s">
        <v>303</v>
      </c>
      <c r="D2900" s="42" t="s">
        <v>1067</v>
      </c>
      <c r="E2900" s="42" t="s">
        <v>4705</v>
      </c>
      <c r="F2900" s="40">
        <v>382</v>
      </c>
    </row>
    <row r="2901" spans="1:6" x14ac:dyDescent="0.25">
      <c r="A2901" t="s">
        <v>5945</v>
      </c>
      <c r="B2901" s="42" t="s">
        <v>2003</v>
      </c>
      <c r="C2901" s="42" t="s">
        <v>303</v>
      </c>
      <c r="D2901" s="42" t="s">
        <v>1069</v>
      </c>
      <c r="E2901" s="42" t="s">
        <v>4706</v>
      </c>
      <c r="F2901" s="40">
        <v>383</v>
      </c>
    </row>
    <row r="2902" spans="1:6" x14ac:dyDescent="0.25">
      <c r="A2902" t="s">
        <v>5945</v>
      </c>
      <c r="B2902" s="42" t="s">
        <v>2003</v>
      </c>
      <c r="C2902" s="42" t="s">
        <v>303</v>
      </c>
      <c r="D2902" s="42" t="s">
        <v>1071</v>
      </c>
      <c r="E2902" s="42" t="s">
        <v>4707</v>
      </c>
      <c r="F2902" s="40">
        <v>384</v>
      </c>
    </row>
    <row r="2903" spans="1:6" x14ac:dyDescent="0.25">
      <c r="A2903" t="s">
        <v>5945</v>
      </c>
      <c r="B2903" s="42" t="s">
        <v>2003</v>
      </c>
      <c r="C2903" s="42" t="s">
        <v>303</v>
      </c>
      <c r="D2903" s="42" t="s">
        <v>1073</v>
      </c>
      <c r="E2903" s="42" t="s">
        <v>4708</v>
      </c>
      <c r="F2903" s="40">
        <v>385</v>
      </c>
    </row>
    <row r="2904" spans="1:6" x14ac:dyDescent="0.25">
      <c r="A2904" t="s">
        <v>5945</v>
      </c>
      <c r="B2904" s="42" t="s">
        <v>2003</v>
      </c>
      <c r="C2904" s="42" t="s">
        <v>303</v>
      </c>
      <c r="D2904" s="42" t="s">
        <v>1075</v>
      </c>
      <c r="E2904" s="42" t="s">
        <v>4709</v>
      </c>
      <c r="F2904" s="40">
        <v>386</v>
      </c>
    </row>
    <row r="2905" spans="1:6" x14ac:dyDescent="0.25">
      <c r="A2905" t="s">
        <v>5945</v>
      </c>
      <c r="B2905" s="42" t="s">
        <v>2003</v>
      </c>
      <c r="C2905" s="42" t="s">
        <v>303</v>
      </c>
      <c r="D2905" s="42" t="s">
        <v>1077</v>
      </c>
      <c r="E2905" s="42" t="s">
        <v>4710</v>
      </c>
      <c r="F2905" s="40">
        <v>387</v>
      </c>
    </row>
    <row r="2906" spans="1:6" x14ac:dyDescent="0.25">
      <c r="A2906" t="s">
        <v>5945</v>
      </c>
      <c r="B2906" s="42" t="s">
        <v>2003</v>
      </c>
      <c r="C2906" s="42" t="s">
        <v>303</v>
      </c>
      <c r="D2906" s="42" t="s">
        <v>1079</v>
      </c>
      <c r="E2906" s="42" t="s">
        <v>4711</v>
      </c>
      <c r="F2906" s="40">
        <v>388</v>
      </c>
    </row>
    <row r="2907" spans="1:6" x14ac:dyDescent="0.25">
      <c r="A2907" t="s">
        <v>5945</v>
      </c>
      <c r="B2907" s="42" t="s">
        <v>2003</v>
      </c>
      <c r="C2907" s="42" t="s">
        <v>303</v>
      </c>
      <c r="D2907" s="42" t="s">
        <v>1081</v>
      </c>
      <c r="E2907" s="42" t="s">
        <v>4712</v>
      </c>
      <c r="F2907" s="40">
        <v>389</v>
      </c>
    </row>
    <row r="2908" spans="1:6" x14ac:dyDescent="0.25">
      <c r="A2908" t="s">
        <v>5945</v>
      </c>
      <c r="B2908" s="42" t="s">
        <v>2003</v>
      </c>
      <c r="C2908" s="42" t="s">
        <v>303</v>
      </c>
      <c r="D2908" s="42" t="s">
        <v>1083</v>
      </c>
      <c r="E2908" s="42" t="s">
        <v>4713</v>
      </c>
      <c r="F2908" s="40">
        <v>390</v>
      </c>
    </row>
    <row r="2909" spans="1:6" x14ac:dyDescent="0.25">
      <c r="A2909" t="s">
        <v>5945</v>
      </c>
      <c r="B2909" s="42" t="s">
        <v>2003</v>
      </c>
      <c r="C2909" s="42" t="s">
        <v>303</v>
      </c>
      <c r="D2909" s="42" t="s">
        <v>1085</v>
      </c>
      <c r="E2909" s="42" t="s">
        <v>4714</v>
      </c>
      <c r="F2909" s="40">
        <v>391</v>
      </c>
    </row>
    <row r="2910" spans="1:6" x14ac:dyDescent="0.25">
      <c r="A2910" t="s">
        <v>5945</v>
      </c>
      <c r="B2910" s="42" t="s">
        <v>2003</v>
      </c>
      <c r="C2910" s="42" t="s">
        <v>303</v>
      </c>
      <c r="D2910" s="42" t="s">
        <v>1087</v>
      </c>
      <c r="E2910" s="42" t="s">
        <v>4715</v>
      </c>
      <c r="F2910" s="40">
        <v>392</v>
      </c>
    </row>
    <row r="2911" spans="1:6" x14ac:dyDescent="0.25">
      <c r="A2911" t="s">
        <v>5945</v>
      </c>
      <c r="B2911" s="42" t="s">
        <v>2003</v>
      </c>
      <c r="C2911" s="42" t="s">
        <v>303</v>
      </c>
      <c r="D2911" s="42" t="s">
        <v>1089</v>
      </c>
      <c r="E2911" s="42" t="s">
        <v>4716</v>
      </c>
      <c r="F2911" s="40">
        <v>393</v>
      </c>
    </row>
    <row r="2912" spans="1:6" x14ac:dyDescent="0.25">
      <c r="A2912" t="s">
        <v>5945</v>
      </c>
      <c r="B2912" s="42" t="s">
        <v>2003</v>
      </c>
      <c r="C2912" s="42" t="s">
        <v>303</v>
      </c>
      <c r="D2912" s="42" t="s">
        <v>1091</v>
      </c>
      <c r="E2912" s="42" t="s">
        <v>4717</v>
      </c>
      <c r="F2912" s="40">
        <v>394</v>
      </c>
    </row>
    <row r="2913" spans="1:6" x14ac:dyDescent="0.25">
      <c r="A2913" t="s">
        <v>5945</v>
      </c>
      <c r="B2913" s="42" t="s">
        <v>2003</v>
      </c>
      <c r="C2913" s="42" t="s">
        <v>303</v>
      </c>
      <c r="D2913" s="42" t="s">
        <v>1093</v>
      </c>
      <c r="E2913" s="42" t="s">
        <v>4718</v>
      </c>
      <c r="F2913" s="40">
        <v>395</v>
      </c>
    </row>
    <row r="2914" spans="1:6" x14ac:dyDescent="0.25">
      <c r="A2914" t="s">
        <v>5945</v>
      </c>
      <c r="B2914" s="42" t="s">
        <v>2003</v>
      </c>
      <c r="C2914" s="42" t="s">
        <v>303</v>
      </c>
      <c r="D2914" s="42" t="s">
        <v>1095</v>
      </c>
      <c r="E2914" s="42" t="s">
        <v>4719</v>
      </c>
      <c r="F2914" s="40">
        <v>396</v>
      </c>
    </row>
    <row r="2915" spans="1:6" x14ac:dyDescent="0.25">
      <c r="A2915" t="s">
        <v>5945</v>
      </c>
      <c r="B2915" s="42" t="s">
        <v>2003</v>
      </c>
      <c r="C2915" s="42" t="s">
        <v>303</v>
      </c>
      <c r="D2915" s="42" t="s">
        <v>1097</v>
      </c>
      <c r="E2915" s="42" t="s">
        <v>4720</v>
      </c>
      <c r="F2915" s="40">
        <v>397</v>
      </c>
    </row>
    <row r="2916" spans="1:6" x14ac:dyDescent="0.25">
      <c r="A2916" t="s">
        <v>5945</v>
      </c>
      <c r="B2916" s="42" t="s">
        <v>2003</v>
      </c>
      <c r="C2916" s="42" t="s">
        <v>303</v>
      </c>
      <c r="D2916" s="42" t="s">
        <v>1099</v>
      </c>
      <c r="E2916" s="42" t="s">
        <v>4721</v>
      </c>
      <c r="F2916" s="40">
        <v>398</v>
      </c>
    </row>
    <row r="2917" spans="1:6" x14ac:dyDescent="0.25">
      <c r="A2917" t="s">
        <v>5945</v>
      </c>
      <c r="B2917" s="42" t="s">
        <v>2003</v>
      </c>
      <c r="C2917" s="42" t="s">
        <v>303</v>
      </c>
      <c r="D2917" s="42" t="s">
        <v>1101</v>
      </c>
      <c r="E2917" s="42" t="s">
        <v>4722</v>
      </c>
      <c r="F2917" s="40">
        <v>399</v>
      </c>
    </row>
    <row r="2918" spans="1:6" x14ac:dyDescent="0.25">
      <c r="A2918" t="s">
        <v>5945</v>
      </c>
      <c r="B2918" s="42" t="s">
        <v>2003</v>
      </c>
      <c r="C2918" s="42" t="s">
        <v>303</v>
      </c>
      <c r="D2918" s="42" t="s">
        <v>1103</v>
      </c>
      <c r="E2918" s="42" t="s">
        <v>4723</v>
      </c>
      <c r="F2918" s="40">
        <v>400</v>
      </c>
    </row>
    <row r="2919" spans="1:6" x14ac:dyDescent="0.25">
      <c r="A2919" t="s">
        <v>5945</v>
      </c>
      <c r="B2919" s="42" t="s">
        <v>2003</v>
      </c>
      <c r="C2919" s="42" t="s">
        <v>303</v>
      </c>
      <c r="D2919" s="42" t="s">
        <v>1105</v>
      </c>
      <c r="E2919" s="42" t="s">
        <v>4724</v>
      </c>
      <c r="F2919" s="40">
        <v>401</v>
      </c>
    </row>
    <row r="2920" spans="1:6" x14ac:dyDescent="0.25">
      <c r="A2920" t="s">
        <v>5945</v>
      </c>
      <c r="B2920" s="42" t="s">
        <v>2003</v>
      </c>
      <c r="C2920" s="42" t="s">
        <v>303</v>
      </c>
      <c r="D2920" s="42" t="s">
        <v>1107</v>
      </c>
      <c r="E2920" s="42" t="s">
        <v>4725</v>
      </c>
      <c r="F2920" s="40">
        <v>402</v>
      </c>
    </row>
    <row r="2921" spans="1:6" x14ac:dyDescent="0.25">
      <c r="A2921" t="s">
        <v>5945</v>
      </c>
      <c r="B2921" s="42" t="s">
        <v>2003</v>
      </c>
      <c r="C2921" s="42" t="s">
        <v>303</v>
      </c>
      <c r="D2921" s="42" t="s">
        <v>1109</v>
      </c>
      <c r="E2921" s="42" t="s">
        <v>4726</v>
      </c>
      <c r="F2921" s="40">
        <v>403</v>
      </c>
    </row>
    <row r="2922" spans="1:6" x14ac:dyDescent="0.25">
      <c r="A2922" t="s">
        <v>5945</v>
      </c>
      <c r="B2922" s="42" t="s">
        <v>2003</v>
      </c>
      <c r="C2922" s="42" t="s">
        <v>303</v>
      </c>
      <c r="D2922" s="42" t="s">
        <v>1111</v>
      </c>
      <c r="E2922" s="42" t="s">
        <v>4727</v>
      </c>
      <c r="F2922" s="40">
        <v>404</v>
      </c>
    </row>
    <row r="2923" spans="1:6" x14ac:dyDescent="0.25">
      <c r="A2923" t="s">
        <v>5945</v>
      </c>
      <c r="B2923" s="42" t="s">
        <v>2003</v>
      </c>
      <c r="C2923" s="42" t="s">
        <v>303</v>
      </c>
      <c r="D2923" s="42" t="s">
        <v>1113</v>
      </c>
      <c r="E2923" s="42" t="s">
        <v>4728</v>
      </c>
      <c r="F2923" s="40">
        <v>405</v>
      </c>
    </row>
    <row r="2924" spans="1:6" x14ac:dyDescent="0.25">
      <c r="A2924" t="s">
        <v>5945</v>
      </c>
      <c r="B2924" s="42" t="s">
        <v>2003</v>
      </c>
      <c r="C2924" s="42" t="s">
        <v>303</v>
      </c>
      <c r="D2924" s="42" t="s">
        <v>1115</v>
      </c>
      <c r="E2924" s="42" t="s">
        <v>4729</v>
      </c>
      <c r="F2924" s="40">
        <v>406</v>
      </c>
    </row>
    <row r="2925" spans="1:6" x14ac:dyDescent="0.25">
      <c r="A2925" t="s">
        <v>5945</v>
      </c>
      <c r="B2925" s="42" t="s">
        <v>2003</v>
      </c>
      <c r="C2925" s="42" t="s">
        <v>303</v>
      </c>
      <c r="D2925" s="42" t="s">
        <v>1117</v>
      </c>
      <c r="E2925" s="42" t="s">
        <v>4730</v>
      </c>
      <c r="F2925" s="40">
        <v>407</v>
      </c>
    </row>
    <row r="2926" spans="1:6" x14ac:dyDescent="0.25">
      <c r="A2926" t="s">
        <v>5945</v>
      </c>
      <c r="B2926" s="42" t="s">
        <v>2003</v>
      </c>
      <c r="C2926" s="42" t="s">
        <v>303</v>
      </c>
      <c r="D2926" s="42" t="s">
        <v>1119</v>
      </c>
      <c r="E2926" s="42" t="s">
        <v>4731</v>
      </c>
      <c r="F2926" s="40">
        <v>408</v>
      </c>
    </row>
    <row r="2927" spans="1:6" x14ac:dyDescent="0.25">
      <c r="A2927" t="s">
        <v>5945</v>
      </c>
      <c r="B2927" s="42" t="s">
        <v>2003</v>
      </c>
      <c r="C2927" s="42" t="s">
        <v>303</v>
      </c>
      <c r="D2927" s="42" t="s">
        <v>1121</v>
      </c>
      <c r="E2927" s="42" t="s">
        <v>4732</v>
      </c>
      <c r="F2927" s="40">
        <v>409</v>
      </c>
    </row>
    <row r="2928" spans="1:6" x14ac:dyDescent="0.25">
      <c r="A2928" t="s">
        <v>5945</v>
      </c>
      <c r="B2928" s="42" t="s">
        <v>2003</v>
      </c>
      <c r="C2928" s="42" t="s">
        <v>303</v>
      </c>
      <c r="D2928" s="42" t="s">
        <v>1123</v>
      </c>
      <c r="E2928" s="42" t="s">
        <v>4733</v>
      </c>
      <c r="F2928" s="40">
        <v>410</v>
      </c>
    </row>
    <row r="2929" spans="1:6" x14ac:dyDescent="0.25">
      <c r="A2929" t="s">
        <v>5945</v>
      </c>
      <c r="B2929" s="42" t="s">
        <v>2003</v>
      </c>
      <c r="C2929" s="42" t="s">
        <v>303</v>
      </c>
      <c r="D2929" s="42" t="s">
        <v>1125</v>
      </c>
      <c r="E2929" s="42" t="s">
        <v>4734</v>
      </c>
      <c r="F2929" s="40">
        <v>411</v>
      </c>
    </row>
    <row r="2930" spans="1:6" x14ac:dyDescent="0.25">
      <c r="A2930" t="s">
        <v>5945</v>
      </c>
      <c r="B2930" s="42" t="s">
        <v>2003</v>
      </c>
      <c r="C2930" s="42" t="s">
        <v>303</v>
      </c>
      <c r="D2930" s="42" t="s">
        <v>1127</v>
      </c>
      <c r="E2930" s="42" t="s">
        <v>4735</v>
      </c>
      <c r="F2930" s="40">
        <v>412</v>
      </c>
    </row>
    <row r="2931" spans="1:6" x14ac:dyDescent="0.25">
      <c r="A2931" t="s">
        <v>5945</v>
      </c>
      <c r="B2931" s="42" t="s">
        <v>2003</v>
      </c>
      <c r="C2931" s="42" t="s">
        <v>303</v>
      </c>
      <c r="D2931" s="42" t="s">
        <v>1129</v>
      </c>
      <c r="E2931" s="42" t="s">
        <v>4736</v>
      </c>
      <c r="F2931" s="40">
        <v>413</v>
      </c>
    </row>
    <row r="2932" spans="1:6" x14ac:dyDescent="0.25">
      <c r="A2932" t="s">
        <v>5945</v>
      </c>
      <c r="B2932" s="42" t="s">
        <v>2003</v>
      </c>
      <c r="C2932" s="42" t="s">
        <v>303</v>
      </c>
      <c r="D2932" s="42" t="s">
        <v>1131</v>
      </c>
      <c r="E2932" s="42" t="s">
        <v>4737</v>
      </c>
      <c r="F2932" s="40">
        <v>414</v>
      </c>
    </row>
    <row r="2933" spans="1:6" x14ac:dyDescent="0.25">
      <c r="A2933" t="s">
        <v>5945</v>
      </c>
      <c r="B2933" s="42" t="s">
        <v>2003</v>
      </c>
      <c r="C2933" s="42" t="s">
        <v>303</v>
      </c>
      <c r="D2933" s="42" t="s">
        <v>1133</v>
      </c>
      <c r="E2933" s="42" t="s">
        <v>4738</v>
      </c>
      <c r="F2933" s="40">
        <v>415</v>
      </c>
    </row>
    <row r="2934" spans="1:6" x14ac:dyDescent="0.25">
      <c r="A2934" t="s">
        <v>5945</v>
      </c>
      <c r="B2934" s="42" t="s">
        <v>2003</v>
      </c>
      <c r="C2934" s="42" t="s">
        <v>303</v>
      </c>
      <c r="D2934" s="42" t="s">
        <v>1135</v>
      </c>
      <c r="E2934" s="42" t="s">
        <v>4739</v>
      </c>
      <c r="F2934" s="40">
        <v>416</v>
      </c>
    </row>
    <row r="2935" spans="1:6" x14ac:dyDescent="0.25">
      <c r="A2935" t="s">
        <v>5945</v>
      </c>
      <c r="B2935" s="42" t="s">
        <v>2003</v>
      </c>
      <c r="C2935" s="42" t="s">
        <v>303</v>
      </c>
      <c r="D2935" s="42" t="s">
        <v>1137</v>
      </c>
      <c r="E2935" s="42" t="s">
        <v>4740</v>
      </c>
      <c r="F2935" s="40">
        <v>417</v>
      </c>
    </row>
    <row r="2936" spans="1:6" x14ac:dyDescent="0.25">
      <c r="A2936" t="s">
        <v>5945</v>
      </c>
      <c r="B2936" s="42" t="s">
        <v>2003</v>
      </c>
      <c r="C2936" s="42" t="s">
        <v>303</v>
      </c>
      <c r="D2936" s="42" t="s">
        <v>1139</v>
      </c>
      <c r="E2936" s="42" t="s">
        <v>4741</v>
      </c>
      <c r="F2936" s="40">
        <v>418</v>
      </c>
    </row>
    <row r="2937" spans="1:6" x14ac:dyDescent="0.25">
      <c r="A2937" t="s">
        <v>5945</v>
      </c>
      <c r="B2937" s="42" t="s">
        <v>2003</v>
      </c>
      <c r="C2937" s="42" t="s">
        <v>303</v>
      </c>
      <c r="D2937" s="42" t="s">
        <v>1141</v>
      </c>
      <c r="E2937" s="42" t="s">
        <v>4742</v>
      </c>
      <c r="F2937" s="40">
        <v>419</v>
      </c>
    </row>
    <row r="2938" spans="1:6" x14ac:dyDescent="0.25">
      <c r="A2938" t="s">
        <v>5945</v>
      </c>
      <c r="B2938" s="42" t="s">
        <v>2003</v>
      </c>
      <c r="C2938" s="42" t="s">
        <v>303</v>
      </c>
      <c r="D2938" s="42" t="s">
        <v>1143</v>
      </c>
      <c r="E2938" s="42" t="s">
        <v>4743</v>
      </c>
      <c r="F2938" s="40">
        <v>420</v>
      </c>
    </row>
    <row r="2939" spans="1:6" x14ac:dyDescent="0.25">
      <c r="A2939" t="s">
        <v>5945</v>
      </c>
      <c r="B2939" s="42" t="s">
        <v>2003</v>
      </c>
      <c r="C2939" s="42" t="s">
        <v>303</v>
      </c>
      <c r="D2939" s="42" t="s">
        <v>1145</v>
      </c>
      <c r="E2939" s="42" t="s">
        <v>4744</v>
      </c>
      <c r="F2939" s="40">
        <v>421</v>
      </c>
    </row>
    <row r="2940" spans="1:6" x14ac:dyDescent="0.25">
      <c r="A2940" t="s">
        <v>5945</v>
      </c>
      <c r="B2940" s="42" t="s">
        <v>2003</v>
      </c>
      <c r="C2940" s="42" t="s">
        <v>303</v>
      </c>
      <c r="D2940" s="42" t="s">
        <v>1147</v>
      </c>
      <c r="E2940" s="42" t="s">
        <v>4745</v>
      </c>
      <c r="F2940" s="40">
        <v>422</v>
      </c>
    </row>
    <row r="2941" spans="1:6" x14ac:dyDescent="0.25">
      <c r="A2941" t="s">
        <v>5945</v>
      </c>
      <c r="B2941" s="42" t="s">
        <v>2003</v>
      </c>
      <c r="C2941" s="42" t="s">
        <v>303</v>
      </c>
      <c r="D2941" s="42" t="s">
        <v>1149</v>
      </c>
      <c r="E2941" s="42" t="s">
        <v>4746</v>
      </c>
      <c r="F2941" s="40">
        <v>423</v>
      </c>
    </row>
    <row r="2942" spans="1:6" x14ac:dyDescent="0.25">
      <c r="A2942" t="s">
        <v>5945</v>
      </c>
      <c r="B2942" s="42" t="s">
        <v>2003</v>
      </c>
      <c r="C2942" s="42" t="s">
        <v>303</v>
      </c>
      <c r="D2942" s="42" t="s">
        <v>1151</v>
      </c>
      <c r="E2942" s="42" t="s">
        <v>4747</v>
      </c>
      <c r="F2942" s="40">
        <v>424</v>
      </c>
    </row>
    <row r="2943" spans="1:6" x14ac:dyDescent="0.25">
      <c r="A2943" t="s">
        <v>5945</v>
      </c>
      <c r="B2943" s="42" t="s">
        <v>2003</v>
      </c>
      <c r="C2943" s="42" t="s">
        <v>303</v>
      </c>
      <c r="D2943" s="42" t="s">
        <v>1153</v>
      </c>
      <c r="E2943" s="42" t="s">
        <v>4748</v>
      </c>
      <c r="F2943" s="40">
        <v>425</v>
      </c>
    </row>
    <row r="2944" spans="1:6" x14ac:dyDescent="0.25">
      <c r="A2944" t="s">
        <v>5945</v>
      </c>
      <c r="B2944" s="42" t="s">
        <v>2003</v>
      </c>
      <c r="C2944" s="42" t="s">
        <v>303</v>
      </c>
      <c r="D2944" s="42" t="s">
        <v>1155</v>
      </c>
      <c r="E2944" s="42" t="s">
        <v>4749</v>
      </c>
      <c r="F2944" s="40">
        <v>426</v>
      </c>
    </row>
    <row r="2945" spans="1:6" x14ac:dyDescent="0.25">
      <c r="A2945" t="s">
        <v>5945</v>
      </c>
      <c r="B2945" s="42" t="s">
        <v>2003</v>
      </c>
      <c r="C2945" s="42" t="s">
        <v>303</v>
      </c>
      <c r="D2945" s="42" t="s">
        <v>1157</v>
      </c>
      <c r="E2945" s="42" t="s">
        <v>4750</v>
      </c>
      <c r="F2945" s="40">
        <v>427</v>
      </c>
    </row>
    <row r="2946" spans="1:6" x14ac:dyDescent="0.25">
      <c r="A2946" t="s">
        <v>5945</v>
      </c>
      <c r="B2946" s="42" t="s">
        <v>2003</v>
      </c>
      <c r="C2946" s="42" t="s">
        <v>303</v>
      </c>
      <c r="D2946" s="42" t="s">
        <v>1159</v>
      </c>
      <c r="E2946" s="42" t="s">
        <v>4751</v>
      </c>
      <c r="F2946" s="40">
        <v>428</v>
      </c>
    </row>
    <row r="2947" spans="1:6" x14ac:dyDescent="0.25">
      <c r="A2947" t="s">
        <v>5945</v>
      </c>
      <c r="B2947" s="42" t="s">
        <v>2003</v>
      </c>
      <c r="C2947" s="42" t="s">
        <v>303</v>
      </c>
      <c r="D2947" s="42" t="s">
        <v>1161</v>
      </c>
      <c r="E2947" s="42" t="s">
        <v>4752</v>
      </c>
      <c r="F2947" s="40">
        <v>429</v>
      </c>
    </row>
    <row r="2948" spans="1:6" x14ac:dyDescent="0.25">
      <c r="A2948" t="s">
        <v>5945</v>
      </c>
      <c r="B2948" s="42" t="s">
        <v>2003</v>
      </c>
      <c r="C2948" s="42" t="s">
        <v>303</v>
      </c>
      <c r="D2948" s="42" t="s">
        <v>1163</v>
      </c>
      <c r="E2948" s="42" t="s">
        <v>4753</v>
      </c>
      <c r="F2948" s="40">
        <v>430</v>
      </c>
    </row>
    <row r="2949" spans="1:6" x14ac:dyDescent="0.25">
      <c r="A2949" t="s">
        <v>5945</v>
      </c>
      <c r="B2949" s="42" t="s">
        <v>2003</v>
      </c>
      <c r="C2949" s="42" t="s">
        <v>303</v>
      </c>
      <c r="D2949" s="42" t="s">
        <v>1165</v>
      </c>
      <c r="E2949" s="42" t="s">
        <v>4754</v>
      </c>
      <c r="F2949" s="40">
        <v>431</v>
      </c>
    </row>
    <row r="2950" spans="1:6" x14ac:dyDescent="0.25">
      <c r="A2950" t="s">
        <v>5945</v>
      </c>
      <c r="B2950" s="42" t="s">
        <v>2003</v>
      </c>
      <c r="C2950" s="42" t="s">
        <v>303</v>
      </c>
      <c r="D2950" s="42" t="s">
        <v>1167</v>
      </c>
      <c r="E2950" s="42" t="s">
        <v>4755</v>
      </c>
      <c r="F2950" s="40">
        <v>432</v>
      </c>
    </row>
    <row r="2951" spans="1:6" x14ac:dyDescent="0.25">
      <c r="A2951" t="s">
        <v>5945</v>
      </c>
      <c r="B2951" s="42" t="s">
        <v>2003</v>
      </c>
      <c r="C2951" s="42" t="s">
        <v>303</v>
      </c>
      <c r="D2951" s="42" t="s">
        <v>1169</v>
      </c>
      <c r="E2951" s="42" t="s">
        <v>4756</v>
      </c>
      <c r="F2951" s="40">
        <v>433</v>
      </c>
    </row>
    <row r="2952" spans="1:6" x14ac:dyDescent="0.25">
      <c r="A2952" t="s">
        <v>5945</v>
      </c>
      <c r="B2952" s="42" t="s">
        <v>2003</v>
      </c>
      <c r="C2952" s="42" t="s">
        <v>303</v>
      </c>
      <c r="D2952" s="42" t="s">
        <v>1171</v>
      </c>
      <c r="E2952" s="42" t="s">
        <v>4757</v>
      </c>
      <c r="F2952" s="40">
        <v>434</v>
      </c>
    </row>
    <row r="2953" spans="1:6" x14ac:dyDescent="0.25">
      <c r="A2953" t="s">
        <v>5945</v>
      </c>
      <c r="B2953" s="42" t="s">
        <v>2003</v>
      </c>
      <c r="C2953" s="42" t="s">
        <v>303</v>
      </c>
      <c r="D2953" s="42" t="s">
        <v>1173</v>
      </c>
      <c r="E2953" s="42" t="s">
        <v>4758</v>
      </c>
      <c r="F2953" s="40">
        <v>435</v>
      </c>
    </row>
    <row r="2954" spans="1:6" x14ac:dyDescent="0.25">
      <c r="A2954" t="s">
        <v>5945</v>
      </c>
      <c r="B2954" s="42" t="s">
        <v>2003</v>
      </c>
      <c r="C2954" s="42" t="s">
        <v>303</v>
      </c>
      <c r="D2954" s="42" t="s">
        <v>1175</v>
      </c>
      <c r="E2954" s="42" t="s">
        <v>4759</v>
      </c>
      <c r="F2954" s="40">
        <v>436</v>
      </c>
    </row>
    <row r="2955" spans="1:6" x14ac:dyDescent="0.25">
      <c r="A2955" t="s">
        <v>5945</v>
      </c>
      <c r="B2955" s="42" t="s">
        <v>2003</v>
      </c>
      <c r="C2955" s="42" t="s">
        <v>303</v>
      </c>
      <c r="D2955" s="42" t="s">
        <v>1177</v>
      </c>
      <c r="E2955" s="42" t="s">
        <v>4760</v>
      </c>
      <c r="F2955" s="40">
        <v>437</v>
      </c>
    </row>
    <row r="2956" spans="1:6" x14ac:dyDescent="0.25">
      <c r="A2956" t="s">
        <v>5945</v>
      </c>
      <c r="B2956" s="42" t="s">
        <v>2003</v>
      </c>
      <c r="C2956" s="42" t="s">
        <v>303</v>
      </c>
      <c r="D2956" s="42" t="s">
        <v>1179</v>
      </c>
      <c r="E2956" s="42" t="s">
        <v>4761</v>
      </c>
      <c r="F2956" s="40">
        <v>438</v>
      </c>
    </row>
    <row r="2957" spans="1:6" x14ac:dyDescent="0.25">
      <c r="A2957" t="s">
        <v>5945</v>
      </c>
      <c r="B2957" s="42" t="s">
        <v>2003</v>
      </c>
      <c r="C2957" s="42" t="s">
        <v>303</v>
      </c>
      <c r="D2957" s="42" t="s">
        <v>1181</v>
      </c>
      <c r="E2957" s="42" t="s">
        <v>4762</v>
      </c>
      <c r="F2957" s="40">
        <v>439</v>
      </c>
    </row>
    <row r="2958" spans="1:6" x14ac:dyDescent="0.25">
      <c r="A2958" t="s">
        <v>5945</v>
      </c>
      <c r="B2958" s="42" t="s">
        <v>2003</v>
      </c>
      <c r="C2958" s="42" t="s">
        <v>303</v>
      </c>
      <c r="D2958" s="42" t="s">
        <v>1183</v>
      </c>
      <c r="E2958" s="42" t="s">
        <v>4763</v>
      </c>
      <c r="F2958" s="40">
        <v>440</v>
      </c>
    </row>
    <row r="2959" spans="1:6" x14ac:dyDescent="0.25">
      <c r="A2959" t="s">
        <v>5945</v>
      </c>
      <c r="B2959" s="42" t="s">
        <v>2003</v>
      </c>
      <c r="C2959" s="42" t="s">
        <v>303</v>
      </c>
      <c r="D2959" s="42" t="s">
        <v>1185</v>
      </c>
      <c r="E2959" s="42" t="s">
        <v>4764</v>
      </c>
      <c r="F2959" s="40">
        <v>441</v>
      </c>
    </row>
    <row r="2960" spans="1:6" x14ac:dyDescent="0.25">
      <c r="A2960" t="s">
        <v>5945</v>
      </c>
      <c r="B2960" s="42" t="s">
        <v>2003</v>
      </c>
      <c r="C2960" s="42" t="s">
        <v>303</v>
      </c>
      <c r="D2960" s="42" t="s">
        <v>1187</v>
      </c>
      <c r="E2960" s="42" t="s">
        <v>4765</v>
      </c>
      <c r="F2960" s="40">
        <v>442</v>
      </c>
    </row>
    <row r="2961" spans="1:6" x14ac:dyDescent="0.25">
      <c r="A2961" t="s">
        <v>5945</v>
      </c>
      <c r="B2961" s="42" t="s">
        <v>2003</v>
      </c>
      <c r="C2961" s="42" t="s">
        <v>303</v>
      </c>
      <c r="D2961" s="42" t="s">
        <v>1189</v>
      </c>
      <c r="E2961" s="42" t="s">
        <v>4766</v>
      </c>
      <c r="F2961" s="40">
        <v>443</v>
      </c>
    </row>
    <row r="2962" spans="1:6" x14ac:dyDescent="0.25">
      <c r="A2962" t="s">
        <v>5945</v>
      </c>
      <c r="B2962" s="42" t="s">
        <v>2003</v>
      </c>
      <c r="C2962" s="42" t="s">
        <v>303</v>
      </c>
      <c r="D2962" s="42" t="s">
        <v>1191</v>
      </c>
      <c r="E2962" s="42" t="s">
        <v>4767</v>
      </c>
      <c r="F2962" s="40">
        <v>444</v>
      </c>
    </row>
    <row r="2963" spans="1:6" x14ac:dyDescent="0.25">
      <c r="A2963" t="s">
        <v>5945</v>
      </c>
      <c r="B2963" s="42" t="s">
        <v>2003</v>
      </c>
      <c r="C2963" s="42" t="s">
        <v>303</v>
      </c>
      <c r="D2963" s="42" t="s">
        <v>1193</v>
      </c>
      <c r="E2963" s="42" t="s">
        <v>4768</v>
      </c>
      <c r="F2963" s="40">
        <v>445</v>
      </c>
    </row>
    <row r="2964" spans="1:6" x14ac:dyDescent="0.25">
      <c r="A2964" t="s">
        <v>5945</v>
      </c>
      <c r="B2964" s="42" t="s">
        <v>2003</v>
      </c>
      <c r="C2964" s="42" t="s">
        <v>303</v>
      </c>
      <c r="D2964" s="42" t="s">
        <v>1195</v>
      </c>
      <c r="E2964" s="42" t="s">
        <v>4769</v>
      </c>
      <c r="F2964" s="40">
        <v>446</v>
      </c>
    </row>
    <row r="2965" spans="1:6" x14ac:dyDescent="0.25">
      <c r="A2965" t="s">
        <v>5945</v>
      </c>
      <c r="B2965" s="42" t="s">
        <v>2003</v>
      </c>
      <c r="C2965" s="42" t="s">
        <v>303</v>
      </c>
      <c r="D2965" s="42" t="s">
        <v>1197</v>
      </c>
      <c r="E2965" s="42" t="s">
        <v>4770</v>
      </c>
      <c r="F2965" s="40">
        <v>447</v>
      </c>
    </row>
    <row r="2966" spans="1:6" x14ac:dyDescent="0.25">
      <c r="A2966" t="s">
        <v>5945</v>
      </c>
      <c r="B2966" s="42" t="s">
        <v>2003</v>
      </c>
      <c r="C2966" s="42" t="s">
        <v>303</v>
      </c>
      <c r="D2966" s="42" t="s">
        <v>1199</v>
      </c>
      <c r="E2966" s="42" t="s">
        <v>4771</v>
      </c>
      <c r="F2966" s="40">
        <v>448</v>
      </c>
    </row>
    <row r="2967" spans="1:6" x14ac:dyDescent="0.25">
      <c r="A2967" t="s">
        <v>5945</v>
      </c>
      <c r="B2967" s="42" t="s">
        <v>2003</v>
      </c>
      <c r="C2967" s="42" t="s">
        <v>303</v>
      </c>
      <c r="D2967" s="42" t="s">
        <v>1201</v>
      </c>
      <c r="E2967" s="42" t="s">
        <v>4772</v>
      </c>
      <c r="F2967" s="40">
        <v>449</v>
      </c>
    </row>
    <row r="2968" spans="1:6" x14ac:dyDescent="0.25">
      <c r="A2968" t="s">
        <v>5945</v>
      </c>
      <c r="B2968" s="42" t="s">
        <v>2003</v>
      </c>
      <c r="C2968" s="42" t="s">
        <v>303</v>
      </c>
      <c r="D2968" s="42" t="s">
        <v>1203</v>
      </c>
      <c r="E2968" s="42" t="s">
        <v>4773</v>
      </c>
      <c r="F2968" s="40">
        <v>450</v>
      </c>
    </row>
    <row r="2969" spans="1:6" x14ac:dyDescent="0.25">
      <c r="A2969" t="s">
        <v>5945</v>
      </c>
      <c r="B2969" s="42" t="s">
        <v>2003</v>
      </c>
      <c r="C2969" s="42" t="s">
        <v>303</v>
      </c>
      <c r="D2969" s="42" t="s">
        <v>1205</v>
      </c>
      <c r="E2969" s="42" t="s">
        <v>4774</v>
      </c>
      <c r="F2969" s="40">
        <v>451</v>
      </c>
    </row>
    <row r="2970" spans="1:6" x14ac:dyDescent="0.25">
      <c r="A2970" t="s">
        <v>5945</v>
      </c>
      <c r="B2970" s="42" t="s">
        <v>2003</v>
      </c>
      <c r="C2970" s="42" t="s">
        <v>303</v>
      </c>
      <c r="D2970" s="42" t="s">
        <v>1207</v>
      </c>
      <c r="E2970" s="42" t="s">
        <v>4775</v>
      </c>
      <c r="F2970" s="40">
        <v>452</v>
      </c>
    </row>
    <row r="2971" spans="1:6" x14ac:dyDescent="0.25">
      <c r="A2971" t="s">
        <v>5945</v>
      </c>
      <c r="B2971" s="42" t="s">
        <v>2003</v>
      </c>
      <c r="C2971" s="42" t="s">
        <v>303</v>
      </c>
      <c r="D2971" s="42" t="s">
        <v>1209</v>
      </c>
      <c r="E2971" s="42" t="s">
        <v>4776</v>
      </c>
      <c r="F2971" s="40">
        <v>453</v>
      </c>
    </row>
    <row r="2972" spans="1:6" x14ac:dyDescent="0.25">
      <c r="A2972" t="s">
        <v>5945</v>
      </c>
      <c r="B2972" s="42" t="s">
        <v>2003</v>
      </c>
      <c r="C2972" s="42" t="s">
        <v>303</v>
      </c>
      <c r="D2972" s="42" t="s">
        <v>1211</v>
      </c>
      <c r="E2972" s="42" t="s">
        <v>4777</v>
      </c>
      <c r="F2972" s="40">
        <v>454</v>
      </c>
    </row>
    <row r="2973" spans="1:6" x14ac:dyDescent="0.25">
      <c r="A2973" t="s">
        <v>5945</v>
      </c>
      <c r="B2973" s="42" t="s">
        <v>2003</v>
      </c>
      <c r="C2973" s="42" t="s">
        <v>303</v>
      </c>
      <c r="D2973" s="42" t="s">
        <v>1213</v>
      </c>
      <c r="E2973" s="42" t="s">
        <v>4778</v>
      </c>
      <c r="F2973" s="40">
        <v>455</v>
      </c>
    </row>
    <row r="2974" spans="1:6" x14ac:dyDescent="0.25">
      <c r="A2974" t="s">
        <v>5945</v>
      </c>
      <c r="B2974" s="42" t="s">
        <v>2003</v>
      </c>
      <c r="C2974" s="42" t="s">
        <v>303</v>
      </c>
      <c r="D2974" s="42" t="s">
        <v>1215</v>
      </c>
      <c r="E2974" s="42" t="s">
        <v>4779</v>
      </c>
      <c r="F2974" s="40">
        <v>456</v>
      </c>
    </row>
    <row r="2975" spans="1:6" x14ac:dyDescent="0.25">
      <c r="A2975" t="s">
        <v>5945</v>
      </c>
      <c r="B2975" s="42" t="s">
        <v>2003</v>
      </c>
      <c r="C2975" s="42" t="s">
        <v>303</v>
      </c>
      <c r="D2975" s="42" t="s">
        <v>1217</v>
      </c>
      <c r="E2975" s="42" t="s">
        <v>4780</v>
      </c>
      <c r="F2975" s="40">
        <v>457</v>
      </c>
    </row>
    <row r="2976" spans="1:6" x14ac:dyDescent="0.25">
      <c r="A2976" t="s">
        <v>5945</v>
      </c>
      <c r="B2976" s="42" t="s">
        <v>2003</v>
      </c>
      <c r="C2976" s="42" t="s">
        <v>303</v>
      </c>
      <c r="D2976" s="42" t="s">
        <v>1219</v>
      </c>
      <c r="E2976" s="42" t="s">
        <v>4781</v>
      </c>
      <c r="F2976" s="40">
        <v>458</v>
      </c>
    </row>
    <row r="2977" spans="1:6" x14ac:dyDescent="0.25">
      <c r="A2977" t="s">
        <v>5945</v>
      </c>
      <c r="B2977" s="42" t="s">
        <v>2003</v>
      </c>
      <c r="C2977" s="42" t="s">
        <v>303</v>
      </c>
      <c r="D2977" s="42" t="s">
        <v>1221</v>
      </c>
      <c r="E2977" s="42" t="s">
        <v>4782</v>
      </c>
      <c r="F2977" s="40">
        <v>459</v>
      </c>
    </row>
    <row r="2978" spans="1:6" x14ac:dyDescent="0.25">
      <c r="A2978" t="s">
        <v>5945</v>
      </c>
      <c r="B2978" s="42" t="s">
        <v>2003</v>
      </c>
      <c r="C2978" s="42" t="s">
        <v>303</v>
      </c>
      <c r="D2978" s="42" t="s">
        <v>1223</v>
      </c>
      <c r="E2978" s="42" t="s">
        <v>4783</v>
      </c>
      <c r="F2978" s="40">
        <v>460</v>
      </c>
    </row>
    <row r="2979" spans="1:6" x14ac:dyDescent="0.25">
      <c r="A2979" t="s">
        <v>5945</v>
      </c>
      <c r="B2979" s="42" t="s">
        <v>2003</v>
      </c>
      <c r="C2979" s="42" t="s">
        <v>303</v>
      </c>
      <c r="D2979" s="42" t="s">
        <v>1225</v>
      </c>
      <c r="E2979" s="42" t="s">
        <v>4784</v>
      </c>
      <c r="F2979" s="40">
        <v>461</v>
      </c>
    </row>
    <row r="2980" spans="1:6" x14ac:dyDescent="0.25">
      <c r="A2980" t="s">
        <v>5945</v>
      </c>
      <c r="B2980" s="42" t="s">
        <v>2003</v>
      </c>
      <c r="C2980" s="42" t="s">
        <v>303</v>
      </c>
      <c r="D2980" s="42" t="s">
        <v>1227</v>
      </c>
      <c r="E2980" s="42" t="s">
        <v>4785</v>
      </c>
      <c r="F2980" s="40">
        <v>462</v>
      </c>
    </row>
    <row r="2981" spans="1:6" x14ac:dyDescent="0.25">
      <c r="A2981" t="s">
        <v>5945</v>
      </c>
      <c r="B2981" s="42" t="s">
        <v>2003</v>
      </c>
      <c r="C2981" s="42" t="s">
        <v>303</v>
      </c>
      <c r="D2981" s="42" t="s">
        <v>1229</v>
      </c>
      <c r="E2981" s="42" t="s">
        <v>4786</v>
      </c>
      <c r="F2981" s="40">
        <v>463</v>
      </c>
    </row>
    <row r="2982" spans="1:6" x14ac:dyDescent="0.25">
      <c r="A2982" t="s">
        <v>5945</v>
      </c>
      <c r="B2982" s="42" t="s">
        <v>2003</v>
      </c>
      <c r="C2982" s="42" t="s">
        <v>303</v>
      </c>
      <c r="D2982" s="42" t="s">
        <v>1231</v>
      </c>
      <c r="E2982" s="42" t="s">
        <v>4787</v>
      </c>
      <c r="F2982" s="40">
        <v>464</v>
      </c>
    </row>
    <row r="2983" spans="1:6" x14ac:dyDescent="0.25">
      <c r="A2983" t="s">
        <v>5945</v>
      </c>
      <c r="B2983" s="42" t="s">
        <v>2003</v>
      </c>
      <c r="C2983" s="42" t="s">
        <v>303</v>
      </c>
      <c r="D2983" s="42" t="s">
        <v>1233</v>
      </c>
      <c r="E2983" s="42" t="s">
        <v>4788</v>
      </c>
      <c r="F2983" s="40">
        <v>465</v>
      </c>
    </row>
    <row r="2984" spans="1:6" x14ac:dyDescent="0.25">
      <c r="A2984" t="s">
        <v>5945</v>
      </c>
      <c r="B2984" s="42" t="s">
        <v>2003</v>
      </c>
      <c r="C2984" s="42" t="s">
        <v>303</v>
      </c>
      <c r="D2984" s="42" t="s">
        <v>1235</v>
      </c>
      <c r="E2984" s="42" t="s">
        <v>4789</v>
      </c>
      <c r="F2984" s="40">
        <v>466</v>
      </c>
    </row>
    <row r="2985" spans="1:6" x14ac:dyDescent="0.25">
      <c r="A2985" t="s">
        <v>5945</v>
      </c>
      <c r="B2985" s="42" t="s">
        <v>2003</v>
      </c>
      <c r="C2985" s="42" t="s">
        <v>303</v>
      </c>
      <c r="D2985" s="42" t="s">
        <v>1237</v>
      </c>
      <c r="E2985" s="42" t="s">
        <v>4790</v>
      </c>
      <c r="F2985" s="40">
        <v>467</v>
      </c>
    </row>
    <row r="2986" spans="1:6" x14ac:dyDescent="0.25">
      <c r="A2986" t="s">
        <v>5945</v>
      </c>
      <c r="B2986" s="42" t="s">
        <v>2003</v>
      </c>
      <c r="C2986" s="42" t="s">
        <v>303</v>
      </c>
      <c r="D2986" s="42" t="s">
        <v>1239</v>
      </c>
      <c r="E2986" s="42" t="s">
        <v>4791</v>
      </c>
      <c r="F2986" s="40">
        <v>468</v>
      </c>
    </row>
    <row r="2987" spans="1:6" x14ac:dyDescent="0.25">
      <c r="A2987" t="s">
        <v>5945</v>
      </c>
      <c r="B2987" s="42" t="s">
        <v>2003</v>
      </c>
      <c r="C2987" s="42" t="s">
        <v>303</v>
      </c>
      <c r="D2987" s="42" t="s">
        <v>1241</v>
      </c>
      <c r="E2987" s="42" t="s">
        <v>4792</v>
      </c>
      <c r="F2987" s="40">
        <v>469</v>
      </c>
    </row>
    <row r="2988" spans="1:6" x14ac:dyDescent="0.25">
      <c r="A2988" t="s">
        <v>5945</v>
      </c>
      <c r="B2988" s="42" t="s">
        <v>2003</v>
      </c>
      <c r="C2988" s="42" t="s">
        <v>303</v>
      </c>
      <c r="D2988" s="42" t="s">
        <v>1243</v>
      </c>
      <c r="E2988" s="42" t="s">
        <v>4793</v>
      </c>
      <c r="F2988" s="40">
        <v>470</v>
      </c>
    </row>
    <row r="2989" spans="1:6" x14ac:dyDescent="0.25">
      <c r="A2989" t="s">
        <v>5945</v>
      </c>
      <c r="B2989" s="42" t="s">
        <v>2003</v>
      </c>
      <c r="C2989" s="42" t="s">
        <v>303</v>
      </c>
      <c r="D2989" s="42" t="s">
        <v>1245</v>
      </c>
      <c r="E2989" s="42" t="s">
        <v>4794</v>
      </c>
      <c r="F2989" s="40">
        <v>471</v>
      </c>
    </row>
    <row r="2990" spans="1:6" x14ac:dyDescent="0.25">
      <c r="A2990" t="s">
        <v>5945</v>
      </c>
      <c r="B2990" s="42" t="s">
        <v>2003</v>
      </c>
      <c r="C2990" s="42" t="s">
        <v>303</v>
      </c>
      <c r="D2990" s="42" t="s">
        <v>1247</v>
      </c>
      <c r="E2990" s="42" t="s">
        <v>4795</v>
      </c>
      <c r="F2990" s="40">
        <v>472</v>
      </c>
    </row>
    <row r="2991" spans="1:6" x14ac:dyDescent="0.25">
      <c r="A2991" t="s">
        <v>5945</v>
      </c>
      <c r="B2991" s="42" t="s">
        <v>2003</v>
      </c>
      <c r="C2991" s="42" t="s">
        <v>303</v>
      </c>
      <c r="D2991" s="42" t="s">
        <v>1249</v>
      </c>
      <c r="E2991" s="42" t="s">
        <v>4796</v>
      </c>
      <c r="F2991" s="40">
        <v>473</v>
      </c>
    </row>
    <row r="2992" spans="1:6" x14ac:dyDescent="0.25">
      <c r="A2992" t="s">
        <v>5945</v>
      </c>
      <c r="B2992" s="42" t="s">
        <v>2003</v>
      </c>
      <c r="C2992" s="42" t="s">
        <v>303</v>
      </c>
      <c r="D2992" s="42" t="s">
        <v>1251</v>
      </c>
      <c r="E2992" s="42" t="s">
        <v>4797</v>
      </c>
      <c r="F2992" s="40">
        <v>474</v>
      </c>
    </row>
    <row r="2993" spans="1:6" x14ac:dyDescent="0.25">
      <c r="A2993" t="s">
        <v>5945</v>
      </c>
      <c r="B2993" s="42" t="s">
        <v>2003</v>
      </c>
      <c r="C2993" s="42" t="s">
        <v>303</v>
      </c>
      <c r="D2993" s="42" t="s">
        <v>1253</v>
      </c>
      <c r="E2993" s="42" t="s">
        <v>4798</v>
      </c>
      <c r="F2993" s="40">
        <v>475</v>
      </c>
    </row>
    <row r="2994" spans="1:6" x14ac:dyDescent="0.25">
      <c r="A2994" t="s">
        <v>5945</v>
      </c>
      <c r="B2994" s="42" t="s">
        <v>2003</v>
      </c>
      <c r="C2994" s="42" t="s">
        <v>303</v>
      </c>
      <c r="D2994" s="42" t="s">
        <v>1255</v>
      </c>
      <c r="E2994" s="42" t="s">
        <v>4799</v>
      </c>
      <c r="F2994" s="40">
        <v>476</v>
      </c>
    </row>
    <row r="2995" spans="1:6" x14ac:dyDescent="0.25">
      <c r="A2995" t="s">
        <v>5945</v>
      </c>
      <c r="B2995" s="42" t="s">
        <v>2003</v>
      </c>
      <c r="C2995" s="42" t="s">
        <v>303</v>
      </c>
      <c r="D2995" s="42" t="s">
        <v>1257</v>
      </c>
      <c r="E2995" s="42" t="s">
        <v>4800</v>
      </c>
      <c r="F2995" s="40">
        <v>477</v>
      </c>
    </row>
    <row r="2996" spans="1:6" x14ac:dyDescent="0.25">
      <c r="A2996" t="s">
        <v>5945</v>
      </c>
      <c r="B2996" s="42" t="s">
        <v>2003</v>
      </c>
      <c r="C2996" s="42" t="s">
        <v>303</v>
      </c>
      <c r="D2996" s="42" t="s">
        <v>1259</v>
      </c>
      <c r="E2996" s="42" t="s">
        <v>4801</v>
      </c>
      <c r="F2996" s="40">
        <v>478</v>
      </c>
    </row>
    <row r="2997" spans="1:6" x14ac:dyDescent="0.25">
      <c r="A2997" t="s">
        <v>5945</v>
      </c>
      <c r="B2997" s="42" t="s">
        <v>2003</v>
      </c>
      <c r="C2997" s="42" t="s">
        <v>303</v>
      </c>
      <c r="D2997" s="42" t="s">
        <v>1261</v>
      </c>
      <c r="E2997" s="42" t="s">
        <v>4802</v>
      </c>
      <c r="F2997" s="40">
        <v>479</v>
      </c>
    </row>
    <row r="2998" spans="1:6" x14ac:dyDescent="0.25">
      <c r="A2998" t="s">
        <v>5945</v>
      </c>
      <c r="B2998" s="42" t="s">
        <v>2003</v>
      </c>
      <c r="C2998" s="42" t="s">
        <v>303</v>
      </c>
      <c r="D2998" s="42" t="s">
        <v>1263</v>
      </c>
      <c r="E2998" s="42" t="s">
        <v>4803</v>
      </c>
      <c r="F2998" s="40">
        <v>480</v>
      </c>
    </row>
    <row r="2999" spans="1:6" x14ac:dyDescent="0.25">
      <c r="A2999" t="s">
        <v>5945</v>
      </c>
      <c r="B2999" s="42" t="s">
        <v>2003</v>
      </c>
      <c r="C2999" s="42" t="s">
        <v>303</v>
      </c>
      <c r="D2999" s="42" t="s">
        <v>1265</v>
      </c>
      <c r="E2999" s="42" t="s">
        <v>4804</v>
      </c>
      <c r="F2999" s="40">
        <v>481</v>
      </c>
    </row>
    <row r="3000" spans="1:6" x14ac:dyDescent="0.25">
      <c r="A3000" t="s">
        <v>5945</v>
      </c>
      <c r="B3000" s="42" t="s">
        <v>2003</v>
      </c>
      <c r="C3000" s="42" t="s">
        <v>303</v>
      </c>
      <c r="D3000" s="42" t="s">
        <v>1267</v>
      </c>
      <c r="E3000" s="42" t="s">
        <v>4805</v>
      </c>
      <c r="F3000" s="40">
        <v>482</v>
      </c>
    </row>
    <row r="3001" spans="1:6" x14ac:dyDescent="0.25">
      <c r="A3001" t="s">
        <v>5945</v>
      </c>
      <c r="B3001" s="42" t="s">
        <v>2003</v>
      </c>
      <c r="C3001" s="42" t="s">
        <v>303</v>
      </c>
      <c r="D3001" s="42" t="s">
        <v>1269</v>
      </c>
      <c r="E3001" s="42" t="s">
        <v>4806</v>
      </c>
      <c r="F3001" s="40">
        <v>483</v>
      </c>
    </row>
    <row r="3002" spans="1:6" x14ac:dyDescent="0.25">
      <c r="A3002" t="s">
        <v>5945</v>
      </c>
      <c r="B3002" s="42" t="s">
        <v>2003</v>
      </c>
      <c r="C3002" s="42" t="s">
        <v>303</v>
      </c>
      <c r="D3002" s="42" t="s">
        <v>1271</v>
      </c>
      <c r="E3002" s="42" t="s">
        <v>4807</v>
      </c>
      <c r="F3002" s="40">
        <v>484</v>
      </c>
    </row>
    <row r="3003" spans="1:6" x14ac:dyDescent="0.25">
      <c r="A3003" t="s">
        <v>5945</v>
      </c>
      <c r="B3003" s="42" t="s">
        <v>2003</v>
      </c>
      <c r="C3003" s="42" t="s">
        <v>303</v>
      </c>
      <c r="D3003" s="42" t="s">
        <v>1273</v>
      </c>
      <c r="E3003" s="42" t="s">
        <v>4808</v>
      </c>
      <c r="F3003" s="40">
        <v>485</v>
      </c>
    </row>
    <row r="3004" spans="1:6" x14ac:dyDescent="0.25">
      <c r="A3004" t="s">
        <v>5945</v>
      </c>
      <c r="B3004" s="42" t="s">
        <v>2003</v>
      </c>
      <c r="C3004" s="42" t="s">
        <v>303</v>
      </c>
      <c r="D3004" s="42" t="s">
        <v>1275</v>
      </c>
      <c r="E3004" s="42" t="s">
        <v>4809</v>
      </c>
      <c r="F3004" s="40">
        <v>486</v>
      </c>
    </row>
    <row r="3005" spans="1:6" x14ac:dyDescent="0.25">
      <c r="A3005" t="s">
        <v>5945</v>
      </c>
      <c r="B3005" s="42" t="s">
        <v>2003</v>
      </c>
      <c r="C3005" s="42" t="s">
        <v>303</v>
      </c>
      <c r="D3005" s="42" t="s">
        <v>1277</v>
      </c>
      <c r="E3005" s="42" t="s">
        <v>4810</v>
      </c>
      <c r="F3005" s="40">
        <v>487</v>
      </c>
    </row>
    <row r="3006" spans="1:6" x14ac:dyDescent="0.25">
      <c r="A3006" t="s">
        <v>5945</v>
      </c>
      <c r="B3006" s="42" t="s">
        <v>2003</v>
      </c>
      <c r="C3006" s="42" t="s">
        <v>303</v>
      </c>
      <c r="D3006" s="42" t="s">
        <v>1279</v>
      </c>
      <c r="E3006" s="42" t="s">
        <v>4811</v>
      </c>
      <c r="F3006" s="40">
        <v>488</v>
      </c>
    </row>
    <row r="3007" spans="1:6" x14ac:dyDescent="0.25">
      <c r="A3007" t="s">
        <v>5945</v>
      </c>
      <c r="B3007" s="42" t="s">
        <v>2003</v>
      </c>
      <c r="C3007" s="42" t="s">
        <v>303</v>
      </c>
      <c r="D3007" s="42" t="s">
        <v>1281</v>
      </c>
      <c r="E3007" s="42" t="s">
        <v>4812</v>
      </c>
      <c r="F3007" s="40">
        <v>489</v>
      </c>
    </row>
    <row r="3008" spans="1:6" x14ac:dyDescent="0.25">
      <c r="A3008" t="s">
        <v>5945</v>
      </c>
      <c r="B3008" s="42" t="s">
        <v>2003</v>
      </c>
      <c r="C3008" s="42" t="s">
        <v>303</v>
      </c>
      <c r="D3008" s="42" t="s">
        <v>1283</v>
      </c>
      <c r="E3008" s="42" t="s">
        <v>4813</v>
      </c>
      <c r="F3008" s="40">
        <v>490</v>
      </c>
    </row>
    <row r="3009" spans="1:6" x14ac:dyDescent="0.25">
      <c r="A3009" t="s">
        <v>5945</v>
      </c>
      <c r="B3009" s="42" t="s">
        <v>2003</v>
      </c>
      <c r="C3009" s="42" t="s">
        <v>303</v>
      </c>
      <c r="D3009" s="42" t="s">
        <v>1285</v>
      </c>
      <c r="E3009" s="42" t="s">
        <v>4814</v>
      </c>
      <c r="F3009" s="40">
        <v>491</v>
      </c>
    </row>
    <row r="3010" spans="1:6" x14ac:dyDescent="0.25">
      <c r="A3010" t="s">
        <v>5945</v>
      </c>
      <c r="B3010" s="42" t="s">
        <v>2003</v>
      </c>
      <c r="C3010" s="42" t="s">
        <v>303</v>
      </c>
      <c r="D3010" s="42" t="s">
        <v>1287</v>
      </c>
      <c r="E3010" s="42" t="s">
        <v>4815</v>
      </c>
      <c r="F3010" s="40">
        <v>492</v>
      </c>
    </row>
    <row r="3011" spans="1:6" x14ac:dyDescent="0.25">
      <c r="A3011" t="s">
        <v>5945</v>
      </c>
      <c r="B3011" s="42" t="s">
        <v>2003</v>
      </c>
      <c r="C3011" s="42" t="s">
        <v>303</v>
      </c>
      <c r="D3011" s="42" t="s">
        <v>1289</v>
      </c>
      <c r="E3011" s="42" t="s">
        <v>4816</v>
      </c>
      <c r="F3011" s="40">
        <v>493</v>
      </c>
    </row>
    <row r="3012" spans="1:6" x14ac:dyDescent="0.25">
      <c r="A3012" t="s">
        <v>5945</v>
      </c>
      <c r="B3012" s="42" t="s">
        <v>2003</v>
      </c>
      <c r="C3012" s="42" t="s">
        <v>303</v>
      </c>
      <c r="D3012" s="42" t="s">
        <v>1291</v>
      </c>
      <c r="E3012" s="42" t="s">
        <v>4817</v>
      </c>
      <c r="F3012" s="40">
        <v>494</v>
      </c>
    </row>
    <row r="3013" spans="1:6" x14ac:dyDescent="0.25">
      <c r="A3013" t="s">
        <v>5945</v>
      </c>
      <c r="B3013" s="42" t="s">
        <v>2003</v>
      </c>
      <c r="C3013" s="42" t="s">
        <v>303</v>
      </c>
      <c r="D3013" s="42" t="s">
        <v>1293</v>
      </c>
      <c r="E3013" s="42" t="s">
        <v>4818</v>
      </c>
      <c r="F3013" s="40">
        <v>495</v>
      </c>
    </row>
    <row r="3014" spans="1:6" x14ac:dyDescent="0.25">
      <c r="A3014" t="s">
        <v>5945</v>
      </c>
      <c r="B3014" s="42" t="s">
        <v>2003</v>
      </c>
      <c r="C3014" s="42" t="s">
        <v>303</v>
      </c>
      <c r="D3014" s="42" t="s">
        <v>1295</v>
      </c>
      <c r="E3014" s="42" t="s">
        <v>4819</v>
      </c>
      <c r="F3014" s="40">
        <v>496</v>
      </c>
    </row>
    <row r="3015" spans="1:6" x14ac:dyDescent="0.25">
      <c r="A3015" t="s">
        <v>5945</v>
      </c>
      <c r="B3015" s="42" t="s">
        <v>2003</v>
      </c>
      <c r="C3015" s="42" t="s">
        <v>303</v>
      </c>
      <c r="D3015" s="42" t="s">
        <v>1297</v>
      </c>
      <c r="E3015" s="42" t="s">
        <v>4820</v>
      </c>
      <c r="F3015" s="40">
        <v>497</v>
      </c>
    </row>
    <row r="3016" spans="1:6" x14ac:dyDescent="0.25">
      <c r="A3016" t="s">
        <v>5945</v>
      </c>
      <c r="B3016" s="42" t="s">
        <v>2003</v>
      </c>
      <c r="C3016" s="42" t="s">
        <v>303</v>
      </c>
      <c r="D3016" s="42" t="s">
        <v>1299</v>
      </c>
      <c r="E3016" s="42" t="s">
        <v>4821</v>
      </c>
      <c r="F3016" s="40">
        <v>498</v>
      </c>
    </row>
    <row r="3017" spans="1:6" x14ac:dyDescent="0.25">
      <c r="A3017" t="s">
        <v>5945</v>
      </c>
      <c r="B3017" s="42" t="s">
        <v>2003</v>
      </c>
      <c r="C3017" s="42" t="s">
        <v>303</v>
      </c>
      <c r="D3017" s="42" t="s">
        <v>1301</v>
      </c>
      <c r="E3017" s="42" t="s">
        <v>4822</v>
      </c>
      <c r="F3017" s="40">
        <v>499</v>
      </c>
    </row>
    <row r="3018" spans="1:6" x14ac:dyDescent="0.25">
      <c r="A3018" t="s">
        <v>5945</v>
      </c>
      <c r="B3018" s="42" t="s">
        <v>2003</v>
      </c>
      <c r="C3018" s="42" t="s">
        <v>303</v>
      </c>
      <c r="D3018" s="42" t="s">
        <v>1303</v>
      </c>
      <c r="E3018" s="42" t="s">
        <v>4823</v>
      </c>
      <c r="F3018" s="40">
        <v>500</v>
      </c>
    </row>
    <row r="3019" spans="1:6" x14ac:dyDescent="0.25">
      <c r="A3019" t="s">
        <v>5945</v>
      </c>
      <c r="B3019" s="42" t="s">
        <v>2003</v>
      </c>
      <c r="C3019" s="42" t="s">
        <v>303</v>
      </c>
      <c r="D3019" s="42" t="s">
        <v>1305</v>
      </c>
      <c r="E3019" s="42" t="s">
        <v>4824</v>
      </c>
      <c r="F3019" s="40">
        <v>501</v>
      </c>
    </row>
    <row r="3020" spans="1:6" x14ac:dyDescent="0.25">
      <c r="A3020" t="s">
        <v>5945</v>
      </c>
      <c r="B3020" s="42" t="s">
        <v>2003</v>
      </c>
      <c r="C3020" s="42" t="s">
        <v>303</v>
      </c>
      <c r="D3020" s="42" t="s">
        <v>1307</v>
      </c>
      <c r="E3020" s="42" t="s">
        <v>4825</v>
      </c>
      <c r="F3020" s="40">
        <v>502</v>
      </c>
    </row>
    <row r="3021" spans="1:6" x14ac:dyDescent="0.25">
      <c r="A3021" t="s">
        <v>5945</v>
      </c>
      <c r="B3021" s="42" t="s">
        <v>2003</v>
      </c>
      <c r="C3021" s="42" t="s">
        <v>303</v>
      </c>
      <c r="D3021" s="42" t="s">
        <v>1309</v>
      </c>
      <c r="E3021" s="42" t="s">
        <v>4826</v>
      </c>
      <c r="F3021" s="40">
        <v>503</v>
      </c>
    </row>
    <row r="3022" spans="1:6" x14ac:dyDescent="0.25">
      <c r="A3022" t="s">
        <v>5945</v>
      </c>
      <c r="B3022" s="42" t="s">
        <v>2003</v>
      </c>
      <c r="C3022" s="42" t="s">
        <v>303</v>
      </c>
      <c r="D3022" s="42" t="s">
        <v>1311</v>
      </c>
      <c r="E3022" s="42" t="s">
        <v>4827</v>
      </c>
      <c r="F3022" s="40">
        <v>504</v>
      </c>
    </row>
    <row r="3023" spans="1:6" x14ac:dyDescent="0.25">
      <c r="A3023" t="s">
        <v>5945</v>
      </c>
      <c r="B3023" s="42" t="s">
        <v>2003</v>
      </c>
      <c r="C3023" s="42" t="s">
        <v>303</v>
      </c>
      <c r="D3023" s="42" t="s">
        <v>1313</v>
      </c>
      <c r="E3023" s="42" t="s">
        <v>4828</v>
      </c>
      <c r="F3023" s="40">
        <v>505</v>
      </c>
    </row>
    <row r="3024" spans="1:6" x14ac:dyDescent="0.25">
      <c r="A3024" t="s">
        <v>5945</v>
      </c>
      <c r="B3024" s="42" t="s">
        <v>2003</v>
      </c>
      <c r="C3024" s="42" t="s">
        <v>303</v>
      </c>
      <c r="D3024" s="42" t="s">
        <v>1315</v>
      </c>
      <c r="E3024" s="42" t="s">
        <v>4829</v>
      </c>
      <c r="F3024" s="40">
        <v>506</v>
      </c>
    </row>
    <row r="3025" spans="1:6" x14ac:dyDescent="0.25">
      <c r="A3025" t="s">
        <v>5945</v>
      </c>
      <c r="B3025" s="42" t="s">
        <v>2003</v>
      </c>
      <c r="C3025" s="42" t="s">
        <v>303</v>
      </c>
      <c r="D3025" s="42" t="s">
        <v>1317</v>
      </c>
      <c r="E3025" s="42" t="s">
        <v>4830</v>
      </c>
      <c r="F3025" s="40">
        <v>507</v>
      </c>
    </row>
    <row r="3026" spans="1:6" x14ac:dyDescent="0.25">
      <c r="A3026" t="s">
        <v>5945</v>
      </c>
      <c r="B3026" s="42" t="s">
        <v>2003</v>
      </c>
      <c r="C3026" s="42" t="s">
        <v>303</v>
      </c>
      <c r="D3026" s="42" t="s">
        <v>1319</v>
      </c>
      <c r="E3026" s="42" t="s">
        <v>4831</v>
      </c>
      <c r="F3026" s="40">
        <v>508</v>
      </c>
    </row>
    <row r="3027" spans="1:6" x14ac:dyDescent="0.25">
      <c r="A3027" t="s">
        <v>5945</v>
      </c>
      <c r="B3027" s="42" t="s">
        <v>2003</v>
      </c>
      <c r="C3027" s="42" t="s">
        <v>303</v>
      </c>
      <c r="D3027" s="42" t="s">
        <v>1321</v>
      </c>
      <c r="E3027" s="42" t="s">
        <v>4832</v>
      </c>
      <c r="F3027" s="40">
        <v>509</v>
      </c>
    </row>
    <row r="3028" spans="1:6" x14ac:dyDescent="0.25">
      <c r="A3028" t="s">
        <v>5945</v>
      </c>
      <c r="B3028" s="42" t="s">
        <v>2003</v>
      </c>
      <c r="C3028" s="42" t="s">
        <v>303</v>
      </c>
      <c r="D3028" s="42" t="s">
        <v>1323</v>
      </c>
      <c r="E3028" s="42" t="s">
        <v>4833</v>
      </c>
      <c r="F3028" s="40">
        <v>510</v>
      </c>
    </row>
    <row r="3029" spans="1:6" x14ac:dyDescent="0.25">
      <c r="A3029" t="s">
        <v>5945</v>
      </c>
      <c r="B3029" s="42" t="s">
        <v>2003</v>
      </c>
      <c r="C3029" s="42" t="s">
        <v>303</v>
      </c>
      <c r="D3029" s="42" t="s">
        <v>1325</v>
      </c>
      <c r="E3029" s="42" t="s">
        <v>4834</v>
      </c>
      <c r="F3029" s="40">
        <v>511</v>
      </c>
    </row>
    <row r="3030" spans="1:6" x14ac:dyDescent="0.25">
      <c r="A3030" t="s">
        <v>5945</v>
      </c>
      <c r="B3030" s="42" t="s">
        <v>2003</v>
      </c>
      <c r="C3030" s="42" t="s">
        <v>303</v>
      </c>
      <c r="D3030" s="42" t="s">
        <v>1327</v>
      </c>
      <c r="E3030" s="42" t="s">
        <v>4835</v>
      </c>
      <c r="F3030" s="40">
        <v>512</v>
      </c>
    </row>
    <row r="3031" spans="1:6" x14ac:dyDescent="0.25">
      <c r="A3031" t="s">
        <v>5945</v>
      </c>
      <c r="B3031" s="42" t="s">
        <v>2003</v>
      </c>
      <c r="C3031" s="42" t="s">
        <v>303</v>
      </c>
      <c r="D3031" s="42" t="s">
        <v>1329</v>
      </c>
      <c r="E3031" s="42" t="s">
        <v>4836</v>
      </c>
      <c r="F3031" s="40">
        <v>513</v>
      </c>
    </row>
    <row r="3032" spans="1:6" x14ac:dyDescent="0.25">
      <c r="A3032" t="s">
        <v>5945</v>
      </c>
      <c r="B3032" s="42" t="s">
        <v>2003</v>
      </c>
      <c r="C3032" s="42" t="s">
        <v>303</v>
      </c>
      <c r="D3032" s="42" t="s">
        <v>1331</v>
      </c>
      <c r="E3032" s="42" t="s">
        <v>4837</v>
      </c>
      <c r="F3032" s="40">
        <v>514</v>
      </c>
    </row>
    <row r="3033" spans="1:6" x14ac:dyDescent="0.25">
      <c r="A3033" t="s">
        <v>5945</v>
      </c>
      <c r="B3033" s="42" t="s">
        <v>2003</v>
      </c>
      <c r="C3033" s="42" t="s">
        <v>303</v>
      </c>
      <c r="D3033" s="42" t="s">
        <v>1333</v>
      </c>
      <c r="E3033" s="42" t="s">
        <v>4838</v>
      </c>
      <c r="F3033" s="40">
        <v>515</v>
      </c>
    </row>
    <row r="3034" spans="1:6" x14ac:dyDescent="0.25">
      <c r="A3034" t="s">
        <v>5945</v>
      </c>
      <c r="B3034" s="42" t="s">
        <v>2003</v>
      </c>
      <c r="C3034" s="42" t="s">
        <v>303</v>
      </c>
      <c r="D3034" s="42" t="s">
        <v>1335</v>
      </c>
      <c r="E3034" s="42" t="s">
        <v>4839</v>
      </c>
      <c r="F3034" s="40">
        <v>516</v>
      </c>
    </row>
    <row r="3035" spans="1:6" x14ac:dyDescent="0.25">
      <c r="A3035" t="s">
        <v>5945</v>
      </c>
      <c r="B3035" s="42" t="s">
        <v>2003</v>
      </c>
      <c r="C3035" s="42" t="s">
        <v>303</v>
      </c>
      <c r="D3035" s="42" t="s">
        <v>1337</v>
      </c>
      <c r="E3035" s="42" t="s">
        <v>4840</v>
      </c>
      <c r="F3035" s="40">
        <v>517</v>
      </c>
    </row>
    <row r="3036" spans="1:6" x14ac:dyDescent="0.25">
      <c r="A3036" t="s">
        <v>5945</v>
      </c>
      <c r="B3036" s="42" t="s">
        <v>2003</v>
      </c>
      <c r="C3036" s="42" t="s">
        <v>303</v>
      </c>
      <c r="D3036" s="42" t="s">
        <v>1339</v>
      </c>
      <c r="E3036" s="42" t="s">
        <v>4841</v>
      </c>
      <c r="F3036" s="40">
        <v>518</v>
      </c>
    </row>
    <row r="3037" spans="1:6" x14ac:dyDescent="0.25">
      <c r="A3037" t="s">
        <v>5945</v>
      </c>
      <c r="B3037" s="42" t="s">
        <v>2003</v>
      </c>
      <c r="C3037" s="42" t="s">
        <v>303</v>
      </c>
      <c r="D3037" s="42" t="s">
        <v>1341</v>
      </c>
      <c r="E3037" s="42" t="s">
        <v>4842</v>
      </c>
      <c r="F3037" s="40">
        <v>519</v>
      </c>
    </row>
    <row r="3038" spans="1:6" x14ac:dyDescent="0.25">
      <c r="A3038" t="s">
        <v>5945</v>
      </c>
      <c r="B3038" s="42" t="s">
        <v>2003</v>
      </c>
      <c r="C3038" s="42" t="s">
        <v>303</v>
      </c>
      <c r="D3038" s="42" t="s">
        <v>1343</v>
      </c>
      <c r="E3038" s="42" t="s">
        <v>4843</v>
      </c>
      <c r="F3038" s="40">
        <v>520</v>
      </c>
    </row>
    <row r="3039" spans="1:6" x14ac:dyDescent="0.25">
      <c r="A3039" t="s">
        <v>5945</v>
      </c>
      <c r="B3039" s="42" t="s">
        <v>2003</v>
      </c>
      <c r="C3039" s="42" t="s">
        <v>303</v>
      </c>
      <c r="D3039" s="42" t="s">
        <v>1345</v>
      </c>
      <c r="E3039" s="42" t="s">
        <v>4844</v>
      </c>
      <c r="F3039" s="40">
        <v>521</v>
      </c>
    </row>
    <row r="3040" spans="1:6" x14ac:dyDescent="0.25">
      <c r="A3040" t="s">
        <v>5945</v>
      </c>
      <c r="B3040" s="42" t="s">
        <v>2003</v>
      </c>
      <c r="C3040" s="42" t="s">
        <v>303</v>
      </c>
      <c r="D3040" s="42" t="s">
        <v>1347</v>
      </c>
      <c r="E3040" s="42" t="s">
        <v>4845</v>
      </c>
      <c r="F3040" s="40">
        <v>522</v>
      </c>
    </row>
    <row r="3041" spans="1:6" x14ac:dyDescent="0.25">
      <c r="A3041" t="s">
        <v>5945</v>
      </c>
      <c r="B3041" s="42" t="s">
        <v>2003</v>
      </c>
      <c r="C3041" s="42" t="s">
        <v>303</v>
      </c>
      <c r="D3041" s="42" t="s">
        <v>1349</v>
      </c>
      <c r="E3041" s="42" t="s">
        <v>4846</v>
      </c>
      <c r="F3041" s="40">
        <v>523</v>
      </c>
    </row>
    <row r="3042" spans="1:6" x14ac:dyDescent="0.25">
      <c r="A3042" t="s">
        <v>5945</v>
      </c>
      <c r="B3042" s="42" t="s">
        <v>2003</v>
      </c>
      <c r="C3042" s="42" t="s">
        <v>303</v>
      </c>
      <c r="D3042" s="42" t="s">
        <v>1351</v>
      </c>
      <c r="E3042" s="42" t="s">
        <v>4847</v>
      </c>
      <c r="F3042" s="40">
        <v>524</v>
      </c>
    </row>
    <row r="3043" spans="1:6" x14ac:dyDescent="0.25">
      <c r="A3043" t="s">
        <v>5945</v>
      </c>
      <c r="B3043" s="42" t="s">
        <v>2003</v>
      </c>
      <c r="C3043" s="42" t="s">
        <v>303</v>
      </c>
      <c r="D3043" s="42" t="s">
        <v>1353</v>
      </c>
      <c r="E3043" s="42" t="s">
        <v>4848</v>
      </c>
      <c r="F3043" s="40">
        <v>525</v>
      </c>
    </row>
    <row r="3044" spans="1:6" x14ac:dyDescent="0.25">
      <c r="A3044" t="s">
        <v>5945</v>
      </c>
      <c r="B3044" s="42" t="s">
        <v>2003</v>
      </c>
      <c r="C3044" s="42" t="s">
        <v>303</v>
      </c>
      <c r="D3044" s="42" t="s">
        <v>1355</v>
      </c>
      <c r="E3044" s="42" t="s">
        <v>4849</v>
      </c>
      <c r="F3044" s="40">
        <v>526</v>
      </c>
    </row>
    <row r="3045" spans="1:6" x14ac:dyDescent="0.25">
      <c r="A3045" t="s">
        <v>5945</v>
      </c>
      <c r="B3045" s="42" t="s">
        <v>2003</v>
      </c>
      <c r="C3045" s="42" t="s">
        <v>303</v>
      </c>
      <c r="D3045" s="42" t="s">
        <v>1357</v>
      </c>
      <c r="E3045" s="42" t="s">
        <v>4850</v>
      </c>
      <c r="F3045" s="40">
        <v>527</v>
      </c>
    </row>
    <row r="3046" spans="1:6" x14ac:dyDescent="0.25">
      <c r="A3046" t="s">
        <v>5945</v>
      </c>
      <c r="B3046" s="42" t="s">
        <v>2003</v>
      </c>
      <c r="C3046" s="42" t="s">
        <v>303</v>
      </c>
      <c r="D3046" s="42" t="s">
        <v>1359</v>
      </c>
      <c r="E3046" s="42" t="s">
        <v>4851</v>
      </c>
      <c r="F3046" s="40">
        <v>528</v>
      </c>
    </row>
    <row r="3047" spans="1:6" x14ac:dyDescent="0.25">
      <c r="A3047" t="s">
        <v>5945</v>
      </c>
      <c r="B3047" s="42" t="s">
        <v>2003</v>
      </c>
      <c r="C3047" s="42" t="s">
        <v>303</v>
      </c>
      <c r="D3047" s="42" t="s">
        <v>1361</v>
      </c>
      <c r="E3047" s="42" t="s">
        <v>4852</v>
      </c>
      <c r="F3047" s="40">
        <v>529</v>
      </c>
    </row>
    <row r="3048" spans="1:6" x14ac:dyDescent="0.25">
      <c r="A3048" t="s">
        <v>5945</v>
      </c>
      <c r="B3048" s="42" t="s">
        <v>2003</v>
      </c>
      <c r="C3048" s="42" t="s">
        <v>303</v>
      </c>
      <c r="D3048" s="42" t="s">
        <v>1363</v>
      </c>
      <c r="E3048" s="42" t="s">
        <v>4853</v>
      </c>
      <c r="F3048" s="40">
        <v>530</v>
      </c>
    </row>
    <row r="3049" spans="1:6" x14ac:dyDescent="0.25">
      <c r="A3049" t="s">
        <v>5945</v>
      </c>
      <c r="B3049" s="42" t="s">
        <v>2003</v>
      </c>
      <c r="C3049" s="42" t="s">
        <v>303</v>
      </c>
      <c r="D3049" s="42" t="s">
        <v>1365</v>
      </c>
      <c r="E3049" s="42" t="s">
        <v>4854</v>
      </c>
      <c r="F3049" s="40">
        <v>531</v>
      </c>
    </row>
    <row r="3050" spans="1:6" x14ac:dyDescent="0.25">
      <c r="A3050" t="s">
        <v>5945</v>
      </c>
      <c r="B3050" s="42" t="s">
        <v>2003</v>
      </c>
      <c r="C3050" s="42" t="s">
        <v>303</v>
      </c>
      <c r="D3050" s="42" t="s">
        <v>1367</v>
      </c>
      <c r="E3050" s="42" t="s">
        <v>4855</v>
      </c>
      <c r="F3050" s="40">
        <v>532</v>
      </c>
    </row>
    <row r="3051" spans="1:6" x14ac:dyDescent="0.25">
      <c r="A3051" t="s">
        <v>5945</v>
      </c>
      <c r="B3051" s="42" t="s">
        <v>2003</v>
      </c>
      <c r="C3051" s="42" t="s">
        <v>303</v>
      </c>
      <c r="D3051" s="42" t="s">
        <v>1369</v>
      </c>
      <c r="E3051" s="42" t="s">
        <v>4856</v>
      </c>
      <c r="F3051" s="40">
        <v>533</v>
      </c>
    </row>
    <row r="3052" spans="1:6" x14ac:dyDescent="0.25">
      <c r="A3052" t="s">
        <v>5945</v>
      </c>
      <c r="B3052" s="42" t="s">
        <v>2003</v>
      </c>
      <c r="C3052" s="42" t="s">
        <v>303</v>
      </c>
      <c r="D3052" s="42" t="s">
        <v>1371</v>
      </c>
      <c r="E3052" s="42" t="s">
        <v>4857</v>
      </c>
      <c r="F3052" s="40">
        <v>534</v>
      </c>
    </row>
    <row r="3053" spans="1:6" x14ac:dyDescent="0.25">
      <c r="A3053" t="s">
        <v>5945</v>
      </c>
      <c r="B3053" s="42" t="s">
        <v>2003</v>
      </c>
      <c r="C3053" s="42" t="s">
        <v>303</v>
      </c>
      <c r="D3053" s="42" t="s">
        <v>1373</v>
      </c>
      <c r="E3053" s="42" t="s">
        <v>4858</v>
      </c>
      <c r="F3053" s="40">
        <v>535</v>
      </c>
    </row>
    <row r="3054" spans="1:6" x14ac:dyDescent="0.25">
      <c r="A3054" t="s">
        <v>5945</v>
      </c>
      <c r="B3054" s="42" t="s">
        <v>2003</v>
      </c>
      <c r="C3054" s="42" t="s">
        <v>303</v>
      </c>
      <c r="D3054" s="42" t="s">
        <v>1375</v>
      </c>
      <c r="E3054" s="42" t="s">
        <v>4859</v>
      </c>
      <c r="F3054" s="40">
        <v>536</v>
      </c>
    </row>
    <row r="3055" spans="1:6" x14ac:dyDescent="0.25">
      <c r="A3055" t="s">
        <v>5945</v>
      </c>
      <c r="B3055" s="42" t="s">
        <v>2003</v>
      </c>
      <c r="C3055" s="42" t="s">
        <v>303</v>
      </c>
      <c r="D3055" s="42" t="s">
        <v>1377</v>
      </c>
      <c r="E3055" s="42" t="s">
        <v>4860</v>
      </c>
      <c r="F3055" s="40">
        <v>537</v>
      </c>
    </row>
    <row r="3056" spans="1:6" x14ac:dyDescent="0.25">
      <c r="A3056" t="s">
        <v>5945</v>
      </c>
      <c r="B3056" s="42" t="s">
        <v>2003</v>
      </c>
      <c r="C3056" s="42" t="s">
        <v>303</v>
      </c>
      <c r="D3056" s="42" t="s">
        <v>1379</v>
      </c>
      <c r="E3056" s="42" t="s">
        <v>4861</v>
      </c>
      <c r="F3056" s="40">
        <v>538</v>
      </c>
    </row>
    <row r="3057" spans="1:6" x14ac:dyDescent="0.25">
      <c r="A3057" t="s">
        <v>5945</v>
      </c>
      <c r="B3057" s="42" t="s">
        <v>2003</v>
      </c>
      <c r="C3057" s="42" t="s">
        <v>303</v>
      </c>
      <c r="D3057" s="42" t="s">
        <v>1381</v>
      </c>
      <c r="E3057" s="42" t="s">
        <v>4862</v>
      </c>
      <c r="F3057" s="40">
        <v>539</v>
      </c>
    </row>
    <row r="3058" spans="1:6" x14ac:dyDescent="0.25">
      <c r="A3058" t="s">
        <v>5945</v>
      </c>
      <c r="B3058" s="42" t="s">
        <v>2003</v>
      </c>
      <c r="C3058" s="42" t="s">
        <v>303</v>
      </c>
      <c r="D3058" s="42" t="s">
        <v>1383</v>
      </c>
      <c r="E3058" s="42" t="s">
        <v>4863</v>
      </c>
      <c r="F3058" s="40">
        <v>540</v>
      </c>
    </row>
    <row r="3059" spans="1:6" x14ac:dyDescent="0.25">
      <c r="A3059" t="s">
        <v>5945</v>
      </c>
      <c r="B3059" s="42" t="s">
        <v>2003</v>
      </c>
      <c r="C3059" s="42" t="s">
        <v>303</v>
      </c>
      <c r="D3059" s="42" t="s">
        <v>1385</v>
      </c>
      <c r="E3059" s="42" t="s">
        <v>4864</v>
      </c>
      <c r="F3059" s="40">
        <v>541</v>
      </c>
    </row>
    <row r="3060" spans="1:6" x14ac:dyDescent="0.25">
      <c r="A3060" t="s">
        <v>5945</v>
      </c>
      <c r="B3060" s="42" t="s">
        <v>2003</v>
      </c>
      <c r="C3060" s="42" t="s">
        <v>303</v>
      </c>
      <c r="D3060" s="42" t="s">
        <v>1387</v>
      </c>
      <c r="E3060" s="42" t="s">
        <v>4865</v>
      </c>
      <c r="F3060" s="40">
        <v>542</v>
      </c>
    </row>
    <row r="3061" spans="1:6" x14ac:dyDescent="0.25">
      <c r="A3061" t="s">
        <v>5945</v>
      </c>
      <c r="B3061" s="42" t="s">
        <v>2003</v>
      </c>
      <c r="C3061" s="42" t="s">
        <v>303</v>
      </c>
      <c r="D3061" s="42" t="s">
        <v>1389</v>
      </c>
      <c r="E3061" s="42" t="s">
        <v>4866</v>
      </c>
      <c r="F3061" s="40">
        <v>543</v>
      </c>
    </row>
    <row r="3062" spans="1:6" x14ac:dyDescent="0.25">
      <c r="A3062" t="s">
        <v>5945</v>
      </c>
      <c r="B3062" s="42" t="s">
        <v>2003</v>
      </c>
      <c r="C3062" s="42" t="s">
        <v>303</v>
      </c>
      <c r="D3062" s="42" t="s">
        <v>1391</v>
      </c>
      <c r="E3062" s="42" t="s">
        <v>4867</v>
      </c>
      <c r="F3062" s="40">
        <v>544</v>
      </c>
    </row>
    <row r="3063" spans="1:6" x14ac:dyDescent="0.25">
      <c r="A3063" t="s">
        <v>5945</v>
      </c>
      <c r="B3063" s="42" t="s">
        <v>2003</v>
      </c>
      <c r="C3063" s="42" t="s">
        <v>303</v>
      </c>
      <c r="D3063" s="42" t="s">
        <v>1393</v>
      </c>
      <c r="E3063" s="42" t="s">
        <v>4868</v>
      </c>
      <c r="F3063" s="40">
        <v>545</v>
      </c>
    </row>
    <row r="3064" spans="1:6" x14ac:dyDescent="0.25">
      <c r="A3064" t="s">
        <v>5945</v>
      </c>
      <c r="B3064" s="42" t="s">
        <v>2003</v>
      </c>
      <c r="C3064" s="42" t="s">
        <v>303</v>
      </c>
      <c r="D3064" s="42" t="s">
        <v>1395</v>
      </c>
      <c r="E3064" s="42" t="s">
        <v>4869</v>
      </c>
      <c r="F3064" s="40">
        <v>546</v>
      </c>
    </row>
    <row r="3065" spans="1:6" x14ac:dyDescent="0.25">
      <c r="A3065" t="s">
        <v>5945</v>
      </c>
      <c r="B3065" s="42" t="s">
        <v>2003</v>
      </c>
      <c r="C3065" s="42" t="s">
        <v>303</v>
      </c>
      <c r="D3065" s="42" t="s">
        <v>1397</v>
      </c>
      <c r="E3065" s="42" t="s">
        <v>4870</v>
      </c>
      <c r="F3065" s="40">
        <v>547</v>
      </c>
    </row>
    <row r="3066" spans="1:6" x14ac:dyDescent="0.25">
      <c r="A3066" t="s">
        <v>5945</v>
      </c>
      <c r="B3066" s="42" t="s">
        <v>2003</v>
      </c>
      <c r="C3066" s="42" t="s">
        <v>303</v>
      </c>
      <c r="D3066" s="42" t="s">
        <v>1399</v>
      </c>
      <c r="E3066" s="42" t="s">
        <v>4871</v>
      </c>
      <c r="F3066" s="40">
        <v>548</v>
      </c>
    </row>
    <row r="3067" spans="1:6" x14ac:dyDescent="0.25">
      <c r="A3067" t="s">
        <v>5945</v>
      </c>
      <c r="B3067" s="42" t="s">
        <v>2003</v>
      </c>
      <c r="C3067" s="42" t="s">
        <v>303</v>
      </c>
      <c r="D3067" s="42" t="s">
        <v>1401</v>
      </c>
      <c r="E3067" s="42" t="s">
        <v>4872</v>
      </c>
      <c r="F3067" s="40">
        <v>549</v>
      </c>
    </row>
    <row r="3068" spans="1:6" x14ac:dyDescent="0.25">
      <c r="A3068" t="s">
        <v>5945</v>
      </c>
      <c r="B3068" s="42" t="s">
        <v>2003</v>
      </c>
      <c r="C3068" s="42" t="s">
        <v>303</v>
      </c>
      <c r="D3068" s="42" t="s">
        <v>1403</v>
      </c>
      <c r="E3068" s="42" t="s">
        <v>4873</v>
      </c>
      <c r="F3068" s="40">
        <v>550</v>
      </c>
    </row>
    <row r="3069" spans="1:6" x14ac:dyDescent="0.25">
      <c r="A3069" t="s">
        <v>5945</v>
      </c>
      <c r="B3069" s="42" t="s">
        <v>2003</v>
      </c>
      <c r="C3069" s="42" t="s">
        <v>303</v>
      </c>
      <c r="D3069" s="42" t="s">
        <v>1405</v>
      </c>
      <c r="E3069" s="42" t="s">
        <v>4874</v>
      </c>
      <c r="F3069" s="40">
        <v>551</v>
      </c>
    </row>
    <row r="3070" spans="1:6" x14ac:dyDescent="0.25">
      <c r="A3070" t="s">
        <v>5945</v>
      </c>
      <c r="B3070" s="42" t="s">
        <v>2003</v>
      </c>
      <c r="C3070" s="42" t="s">
        <v>303</v>
      </c>
      <c r="D3070" s="42" t="s">
        <v>1407</v>
      </c>
      <c r="E3070" s="42" t="s">
        <v>4875</v>
      </c>
      <c r="F3070" s="40">
        <v>552</v>
      </c>
    </row>
    <row r="3071" spans="1:6" x14ac:dyDescent="0.25">
      <c r="A3071" t="s">
        <v>5945</v>
      </c>
      <c r="B3071" s="42" t="s">
        <v>2003</v>
      </c>
      <c r="C3071" s="42" t="s">
        <v>303</v>
      </c>
      <c r="D3071" s="42" t="s">
        <v>1409</v>
      </c>
      <c r="E3071" s="42" t="s">
        <v>4876</v>
      </c>
      <c r="F3071" s="40">
        <v>553</v>
      </c>
    </row>
    <row r="3072" spans="1:6" x14ac:dyDescent="0.25">
      <c r="A3072" t="s">
        <v>5945</v>
      </c>
      <c r="B3072" s="42" t="s">
        <v>2003</v>
      </c>
      <c r="C3072" s="42" t="s">
        <v>303</v>
      </c>
      <c r="D3072" s="42" t="s">
        <v>1411</v>
      </c>
      <c r="E3072" s="42" t="s">
        <v>4877</v>
      </c>
      <c r="F3072" s="40">
        <v>554</v>
      </c>
    </row>
    <row r="3073" spans="1:6" x14ac:dyDescent="0.25">
      <c r="A3073" t="s">
        <v>5945</v>
      </c>
      <c r="B3073" s="42" t="s">
        <v>2003</v>
      </c>
      <c r="C3073" s="42" t="s">
        <v>303</v>
      </c>
      <c r="D3073" s="42" t="s">
        <v>1413</v>
      </c>
      <c r="E3073" s="42" t="s">
        <v>4878</v>
      </c>
      <c r="F3073" s="40">
        <v>555</v>
      </c>
    </row>
    <row r="3074" spans="1:6" x14ac:dyDescent="0.25">
      <c r="A3074" t="s">
        <v>5945</v>
      </c>
      <c r="B3074" s="42" t="s">
        <v>2003</v>
      </c>
      <c r="C3074" s="42" t="s">
        <v>303</v>
      </c>
      <c r="D3074" s="42" t="s">
        <v>1415</v>
      </c>
      <c r="E3074" s="42" t="s">
        <v>4879</v>
      </c>
      <c r="F3074" s="40">
        <v>556</v>
      </c>
    </row>
    <row r="3075" spans="1:6" x14ac:dyDescent="0.25">
      <c r="A3075" t="s">
        <v>5945</v>
      </c>
      <c r="B3075" s="42" t="s">
        <v>2003</v>
      </c>
      <c r="C3075" s="42" t="s">
        <v>303</v>
      </c>
      <c r="D3075" s="42" t="s">
        <v>1417</v>
      </c>
      <c r="E3075" s="42" t="s">
        <v>4880</v>
      </c>
      <c r="F3075" s="40">
        <v>557</v>
      </c>
    </row>
    <row r="3076" spans="1:6" x14ac:dyDescent="0.25">
      <c r="A3076" t="s">
        <v>5945</v>
      </c>
      <c r="B3076" s="42" t="s">
        <v>2003</v>
      </c>
      <c r="C3076" s="42" t="s">
        <v>303</v>
      </c>
      <c r="D3076" s="42" t="s">
        <v>1419</v>
      </c>
      <c r="E3076" s="42" t="s">
        <v>4881</v>
      </c>
      <c r="F3076" s="40">
        <v>558</v>
      </c>
    </row>
    <row r="3077" spans="1:6" x14ac:dyDescent="0.25">
      <c r="A3077" t="s">
        <v>5945</v>
      </c>
      <c r="B3077" s="42" t="s">
        <v>2003</v>
      </c>
      <c r="C3077" s="42" t="s">
        <v>303</v>
      </c>
      <c r="D3077" s="42" t="s">
        <v>1421</v>
      </c>
      <c r="E3077" s="42" t="s">
        <v>4882</v>
      </c>
      <c r="F3077" s="40">
        <v>559</v>
      </c>
    </row>
    <row r="3078" spans="1:6" x14ac:dyDescent="0.25">
      <c r="A3078" t="s">
        <v>5945</v>
      </c>
      <c r="B3078" s="42" t="s">
        <v>2003</v>
      </c>
      <c r="C3078" s="42" t="s">
        <v>303</v>
      </c>
      <c r="D3078" s="42" t="s">
        <v>1423</v>
      </c>
      <c r="E3078" s="42" t="s">
        <v>4883</v>
      </c>
      <c r="F3078" s="40">
        <v>560</v>
      </c>
    </row>
    <row r="3079" spans="1:6" x14ac:dyDescent="0.25">
      <c r="A3079" t="s">
        <v>5945</v>
      </c>
      <c r="B3079" s="42" t="s">
        <v>2003</v>
      </c>
      <c r="C3079" s="42" t="s">
        <v>303</v>
      </c>
      <c r="D3079" s="42" t="s">
        <v>1425</v>
      </c>
      <c r="E3079" s="42" t="s">
        <v>4884</v>
      </c>
      <c r="F3079" s="40">
        <v>561</v>
      </c>
    </row>
    <row r="3080" spans="1:6" x14ac:dyDescent="0.25">
      <c r="A3080" t="s">
        <v>5945</v>
      </c>
      <c r="B3080" s="42" t="s">
        <v>2003</v>
      </c>
      <c r="C3080" s="42" t="s">
        <v>303</v>
      </c>
      <c r="D3080" s="42" t="s">
        <v>1427</v>
      </c>
      <c r="E3080" s="42" t="s">
        <v>4885</v>
      </c>
      <c r="F3080" s="40">
        <v>562</v>
      </c>
    </row>
    <row r="3081" spans="1:6" x14ac:dyDescent="0.25">
      <c r="A3081" t="s">
        <v>5945</v>
      </c>
      <c r="B3081" s="42" t="s">
        <v>2003</v>
      </c>
      <c r="C3081" s="42" t="s">
        <v>303</v>
      </c>
      <c r="D3081" s="42" t="s">
        <v>1429</v>
      </c>
      <c r="E3081" s="42" t="s">
        <v>4886</v>
      </c>
      <c r="F3081" s="40">
        <v>563</v>
      </c>
    </row>
    <row r="3082" spans="1:6" x14ac:dyDescent="0.25">
      <c r="A3082" t="s">
        <v>5945</v>
      </c>
      <c r="B3082" s="42" t="s">
        <v>2003</v>
      </c>
      <c r="C3082" s="42" t="s">
        <v>303</v>
      </c>
      <c r="D3082" s="42" t="s">
        <v>1431</v>
      </c>
      <c r="E3082" s="42" t="s">
        <v>4887</v>
      </c>
      <c r="F3082" s="40">
        <v>564</v>
      </c>
    </row>
    <row r="3083" spans="1:6" x14ac:dyDescent="0.25">
      <c r="A3083" t="s">
        <v>5945</v>
      </c>
      <c r="B3083" s="42" t="s">
        <v>2003</v>
      </c>
      <c r="C3083" s="42" t="s">
        <v>303</v>
      </c>
      <c r="D3083" s="42" t="s">
        <v>1433</v>
      </c>
      <c r="E3083" s="42" t="s">
        <v>4888</v>
      </c>
      <c r="F3083" s="40">
        <v>565</v>
      </c>
    </row>
    <row r="3084" spans="1:6" x14ac:dyDescent="0.25">
      <c r="A3084" t="s">
        <v>5945</v>
      </c>
      <c r="B3084" s="42" t="s">
        <v>2003</v>
      </c>
      <c r="C3084" s="42" t="s">
        <v>303</v>
      </c>
      <c r="D3084" s="42" t="s">
        <v>1435</v>
      </c>
      <c r="E3084" s="42" t="s">
        <v>4889</v>
      </c>
      <c r="F3084" s="40">
        <v>566</v>
      </c>
    </row>
    <row r="3085" spans="1:6" x14ac:dyDescent="0.25">
      <c r="A3085" t="s">
        <v>5945</v>
      </c>
      <c r="B3085" s="42" t="s">
        <v>2003</v>
      </c>
      <c r="C3085" s="42" t="s">
        <v>303</v>
      </c>
      <c r="D3085" s="42" t="s">
        <v>1437</v>
      </c>
      <c r="E3085" s="42" t="s">
        <v>4890</v>
      </c>
      <c r="F3085" s="40">
        <v>567</v>
      </c>
    </row>
    <row r="3086" spans="1:6" x14ac:dyDescent="0.25">
      <c r="A3086" t="s">
        <v>5945</v>
      </c>
      <c r="B3086" s="42" t="s">
        <v>2003</v>
      </c>
      <c r="C3086" s="42" t="s">
        <v>303</v>
      </c>
      <c r="D3086" s="42" t="s">
        <v>1439</v>
      </c>
      <c r="E3086" s="42" t="s">
        <v>4891</v>
      </c>
      <c r="F3086" s="40">
        <v>568</v>
      </c>
    </row>
    <row r="3087" spans="1:6" x14ac:dyDescent="0.25">
      <c r="A3087" t="s">
        <v>5945</v>
      </c>
      <c r="B3087" s="42" t="s">
        <v>2003</v>
      </c>
      <c r="C3087" s="42" t="s">
        <v>303</v>
      </c>
      <c r="D3087" s="42" t="s">
        <v>1441</v>
      </c>
      <c r="E3087" s="42" t="s">
        <v>4892</v>
      </c>
      <c r="F3087" s="40">
        <v>569</v>
      </c>
    </row>
    <row r="3088" spans="1:6" x14ac:dyDescent="0.25">
      <c r="A3088" t="s">
        <v>5945</v>
      </c>
      <c r="B3088" s="42" t="s">
        <v>2003</v>
      </c>
      <c r="C3088" s="42" t="s">
        <v>303</v>
      </c>
      <c r="D3088" s="42" t="s">
        <v>1443</v>
      </c>
      <c r="E3088" s="42" t="s">
        <v>4893</v>
      </c>
      <c r="F3088" s="40">
        <v>570</v>
      </c>
    </row>
    <row r="3089" spans="1:6" x14ac:dyDescent="0.25">
      <c r="A3089" t="s">
        <v>5945</v>
      </c>
      <c r="B3089" s="42" t="s">
        <v>2003</v>
      </c>
      <c r="C3089" s="42" t="s">
        <v>303</v>
      </c>
      <c r="D3089" s="42" t="s">
        <v>1445</v>
      </c>
      <c r="E3089" s="42" t="s">
        <v>4894</v>
      </c>
      <c r="F3089" s="40">
        <v>571</v>
      </c>
    </row>
    <row r="3090" spans="1:6" x14ac:dyDescent="0.25">
      <c r="A3090" t="s">
        <v>5945</v>
      </c>
      <c r="B3090" s="42" t="s">
        <v>2003</v>
      </c>
      <c r="C3090" s="42" t="s">
        <v>303</v>
      </c>
      <c r="D3090" s="42" t="s">
        <v>1447</v>
      </c>
      <c r="E3090" s="42" t="s">
        <v>4895</v>
      </c>
      <c r="F3090" s="40">
        <v>572</v>
      </c>
    </row>
    <row r="3091" spans="1:6" x14ac:dyDescent="0.25">
      <c r="A3091" t="s">
        <v>5945</v>
      </c>
      <c r="B3091" s="42" t="s">
        <v>2003</v>
      </c>
      <c r="C3091" s="42" t="s">
        <v>303</v>
      </c>
      <c r="D3091" s="42" t="s">
        <v>1449</v>
      </c>
      <c r="E3091" s="42" t="s">
        <v>4896</v>
      </c>
      <c r="F3091" s="40">
        <v>573</v>
      </c>
    </row>
    <row r="3092" spans="1:6" x14ac:dyDescent="0.25">
      <c r="A3092" t="s">
        <v>5945</v>
      </c>
      <c r="B3092" s="42" t="s">
        <v>2003</v>
      </c>
      <c r="C3092" s="42" t="s">
        <v>303</v>
      </c>
      <c r="D3092" s="42" t="s">
        <v>1451</v>
      </c>
      <c r="E3092" s="42" t="s">
        <v>4897</v>
      </c>
      <c r="F3092" s="40">
        <v>574</v>
      </c>
    </row>
    <row r="3093" spans="1:6" x14ac:dyDescent="0.25">
      <c r="A3093" t="s">
        <v>5945</v>
      </c>
      <c r="B3093" s="42" t="s">
        <v>2003</v>
      </c>
      <c r="C3093" s="42" t="s">
        <v>303</v>
      </c>
      <c r="D3093" s="42" t="s">
        <v>1453</v>
      </c>
      <c r="E3093" s="42" t="s">
        <v>4898</v>
      </c>
      <c r="F3093" s="40">
        <v>575</v>
      </c>
    </row>
    <row r="3094" spans="1:6" x14ac:dyDescent="0.25">
      <c r="A3094" t="s">
        <v>5945</v>
      </c>
      <c r="B3094" s="42" t="s">
        <v>2003</v>
      </c>
      <c r="C3094" s="42" t="s">
        <v>303</v>
      </c>
      <c r="D3094" s="42" t="s">
        <v>1455</v>
      </c>
      <c r="E3094" s="42" t="s">
        <v>4899</v>
      </c>
      <c r="F3094" s="40">
        <v>576</v>
      </c>
    </row>
    <row r="3095" spans="1:6" x14ac:dyDescent="0.25">
      <c r="A3095" t="s">
        <v>5945</v>
      </c>
      <c r="B3095" s="42" t="s">
        <v>2003</v>
      </c>
      <c r="C3095" s="42" t="s">
        <v>303</v>
      </c>
      <c r="D3095" s="42" t="s">
        <v>1457</v>
      </c>
      <c r="E3095" s="42" t="s">
        <v>4900</v>
      </c>
      <c r="F3095" s="40">
        <v>577</v>
      </c>
    </row>
    <row r="3096" spans="1:6" x14ac:dyDescent="0.25">
      <c r="A3096" t="s">
        <v>5945</v>
      </c>
      <c r="B3096" s="42" t="s">
        <v>2003</v>
      </c>
      <c r="C3096" s="42" t="s">
        <v>303</v>
      </c>
      <c r="D3096" s="42" t="s">
        <v>1459</v>
      </c>
      <c r="E3096" s="42" t="s">
        <v>4901</v>
      </c>
      <c r="F3096" s="40">
        <v>578</v>
      </c>
    </row>
    <row r="3097" spans="1:6" x14ac:dyDescent="0.25">
      <c r="A3097" t="s">
        <v>5945</v>
      </c>
      <c r="B3097" s="42" t="s">
        <v>2003</v>
      </c>
      <c r="C3097" s="42" t="s">
        <v>303</v>
      </c>
      <c r="D3097" s="42" t="s">
        <v>1461</v>
      </c>
      <c r="E3097" s="42" t="s">
        <v>4902</v>
      </c>
      <c r="F3097" s="40">
        <v>579</v>
      </c>
    </row>
    <row r="3098" spans="1:6" x14ac:dyDescent="0.25">
      <c r="A3098" t="s">
        <v>5945</v>
      </c>
      <c r="B3098" s="42" t="s">
        <v>2003</v>
      </c>
      <c r="C3098" s="42" t="s">
        <v>303</v>
      </c>
      <c r="D3098" s="42" t="s">
        <v>1463</v>
      </c>
      <c r="E3098" s="42" t="s">
        <v>4903</v>
      </c>
      <c r="F3098" s="40">
        <v>580</v>
      </c>
    </row>
    <row r="3099" spans="1:6" x14ac:dyDescent="0.25">
      <c r="A3099" t="s">
        <v>5945</v>
      </c>
      <c r="B3099" s="42" t="s">
        <v>2003</v>
      </c>
      <c r="C3099" s="42" t="s">
        <v>303</v>
      </c>
      <c r="D3099" s="42" t="s">
        <v>1465</v>
      </c>
      <c r="E3099" s="42" t="s">
        <v>4904</v>
      </c>
      <c r="F3099" s="40">
        <v>581</v>
      </c>
    </row>
    <row r="3100" spans="1:6" x14ac:dyDescent="0.25">
      <c r="A3100" t="s">
        <v>5945</v>
      </c>
      <c r="B3100" s="42" t="s">
        <v>2003</v>
      </c>
      <c r="C3100" s="42" t="s">
        <v>303</v>
      </c>
      <c r="D3100" s="42" t="s">
        <v>1467</v>
      </c>
      <c r="E3100" s="42" t="s">
        <v>4905</v>
      </c>
      <c r="F3100" s="40">
        <v>582</v>
      </c>
    </row>
    <row r="3101" spans="1:6" x14ac:dyDescent="0.25">
      <c r="A3101" t="s">
        <v>5945</v>
      </c>
      <c r="B3101" s="42" t="s">
        <v>2003</v>
      </c>
      <c r="C3101" s="42" t="s">
        <v>303</v>
      </c>
      <c r="D3101" s="42" t="s">
        <v>1469</v>
      </c>
      <c r="E3101" s="42" t="s">
        <v>4906</v>
      </c>
      <c r="F3101" s="40">
        <v>583</v>
      </c>
    </row>
    <row r="3102" spans="1:6" x14ac:dyDescent="0.25">
      <c r="A3102" t="s">
        <v>5945</v>
      </c>
      <c r="B3102" s="42" t="s">
        <v>2003</v>
      </c>
      <c r="C3102" s="42" t="s">
        <v>303</v>
      </c>
      <c r="D3102" s="42" t="s">
        <v>1471</v>
      </c>
      <c r="E3102" s="42" t="s">
        <v>4907</v>
      </c>
      <c r="F3102" s="40">
        <v>584</v>
      </c>
    </row>
    <row r="3103" spans="1:6" x14ac:dyDescent="0.25">
      <c r="A3103" t="s">
        <v>5945</v>
      </c>
      <c r="B3103" s="42" t="s">
        <v>2003</v>
      </c>
      <c r="C3103" s="42" t="s">
        <v>303</v>
      </c>
      <c r="D3103" s="42" t="s">
        <v>1473</v>
      </c>
      <c r="E3103" s="42" t="s">
        <v>4908</v>
      </c>
      <c r="F3103" s="40">
        <v>585</v>
      </c>
    </row>
    <row r="3104" spans="1:6" x14ac:dyDescent="0.25">
      <c r="A3104" t="s">
        <v>5945</v>
      </c>
      <c r="B3104" s="42" t="s">
        <v>2003</v>
      </c>
      <c r="C3104" s="42" t="s">
        <v>303</v>
      </c>
      <c r="D3104" s="42" t="s">
        <v>1475</v>
      </c>
      <c r="E3104" s="42" t="s">
        <v>4909</v>
      </c>
      <c r="F3104" s="40">
        <v>586</v>
      </c>
    </row>
    <row r="3105" spans="1:6" x14ac:dyDescent="0.25">
      <c r="A3105" t="s">
        <v>5945</v>
      </c>
      <c r="B3105" s="42" t="s">
        <v>2003</v>
      </c>
      <c r="C3105" s="42" t="s">
        <v>303</v>
      </c>
      <c r="D3105" s="42" t="s">
        <v>1477</v>
      </c>
      <c r="E3105" s="42" t="s">
        <v>4910</v>
      </c>
      <c r="F3105" s="40">
        <v>587</v>
      </c>
    </row>
    <row r="3106" spans="1:6" x14ac:dyDescent="0.25">
      <c r="A3106" t="s">
        <v>5945</v>
      </c>
      <c r="B3106" s="42" t="s">
        <v>2003</v>
      </c>
      <c r="C3106" s="42" t="s">
        <v>303</v>
      </c>
      <c r="D3106" s="42" t="s">
        <v>1479</v>
      </c>
      <c r="E3106" s="42" t="s">
        <v>4911</v>
      </c>
      <c r="F3106" s="40">
        <v>588</v>
      </c>
    </row>
    <row r="3107" spans="1:6" x14ac:dyDescent="0.25">
      <c r="A3107" t="s">
        <v>5945</v>
      </c>
      <c r="B3107" s="42" t="s">
        <v>2003</v>
      </c>
      <c r="C3107" s="42" t="s">
        <v>303</v>
      </c>
      <c r="D3107" s="42" t="s">
        <v>1481</v>
      </c>
      <c r="E3107" s="42" t="s">
        <v>4912</v>
      </c>
      <c r="F3107" s="40">
        <v>589</v>
      </c>
    </row>
    <row r="3108" spans="1:6" x14ac:dyDescent="0.25">
      <c r="A3108" t="s">
        <v>5945</v>
      </c>
      <c r="B3108" s="42" t="s">
        <v>2003</v>
      </c>
      <c r="C3108" s="42" t="s">
        <v>303</v>
      </c>
      <c r="D3108" s="42" t="s">
        <v>1483</v>
      </c>
      <c r="E3108" s="42" t="s">
        <v>4913</v>
      </c>
      <c r="F3108" s="40">
        <v>590</v>
      </c>
    </row>
    <row r="3109" spans="1:6" x14ac:dyDescent="0.25">
      <c r="A3109" t="s">
        <v>5945</v>
      </c>
      <c r="B3109" s="42" t="s">
        <v>2003</v>
      </c>
      <c r="C3109" s="42" t="s">
        <v>303</v>
      </c>
      <c r="D3109" s="42" t="s">
        <v>1485</v>
      </c>
      <c r="E3109" s="42" t="s">
        <v>4914</v>
      </c>
      <c r="F3109" s="40">
        <v>591</v>
      </c>
    </row>
    <row r="3110" spans="1:6" x14ac:dyDescent="0.25">
      <c r="A3110" t="s">
        <v>5945</v>
      </c>
      <c r="B3110" s="42" t="s">
        <v>2003</v>
      </c>
      <c r="C3110" s="42" t="s">
        <v>303</v>
      </c>
      <c r="D3110" s="42" t="s">
        <v>1487</v>
      </c>
      <c r="E3110" s="42" t="s">
        <v>4915</v>
      </c>
      <c r="F3110" s="40">
        <v>592</v>
      </c>
    </row>
    <row r="3111" spans="1:6" x14ac:dyDescent="0.25">
      <c r="A3111" t="s">
        <v>5945</v>
      </c>
      <c r="B3111" s="42" t="s">
        <v>2003</v>
      </c>
      <c r="C3111" s="42" t="s">
        <v>303</v>
      </c>
      <c r="D3111" s="42" t="s">
        <v>1489</v>
      </c>
      <c r="E3111" s="42" t="s">
        <v>4916</v>
      </c>
      <c r="F3111" s="40">
        <v>593</v>
      </c>
    </row>
    <row r="3112" spans="1:6" x14ac:dyDescent="0.25">
      <c r="A3112" t="s">
        <v>5945</v>
      </c>
      <c r="B3112" s="42" t="s">
        <v>2003</v>
      </c>
      <c r="C3112" s="42" t="s">
        <v>303</v>
      </c>
      <c r="D3112" s="42" t="s">
        <v>1491</v>
      </c>
      <c r="E3112" s="42" t="s">
        <v>4917</v>
      </c>
      <c r="F3112" s="40">
        <v>594</v>
      </c>
    </row>
    <row r="3113" spans="1:6" x14ac:dyDescent="0.25">
      <c r="A3113" t="s">
        <v>5945</v>
      </c>
      <c r="B3113" s="42" t="s">
        <v>2003</v>
      </c>
      <c r="C3113" s="42" t="s">
        <v>303</v>
      </c>
      <c r="D3113" s="42" t="s">
        <v>1493</v>
      </c>
      <c r="E3113" s="42" t="s">
        <v>4918</v>
      </c>
      <c r="F3113" s="40">
        <v>595</v>
      </c>
    </row>
    <row r="3114" spans="1:6" x14ac:dyDescent="0.25">
      <c r="A3114" t="s">
        <v>5945</v>
      </c>
      <c r="B3114" s="42" t="s">
        <v>2003</v>
      </c>
      <c r="C3114" s="42" t="s">
        <v>303</v>
      </c>
      <c r="D3114" s="42" t="s">
        <v>1495</v>
      </c>
      <c r="E3114" s="42" t="s">
        <v>4919</v>
      </c>
      <c r="F3114" s="40">
        <v>596</v>
      </c>
    </row>
    <row r="3115" spans="1:6" x14ac:dyDescent="0.25">
      <c r="A3115" t="s">
        <v>5945</v>
      </c>
      <c r="B3115" s="42" t="s">
        <v>2003</v>
      </c>
      <c r="C3115" s="42" t="s">
        <v>303</v>
      </c>
      <c r="D3115" s="42" t="s">
        <v>1497</v>
      </c>
      <c r="E3115" s="42" t="s">
        <v>4920</v>
      </c>
      <c r="F3115" s="40">
        <v>597</v>
      </c>
    </row>
    <row r="3116" spans="1:6" x14ac:dyDescent="0.25">
      <c r="A3116" t="s">
        <v>5945</v>
      </c>
      <c r="B3116" s="42" t="s">
        <v>2003</v>
      </c>
      <c r="C3116" s="42" t="s">
        <v>303</v>
      </c>
      <c r="D3116" s="42" t="s">
        <v>1499</v>
      </c>
      <c r="E3116" s="42" t="s">
        <v>4921</v>
      </c>
      <c r="F3116" s="40">
        <v>598</v>
      </c>
    </row>
    <row r="3117" spans="1:6" x14ac:dyDescent="0.25">
      <c r="A3117" t="s">
        <v>5945</v>
      </c>
      <c r="B3117" s="42" t="s">
        <v>2003</v>
      </c>
      <c r="C3117" s="42" t="s">
        <v>303</v>
      </c>
      <c r="D3117" s="42" t="s">
        <v>1501</v>
      </c>
      <c r="E3117" s="42" t="s">
        <v>4922</v>
      </c>
      <c r="F3117" s="40">
        <v>599</v>
      </c>
    </row>
    <row r="3118" spans="1:6" x14ac:dyDescent="0.25">
      <c r="A3118" t="s">
        <v>5945</v>
      </c>
      <c r="B3118" s="42" t="s">
        <v>2003</v>
      </c>
      <c r="C3118" s="42" t="s">
        <v>303</v>
      </c>
      <c r="D3118" s="42" t="s">
        <v>1503</v>
      </c>
      <c r="E3118" s="42" t="s">
        <v>4923</v>
      </c>
      <c r="F3118" s="40">
        <v>600</v>
      </c>
    </row>
    <row r="3119" spans="1:6" x14ac:dyDescent="0.25">
      <c r="A3119" t="s">
        <v>5945</v>
      </c>
      <c r="B3119" s="42" t="s">
        <v>2003</v>
      </c>
      <c r="C3119" s="42" t="s">
        <v>303</v>
      </c>
      <c r="D3119" s="42" t="s">
        <v>1505</v>
      </c>
      <c r="E3119" s="42" t="s">
        <v>4924</v>
      </c>
      <c r="F3119" s="40">
        <v>601</v>
      </c>
    </row>
    <row r="3120" spans="1:6" x14ac:dyDescent="0.25">
      <c r="A3120" t="s">
        <v>5945</v>
      </c>
      <c r="B3120" s="42" t="s">
        <v>2003</v>
      </c>
      <c r="C3120" s="42" t="s">
        <v>303</v>
      </c>
      <c r="D3120" s="42" t="s">
        <v>1507</v>
      </c>
      <c r="E3120" s="42" t="s">
        <v>4925</v>
      </c>
      <c r="F3120" s="40">
        <v>602</v>
      </c>
    </row>
    <row r="3121" spans="1:6" x14ac:dyDescent="0.25">
      <c r="A3121" t="s">
        <v>5945</v>
      </c>
      <c r="B3121" s="42" t="s">
        <v>2003</v>
      </c>
      <c r="C3121" s="42" t="s">
        <v>303</v>
      </c>
      <c r="D3121" s="42" t="s">
        <v>1509</v>
      </c>
      <c r="E3121" s="42" t="s">
        <v>4926</v>
      </c>
      <c r="F3121" s="40">
        <v>603</v>
      </c>
    </row>
    <row r="3122" spans="1:6" x14ac:dyDescent="0.25">
      <c r="A3122" t="s">
        <v>5945</v>
      </c>
      <c r="B3122" s="42" t="s">
        <v>2003</v>
      </c>
      <c r="C3122" s="42" t="s">
        <v>303</v>
      </c>
      <c r="D3122" s="42" t="s">
        <v>1511</v>
      </c>
      <c r="E3122" s="42" t="s">
        <v>4927</v>
      </c>
      <c r="F3122" s="40">
        <v>604</v>
      </c>
    </row>
    <row r="3123" spans="1:6" x14ac:dyDescent="0.25">
      <c r="A3123" t="s">
        <v>5945</v>
      </c>
      <c r="B3123" s="42" t="s">
        <v>2003</v>
      </c>
      <c r="C3123" s="42" t="s">
        <v>303</v>
      </c>
      <c r="D3123" s="42" t="s">
        <v>1513</v>
      </c>
      <c r="E3123" s="42" t="s">
        <v>4928</v>
      </c>
      <c r="F3123" s="40">
        <v>605</v>
      </c>
    </row>
    <row r="3124" spans="1:6" x14ac:dyDescent="0.25">
      <c r="A3124" t="s">
        <v>5945</v>
      </c>
      <c r="B3124" s="42" t="s">
        <v>2003</v>
      </c>
      <c r="C3124" s="42" t="s">
        <v>303</v>
      </c>
      <c r="D3124" s="42" t="s">
        <v>1515</v>
      </c>
      <c r="E3124" s="42" t="s">
        <v>4929</v>
      </c>
      <c r="F3124" s="40">
        <v>606</v>
      </c>
    </row>
    <row r="3125" spans="1:6" x14ac:dyDescent="0.25">
      <c r="A3125" t="s">
        <v>5945</v>
      </c>
      <c r="B3125" s="42" t="s">
        <v>2003</v>
      </c>
      <c r="C3125" s="42" t="s">
        <v>303</v>
      </c>
      <c r="D3125" s="42" t="s">
        <v>1517</v>
      </c>
      <c r="E3125" s="42" t="s">
        <v>4930</v>
      </c>
      <c r="F3125" s="40">
        <v>607</v>
      </c>
    </row>
    <row r="3126" spans="1:6" x14ac:dyDescent="0.25">
      <c r="A3126" t="s">
        <v>5945</v>
      </c>
      <c r="B3126" s="42" t="s">
        <v>2003</v>
      </c>
      <c r="C3126" s="42" t="s">
        <v>303</v>
      </c>
      <c r="D3126" s="42" t="s">
        <v>1519</v>
      </c>
      <c r="E3126" s="42" t="s">
        <v>4931</v>
      </c>
      <c r="F3126" s="40">
        <v>608</v>
      </c>
    </row>
    <row r="3127" spans="1:6" x14ac:dyDescent="0.25">
      <c r="A3127" t="s">
        <v>5945</v>
      </c>
      <c r="B3127" s="42" t="s">
        <v>2003</v>
      </c>
      <c r="C3127" s="42" t="s">
        <v>303</v>
      </c>
      <c r="D3127" s="42" t="s">
        <v>1521</v>
      </c>
      <c r="E3127" s="42" t="s">
        <v>4932</v>
      </c>
      <c r="F3127" s="40">
        <v>609</v>
      </c>
    </row>
    <row r="3128" spans="1:6" x14ac:dyDescent="0.25">
      <c r="A3128" t="s">
        <v>5945</v>
      </c>
      <c r="B3128" s="42" t="s">
        <v>2003</v>
      </c>
      <c r="C3128" s="42" t="s">
        <v>303</v>
      </c>
      <c r="D3128" s="42" t="s">
        <v>1523</v>
      </c>
      <c r="E3128" s="42" t="s">
        <v>4933</v>
      </c>
      <c r="F3128" s="40">
        <v>610</v>
      </c>
    </row>
    <row r="3129" spans="1:6" x14ac:dyDescent="0.25">
      <c r="A3129" t="s">
        <v>5945</v>
      </c>
      <c r="B3129" s="42" t="s">
        <v>2003</v>
      </c>
      <c r="C3129" s="42" t="s">
        <v>303</v>
      </c>
      <c r="D3129" s="42" t="s">
        <v>1525</v>
      </c>
      <c r="E3129" s="42" t="s">
        <v>4934</v>
      </c>
      <c r="F3129" s="40">
        <v>611</v>
      </c>
    </row>
    <row r="3130" spans="1:6" x14ac:dyDescent="0.25">
      <c r="A3130" t="s">
        <v>5945</v>
      </c>
      <c r="B3130" s="42" t="s">
        <v>2003</v>
      </c>
      <c r="C3130" s="42" t="s">
        <v>303</v>
      </c>
      <c r="D3130" s="42" t="s">
        <v>1527</v>
      </c>
      <c r="E3130" s="42" t="s">
        <v>4935</v>
      </c>
      <c r="F3130" s="40">
        <v>612</v>
      </c>
    </row>
    <row r="3131" spans="1:6" x14ac:dyDescent="0.25">
      <c r="A3131" t="s">
        <v>5945</v>
      </c>
      <c r="B3131" s="42" t="s">
        <v>2003</v>
      </c>
      <c r="C3131" s="42" t="s">
        <v>303</v>
      </c>
      <c r="D3131" s="42" t="s">
        <v>1529</v>
      </c>
      <c r="E3131" s="42" t="s">
        <v>4936</v>
      </c>
      <c r="F3131" s="40">
        <v>613</v>
      </c>
    </row>
    <row r="3132" spans="1:6" x14ac:dyDescent="0.25">
      <c r="A3132" t="s">
        <v>5945</v>
      </c>
      <c r="B3132" s="42" t="s">
        <v>2003</v>
      </c>
      <c r="C3132" s="42" t="s">
        <v>303</v>
      </c>
      <c r="D3132" s="42" t="s">
        <v>1531</v>
      </c>
      <c r="E3132" s="42" t="s">
        <v>4937</v>
      </c>
      <c r="F3132" s="40">
        <v>614</v>
      </c>
    </row>
    <row r="3133" spans="1:6" x14ac:dyDescent="0.25">
      <c r="A3133" t="s">
        <v>5945</v>
      </c>
      <c r="B3133" s="42" t="s">
        <v>2003</v>
      </c>
      <c r="C3133" s="42" t="s">
        <v>303</v>
      </c>
      <c r="D3133" s="42" t="s">
        <v>1533</v>
      </c>
      <c r="E3133" s="42" t="s">
        <v>4938</v>
      </c>
      <c r="F3133" s="40">
        <v>615</v>
      </c>
    </row>
    <row r="3134" spans="1:6" x14ac:dyDescent="0.25">
      <c r="A3134" t="s">
        <v>5945</v>
      </c>
      <c r="B3134" s="42" t="s">
        <v>2003</v>
      </c>
      <c r="C3134" s="42" t="s">
        <v>303</v>
      </c>
      <c r="D3134" s="42" t="s">
        <v>1535</v>
      </c>
      <c r="E3134" s="42" t="s">
        <v>4939</v>
      </c>
      <c r="F3134" s="40">
        <v>616</v>
      </c>
    </row>
    <row r="3135" spans="1:6" x14ac:dyDescent="0.25">
      <c r="A3135" t="s">
        <v>5945</v>
      </c>
      <c r="B3135" s="42" t="s">
        <v>2003</v>
      </c>
      <c r="C3135" s="42" t="s">
        <v>303</v>
      </c>
      <c r="D3135" s="42" t="s">
        <v>1537</v>
      </c>
      <c r="E3135" s="42" t="s">
        <v>4940</v>
      </c>
      <c r="F3135" s="40">
        <v>617</v>
      </c>
    </row>
    <row r="3136" spans="1:6" x14ac:dyDescent="0.25">
      <c r="A3136" t="s">
        <v>5945</v>
      </c>
      <c r="B3136" s="42" t="s">
        <v>2003</v>
      </c>
      <c r="C3136" s="42" t="s">
        <v>303</v>
      </c>
      <c r="D3136" s="42" t="s">
        <v>1539</v>
      </c>
      <c r="E3136" s="42" t="s">
        <v>4941</v>
      </c>
      <c r="F3136" s="40">
        <v>618</v>
      </c>
    </row>
    <row r="3137" spans="1:6" x14ac:dyDescent="0.25">
      <c r="A3137" t="s">
        <v>5945</v>
      </c>
      <c r="B3137" s="42" t="s">
        <v>2003</v>
      </c>
      <c r="C3137" s="42" t="s">
        <v>303</v>
      </c>
      <c r="D3137" s="42" t="s">
        <v>1541</v>
      </c>
      <c r="E3137" s="42" t="s">
        <v>4942</v>
      </c>
      <c r="F3137" s="40">
        <v>619</v>
      </c>
    </row>
    <row r="3138" spans="1:6" x14ac:dyDescent="0.25">
      <c r="A3138" t="s">
        <v>5945</v>
      </c>
      <c r="B3138" s="42" t="s">
        <v>2003</v>
      </c>
      <c r="C3138" s="42" t="s">
        <v>303</v>
      </c>
      <c r="D3138" s="42" t="s">
        <v>1543</v>
      </c>
      <c r="E3138" s="42" t="s">
        <v>4943</v>
      </c>
      <c r="F3138" s="40">
        <v>620</v>
      </c>
    </row>
    <row r="3139" spans="1:6" x14ac:dyDescent="0.25">
      <c r="A3139" t="s">
        <v>5945</v>
      </c>
      <c r="B3139" s="42" t="s">
        <v>2003</v>
      </c>
      <c r="C3139" s="42" t="s">
        <v>303</v>
      </c>
      <c r="D3139" s="42" t="s">
        <v>1545</v>
      </c>
      <c r="E3139" s="42" t="s">
        <v>4944</v>
      </c>
      <c r="F3139" s="40">
        <v>621</v>
      </c>
    </row>
    <row r="3140" spans="1:6" x14ac:dyDescent="0.25">
      <c r="A3140" t="s">
        <v>5945</v>
      </c>
      <c r="B3140" s="42" t="s">
        <v>2003</v>
      </c>
      <c r="C3140" s="42" t="s">
        <v>303</v>
      </c>
      <c r="D3140" s="42" t="s">
        <v>1547</v>
      </c>
      <c r="E3140" s="42" t="s">
        <v>4945</v>
      </c>
      <c r="F3140" s="40">
        <v>622</v>
      </c>
    </row>
    <row r="3141" spans="1:6" x14ac:dyDescent="0.25">
      <c r="A3141" t="s">
        <v>5945</v>
      </c>
      <c r="B3141" s="42" t="s">
        <v>2003</v>
      </c>
      <c r="C3141" s="42" t="s">
        <v>303</v>
      </c>
      <c r="D3141" s="42" t="s">
        <v>1549</v>
      </c>
      <c r="E3141" s="42" t="s">
        <v>4946</v>
      </c>
      <c r="F3141" s="40">
        <v>623</v>
      </c>
    </row>
    <row r="3142" spans="1:6" x14ac:dyDescent="0.25">
      <c r="A3142" t="s">
        <v>5945</v>
      </c>
      <c r="B3142" s="42" t="s">
        <v>2003</v>
      </c>
      <c r="C3142" s="42" t="s">
        <v>303</v>
      </c>
      <c r="D3142" s="42" t="s">
        <v>1551</v>
      </c>
      <c r="E3142" s="42" t="s">
        <v>4947</v>
      </c>
      <c r="F3142" s="40">
        <v>624</v>
      </c>
    </row>
    <row r="3143" spans="1:6" x14ac:dyDescent="0.25">
      <c r="A3143" t="s">
        <v>5945</v>
      </c>
      <c r="B3143" s="42" t="s">
        <v>2003</v>
      </c>
      <c r="C3143" s="42" t="s">
        <v>303</v>
      </c>
      <c r="D3143" s="42" t="s">
        <v>1553</v>
      </c>
      <c r="E3143" s="42" t="s">
        <v>4948</v>
      </c>
      <c r="F3143" s="40">
        <v>625</v>
      </c>
    </row>
    <row r="3144" spans="1:6" x14ac:dyDescent="0.25">
      <c r="A3144" t="s">
        <v>5945</v>
      </c>
      <c r="B3144" s="42" t="s">
        <v>2003</v>
      </c>
      <c r="C3144" s="42" t="s">
        <v>303</v>
      </c>
      <c r="D3144" s="42" t="s">
        <v>1555</v>
      </c>
      <c r="E3144" s="42" t="s">
        <v>4949</v>
      </c>
      <c r="F3144" s="40">
        <v>626</v>
      </c>
    </row>
    <row r="3145" spans="1:6" x14ac:dyDescent="0.25">
      <c r="A3145" t="s">
        <v>5945</v>
      </c>
      <c r="B3145" s="42" t="s">
        <v>2003</v>
      </c>
      <c r="C3145" s="42" t="s">
        <v>303</v>
      </c>
      <c r="D3145" s="42" t="s">
        <v>1557</v>
      </c>
      <c r="E3145" s="42" t="s">
        <v>4950</v>
      </c>
      <c r="F3145" s="40">
        <v>627</v>
      </c>
    </row>
    <row r="3146" spans="1:6" x14ac:dyDescent="0.25">
      <c r="A3146" t="s">
        <v>5945</v>
      </c>
      <c r="B3146" s="42" t="s">
        <v>2003</v>
      </c>
      <c r="C3146" s="42" t="s">
        <v>303</v>
      </c>
      <c r="D3146" s="42" t="s">
        <v>1559</v>
      </c>
      <c r="E3146" s="42" t="s">
        <v>4951</v>
      </c>
      <c r="F3146" s="40">
        <v>628</v>
      </c>
    </row>
    <row r="3147" spans="1:6" x14ac:dyDescent="0.25">
      <c r="A3147" t="s">
        <v>5945</v>
      </c>
      <c r="B3147" s="42" t="s">
        <v>2003</v>
      </c>
      <c r="C3147" s="42" t="s">
        <v>303</v>
      </c>
      <c r="D3147" s="42" t="s">
        <v>1561</v>
      </c>
      <c r="E3147" s="42" t="s">
        <v>4952</v>
      </c>
      <c r="F3147" s="40">
        <v>629</v>
      </c>
    </row>
    <row r="3148" spans="1:6" x14ac:dyDescent="0.25">
      <c r="A3148" t="s">
        <v>5945</v>
      </c>
      <c r="B3148" s="42" t="s">
        <v>2003</v>
      </c>
      <c r="C3148" s="42" t="s">
        <v>303</v>
      </c>
      <c r="D3148" s="42" t="s">
        <v>1563</v>
      </c>
      <c r="E3148" s="42" t="s">
        <v>4953</v>
      </c>
      <c r="F3148" s="40">
        <v>630</v>
      </c>
    </row>
    <row r="3149" spans="1:6" x14ac:dyDescent="0.25">
      <c r="A3149" t="s">
        <v>5945</v>
      </c>
      <c r="B3149" s="42" t="s">
        <v>2003</v>
      </c>
      <c r="C3149" s="42" t="s">
        <v>303</v>
      </c>
      <c r="D3149" s="42" t="s">
        <v>1565</v>
      </c>
      <c r="E3149" s="42" t="s">
        <v>4954</v>
      </c>
      <c r="F3149" s="40">
        <v>631</v>
      </c>
    </row>
    <row r="3150" spans="1:6" x14ac:dyDescent="0.25">
      <c r="A3150" t="s">
        <v>5945</v>
      </c>
      <c r="B3150" s="42" t="s">
        <v>2003</v>
      </c>
      <c r="C3150" s="42" t="s">
        <v>303</v>
      </c>
      <c r="D3150" s="42" t="s">
        <v>1567</v>
      </c>
      <c r="E3150" s="42" t="s">
        <v>4955</v>
      </c>
      <c r="F3150" s="40">
        <v>632</v>
      </c>
    </row>
    <row r="3151" spans="1:6" x14ac:dyDescent="0.25">
      <c r="A3151" t="s">
        <v>5945</v>
      </c>
      <c r="B3151" s="42" t="s">
        <v>2003</v>
      </c>
      <c r="C3151" s="42" t="s">
        <v>303</v>
      </c>
      <c r="D3151" s="42" t="s">
        <v>1569</v>
      </c>
      <c r="E3151" s="42" t="s">
        <v>4956</v>
      </c>
      <c r="F3151" s="40">
        <v>633</v>
      </c>
    </row>
    <row r="3152" spans="1:6" x14ac:dyDescent="0.25">
      <c r="A3152" t="s">
        <v>5945</v>
      </c>
      <c r="B3152" s="42" t="s">
        <v>2003</v>
      </c>
      <c r="C3152" s="42" t="s">
        <v>303</v>
      </c>
      <c r="D3152" s="42" t="s">
        <v>1571</v>
      </c>
      <c r="E3152" s="42" t="s">
        <v>4957</v>
      </c>
      <c r="F3152" s="40">
        <v>634</v>
      </c>
    </row>
    <row r="3153" spans="1:6" x14ac:dyDescent="0.25">
      <c r="A3153" t="s">
        <v>5945</v>
      </c>
      <c r="B3153" s="42" t="s">
        <v>2003</v>
      </c>
      <c r="C3153" s="42" t="s">
        <v>303</v>
      </c>
      <c r="D3153" s="42" t="s">
        <v>1573</v>
      </c>
      <c r="E3153" s="42" t="s">
        <v>4958</v>
      </c>
      <c r="F3153" s="40">
        <v>635</v>
      </c>
    </row>
    <row r="3154" spans="1:6" x14ac:dyDescent="0.25">
      <c r="A3154" t="s">
        <v>5945</v>
      </c>
      <c r="B3154" s="42" t="s">
        <v>2003</v>
      </c>
      <c r="C3154" s="42" t="s">
        <v>303</v>
      </c>
      <c r="D3154" s="42" t="s">
        <v>1575</v>
      </c>
      <c r="E3154" s="42" t="s">
        <v>4959</v>
      </c>
      <c r="F3154" s="40">
        <v>636</v>
      </c>
    </row>
    <row r="3155" spans="1:6" x14ac:dyDescent="0.25">
      <c r="A3155" t="s">
        <v>5945</v>
      </c>
      <c r="B3155" s="42" t="s">
        <v>2003</v>
      </c>
      <c r="C3155" s="42" t="s">
        <v>303</v>
      </c>
      <c r="D3155" s="42" t="s">
        <v>1577</v>
      </c>
      <c r="E3155" s="42" t="s">
        <v>4960</v>
      </c>
      <c r="F3155" s="40">
        <v>637</v>
      </c>
    </row>
    <row r="3156" spans="1:6" x14ac:dyDescent="0.25">
      <c r="A3156" t="s">
        <v>5945</v>
      </c>
      <c r="B3156" s="42" t="s">
        <v>2003</v>
      </c>
      <c r="C3156" s="42" t="s">
        <v>303</v>
      </c>
      <c r="D3156" s="42" t="s">
        <v>1579</v>
      </c>
      <c r="E3156" s="42" t="s">
        <v>4961</v>
      </c>
      <c r="F3156" s="40">
        <v>638</v>
      </c>
    </row>
    <row r="3157" spans="1:6" x14ac:dyDescent="0.25">
      <c r="A3157" t="s">
        <v>5945</v>
      </c>
      <c r="B3157" s="42" t="s">
        <v>2003</v>
      </c>
      <c r="C3157" s="42" t="s">
        <v>303</v>
      </c>
      <c r="D3157" s="42" t="s">
        <v>1581</v>
      </c>
      <c r="E3157" s="42" t="s">
        <v>4962</v>
      </c>
      <c r="F3157" s="40">
        <v>639</v>
      </c>
    </row>
    <row r="3158" spans="1:6" x14ac:dyDescent="0.25">
      <c r="A3158" t="s">
        <v>5945</v>
      </c>
      <c r="B3158" s="42" t="s">
        <v>2003</v>
      </c>
      <c r="C3158" s="42" t="s">
        <v>303</v>
      </c>
      <c r="D3158" s="42" t="s">
        <v>1583</v>
      </c>
      <c r="E3158" s="42" t="s">
        <v>4963</v>
      </c>
      <c r="F3158" s="40">
        <v>640</v>
      </c>
    </row>
    <row r="3159" spans="1:6" x14ac:dyDescent="0.25">
      <c r="A3159" t="s">
        <v>5945</v>
      </c>
      <c r="B3159" s="42" t="s">
        <v>2003</v>
      </c>
      <c r="C3159" s="42" t="s">
        <v>303</v>
      </c>
      <c r="D3159" s="42" t="s">
        <v>1585</v>
      </c>
      <c r="E3159" s="42" t="s">
        <v>4964</v>
      </c>
      <c r="F3159" s="40">
        <v>641</v>
      </c>
    </row>
    <row r="3160" spans="1:6" x14ac:dyDescent="0.25">
      <c r="A3160" t="s">
        <v>5945</v>
      </c>
      <c r="B3160" s="42" t="s">
        <v>2003</v>
      </c>
      <c r="C3160" s="42" t="s">
        <v>303</v>
      </c>
      <c r="D3160" s="42" t="s">
        <v>1587</v>
      </c>
      <c r="E3160" s="42" t="s">
        <v>4965</v>
      </c>
      <c r="F3160" s="40">
        <v>642</v>
      </c>
    </row>
    <row r="3161" spans="1:6" x14ac:dyDescent="0.25">
      <c r="A3161" t="s">
        <v>5945</v>
      </c>
      <c r="B3161" s="42" t="s">
        <v>2003</v>
      </c>
      <c r="C3161" s="42" t="s">
        <v>303</v>
      </c>
      <c r="D3161" s="42" t="s">
        <v>1589</v>
      </c>
      <c r="E3161" s="42" t="s">
        <v>4966</v>
      </c>
      <c r="F3161" s="40">
        <v>643</v>
      </c>
    </row>
    <row r="3162" spans="1:6" x14ac:dyDescent="0.25">
      <c r="A3162" t="s">
        <v>5945</v>
      </c>
      <c r="B3162" s="42" t="s">
        <v>2003</v>
      </c>
      <c r="C3162" s="42" t="s">
        <v>303</v>
      </c>
      <c r="D3162" s="42" t="s">
        <v>1591</v>
      </c>
      <c r="E3162" s="42" t="s">
        <v>4967</v>
      </c>
      <c r="F3162" s="40">
        <v>644</v>
      </c>
    </row>
    <row r="3163" spans="1:6" x14ac:dyDescent="0.25">
      <c r="A3163" t="s">
        <v>5945</v>
      </c>
      <c r="B3163" s="42" t="s">
        <v>2003</v>
      </c>
      <c r="C3163" s="42" t="s">
        <v>303</v>
      </c>
      <c r="D3163" s="42" t="s">
        <v>1593</v>
      </c>
      <c r="E3163" s="42" t="s">
        <v>4968</v>
      </c>
      <c r="F3163" s="40">
        <v>645</v>
      </c>
    </row>
    <row r="3164" spans="1:6" x14ac:dyDescent="0.25">
      <c r="A3164" t="s">
        <v>5945</v>
      </c>
      <c r="B3164" s="42" t="s">
        <v>2003</v>
      </c>
      <c r="C3164" s="42" t="s">
        <v>303</v>
      </c>
      <c r="D3164" s="42" t="s">
        <v>1595</v>
      </c>
      <c r="E3164" s="42" t="s">
        <v>4969</v>
      </c>
      <c r="F3164" s="40">
        <v>646</v>
      </c>
    </row>
    <row r="3165" spans="1:6" x14ac:dyDescent="0.25">
      <c r="A3165" t="s">
        <v>5945</v>
      </c>
      <c r="B3165" s="42" t="s">
        <v>2003</v>
      </c>
      <c r="C3165" s="42" t="s">
        <v>303</v>
      </c>
      <c r="D3165" s="42" t="s">
        <v>1597</v>
      </c>
      <c r="E3165" s="42" t="s">
        <v>4970</v>
      </c>
      <c r="F3165" s="40">
        <v>647</v>
      </c>
    </row>
    <row r="3166" spans="1:6" x14ac:dyDescent="0.25">
      <c r="A3166" t="s">
        <v>5945</v>
      </c>
      <c r="B3166" s="42" t="s">
        <v>2003</v>
      </c>
      <c r="C3166" s="42" t="s">
        <v>303</v>
      </c>
      <c r="D3166" s="42" t="s">
        <v>1599</v>
      </c>
      <c r="E3166" s="42" t="s">
        <v>4971</v>
      </c>
      <c r="F3166" s="40">
        <v>648</v>
      </c>
    </row>
    <row r="3167" spans="1:6" x14ac:dyDescent="0.25">
      <c r="A3167" t="s">
        <v>5945</v>
      </c>
      <c r="B3167" s="42" t="s">
        <v>2003</v>
      </c>
      <c r="C3167" s="42" t="s">
        <v>303</v>
      </c>
      <c r="D3167" s="42" t="s">
        <v>1601</v>
      </c>
      <c r="E3167" s="42" t="s">
        <v>4972</v>
      </c>
      <c r="F3167" s="40">
        <v>649</v>
      </c>
    </row>
    <row r="3168" spans="1:6" x14ac:dyDescent="0.25">
      <c r="A3168" t="s">
        <v>5945</v>
      </c>
      <c r="B3168" s="42" t="s">
        <v>2003</v>
      </c>
      <c r="C3168" s="42" t="s">
        <v>303</v>
      </c>
      <c r="D3168" s="42" t="s">
        <v>1603</v>
      </c>
      <c r="E3168" s="42" t="s">
        <v>4973</v>
      </c>
      <c r="F3168" s="40">
        <v>650</v>
      </c>
    </row>
    <row r="3169" spans="1:6" x14ac:dyDescent="0.25">
      <c r="A3169" t="s">
        <v>5945</v>
      </c>
      <c r="B3169" s="42" t="s">
        <v>2003</v>
      </c>
      <c r="C3169" s="42" t="s">
        <v>303</v>
      </c>
      <c r="D3169" s="42" t="s">
        <v>1605</v>
      </c>
      <c r="E3169" s="42" t="s">
        <v>4974</v>
      </c>
      <c r="F3169" s="40">
        <v>651</v>
      </c>
    </row>
    <row r="3170" spans="1:6" x14ac:dyDescent="0.25">
      <c r="A3170" t="s">
        <v>5945</v>
      </c>
      <c r="B3170" s="42" t="s">
        <v>2003</v>
      </c>
      <c r="C3170" s="42" t="s">
        <v>303</v>
      </c>
      <c r="D3170" s="42" t="s">
        <v>1607</v>
      </c>
      <c r="E3170" s="42" t="s">
        <v>4975</v>
      </c>
      <c r="F3170" s="40">
        <v>652</v>
      </c>
    </row>
    <row r="3171" spans="1:6" x14ac:dyDescent="0.25">
      <c r="A3171" t="s">
        <v>5945</v>
      </c>
      <c r="B3171" s="42" t="s">
        <v>2003</v>
      </c>
      <c r="C3171" s="42" t="s">
        <v>303</v>
      </c>
      <c r="D3171" s="42" t="s">
        <v>1609</v>
      </c>
      <c r="E3171" s="42" t="s">
        <v>4976</v>
      </c>
      <c r="F3171" s="40">
        <v>653</v>
      </c>
    </row>
    <row r="3172" spans="1:6" x14ac:dyDescent="0.25">
      <c r="A3172" t="s">
        <v>5945</v>
      </c>
      <c r="B3172" s="42" t="s">
        <v>2003</v>
      </c>
      <c r="C3172" s="42" t="s">
        <v>303</v>
      </c>
      <c r="D3172" s="42" t="s">
        <v>1611</v>
      </c>
      <c r="E3172" s="42" t="s">
        <v>4977</v>
      </c>
      <c r="F3172" s="40">
        <v>654</v>
      </c>
    </row>
    <row r="3173" spans="1:6" x14ac:dyDescent="0.25">
      <c r="A3173" t="s">
        <v>5945</v>
      </c>
      <c r="B3173" s="42" t="s">
        <v>2003</v>
      </c>
      <c r="C3173" s="42" t="s">
        <v>303</v>
      </c>
      <c r="D3173" s="42" t="s">
        <v>1613</v>
      </c>
      <c r="E3173" s="42" t="s">
        <v>4978</v>
      </c>
      <c r="F3173" s="40">
        <v>655</v>
      </c>
    </row>
    <row r="3174" spans="1:6" x14ac:dyDescent="0.25">
      <c r="A3174" t="s">
        <v>5945</v>
      </c>
      <c r="B3174" s="42" t="s">
        <v>2003</v>
      </c>
      <c r="C3174" s="42" t="s">
        <v>303</v>
      </c>
      <c r="D3174" s="42" t="s">
        <v>1615</v>
      </c>
      <c r="E3174" s="42" t="s">
        <v>4979</v>
      </c>
      <c r="F3174" s="40">
        <v>656</v>
      </c>
    </row>
    <row r="3175" spans="1:6" x14ac:dyDescent="0.25">
      <c r="A3175" t="s">
        <v>5945</v>
      </c>
      <c r="B3175" s="42" t="s">
        <v>2003</v>
      </c>
      <c r="C3175" s="42" t="s">
        <v>303</v>
      </c>
      <c r="D3175" s="42" t="s">
        <v>1617</v>
      </c>
      <c r="E3175" s="42" t="s">
        <v>4980</v>
      </c>
      <c r="F3175" s="40">
        <v>657</v>
      </c>
    </row>
    <row r="3176" spans="1:6" x14ac:dyDescent="0.25">
      <c r="A3176" t="s">
        <v>5945</v>
      </c>
      <c r="B3176" s="42" t="s">
        <v>2003</v>
      </c>
      <c r="C3176" s="42" t="s">
        <v>303</v>
      </c>
      <c r="D3176" s="42" t="s">
        <v>1619</v>
      </c>
      <c r="E3176" s="42" t="s">
        <v>4981</v>
      </c>
      <c r="F3176" s="40">
        <v>658</v>
      </c>
    </row>
    <row r="3177" spans="1:6" x14ac:dyDescent="0.25">
      <c r="A3177" t="s">
        <v>5945</v>
      </c>
      <c r="B3177" s="42" t="s">
        <v>2003</v>
      </c>
      <c r="C3177" s="42" t="s">
        <v>303</v>
      </c>
      <c r="D3177" s="42" t="s">
        <v>1621</v>
      </c>
      <c r="E3177" s="42" t="s">
        <v>4982</v>
      </c>
      <c r="F3177" s="40">
        <v>659</v>
      </c>
    </row>
    <row r="3178" spans="1:6" x14ac:dyDescent="0.25">
      <c r="A3178" t="s">
        <v>5945</v>
      </c>
      <c r="B3178" s="42" t="s">
        <v>2003</v>
      </c>
      <c r="C3178" s="42" t="s">
        <v>303</v>
      </c>
      <c r="D3178" s="42" t="s">
        <v>1623</v>
      </c>
      <c r="E3178" s="42" t="s">
        <v>4983</v>
      </c>
      <c r="F3178" s="40">
        <v>660</v>
      </c>
    </row>
    <row r="3179" spans="1:6" x14ac:dyDescent="0.25">
      <c r="A3179" t="s">
        <v>5945</v>
      </c>
      <c r="B3179" s="42" t="s">
        <v>2003</v>
      </c>
      <c r="C3179" s="42" t="s">
        <v>303</v>
      </c>
      <c r="D3179" s="42" t="s">
        <v>1625</v>
      </c>
      <c r="E3179" s="42" t="s">
        <v>4984</v>
      </c>
      <c r="F3179" s="40">
        <v>661</v>
      </c>
    </row>
    <row r="3180" spans="1:6" x14ac:dyDescent="0.25">
      <c r="A3180" t="s">
        <v>5945</v>
      </c>
      <c r="B3180" s="42" t="s">
        <v>2003</v>
      </c>
      <c r="C3180" s="42" t="s">
        <v>303</v>
      </c>
      <c r="D3180" s="42" t="s">
        <v>1627</v>
      </c>
      <c r="E3180" s="42" t="s">
        <v>4985</v>
      </c>
      <c r="F3180" s="40">
        <v>662</v>
      </c>
    </row>
    <row r="3181" spans="1:6" x14ac:dyDescent="0.25">
      <c r="A3181" t="s">
        <v>5945</v>
      </c>
      <c r="B3181" s="42" t="s">
        <v>2003</v>
      </c>
      <c r="C3181" s="42" t="s">
        <v>303</v>
      </c>
      <c r="D3181" s="42" t="s">
        <v>1629</v>
      </c>
      <c r="E3181" s="42" t="s">
        <v>4986</v>
      </c>
      <c r="F3181" s="40">
        <v>663</v>
      </c>
    </row>
    <row r="3182" spans="1:6" x14ac:dyDescent="0.25">
      <c r="A3182" t="s">
        <v>5945</v>
      </c>
      <c r="B3182" s="42" t="s">
        <v>2003</v>
      </c>
      <c r="C3182" s="42" t="s">
        <v>303</v>
      </c>
      <c r="D3182" s="42" t="s">
        <v>1631</v>
      </c>
      <c r="E3182" s="42" t="s">
        <v>4987</v>
      </c>
      <c r="F3182" s="40">
        <v>664</v>
      </c>
    </row>
    <row r="3183" spans="1:6" x14ac:dyDescent="0.25">
      <c r="A3183" t="s">
        <v>5945</v>
      </c>
      <c r="B3183" s="42" t="s">
        <v>2003</v>
      </c>
      <c r="C3183" s="42" t="s">
        <v>303</v>
      </c>
      <c r="D3183" s="42" t="s">
        <v>1633</v>
      </c>
      <c r="E3183" s="42" t="s">
        <v>4988</v>
      </c>
      <c r="F3183" s="40">
        <v>665</v>
      </c>
    </row>
    <row r="3184" spans="1:6" x14ac:dyDescent="0.25">
      <c r="A3184" t="s">
        <v>5945</v>
      </c>
      <c r="B3184" s="42" t="s">
        <v>2003</v>
      </c>
      <c r="C3184" s="42" t="s">
        <v>303</v>
      </c>
      <c r="D3184" s="42" t="s">
        <v>1635</v>
      </c>
      <c r="E3184" s="42" t="s">
        <v>4989</v>
      </c>
      <c r="F3184" s="40">
        <v>666</v>
      </c>
    </row>
    <row r="3185" spans="1:6" x14ac:dyDescent="0.25">
      <c r="A3185" t="s">
        <v>5945</v>
      </c>
      <c r="B3185" s="42" t="s">
        <v>2003</v>
      </c>
      <c r="C3185" s="42" t="s">
        <v>303</v>
      </c>
      <c r="D3185" s="42" t="s">
        <v>1637</v>
      </c>
      <c r="E3185" s="42" t="s">
        <v>4990</v>
      </c>
      <c r="F3185" s="40">
        <v>667</v>
      </c>
    </row>
    <row r="3186" spans="1:6" x14ac:dyDescent="0.25">
      <c r="A3186" t="s">
        <v>5945</v>
      </c>
      <c r="B3186" s="42" t="s">
        <v>2003</v>
      </c>
      <c r="C3186" s="42" t="s">
        <v>303</v>
      </c>
      <c r="D3186" s="42" t="s">
        <v>1639</v>
      </c>
      <c r="E3186" s="42" t="s">
        <v>4991</v>
      </c>
      <c r="F3186" s="40">
        <v>668</v>
      </c>
    </row>
    <row r="3187" spans="1:6" x14ac:dyDescent="0.25">
      <c r="A3187" t="s">
        <v>5945</v>
      </c>
      <c r="B3187" s="42" t="s">
        <v>2003</v>
      </c>
      <c r="C3187" s="42" t="s">
        <v>303</v>
      </c>
      <c r="D3187" s="42" t="s">
        <v>1641</v>
      </c>
      <c r="E3187" s="42" t="s">
        <v>4992</v>
      </c>
      <c r="F3187" s="40">
        <v>669</v>
      </c>
    </row>
    <row r="3188" spans="1:6" x14ac:dyDescent="0.25">
      <c r="A3188" t="s">
        <v>5945</v>
      </c>
      <c r="B3188" s="42" t="s">
        <v>2003</v>
      </c>
      <c r="C3188" s="42" t="s">
        <v>303</v>
      </c>
      <c r="D3188" s="42" t="s">
        <v>1643</v>
      </c>
      <c r="E3188" s="42" t="s">
        <v>4993</v>
      </c>
      <c r="F3188" s="40">
        <v>670</v>
      </c>
    </row>
    <row r="3189" spans="1:6" x14ac:dyDescent="0.25">
      <c r="A3189" t="s">
        <v>5945</v>
      </c>
      <c r="B3189" s="42" t="s">
        <v>2003</v>
      </c>
      <c r="C3189" s="42" t="s">
        <v>303</v>
      </c>
      <c r="D3189" s="42" t="s">
        <v>1645</v>
      </c>
      <c r="E3189" s="42" t="s">
        <v>4994</v>
      </c>
      <c r="F3189" s="40">
        <v>671</v>
      </c>
    </row>
    <row r="3190" spans="1:6" x14ac:dyDescent="0.25">
      <c r="A3190" t="s">
        <v>5945</v>
      </c>
      <c r="B3190" s="42" t="s">
        <v>2003</v>
      </c>
      <c r="C3190" s="42" t="s">
        <v>303</v>
      </c>
      <c r="D3190" s="42" t="s">
        <v>1647</v>
      </c>
      <c r="E3190" s="42" t="s">
        <v>4995</v>
      </c>
      <c r="F3190" s="40">
        <v>672</v>
      </c>
    </row>
    <row r="3191" spans="1:6" x14ac:dyDescent="0.25">
      <c r="A3191" t="s">
        <v>5945</v>
      </c>
      <c r="B3191" s="42" t="s">
        <v>2003</v>
      </c>
      <c r="C3191" s="42" t="s">
        <v>303</v>
      </c>
      <c r="D3191" s="42" t="s">
        <v>1649</v>
      </c>
      <c r="E3191" s="42" t="s">
        <v>4996</v>
      </c>
      <c r="F3191" s="40">
        <v>673</v>
      </c>
    </row>
    <row r="3192" spans="1:6" x14ac:dyDescent="0.25">
      <c r="A3192" t="s">
        <v>5945</v>
      </c>
      <c r="B3192" s="42" t="s">
        <v>2003</v>
      </c>
      <c r="C3192" s="42" t="s">
        <v>303</v>
      </c>
      <c r="D3192" s="42" t="s">
        <v>1651</v>
      </c>
      <c r="E3192" s="42" t="s">
        <v>4997</v>
      </c>
      <c r="F3192" s="40">
        <v>674</v>
      </c>
    </row>
    <row r="3193" spans="1:6" x14ac:dyDescent="0.25">
      <c r="A3193" t="s">
        <v>5945</v>
      </c>
      <c r="B3193" s="42" t="s">
        <v>2003</v>
      </c>
      <c r="C3193" s="42" t="s">
        <v>303</v>
      </c>
      <c r="D3193" s="42" t="s">
        <v>1653</v>
      </c>
      <c r="E3193" s="42" t="s">
        <v>4998</v>
      </c>
      <c r="F3193" s="40">
        <v>675</v>
      </c>
    </row>
    <row r="3194" spans="1:6" x14ac:dyDescent="0.25">
      <c r="A3194" t="s">
        <v>5945</v>
      </c>
      <c r="B3194" s="42" t="s">
        <v>2003</v>
      </c>
      <c r="C3194" s="42" t="s">
        <v>303</v>
      </c>
      <c r="D3194" s="42" t="s">
        <v>1655</v>
      </c>
      <c r="E3194" s="42" t="s">
        <v>4999</v>
      </c>
      <c r="F3194" s="40">
        <v>676</v>
      </c>
    </row>
    <row r="3195" spans="1:6" x14ac:dyDescent="0.25">
      <c r="A3195" t="s">
        <v>5945</v>
      </c>
      <c r="B3195" s="42" t="s">
        <v>2003</v>
      </c>
      <c r="C3195" s="42" t="s">
        <v>303</v>
      </c>
      <c r="D3195" s="42" t="s">
        <v>1657</v>
      </c>
      <c r="E3195" s="42" t="s">
        <v>5000</v>
      </c>
      <c r="F3195" s="40">
        <v>677</v>
      </c>
    </row>
    <row r="3196" spans="1:6" x14ac:dyDescent="0.25">
      <c r="A3196" t="s">
        <v>5945</v>
      </c>
      <c r="B3196" s="42" t="s">
        <v>2003</v>
      </c>
      <c r="C3196" s="42" t="s">
        <v>303</v>
      </c>
      <c r="D3196" s="42" t="s">
        <v>1659</v>
      </c>
      <c r="E3196" s="42" t="s">
        <v>5001</v>
      </c>
      <c r="F3196" s="40">
        <v>678</v>
      </c>
    </row>
    <row r="3197" spans="1:6" x14ac:dyDescent="0.25">
      <c r="A3197" t="s">
        <v>5945</v>
      </c>
      <c r="B3197" s="42" t="s">
        <v>2003</v>
      </c>
      <c r="C3197" s="42" t="s">
        <v>303</v>
      </c>
      <c r="D3197" s="42" t="s">
        <v>1661</v>
      </c>
      <c r="E3197" s="42" t="s">
        <v>5002</v>
      </c>
      <c r="F3197" s="40">
        <v>679</v>
      </c>
    </row>
    <row r="3198" spans="1:6" x14ac:dyDescent="0.25">
      <c r="A3198" t="s">
        <v>5945</v>
      </c>
      <c r="B3198" s="42" t="s">
        <v>2003</v>
      </c>
      <c r="C3198" s="42" t="s">
        <v>303</v>
      </c>
      <c r="D3198" s="42" t="s">
        <v>1663</v>
      </c>
      <c r="E3198" s="42" t="s">
        <v>5003</v>
      </c>
      <c r="F3198" s="40">
        <v>680</v>
      </c>
    </row>
    <row r="3199" spans="1:6" x14ac:dyDescent="0.25">
      <c r="A3199" t="s">
        <v>5945</v>
      </c>
      <c r="B3199" s="42" t="s">
        <v>2003</v>
      </c>
      <c r="C3199" s="42" t="s">
        <v>303</v>
      </c>
      <c r="D3199" s="42" t="s">
        <v>1665</v>
      </c>
      <c r="E3199" s="42" t="s">
        <v>5004</v>
      </c>
      <c r="F3199" s="40">
        <v>681</v>
      </c>
    </row>
    <row r="3200" spans="1:6" x14ac:dyDescent="0.25">
      <c r="A3200" t="s">
        <v>5945</v>
      </c>
      <c r="B3200" s="42" t="s">
        <v>2003</v>
      </c>
      <c r="C3200" s="42" t="s">
        <v>303</v>
      </c>
      <c r="D3200" s="42" t="s">
        <v>1667</v>
      </c>
      <c r="E3200" s="42" t="s">
        <v>5005</v>
      </c>
      <c r="F3200" s="40">
        <v>682</v>
      </c>
    </row>
    <row r="3201" spans="1:6" x14ac:dyDescent="0.25">
      <c r="A3201" t="s">
        <v>5945</v>
      </c>
      <c r="B3201" s="42" t="s">
        <v>2003</v>
      </c>
      <c r="C3201" s="42" t="s">
        <v>303</v>
      </c>
      <c r="D3201" s="42" t="s">
        <v>1669</v>
      </c>
      <c r="E3201" s="42" t="s">
        <v>5006</v>
      </c>
      <c r="F3201" s="40">
        <v>683</v>
      </c>
    </row>
    <row r="3202" spans="1:6" x14ac:dyDescent="0.25">
      <c r="A3202" t="s">
        <v>5945</v>
      </c>
      <c r="B3202" s="42" t="s">
        <v>2003</v>
      </c>
      <c r="C3202" s="42" t="s">
        <v>303</v>
      </c>
      <c r="D3202" s="42" t="s">
        <v>1671</v>
      </c>
      <c r="E3202" s="42" t="s">
        <v>5007</v>
      </c>
      <c r="F3202" s="40">
        <v>684</v>
      </c>
    </row>
    <row r="3203" spans="1:6" x14ac:dyDescent="0.25">
      <c r="A3203" t="s">
        <v>5945</v>
      </c>
      <c r="B3203" s="42" t="s">
        <v>2003</v>
      </c>
      <c r="C3203" s="42" t="s">
        <v>303</v>
      </c>
      <c r="D3203" s="42" t="s">
        <v>1673</v>
      </c>
      <c r="E3203" s="42" t="s">
        <v>5008</v>
      </c>
      <c r="F3203" s="40">
        <v>685</v>
      </c>
    </row>
    <row r="3204" spans="1:6" x14ac:dyDescent="0.25">
      <c r="A3204" t="s">
        <v>5945</v>
      </c>
      <c r="B3204" s="42" t="s">
        <v>2003</v>
      </c>
      <c r="C3204" s="42" t="s">
        <v>303</v>
      </c>
      <c r="D3204" s="42" t="s">
        <v>1675</v>
      </c>
      <c r="E3204" s="42" t="s">
        <v>5009</v>
      </c>
      <c r="F3204" s="40">
        <v>686</v>
      </c>
    </row>
    <row r="3205" spans="1:6" x14ac:dyDescent="0.25">
      <c r="A3205" t="s">
        <v>5945</v>
      </c>
      <c r="B3205" s="42" t="s">
        <v>2003</v>
      </c>
      <c r="C3205" s="42" t="s">
        <v>303</v>
      </c>
      <c r="D3205" s="42" t="s">
        <v>1677</v>
      </c>
      <c r="E3205" s="42" t="s">
        <v>5010</v>
      </c>
      <c r="F3205" s="40">
        <v>687</v>
      </c>
    </row>
    <row r="3206" spans="1:6" x14ac:dyDescent="0.25">
      <c r="A3206" t="s">
        <v>5945</v>
      </c>
      <c r="B3206" s="42" t="s">
        <v>2003</v>
      </c>
      <c r="C3206" s="42" t="s">
        <v>303</v>
      </c>
      <c r="D3206" s="42" t="s">
        <v>1679</v>
      </c>
      <c r="E3206" s="42" t="s">
        <v>5011</v>
      </c>
      <c r="F3206" s="40">
        <v>688</v>
      </c>
    </row>
    <row r="3207" spans="1:6" x14ac:dyDescent="0.25">
      <c r="A3207" t="s">
        <v>5945</v>
      </c>
      <c r="B3207" s="42" t="s">
        <v>2003</v>
      </c>
      <c r="C3207" s="42" t="s">
        <v>303</v>
      </c>
      <c r="D3207" s="42" t="s">
        <v>1681</v>
      </c>
      <c r="E3207" s="42" t="s">
        <v>5012</v>
      </c>
      <c r="F3207" s="40">
        <v>689</v>
      </c>
    </row>
    <row r="3208" spans="1:6" x14ac:dyDescent="0.25">
      <c r="A3208" t="s">
        <v>5945</v>
      </c>
      <c r="B3208" s="42" t="s">
        <v>2003</v>
      </c>
      <c r="C3208" s="42" t="s">
        <v>303</v>
      </c>
      <c r="D3208" s="42" t="s">
        <v>1683</v>
      </c>
      <c r="E3208" s="42" t="s">
        <v>5013</v>
      </c>
      <c r="F3208" s="40">
        <v>690</v>
      </c>
    </row>
    <row r="3209" spans="1:6" x14ac:dyDescent="0.25">
      <c r="A3209" t="s">
        <v>5945</v>
      </c>
      <c r="B3209" s="42" t="s">
        <v>2003</v>
      </c>
      <c r="C3209" s="42" t="s">
        <v>303</v>
      </c>
      <c r="D3209" s="42" t="s">
        <v>1685</v>
      </c>
      <c r="E3209" s="42" t="s">
        <v>5014</v>
      </c>
      <c r="F3209" s="40">
        <v>691</v>
      </c>
    </row>
    <row r="3210" spans="1:6" x14ac:dyDescent="0.25">
      <c r="A3210" t="s">
        <v>5945</v>
      </c>
      <c r="B3210" s="42" t="s">
        <v>2003</v>
      </c>
      <c r="C3210" s="42" t="s">
        <v>303</v>
      </c>
      <c r="D3210" s="42" t="s">
        <v>1687</v>
      </c>
      <c r="E3210" s="42" t="s">
        <v>5015</v>
      </c>
      <c r="F3210" s="40">
        <v>692</v>
      </c>
    </row>
    <row r="3211" spans="1:6" x14ac:dyDescent="0.25">
      <c r="A3211" t="s">
        <v>5945</v>
      </c>
      <c r="B3211" s="42" t="s">
        <v>2003</v>
      </c>
      <c r="C3211" s="42" t="s">
        <v>303</v>
      </c>
      <c r="D3211" s="42" t="s">
        <v>1689</v>
      </c>
      <c r="E3211" s="42" t="s">
        <v>5016</v>
      </c>
      <c r="F3211" s="40">
        <v>693</v>
      </c>
    </row>
    <row r="3212" spans="1:6" x14ac:dyDescent="0.25">
      <c r="A3212" t="s">
        <v>5945</v>
      </c>
      <c r="B3212" s="42" t="s">
        <v>2003</v>
      </c>
      <c r="C3212" s="42" t="s">
        <v>303</v>
      </c>
      <c r="D3212" s="42" t="s">
        <v>1691</v>
      </c>
      <c r="E3212" s="42" t="s">
        <v>5017</v>
      </c>
      <c r="F3212" s="40">
        <v>694</v>
      </c>
    </row>
    <row r="3213" spans="1:6" x14ac:dyDescent="0.25">
      <c r="A3213" t="s">
        <v>5945</v>
      </c>
      <c r="B3213" s="42" t="s">
        <v>2003</v>
      </c>
      <c r="C3213" s="42" t="s">
        <v>303</v>
      </c>
      <c r="D3213" s="42" t="s">
        <v>1693</v>
      </c>
      <c r="E3213" s="42" t="s">
        <v>5018</v>
      </c>
      <c r="F3213" s="40">
        <v>695</v>
      </c>
    </row>
    <row r="3214" spans="1:6" x14ac:dyDescent="0.25">
      <c r="A3214" t="s">
        <v>5945</v>
      </c>
      <c r="B3214" s="42" t="s">
        <v>2003</v>
      </c>
      <c r="C3214" s="42" t="s">
        <v>303</v>
      </c>
      <c r="D3214" s="42" t="s">
        <v>1695</v>
      </c>
      <c r="E3214" s="42" t="s">
        <v>5019</v>
      </c>
      <c r="F3214" s="40">
        <v>696</v>
      </c>
    </row>
    <row r="3215" spans="1:6" x14ac:dyDescent="0.25">
      <c r="A3215" t="s">
        <v>5945</v>
      </c>
      <c r="B3215" s="42" t="s">
        <v>2003</v>
      </c>
      <c r="C3215" s="42" t="s">
        <v>303</v>
      </c>
      <c r="D3215" s="42" t="s">
        <v>1697</v>
      </c>
      <c r="E3215" s="42" t="s">
        <v>5020</v>
      </c>
      <c r="F3215" s="40">
        <v>697</v>
      </c>
    </row>
    <row r="3216" spans="1:6" x14ac:dyDescent="0.25">
      <c r="A3216" t="s">
        <v>5945</v>
      </c>
      <c r="B3216" s="42" t="s">
        <v>2003</v>
      </c>
      <c r="C3216" s="42" t="s">
        <v>303</v>
      </c>
      <c r="D3216" s="42" t="s">
        <v>1699</v>
      </c>
      <c r="E3216" s="42" t="s">
        <v>5021</v>
      </c>
      <c r="F3216" s="40">
        <v>698</v>
      </c>
    </row>
    <row r="3217" spans="1:6" x14ac:dyDescent="0.25">
      <c r="A3217" t="s">
        <v>5945</v>
      </c>
      <c r="B3217" s="42" t="s">
        <v>2003</v>
      </c>
      <c r="C3217" s="42" t="s">
        <v>303</v>
      </c>
      <c r="D3217" s="42" t="s">
        <v>1701</v>
      </c>
      <c r="E3217" s="42" t="s">
        <v>5022</v>
      </c>
      <c r="F3217" s="40">
        <v>699</v>
      </c>
    </row>
    <row r="3218" spans="1:6" x14ac:dyDescent="0.25">
      <c r="A3218" t="s">
        <v>5945</v>
      </c>
      <c r="B3218" s="42" t="s">
        <v>2003</v>
      </c>
      <c r="C3218" s="42" t="s">
        <v>303</v>
      </c>
      <c r="D3218" s="42" t="s">
        <v>1703</v>
      </c>
      <c r="E3218" s="42" t="s">
        <v>5023</v>
      </c>
      <c r="F3218" s="40">
        <v>700</v>
      </c>
    </row>
    <row r="3219" spans="1:6" x14ac:dyDescent="0.25">
      <c r="A3219" t="s">
        <v>5945</v>
      </c>
      <c r="B3219" s="42" t="s">
        <v>2003</v>
      </c>
      <c r="C3219" s="42" t="s">
        <v>303</v>
      </c>
      <c r="D3219" s="42" t="s">
        <v>1705</v>
      </c>
      <c r="E3219" s="42" t="s">
        <v>5024</v>
      </c>
      <c r="F3219" s="40">
        <v>701</v>
      </c>
    </row>
    <row r="3220" spans="1:6" x14ac:dyDescent="0.25">
      <c r="A3220" t="s">
        <v>5945</v>
      </c>
      <c r="B3220" s="42" t="s">
        <v>2003</v>
      </c>
      <c r="C3220" s="42" t="s">
        <v>303</v>
      </c>
      <c r="D3220" s="42" t="s">
        <v>1707</v>
      </c>
      <c r="E3220" s="42" t="s">
        <v>5025</v>
      </c>
      <c r="F3220" s="40">
        <v>702</v>
      </c>
    </row>
    <row r="3221" spans="1:6" x14ac:dyDescent="0.25">
      <c r="A3221" t="s">
        <v>5945</v>
      </c>
      <c r="B3221" s="42" t="s">
        <v>2003</v>
      </c>
      <c r="C3221" s="42" t="s">
        <v>303</v>
      </c>
      <c r="D3221" s="42" t="s">
        <v>1709</v>
      </c>
      <c r="E3221" s="42" t="s">
        <v>5026</v>
      </c>
      <c r="F3221" s="40">
        <v>703</v>
      </c>
    </row>
    <row r="3222" spans="1:6" x14ac:dyDescent="0.25">
      <c r="A3222" t="s">
        <v>5945</v>
      </c>
      <c r="B3222" s="42" t="s">
        <v>2003</v>
      </c>
      <c r="C3222" s="42" t="s">
        <v>303</v>
      </c>
      <c r="D3222" s="42" t="s">
        <v>1711</v>
      </c>
      <c r="E3222" s="42" t="s">
        <v>5027</v>
      </c>
      <c r="F3222" s="40">
        <v>704</v>
      </c>
    </row>
    <row r="3223" spans="1:6" x14ac:dyDescent="0.25">
      <c r="A3223" t="s">
        <v>5945</v>
      </c>
      <c r="B3223" s="42" t="s">
        <v>2003</v>
      </c>
      <c r="C3223" s="42" t="s">
        <v>303</v>
      </c>
      <c r="D3223" s="42" t="s">
        <v>1713</v>
      </c>
      <c r="E3223" s="42" t="s">
        <v>5028</v>
      </c>
      <c r="F3223" s="40">
        <v>705</v>
      </c>
    </row>
    <row r="3224" spans="1:6" x14ac:dyDescent="0.25">
      <c r="A3224" t="s">
        <v>5945</v>
      </c>
      <c r="B3224" s="42" t="s">
        <v>2003</v>
      </c>
      <c r="C3224" s="42" t="s">
        <v>303</v>
      </c>
      <c r="D3224" s="42" t="s">
        <v>1715</v>
      </c>
      <c r="E3224" s="42" t="s">
        <v>5029</v>
      </c>
      <c r="F3224" s="40">
        <v>706</v>
      </c>
    </row>
    <row r="3225" spans="1:6" x14ac:dyDescent="0.25">
      <c r="A3225" t="s">
        <v>5945</v>
      </c>
      <c r="B3225" s="42" t="s">
        <v>2003</v>
      </c>
      <c r="C3225" s="42" t="s">
        <v>303</v>
      </c>
      <c r="D3225" s="42" t="s">
        <v>1717</v>
      </c>
      <c r="E3225" s="42" t="s">
        <v>5030</v>
      </c>
      <c r="F3225" s="40">
        <v>707</v>
      </c>
    </row>
    <row r="3226" spans="1:6" x14ac:dyDescent="0.25">
      <c r="A3226" t="s">
        <v>5945</v>
      </c>
      <c r="B3226" s="42" t="s">
        <v>2003</v>
      </c>
      <c r="C3226" s="42" t="s">
        <v>303</v>
      </c>
      <c r="D3226" s="42" t="s">
        <v>1719</v>
      </c>
      <c r="E3226" s="42" t="s">
        <v>5031</v>
      </c>
      <c r="F3226" s="40">
        <v>708</v>
      </c>
    </row>
    <row r="3227" spans="1:6" x14ac:dyDescent="0.25">
      <c r="A3227" t="s">
        <v>5945</v>
      </c>
      <c r="B3227" s="42" t="s">
        <v>2003</v>
      </c>
      <c r="C3227" s="42" t="s">
        <v>303</v>
      </c>
      <c r="D3227" s="42" t="s">
        <v>1721</v>
      </c>
      <c r="E3227" s="42" t="s">
        <v>5032</v>
      </c>
      <c r="F3227" s="40">
        <v>709</v>
      </c>
    </row>
    <row r="3228" spans="1:6" x14ac:dyDescent="0.25">
      <c r="A3228" t="s">
        <v>5945</v>
      </c>
      <c r="B3228" s="42" t="s">
        <v>2003</v>
      </c>
      <c r="C3228" s="42" t="s">
        <v>303</v>
      </c>
      <c r="D3228" s="42" t="s">
        <v>1723</v>
      </c>
      <c r="E3228" s="42" t="s">
        <v>5033</v>
      </c>
      <c r="F3228" s="40">
        <v>710</v>
      </c>
    </row>
    <row r="3229" spans="1:6" x14ac:dyDescent="0.25">
      <c r="A3229" t="s">
        <v>5945</v>
      </c>
      <c r="B3229" s="42" t="s">
        <v>2003</v>
      </c>
      <c r="C3229" s="42" t="s">
        <v>303</v>
      </c>
      <c r="D3229" s="42" t="s">
        <v>1725</v>
      </c>
      <c r="E3229" s="42" t="s">
        <v>5034</v>
      </c>
      <c r="F3229" s="40">
        <v>711</v>
      </c>
    </row>
    <row r="3230" spans="1:6" x14ac:dyDescent="0.25">
      <c r="A3230" t="s">
        <v>5945</v>
      </c>
      <c r="B3230" s="42" t="s">
        <v>2003</v>
      </c>
      <c r="C3230" s="42" t="s">
        <v>303</v>
      </c>
      <c r="D3230" s="42" t="s">
        <v>1727</v>
      </c>
      <c r="E3230" s="42" t="s">
        <v>5035</v>
      </c>
      <c r="F3230" s="40">
        <v>712</v>
      </c>
    </row>
    <row r="3231" spans="1:6" x14ac:dyDescent="0.25">
      <c r="A3231" t="s">
        <v>5945</v>
      </c>
      <c r="B3231" s="42" t="s">
        <v>2003</v>
      </c>
      <c r="C3231" s="42" t="s">
        <v>303</v>
      </c>
      <c r="D3231" s="42" t="s">
        <v>1729</v>
      </c>
      <c r="E3231" s="42" t="s">
        <v>5036</v>
      </c>
      <c r="F3231" s="40">
        <v>713</v>
      </c>
    </row>
    <row r="3232" spans="1:6" x14ac:dyDescent="0.25">
      <c r="A3232" t="s">
        <v>5945</v>
      </c>
      <c r="B3232" s="42" t="s">
        <v>2003</v>
      </c>
      <c r="C3232" s="42" t="s">
        <v>303</v>
      </c>
      <c r="D3232" s="42" t="s">
        <v>1731</v>
      </c>
      <c r="E3232" s="42" t="s">
        <v>5037</v>
      </c>
      <c r="F3232" s="40">
        <v>714</v>
      </c>
    </row>
    <row r="3233" spans="1:6" x14ac:dyDescent="0.25">
      <c r="A3233" t="s">
        <v>5945</v>
      </c>
      <c r="B3233" s="42" t="s">
        <v>2003</v>
      </c>
      <c r="C3233" s="42" t="s">
        <v>303</v>
      </c>
      <c r="D3233" s="42" t="s">
        <v>1733</v>
      </c>
      <c r="E3233" s="42" t="s">
        <v>5038</v>
      </c>
      <c r="F3233" s="40">
        <v>715</v>
      </c>
    </row>
    <row r="3234" spans="1:6" x14ac:dyDescent="0.25">
      <c r="A3234" t="s">
        <v>5945</v>
      </c>
      <c r="B3234" s="42" t="s">
        <v>2003</v>
      </c>
      <c r="C3234" s="42" t="s">
        <v>303</v>
      </c>
      <c r="D3234" s="42" t="s">
        <v>1735</v>
      </c>
      <c r="E3234" s="42" t="s">
        <v>5039</v>
      </c>
      <c r="F3234" s="40">
        <v>716</v>
      </c>
    </row>
    <row r="3235" spans="1:6" x14ac:dyDescent="0.25">
      <c r="A3235" t="s">
        <v>5945</v>
      </c>
      <c r="B3235" s="42" t="s">
        <v>2003</v>
      </c>
      <c r="C3235" s="42" t="s">
        <v>303</v>
      </c>
      <c r="D3235" s="42" t="s">
        <v>1737</v>
      </c>
      <c r="E3235" s="42" t="s">
        <v>5040</v>
      </c>
      <c r="F3235" s="40">
        <v>717</v>
      </c>
    </row>
    <row r="3236" spans="1:6" x14ac:dyDescent="0.25">
      <c r="A3236" t="s">
        <v>5945</v>
      </c>
      <c r="B3236" s="42" t="s">
        <v>2003</v>
      </c>
      <c r="C3236" s="42" t="s">
        <v>303</v>
      </c>
      <c r="D3236" s="42" t="s">
        <v>1739</v>
      </c>
      <c r="E3236" s="42" t="s">
        <v>5041</v>
      </c>
      <c r="F3236" s="40">
        <v>718</v>
      </c>
    </row>
    <row r="3237" spans="1:6" x14ac:dyDescent="0.25">
      <c r="A3237" t="s">
        <v>5945</v>
      </c>
      <c r="B3237" s="42" t="s">
        <v>2003</v>
      </c>
      <c r="C3237" s="42" t="s">
        <v>303</v>
      </c>
      <c r="D3237" s="42" t="s">
        <v>1741</v>
      </c>
      <c r="E3237" s="42" t="s">
        <v>5042</v>
      </c>
      <c r="F3237" s="40">
        <v>719</v>
      </c>
    </row>
    <row r="3238" spans="1:6" x14ac:dyDescent="0.25">
      <c r="A3238" t="s">
        <v>5945</v>
      </c>
      <c r="B3238" s="42" t="s">
        <v>2003</v>
      </c>
      <c r="C3238" s="42" t="s">
        <v>303</v>
      </c>
      <c r="D3238" s="42" t="s">
        <v>1743</v>
      </c>
      <c r="E3238" s="42" t="s">
        <v>5043</v>
      </c>
      <c r="F3238" s="40">
        <v>720</v>
      </c>
    </row>
    <row r="3239" spans="1:6" x14ac:dyDescent="0.25">
      <c r="A3239" t="s">
        <v>5945</v>
      </c>
      <c r="B3239" s="42" t="s">
        <v>2003</v>
      </c>
      <c r="C3239" s="42" t="s">
        <v>303</v>
      </c>
      <c r="D3239" s="42" t="s">
        <v>1745</v>
      </c>
      <c r="E3239" s="42" t="s">
        <v>5044</v>
      </c>
      <c r="F3239" s="40">
        <v>721</v>
      </c>
    </row>
    <row r="3240" spans="1:6" x14ac:dyDescent="0.25">
      <c r="A3240" t="s">
        <v>5945</v>
      </c>
      <c r="B3240" s="42" t="s">
        <v>2003</v>
      </c>
      <c r="C3240" s="42" t="s">
        <v>303</v>
      </c>
      <c r="D3240" s="42" t="s">
        <v>1747</v>
      </c>
      <c r="E3240" s="42" t="s">
        <v>5045</v>
      </c>
      <c r="F3240" s="40">
        <v>722</v>
      </c>
    </row>
    <row r="3241" spans="1:6" x14ac:dyDescent="0.25">
      <c r="A3241" t="s">
        <v>5945</v>
      </c>
      <c r="B3241" s="42" t="s">
        <v>2003</v>
      </c>
      <c r="C3241" s="42" t="s">
        <v>303</v>
      </c>
      <c r="D3241" s="42" t="s">
        <v>1749</v>
      </c>
      <c r="E3241" s="42" t="s">
        <v>5046</v>
      </c>
      <c r="F3241" s="40">
        <v>723</v>
      </c>
    </row>
    <row r="3242" spans="1:6" x14ac:dyDescent="0.25">
      <c r="A3242" t="s">
        <v>5945</v>
      </c>
      <c r="B3242" s="42" t="s">
        <v>2003</v>
      </c>
      <c r="C3242" s="42" t="s">
        <v>303</v>
      </c>
      <c r="D3242" s="42" t="s">
        <v>1751</v>
      </c>
      <c r="E3242" s="42" t="s">
        <v>5047</v>
      </c>
      <c r="F3242" s="40">
        <v>724</v>
      </c>
    </row>
    <row r="3243" spans="1:6" x14ac:dyDescent="0.25">
      <c r="A3243" t="s">
        <v>5945</v>
      </c>
      <c r="B3243" s="42" t="s">
        <v>2003</v>
      </c>
      <c r="C3243" s="42" t="s">
        <v>303</v>
      </c>
      <c r="D3243" s="42" t="s">
        <v>1753</v>
      </c>
      <c r="E3243" s="42" t="s">
        <v>5048</v>
      </c>
      <c r="F3243" s="40">
        <v>725</v>
      </c>
    </row>
    <row r="3244" spans="1:6" x14ac:dyDescent="0.25">
      <c r="A3244" t="s">
        <v>5945</v>
      </c>
      <c r="B3244" s="42" t="s">
        <v>2003</v>
      </c>
      <c r="C3244" s="42" t="s">
        <v>303</v>
      </c>
      <c r="D3244" s="42" t="s">
        <v>1755</v>
      </c>
      <c r="E3244" s="42" t="s">
        <v>5049</v>
      </c>
      <c r="F3244" s="40">
        <v>726</v>
      </c>
    </row>
    <row r="3245" spans="1:6" x14ac:dyDescent="0.25">
      <c r="A3245" t="s">
        <v>5945</v>
      </c>
      <c r="B3245" s="42" t="s">
        <v>2003</v>
      </c>
      <c r="C3245" s="42" t="s">
        <v>303</v>
      </c>
      <c r="D3245" s="42" t="s">
        <v>1757</v>
      </c>
      <c r="E3245" s="42" t="s">
        <v>5050</v>
      </c>
      <c r="F3245" s="40">
        <v>727</v>
      </c>
    </row>
    <row r="3246" spans="1:6" x14ac:dyDescent="0.25">
      <c r="A3246" t="s">
        <v>5945</v>
      </c>
      <c r="B3246" s="42" t="s">
        <v>2003</v>
      </c>
      <c r="C3246" s="42" t="s">
        <v>303</v>
      </c>
      <c r="D3246" s="42" t="s">
        <v>1759</v>
      </c>
      <c r="E3246" s="42" t="s">
        <v>5051</v>
      </c>
      <c r="F3246" s="40">
        <v>728</v>
      </c>
    </row>
    <row r="3247" spans="1:6" x14ac:dyDescent="0.25">
      <c r="A3247" t="s">
        <v>5945</v>
      </c>
      <c r="B3247" s="42" t="s">
        <v>2003</v>
      </c>
      <c r="C3247" s="42" t="s">
        <v>303</v>
      </c>
      <c r="D3247" s="42" t="s">
        <v>1761</v>
      </c>
      <c r="E3247" s="42" t="s">
        <v>5052</v>
      </c>
      <c r="F3247" s="40">
        <v>729</v>
      </c>
    </row>
    <row r="3248" spans="1:6" x14ac:dyDescent="0.25">
      <c r="A3248" t="s">
        <v>5945</v>
      </c>
      <c r="B3248" s="42" t="s">
        <v>2003</v>
      </c>
      <c r="C3248" s="42" t="s">
        <v>303</v>
      </c>
      <c r="D3248" s="42" t="s">
        <v>1763</v>
      </c>
      <c r="E3248" s="42" t="s">
        <v>5053</v>
      </c>
      <c r="F3248" s="40">
        <v>730</v>
      </c>
    </row>
    <row r="3249" spans="1:6" x14ac:dyDescent="0.25">
      <c r="A3249" t="s">
        <v>5945</v>
      </c>
      <c r="B3249" s="42" t="s">
        <v>2003</v>
      </c>
      <c r="C3249" s="42" t="s">
        <v>303</v>
      </c>
      <c r="D3249" s="42" t="s">
        <v>1765</v>
      </c>
      <c r="E3249" s="42" t="s">
        <v>5054</v>
      </c>
      <c r="F3249" s="40">
        <v>731</v>
      </c>
    </row>
    <row r="3250" spans="1:6" x14ac:dyDescent="0.25">
      <c r="A3250" t="s">
        <v>5945</v>
      </c>
      <c r="B3250" s="42" t="s">
        <v>2003</v>
      </c>
      <c r="C3250" s="42" t="s">
        <v>303</v>
      </c>
      <c r="D3250" s="42" t="s">
        <v>1767</v>
      </c>
      <c r="E3250" s="42" t="s">
        <v>5055</v>
      </c>
      <c r="F3250" s="40">
        <v>732</v>
      </c>
    </row>
    <row r="3251" spans="1:6" x14ac:dyDescent="0.25">
      <c r="A3251" t="s">
        <v>5945</v>
      </c>
      <c r="B3251" s="42" t="s">
        <v>2003</v>
      </c>
      <c r="C3251" s="42" t="s">
        <v>303</v>
      </c>
      <c r="D3251" s="42" t="s">
        <v>1769</v>
      </c>
      <c r="E3251" s="42" t="s">
        <v>5056</v>
      </c>
      <c r="F3251" s="40">
        <v>733</v>
      </c>
    </row>
    <row r="3252" spans="1:6" x14ac:dyDescent="0.25">
      <c r="A3252" t="s">
        <v>5945</v>
      </c>
      <c r="B3252" s="42" t="s">
        <v>2003</v>
      </c>
      <c r="C3252" s="42" t="s">
        <v>303</v>
      </c>
      <c r="D3252" s="42" t="s">
        <v>1771</v>
      </c>
      <c r="E3252" s="42" t="s">
        <v>5057</v>
      </c>
      <c r="F3252" s="40">
        <v>734</v>
      </c>
    </row>
    <row r="3253" spans="1:6" x14ac:dyDescent="0.25">
      <c r="A3253" t="s">
        <v>5945</v>
      </c>
      <c r="B3253" s="42" t="s">
        <v>2003</v>
      </c>
      <c r="C3253" s="42" t="s">
        <v>303</v>
      </c>
      <c r="D3253" s="42" t="s">
        <v>1773</v>
      </c>
      <c r="E3253" s="42" t="s">
        <v>5058</v>
      </c>
      <c r="F3253" s="40">
        <v>735</v>
      </c>
    </row>
    <row r="3254" spans="1:6" x14ac:dyDescent="0.25">
      <c r="A3254" t="s">
        <v>5945</v>
      </c>
      <c r="B3254" s="42" t="s">
        <v>2003</v>
      </c>
      <c r="C3254" s="42" t="s">
        <v>303</v>
      </c>
      <c r="D3254" s="42" t="s">
        <v>1775</v>
      </c>
      <c r="E3254" s="42" t="s">
        <v>5059</v>
      </c>
      <c r="F3254" s="40">
        <v>736</v>
      </c>
    </row>
    <row r="3255" spans="1:6" x14ac:dyDescent="0.25">
      <c r="A3255" t="s">
        <v>5945</v>
      </c>
      <c r="B3255" s="42" t="s">
        <v>2003</v>
      </c>
      <c r="C3255" s="42" t="s">
        <v>303</v>
      </c>
      <c r="D3255" s="42" t="s">
        <v>1777</v>
      </c>
      <c r="E3255" s="42" t="s">
        <v>5060</v>
      </c>
      <c r="F3255" s="40">
        <v>737</v>
      </c>
    </row>
    <row r="3256" spans="1:6" x14ac:dyDescent="0.25">
      <c r="A3256" t="s">
        <v>5945</v>
      </c>
      <c r="B3256" s="42" t="s">
        <v>2003</v>
      </c>
      <c r="C3256" s="42" t="s">
        <v>303</v>
      </c>
      <c r="D3256" s="42" t="s">
        <v>1779</v>
      </c>
      <c r="E3256" s="42" t="s">
        <v>5061</v>
      </c>
      <c r="F3256" s="40">
        <v>738</v>
      </c>
    </row>
    <row r="3257" spans="1:6" x14ac:dyDescent="0.25">
      <c r="A3257" t="s">
        <v>5945</v>
      </c>
      <c r="B3257" s="42" t="s">
        <v>2004</v>
      </c>
      <c r="C3257" s="42" t="s">
        <v>126</v>
      </c>
      <c r="D3257" s="42" t="s">
        <v>131</v>
      </c>
      <c r="E3257" s="42" t="s">
        <v>5104</v>
      </c>
      <c r="F3257" s="40">
        <v>1</v>
      </c>
    </row>
    <row r="3258" spans="1:6" x14ac:dyDescent="0.25">
      <c r="A3258" t="s">
        <v>5945</v>
      </c>
      <c r="B3258" s="42" t="s">
        <v>2004</v>
      </c>
      <c r="C3258" s="42" t="s">
        <v>126</v>
      </c>
      <c r="D3258" s="42" t="s">
        <v>136</v>
      </c>
      <c r="E3258" s="42" t="s">
        <v>5103</v>
      </c>
      <c r="F3258" s="40">
        <v>2</v>
      </c>
    </row>
    <row r="3259" spans="1:6" x14ac:dyDescent="0.25">
      <c r="A3259" t="s">
        <v>5945</v>
      </c>
      <c r="B3259" s="42" t="s">
        <v>2004</v>
      </c>
      <c r="C3259" s="42" t="s">
        <v>126</v>
      </c>
      <c r="D3259" s="42" t="s">
        <v>140</v>
      </c>
      <c r="E3259" s="42" t="s">
        <v>5102</v>
      </c>
      <c r="F3259" s="40">
        <v>3</v>
      </c>
    </row>
    <row r="3260" spans="1:6" x14ac:dyDescent="0.25">
      <c r="A3260" t="s">
        <v>5945</v>
      </c>
      <c r="B3260" s="42" t="s">
        <v>2004</v>
      </c>
      <c r="C3260" s="42" t="s">
        <v>126</v>
      </c>
      <c r="D3260" s="42" t="s">
        <v>144</v>
      </c>
      <c r="E3260" s="42" t="s">
        <v>5101</v>
      </c>
      <c r="F3260" s="40">
        <v>4</v>
      </c>
    </row>
    <row r="3261" spans="1:6" x14ac:dyDescent="0.25">
      <c r="A3261" t="s">
        <v>5945</v>
      </c>
      <c r="B3261" s="42" t="s">
        <v>2004</v>
      </c>
      <c r="C3261" s="42" t="s">
        <v>126</v>
      </c>
      <c r="D3261" s="42" t="s">
        <v>148</v>
      </c>
      <c r="E3261" s="42" t="s">
        <v>5100</v>
      </c>
      <c r="F3261" s="40">
        <v>5</v>
      </c>
    </row>
    <row r="3262" spans="1:6" x14ac:dyDescent="0.25">
      <c r="A3262" t="s">
        <v>5945</v>
      </c>
      <c r="B3262" s="42" t="s">
        <v>2004</v>
      </c>
      <c r="C3262" s="42" t="s">
        <v>126</v>
      </c>
      <c r="D3262" s="42" t="s">
        <v>154</v>
      </c>
      <c r="E3262" s="42" t="s">
        <v>5099</v>
      </c>
      <c r="F3262" s="40">
        <v>6</v>
      </c>
    </row>
    <row r="3263" spans="1:6" x14ac:dyDescent="0.25">
      <c r="A3263" t="s">
        <v>5945</v>
      </c>
      <c r="B3263" s="42" t="s">
        <v>2004</v>
      </c>
      <c r="C3263" s="42" t="s">
        <v>126</v>
      </c>
      <c r="D3263" s="42" t="s">
        <v>159</v>
      </c>
      <c r="E3263" s="42" t="s">
        <v>5098</v>
      </c>
      <c r="F3263" s="40">
        <v>7</v>
      </c>
    </row>
    <row r="3264" spans="1:6" x14ac:dyDescent="0.25">
      <c r="A3264" t="s">
        <v>5945</v>
      </c>
      <c r="B3264" s="42" t="s">
        <v>2004</v>
      </c>
      <c r="C3264" s="42" t="s">
        <v>126</v>
      </c>
      <c r="D3264" s="42" t="s">
        <v>164</v>
      </c>
      <c r="E3264" s="42" t="s">
        <v>5097</v>
      </c>
      <c r="F3264" s="40">
        <v>8</v>
      </c>
    </row>
    <row r="3265" spans="1:6" x14ac:dyDescent="0.25">
      <c r="A3265" t="s">
        <v>5945</v>
      </c>
      <c r="B3265" s="42" t="s">
        <v>2004</v>
      </c>
      <c r="C3265" s="42" t="s">
        <v>126</v>
      </c>
      <c r="D3265" s="42" t="s">
        <v>170</v>
      </c>
      <c r="E3265" s="42" t="s">
        <v>5096</v>
      </c>
      <c r="F3265" s="40">
        <v>9</v>
      </c>
    </row>
    <row r="3266" spans="1:6" x14ac:dyDescent="0.25">
      <c r="A3266" t="s">
        <v>5945</v>
      </c>
      <c r="B3266" s="42" t="s">
        <v>2004</v>
      </c>
      <c r="C3266" s="42" t="s">
        <v>126</v>
      </c>
      <c r="D3266" s="42" t="s">
        <v>176</v>
      </c>
      <c r="E3266" s="42" t="s">
        <v>5095</v>
      </c>
      <c r="F3266" s="40">
        <v>10</v>
      </c>
    </row>
    <row r="3267" spans="1:6" x14ac:dyDescent="0.25">
      <c r="A3267" t="s">
        <v>5945</v>
      </c>
      <c r="B3267" s="42" t="s">
        <v>2004</v>
      </c>
      <c r="C3267" s="42" t="s">
        <v>126</v>
      </c>
      <c r="D3267" s="42" t="s">
        <v>181</v>
      </c>
      <c r="E3267" s="42" t="s">
        <v>5094</v>
      </c>
      <c r="F3267" s="40">
        <v>11</v>
      </c>
    </row>
    <row r="3268" spans="1:6" x14ac:dyDescent="0.25">
      <c r="A3268" t="s">
        <v>5945</v>
      </c>
      <c r="B3268" s="42" t="s">
        <v>2004</v>
      </c>
      <c r="C3268" s="42" t="s">
        <v>126</v>
      </c>
      <c r="D3268" s="42" t="s">
        <v>187</v>
      </c>
      <c r="E3268" s="42" t="s">
        <v>5093</v>
      </c>
      <c r="F3268" s="40">
        <v>12</v>
      </c>
    </row>
    <row r="3269" spans="1:6" x14ac:dyDescent="0.25">
      <c r="A3269" t="s">
        <v>5945</v>
      </c>
      <c r="B3269" s="42" t="s">
        <v>2004</v>
      </c>
      <c r="C3269" s="42" t="s">
        <v>126</v>
      </c>
      <c r="D3269" s="42" t="s">
        <v>195</v>
      </c>
      <c r="E3269" s="42" t="s">
        <v>5092</v>
      </c>
      <c r="F3269" s="40">
        <v>13</v>
      </c>
    </row>
    <row r="3270" spans="1:6" x14ac:dyDescent="0.25">
      <c r="A3270" t="s">
        <v>5945</v>
      </c>
      <c r="B3270" s="42" t="s">
        <v>2004</v>
      </c>
      <c r="C3270" s="42" t="s">
        <v>126</v>
      </c>
      <c r="D3270" s="42" t="s">
        <v>201</v>
      </c>
      <c r="E3270" s="42" t="s">
        <v>5091</v>
      </c>
      <c r="F3270" s="40">
        <v>14</v>
      </c>
    </row>
    <row r="3271" spans="1:6" x14ac:dyDescent="0.25">
      <c r="A3271" t="s">
        <v>5945</v>
      </c>
      <c r="B3271" s="42" t="s">
        <v>2004</v>
      </c>
      <c r="C3271" s="42" t="s">
        <v>126</v>
      </c>
      <c r="D3271" s="42" t="s">
        <v>206</v>
      </c>
      <c r="E3271" s="42" t="s">
        <v>5090</v>
      </c>
      <c r="F3271" s="40">
        <v>15</v>
      </c>
    </row>
    <row r="3272" spans="1:6" x14ac:dyDescent="0.25">
      <c r="A3272" t="s">
        <v>5945</v>
      </c>
      <c r="B3272" s="42" t="s">
        <v>2004</v>
      </c>
      <c r="C3272" s="42" t="s">
        <v>126</v>
      </c>
      <c r="D3272" s="42" t="s">
        <v>208</v>
      </c>
      <c r="E3272" s="42" t="s">
        <v>5089</v>
      </c>
      <c r="F3272" s="40">
        <v>16</v>
      </c>
    </row>
    <row r="3273" spans="1:6" x14ac:dyDescent="0.25">
      <c r="A3273" t="s">
        <v>5945</v>
      </c>
      <c r="B3273" s="42" t="s">
        <v>2004</v>
      </c>
      <c r="C3273" s="42" t="s">
        <v>126</v>
      </c>
      <c r="D3273" s="42" t="s">
        <v>213</v>
      </c>
      <c r="E3273" s="42" t="s">
        <v>5088</v>
      </c>
      <c r="F3273" s="40">
        <v>17</v>
      </c>
    </row>
    <row r="3274" spans="1:6" x14ac:dyDescent="0.25">
      <c r="A3274" t="s">
        <v>5945</v>
      </c>
      <c r="B3274" s="42" t="s">
        <v>2004</v>
      </c>
      <c r="C3274" s="42" t="s">
        <v>126</v>
      </c>
      <c r="D3274" s="42" t="s">
        <v>218</v>
      </c>
      <c r="E3274" s="42" t="s">
        <v>5087</v>
      </c>
      <c r="F3274" s="40">
        <v>18</v>
      </c>
    </row>
    <row r="3275" spans="1:6" x14ac:dyDescent="0.25">
      <c r="A3275" t="s">
        <v>5945</v>
      </c>
      <c r="B3275" s="42" t="s">
        <v>2004</v>
      </c>
      <c r="C3275" s="42" t="s">
        <v>126</v>
      </c>
      <c r="D3275" s="42" t="s">
        <v>221</v>
      </c>
      <c r="E3275" s="42" t="s">
        <v>5086</v>
      </c>
      <c r="F3275" s="40">
        <v>19</v>
      </c>
    </row>
    <row r="3276" spans="1:6" x14ac:dyDescent="0.25">
      <c r="A3276" t="s">
        <v>5945</v>
      </c>
      <c r="B3276" s="42" t="s">
        <v>2004</v>
      </c>
      <c r="C3276" s="42" t="s">
        <v>126</v>
      </c>
      <c r="D3276" s="42" t="s">
        <v>224</v>
      </c>
      <c r="E3276" s="42" t="s">
        <v>5085</v>
      </c>
      <c r="F3276" s="40">
        <v>20</v>
      </c>
    </row>
    <row r="3277" spans="1:6" x14ac:dyDescent="0.25">
      <c r="A3277" t="s">
        <v>5945</v>
      </c>
      <c r="B3277" s="42" t="s">
        <v>2004</v>
      </c>
      <c r="C3277" s="42" t="s">
        <v>126</v>
      </c>
      <c r="D3277" s="42" t="s">
        <v>226</v>
      </c>
      <c r="E3277" s="42" t="s">
        <v>5084</v>
      </c>
      <c r="F3277" s="40">
        <v>21</v>
      </c>
    </row>
    <row r="3278" spans="1:6" x14ac:dyDescent="0.25">
      <c r="A3278" t="s">
        <v>5945</v>
      </c>
      <c r="B3278" s="42" t="s">
        <v>2004</v>
      </c>
      <c r="C3278" s="42" t="s">
        <v>126</v>
      </c>
      <c r="D3278" s="42" t="s">
        <v>228</v>
      </c>
      <c r="E3278" s="42" t="s">
        <v>5083</v>
      </c>
      <c r="F3278" s="40">
        <v>22</v>
      </c>
    </row>
    <row r="3279" spans="1:6" x14ac:dyDescent="0.25">
      <c r="A3279" t="s">
        <v>5945</v>
      </c>
      <c r="B3279" s="42" t="s">
        <v>2004</v>
      </c>
      <c r="C3279" s="42" t="s">
        <v>126</v>
      </c>
      <c r="D3279" s="42" t="s">
        <v>231</v>
      </c>
      <c r="E3279" s="42" t="s">
        <v>5082</v>
      </c>
      <c r="F3279" s="40">
        <v>23</v>
      </c>
    </row>
    <row r="3280" spans="1:6" x14ac:dyDescent="0.25">
      <c r="A3280" t="s">
        <v>5945</v>
      </c>
      <c r="B3280" s="42" t="s">
        <v>2004</v>
      </c>
      <c r="C3280" s="42" t="s">
        <v>126</v>
      </c>
      <c r="D3280" s="42" t="s">
        <v>235</v>
      </c>
      <c r="E3280" s="42" t="s">
        <v>5081</v>
      </c>
      <c r="F3280" s="40">
        <v>24</v>
      </c>
    </row>
    <row r="3281" spans="1:6" x14ac:dyDescent="0.25">
      <c r="A3281" t="s">
        <v>5945</v>
      </c>
      <c r="B3281" s="42" t="s">
        <v>2004</v>
      </c>
      <c r="C3281" s="42" t="s">
        <v>126</v>
      </c>
      <c r="D3281" s="42" t="s">
        <v>238</v>
      </c>
      <c r="E3281" s="42" t="s">
        <v>5080</v>
      </c>
      <c r="F3281" s="40">
        <v>25</v>
      </c>
    </row>
    <row r="3282" spans="1:6" x14ac:dyDescent="0.25">
      <c r="A3282" t="s">
        <v>5945</v>
      </c>
      <c r="B3282" s="42" t="s">
        <v>2004</v>
      </c>
      <c r="C3282" s="42" t="s">
        <v>126</v>
      </c>
      <c r="D3282" s="42" t="s">
        <v>243</v>
      </c>
      <c r="E3282" s="42" t="s">
        <v>5079</v>
      </c>
      <c r="F3282" s="40">
        <v>26</v>
      </c>
    </row>
    <row r="3283" spans="1:6" x14ac:dyDescent="0.25">
      <c r="A3283" t="s">
        <v>5945</v>
      </c>
      <c r="B3283" s="42" t="s">
        <v>2004</v>
      </c>
      <c r="C3283" s="42" t="s">
        <v>126</v>
      </c>
      <c r="D3283" s="42" t="s">
        <v>247</v>
      </c>
      <c r="E3283" s="42" t="s">
        <v>5078</v>
      </c>
      <c r="F3283" s="40">
        <v>27</v>
      </c>
    </row>
    <row r="3284" spans="1:6" x14ac:dyDescent="0.25">
      <c r="A3284" t="s">
        <v>5945</v>
      </c>
      <c r="B3284" s="42" t="s">
        <v>2004</v>
      </c>
      <c r="C3284" s="42" t="s">
        <v>126</v>
      </c>
      <c r="D3284" s="42" t="s">
        <v>251</v>
      </c>
      <c r="E3284" s="42" t="s">
        <v>5077</v>
      </c>
      <c r="F3284" s="40">
        <v>28</v>
      </c>
    </row>
    <row r="3285" spans="1:6" x14ac:dyDescent="0.25">
      <c r="A3285" t="s">
        <v>5945</v>
      </c>
      <c r="B3285" s="42" t="s">
        <v>2004</v>
      </c>
      <c r="C3285" s="42" t="s">
        <v>126</v>
      </c>
      <c r="D3285" s="42" t="s">
        <v>256</v>
      </c>
      <c r="E3285" s="42" t="s">
        <v>5076</v>
      </c>
      <c r="F3285" s="40">
        <v>29</v>
      </c>
    </row>
    <row r="3286" spans="1:6" x14ac:dyDescent="0.25">
      <c r="A3286" t="s">
        <v>5945</v>
      </c>
      <c r="B3286" s="42" t="s">
        <v>2004</v>
      </c>
      <c r="C3286" s="42" t="s">
        <v>126</v>
      </c>
      <c r="D3286" s="42" t="s">
        <v>259</v>
      </c>
      <c r="E3286" s="42" t="s">
        <v>5075</v>
      </c>
      <c r="F3286" s="40">
        <v>30</v>
      </c>
    </row>
    <row r="3287" spans="1:6" x14ac:dyDescent="0.25">
      <c r="A3287" t="s">
        <v>5945</v>
      </c>
      <c r="B3287" s="42" t="s">
        <v>2004</v>
      </c>
      <c r="C3287" s="42" t="s">
        <v>126</v>
      </c>
      <c r="D3287" s="42" t="s">
        <v>262</v>
      </c>
      <c r="E3287" s="42" t="s">
        <v>5074</v>
      </c>
      <c r="F3287" s="40">
        <v>31</v>
      </c>
    </row>
    <row r="3288" spans="1:6" x14ac:dyDescent="0.25">
      <c r="A3288" t="s">
        <v>5945</v>
      </c>
      <c r="B3288" s="42" t="s">
        <v>2004</v>
      </c>
      <c r="C3288" s="42" t="s">
        <v>126</v>
      </c>
      <c r="D3288" s="42" t="s">
        <v>266</v>
      </c>
      <c r="E3288" s="42" t="s">
        <v>5073</v>
      </c>
      <c r="F3288" s="40">
        <v>32</v>
      </c>
    </row>
    <row r="3289" spans="1:6" x14ac:dyDescent="0.25">
      <c r="A3289" t="s">
        <v>5945</v>
      </c>
      <c r="B3289" s="42" t="s">
        <v>2004</v>
      </c>
      <c r="C3289" s="42" t="s">
        <v>126</v>
      </c>
      <c r="D3289" s="42" t="s">
        <v>270</v>
      </c>
      <c r="E3289" s="42" t="s">
        <v>5072</v>
      </c>
      <c r="F3289" s="40">
        <v>33</v>
      </c>
    </row>
    <row r="3290" spans="1:6" x14ac:dyDescent="0.25">
      <c r="A3290" t="s">
        <v>5945</v>
      </c>
      <c r="B3290" s="42" t="s">
        <v>2004</v>
      </c>
      <c r="C3290" s="42" t="s">
        <v>126</v>
      </c>
      <c r="D3290" s="42" t="s">
        <v>274</v>
      </c>
      <c r="E3290" s="42" t="s">
        <v>5071</v>
      </c>
      <c r="F3290" s="40">
        <v>34</v>
      </c>
    </row>
    <row r="3291" spans="1:6" x14ac:dyDescent="0.25">
      <c r="A3291" t="s">
        <v>5945</v>
      </c>
      <c r="B3291" s="42" t="s">
        <v>2004</v>
      </c>
      <c r="C3291" s="42" t="s">
        <v>126</v>
      </c>
      <c r="D3291" s="42" t="s">
        <v>279</v>
      </c>
      <c r="E3291" s="42" t="s">
        <v>5070</v>
      </c>
      <c r="F3291" s="40">
        <v>35</v>
      </c>
    </row>
    <row r="3292" spans="1:6" x14ac:dyDescent="0.25">
      <c r="A3292" t="s">
        <v>5945</v>
      </c>
      <c r="B3292" s="42" t="s">
        <v>2004</v>
      </c>
      <c r="C3292" s="42" t="s">
        <v>126</v>
      </c>
      <c r="D3292" s="42" t="s">
        <v>283</v>
      </c>
      <c r="E3292" s="42" t="s">
        <v>5069</v>
      </c>
      <c r="F3292" s="40">
        <v>36</v>
      </c>
    </row>
    <row r="3293" spans="1:6" x14ac:dyDescent="0.25">
      <c r="A3293" t="s">
        <v>5945</v>
      </c>
      <c r="B3293" s="42" t="s">
        <v>2004</v>
      </c>
      <c r="C3293" s="42" t="s">
        <v>126</v>
      </c>
      <c r="D3293" s="42" t="s">
        <v>285</v>
      </c>
      <c r="E3293" s="42" t="s">
        <v>5068</v>
      </c>
      <c r="F3293" s="40">
        <v>37</v>
      </c>
    </row>
    <row r="3294" spans="1:6" x14ac:dyDescent="0.25">
      <c r="A3294" t="s">
        <v>5945</v>
      </c>
      <c r="B3294" s="42" t="s">
        <v>2004</v>
      </c>
      <c r="C3294" s="42" t="s">
        <v>126</v>
      </c>
      <c r="D3294" s="42" t="s">
        <v>287</v>
      </c>
      <c r="E3294" s="42" t="s">
        <v>5067</v>
      </c>
      <c r="F3294" s="40">
        <v>38</v>
      </c>
    </row>
    <row r="3295" spans="1:6" x14ac:dyDescent="0.25">
      <c r="A3295" t="s">
        <v>5945</v>
      </c>
      <c r="B3295" s="42" t="s">
        <v>2004</v>
      </c>
      <c r="C3295" s="42" t="s">
        <v>126</v>
      </c>
      <c r="D3295" s="42" t="s">
        <v>290</v>
      </c>
      <c r="E3295" s="42" t="s">
        <v>5066</v>
      </c>
      <c r="F3295" s="40">
        <v>39</v>
      </c>
    </row>
    <row r="3296" spans="1:6" x14ac:dyDescent="0.25">
      <c r="A3296" t="s">
        <v>5945</v>
      </c>
      <c r="B3296" s="42" t="s">
        <v>2004</v>
      </c>
      <c r="C3296" s="42" t="s">
        <v>126</v>
      </c>
      <c r="D3296" s="42" t="s">
        <v>293</v>
      </c>
      <c r="E3296" s="42" t="s">
        <v>5065</v>
      </c>
      <c r="F3296" s="40">
        <v>40</v>
      </c>
    </row>
    <row r="3297" spans="1:8" x14ac:dyDescent="0.25">
      <c r="A3297" t="s">
        <v>5945</v>
      </c>
      <c r="B3297" s="42" t="s">
        <v>2004</v>
      </c>
      <c r="C3297" s="42" t="s">
        <v>126</v>
      </c>
      <c r="D3297" s="42" t="s">
        <v>295</v>
      </c>
      <c r="E3297" s="42" t="s">
        <v>5064</v>
      </c>
      <c r="F3297" s="40">
        <v>41</v>
      </c>
    </row>
    <row r="3298" spans="1:8" x14ac:dyDescent="0.25">
      <c r="A3298" t="s">
        <v>5945</v>
      </c>
      <c r="B3298" s="42" t="s">
        <v>2004</v>
      </c>
      <c r="C3298" s="42" t="s">
        <v>126</v>
      </c>
      <c r="D3298" s="42" t="s">
        <v>298</v>
      </c>
      <c r="E3298" s="42" t="s">
        <v>5063</v>
      </c>
      <c r="F3298" s="40">
        <v>42</v>
      </c>
    </row>
    <row r="3299" spans="1:8" x14ac:dyDescent="0.25">
      <c r="A3299" t="s">
        <v>5945</v>
      </c>
      <c r="B3299" s="42" t="s">
        <v>2004</v>
      </c>
      <c r="C3299" s="42" t="s">
        <v>126</v>
      </c>
      <c r="D3299" s="42" t="s">
        <v>301</v>
      </c>
      <c r="E3299" s="42" t="s">
        <v>5062</v>
      </c>
      <c r="F3299" s="40">
        <v>43</v>
      </c>
    </row>
    <row r="3301" spans="1:8" x14ac:dyDescent="0.25">
      <c r="A3301" t="s">
        <v>5959</v>
      </c>
      <c r="B3301" s="54" t="s">
        <v>2003</v>
      </c>
      <c r="C3301" t="s">
        <v>303</v>
      </c>
      <c r="H3301" s="54"/>
    </row>
    <row r="3302" spans="1:8" x14ac:dyDescent="0.25">
      <c r="A3302" t="s">
        <v>5959</v>
      </c>
      <c r="B3302" s="54" t="s">
        <v>2004</v>
      </c>
      <c r="C3302" t="s">
        <v>126</v>
      </c>
      <c r="H3302" s="54"/>
    </row>
    <row r="3303" spans="1:8" x14ac:dyDescent="0.25">
      <c r="A3303" t="s">
        <v>5959</v>
      </c>
      <c r="B3303" t="s">
        <v>5954</v>
      </c>
      <c r="C3303" t="s">
        <v>5972</v>
      </c>
    </row>
    <row r="3304" spans="1:8" x14ac:dyDescent="0.25">
      <c r="A3304" t="s">
        <v>5959</v>
      </c>
      <c r="B3304" t="s">
        <v>5960</v>
      </c>
      <c r="C3304" t="s">
        <v>5977</v>
      </c>
    </row>
    <row r="3305" spans="1:8" x14ac:dyDescent="0.25">
      <c r="A3305" t="s">
        <v>5959</v>
      </c>
      <c r="B3305" t="s">
        <v>5961</v>
      </c>
      <c r="C3305" t="s">
        <v>5969</v>
      </c>
    </row>
    <row r="3306" spans="1:8" x14ac:dyDescent="0.25">
      <c r="A3306" t="s">
        <v>5959</v>
      </c>
      <c r="B3306" t="s">
        <v>5962</v>
      </c>
      <c r="C3306" t="s">
        <v>5970</v>
      </c>
    </row>
    <row r="3307" spans="1:8" x14ac:dyDescent="0.25">
      <c r="A3307" t="s">
        <v>5959</v>
      </c>
      <c r="B3307" t="s">
        <v>5963</v>
      </c>
      <c r="C3307" t="s">
        <v>5971</v>
      </c>
    </row>
    <row r="3308" spans="1:8" x14ac:dyDescent="0.25">
      <c r="A3308" t="s">
        <v>5959</v>
      </c>
      <c r="B3308" t="s">
        <v>5964</v>
      </c>
      <c r="C3308" t="s">
        <v>5973</v>
      </c>
    </row>
    <row r="3309" spans="1:8" x14ac:dyDescent="0.25">
      <c r="A3309" t="s">
        <v>5959</v>
      </c>
      <c r="B3309" t="s">
        <v>5965</v>
      </c>
      <c r="C3309" t="s">
        <v>5974</v>
      </c>
    </row>
    <row r="3310" spans="1:8" x14ac:dyDescent="0.25">
      <c r="A3310" t="s">
        <v>5959</v>
      </c>
      <c r="B3310" t="s">
        <v>5966</v>
      </c>
      <c r="C3310" t="s">
        <v>5975</v>
      </c>
    </row>
    <row r="3311" spans="1:8" x14ac:dyDescent="0.25">
      <c r="A3311" t="s">
        <v>5959</v>
      </c>
      <c r="B3311" t="s">
        <v>5967</v>
      </c>
      <c r="C3311" t="s">
        <v>5976</v>
      </c>
    </row>
    <row r="3312" spans="1:8" x14ac:dyDescent="0.25">
      <c r="A3312" t="s">
        <v>5959</v>
      </c>
      <c r="B3312" t="s">
        <v>5968</v>
      </c>
      <c r="C3312" t="s">
        <v>5978</v>
      </c>
    </row>
    <row r="3314" spans="1:6" x14ac:dyDescent="0.25">
      <c r="A3314" t="s">
        <v>5959</v>
      </c>
      <c r="B3314" s="42" t="s">
        <v>2003</v>
      </c>
      <c r="C3314" s="42" t="s">
        <v>303</v>
      </c>
      <c r="D3314" s="42" t="s">
        <v>305</v>
      </c>
      <c r="E3314" s="42" t="s">
        <v>4324</v>
      </c>
      <c r="F3314" s="40">
        <v>1</v>
      </c>
    </row>
    <row r="3315" spans="1:6" x14ac:dyDescent="0.25">
      <c r="A3315" t="s">
        <v>5959</v>
      </c>
      <c r="B3315" s="42" t="s">
        <v>2003</v>
      </c>
      <c r="C3315" s="42" t="s">
        <v>303</v>
      </c>
      <c r="D3315" s="42" t="s">
        <v>307</v>
      </c>
      <c r="E3315" s="42" t="s">
        <v>4325</v>
      </c>
      <c r="F3315" s="40">
        <v>2</v>
      </c>
    </row>
    <row r="3316" spans="1:6" x14ac:dyDescent="0.25">
      <c r="A3316" t="s">
        <v>5959</v>
      </c>
      <c r="B3316" s="42" t="s">
        <v>2003</v>
      </c>
      <c r="C3316" s="42" t="s">
        <v>303</v>
      </c>
      <c r="D3316" s="42" t="s">
        <v>309</v>
      </c>
      <c r="E3316" s="42" t="s">
        <v>4326</v>
      </c>
      <c r="F3316" s="40">
        <v>3</v>
      </c>
    </row>
    <row r="3317" spans="1:6" x14ac:dyDescent="0.25">
      <c r="A3317" t="s">
        <v>5959</v>
      </c>
      <c r="B3317" s="42" t="s">
        <v>2003</v>
      </c>
      <c r="C3317" s="42" t="s">
        <v>303</v>
      </c>
      <c r="D3317" s="42" t="s">
        <v>311</v>
      </c>
      <c r="E3317" s="42" t="s">
        <v>4327</v>
      </c>
      <c r="F3317" s="40">
        <v>4</v>
      </c>
    </row>
    <row r="3318" spans="1:6" x14ac:dyDescent="0.25">
      <c r="A3318" t="s">
        <v>5959</v>
      </c>
      <c r="B3318" s="42" t="s">
        <v>2003</v>
      </c>
      <c r="C3318" s="42" t="s">
        <v>303</v>
      </c>
      <c r="D3318" s="42" t="s">
        <v>313</v>
      </c>
      <c r="E3318" s="42" t="s">
        <v>4328</v>
      </c>
      <c r="F3318" s="40">
        <v>5</v>
      </c>
    </row>
    <row r="3319" spans="1:6" x14ac:dyDescent="0.25">
      <c r="A3319" t="s">
        <v>5959</v>
      </c>
      <c r="B3319" s="42" t="s">
        <v>2003</v>
      </c>
      <c r="C3319" s="42" t="s">
        <v>303</v>
      </c>
      <c r="D3319" s="42" t="s">
        <v>315</v>
      </c>
      <c r="E3319" s="42" t="s">
        <v>4329</v>
      </c>
      <c r="F3319" s="40">
        <v>6</v>
      </c>
    </row>
    <row r="3320" spans="1:6" x14ac:dyDescent="0.25">
      <c r="A3320" t="s">
        <v>5959</v>
      </c>
      <c r="B3320" s="42" t="s">
        <v>2003</v>
      </c>
      <c r="C3320" s="42" t="s">
        <v>303</v>
      </c>
      <c r="D3320" s="42" t="s">
        <v>317</v>
      </c>
      <c r="E3320" s="42" t="s">
        <v>4330</v>
      </c>
      <c r="F3320" s="40">
        <v>7</v>
      </c>
    </row>
    <row r="3321" spans="1:6" x14ac:dyDescent="0.25">
      <c r="A3321" t="s">
        <v>5959</v>
      </c>
      <c r="B3321" s="42" t="s">
        <v>2003</v>
      </c>
      <c r="C3321" s="42" t="s">
        <v>303</v>
      </c>
      <c r="D3321" s="42" t="s">
        <v>319</v>
      </c>
      <c r="E3321" s="42" t="s">
        <v>4331</v>
      </c>
      <c r="F3321" s="40">
        <v>8</v>
      </c>
    </row>
    <row r="3322" spans="1:6" x14ac:dyDescent="0.25">
      <c r="A3322" t="s">
        <v>5959</v>
      </c>
      <c r="B3322" s="42" t="s">
        <v>2003</v>
      </c>
      <c r="C3322" s="42" t="s">
        <v>303</v>
      </c>
      <c r="D3322" s="42" t="s">
        <v>321</v>
      </c>
      <c r="E3322" s="42" t="s">
        <v>4332</v>
      </c>
      <c r="F3322" s="40">
        <v>9</v>
      </c>
    </row>
    <row r="3323" spans="1:6" x14ac:dyDescent="0.25">
      <c r="A3323" t="s">
        <v>5959</v>
      </c>
      <c r="B3323" s="42" t="s">
        <v>2003</v>
      </c>
      <c r="C3323" s="42" t="s">
        <v>303</v>
      </c>
      <c r="D3323" s="42" t="s">
        <v>323</v>
      </c>
      <c r="E3323" s="42" t="s">
        <v>4333</v>
      </c>
      <c r="F3323" s="40">
        <v>10</v>
      </c>
    </row>
    <row r="3324" spans="1:6" x14ac:dyDescent="0.25">
      <c r="A3324" t="s">
        <v>5959</v>
      </c>
      <c r="B3324" s="42" t="s">
        <v>2003</v>
      </c>
      <c r="C3324" s="42" t="s">
        <v>303</v>
      </c>
      <c r="D3324" s="42" t="s">
        <v>325</v>
      </c>
      <c r="E3324" s="42" t="s">
        <v>4334</v>
      </c>
      <c r="F3324" s="40">
        <v>11</v>
      </c>
    </row>
    <row r="3325" spans="1:6" x14ac:dyDescent="0.25">
      <c r="A3325" t="s">
        <v>5959</v>
      </c>
      <c r="B3325" s="42" t="s">
        <v>2003</v>
      </c>
      <c r="C3325" s="42" t="s">
        <v>303</v>
      </c>
      <c r="D3325" s="42" t="s">
        <v>327</v>
      </c>
      <c r="E3325" s="42" t="s">
        <v>4335</v>
      </c>
      <c r="F3325" s="40">
        <v>12</v>
      </c>
    </row>
    <row r="3326" spans="1:6" x14ac:dyDescent="0.25">
      <c r="A3326" t="s">
        <v>5959</v>
      </c>
      <c r="B3326" s="42" t="s">
        <v>2003</v>
      </c>
      <c r="C3326" s="42" t="s">
        <v>303</v>
      </c>
      <c r="D3326" s="42" t="s">
        <v>329</v>
      </c>
      <c r="E3326" s="42" t="s">
        <v>4336</v>
      </c>
      <c r="F3326" s="40">
        <v>13</v>
      </c>
    </row>
    <row r="3327" spans="1:6" x14ac:dyDescent="0.25">
      <c r="A3327" t="s">
        <v>5959</v>
      </c>
      <c r="B3327" s="42" t="s">
        <v>2003</v>
      </c>
      <c r="C3327" s="42" t="s">
        <v>303</v>
      </c>
      <c r="D3327" s="42" t="s">
        <v>331</v>
      </c>
      <c r="E3327" s="42" t="s">
        <v>4337</v>
      </c>
      <c r="F3327" s="40">
        <v>14</v>
      </c>
    </row>
    <row r="3328" spans="1:6" x14ac:dyDescent="0.25">
      <c r="A3328" t="s">
        <v>5959</v>
      </c>
      <c r="B3328" s="42" t="s">
        <v>2003</v>
      </c>
      <c r="C3328" s="42" t="s">
        <v>303</v>
      </c>
      <c r="D3328" s="42" t="s">
        <v>333</v>
      </c>
      <c r="E3328" s="42" t="s">
        <v>4338</v>
      </c>
      <c r="F3328" s="40">
        <v>15</v>
      </c>
    </row>
    <row r="3329" spans="1:6" x14ac:dyDescent="0.25">
      <c r="A3329" t="s">
        <v>5959</v>
      </c>
      <c r="B3329" s="42" t="s">
        <v>2003</v>
      </c>
      <c r="C3329" s="42" t="s">
        <v>303</v>
      </c>
      <c r="D3329" s="42" t="s">
        <v>335</v>
      </c>
      <c r="E3329" s="42" t="s">
        <v>4339</v>
      </c>
      <c r="F3329" s="40">
        <v>16</v>
      </c>
    </row>
    <row r="3330" spans="1:6" x14ac:dyDescent="0.25">
      <c r="A3330" t="s">
        <v>5959</v>
      </c>
      <c r="B3330" s="42" t="s">
        <v>2003</v>
      </c>
      <c r="C3330" s="42" t="s">
        <v>303</v>
      </c>
      <c r="D3330" s="42" t="s">
        <v>337</v>
      </c>
      <c r="E3330" s="42" t="s">
        <v>4340</v>
      </c>
      <c r="F3330" s="40">
        <v>17</v>
      </c>
    </row>
    <row r="3331" spans="1:6" x14ac:dyDescent="0.25">
      <c r="A3331" t="s">
        <v>5959</v>
      </c>
      <c r="B3331" s="42" t="s">
        <v>2003</v>
      </c>
      <c r="C3331" s="42" t="s">
        <v>303</v>
      </c>
      <c r="D3331" s="42" t="s">
        <v>339</v>
      </c>
      <c r="E3331" s="42" t="s">
        <v>4341</v>
      </c>
      <c r="F3331" s="40">
        <v>18</v>
      </c>
    </row>
    <row r="3332" spans="1:6" x14ac:dyDescent="0.25">
      <c r="A3332" t="s">
        <v>5959</v>
      </c>
      <c r="B3332" s="42" t="s">
        <v>2003</v>
      </c>
      <c r="C3332" s="42" t="s">
        <v>303</v>
      </c>
      <c r="D3332" s="42" t="s">
        <v>341</v>
      </c>
      <c r="E3332" s="42" t="s">
        <v>4342</v>
      </c>
      <c r="F3332" s="40">
        <v>19</v>
      </c>
    </row>
    <row r="3333" spans="1:6" x14ac:dyDescent="0.25">
      <c r="A3333" t="s">
        <v>5959</v>
      </c>
      <c r="B3333" s="42" t="s">
        <v>2003</v>
      </c>
      <c r="C3333" s="42" t="s">
        <v>303</v>
      </c>
      <c r="D3333" s="42" t="s">
        <v>343</v>
      </c>
      <c r="E3333" s="42" t="s">
        <v>4343</v>
      </c>
      <c r="F3333" s="40">
        <v>20</v>
      </c>
    </row>
    <row r="3334" spans="1:6" x14ac:dyDescent="0.25">
      <c r="A3334" t="s">
        <v>5959</v>
      </c>
      <c r="B3334" s="42" t="s">
        <v>2003</v>
      </c>
      <c r="C3334" s="42" t="s">
        <v>303</v>
      </c>
      <c r="D3334" s="42" t="s">
        <v>345</v>
      </c>
      <c r="E3334" s="42" t="s">
        <v>4344</v>
      </c>
      <c r="F3334" s="40">
        <v>21</v>
      </c>
    </row>
    <row r="3335" spans="1:6" x14ac:dyDescent="0.25">
      <c r="A3335" t="s">
        <v>5959</v>
      </c>
      <c r="B3335" s="42" t="s">
        <v>2003</v>
      </c>
      <c r="C3335" s="42" t="s">
        <v>303</v>
      </c>
      <c r="D3335" s="42" t="s">
        <v>347</v>
      </c>
      <c r="E3335" s="42" t="s">
        <v>4345</v>
      </c>
      <c r="F3335" s="40">
        <v>22</v>
      </c>
    </row>
    <row r="3336" spans="1:6" x14ac:dyDescent="0.25">
      <c r="A3336" t="s">
        <v>5959</v>
      </c>
      <c r="B3336" s="42" t="s">
        <v>2003</v>
      </c>
      <c r="C3336" s="42" t="s">
        <v>303</v>
      </c>
      <c r="D3336" s="42" t="s">
        <v>349</v>
      </c>
      <c r="E3336" s="42" t="s">
        <v>4346</v>
      </c>
      <c r="F3336" s="40">
        <v>23</v>
      </c>
    </row>
    <row r="3337" spans="1:6" x14ac:dyDescent="0.25">
      <c r="A3337" t="s">
        <v>5959</v>
      </c>
      <c r="B3337" s="42" t="s">
        <v>2003</v>
      </c>
      <c r="C3337" s="42" t="s">
        <v>303</v>
      </c>
      <c r="D3337" s="42" t="s">
        <v>351</v>
      </c>
      <c r="E3337" s="42" t="s">
        <v>4347</v>
      </c>
      <c r="F3337" s="40">
        <v>24</v>
      </c>
    </row>
    <row r="3338" spans="1:6" x14ac:dyDescent="0.25">
      <c r="A3338" t="s">
        <v>5959</v>
      </c>
      <c r="B3338" s="42" t="s">
        <v>2003</v>
      </c>
      <c r="C3338" s="42" t="s">
        <v>303</v>
      </c>
      <c r="D3338" s="42" t="s">
        <v>353</v>
      </c>
      <c r="E3338" s="42" t="s">
        <v>4348</v>
      </c>
      <c r="F3338" s="40">
        <v>25</v>
      </c>
    </row>
    <row r="3339" spans="1:6" x14ac:dyDescent="0.25">
      <c r="A3339" t="s">
        <v>5959</v>
      </c>
      <c r="B3339" s="42" t="s">
        <v>2003</v>
      </c>
      <c r="C3339" s="42" t="s">
        <v>303</v>
      </c>
      <c r="D3339" s="42" t="s">
        <v>355</v>
      </c>
      <c r="E3339" s="42" t="s">
        <v>4349</v>
      </c>
      <c r="F3339" s="40">
        <v>26</v>
      </c>
    </row>
    <row r="3340" spans="1:6" x14ac:dyDescent="0.25">
      <c r="A3340" t="s">
        <v>5959</v>
      </c>
      <c r="B3340" s="42" t="s">
        <v>2003</v>
      </c>
      <c r="C3340" s="42" t="s">
        <v>303</v>
      </c>
      <c r="D3340" s="42" t="s">
        <v>357</v>
      </c>
      <c r="E3340" s="42" t="s">
        <v>4350</v>
      </c>
      <c r="F3340" s="40">
        <v>27</v>
      </c>
    </row>
    <row r="3341" spans="1:6" x14ac:dyDescent="0.25">
      <c r="A3341" t="s">
        <v>5959</v>
      </c>
      <c r="B3341" s="42" t="s">
        <v>2003</v>
      </c>
      <c r="C3341" s="42" t="s">
        <v>303</v>
      </c>
      <c r="D3341" s="42" t="s">
        <v>359</v>
      </c>
      <c r="E3341" s="42" t="s">
        <v>4351</v>
      </c>
      <c r="F3341" s="40">
        <v>28</v>
      </c>
    </row>
    <row r="3342" spans="1:6" x14ac:dyDescent="0.25">
      <c r="A3342" t="s">
        <v>5959</v>
      </c>
      <c r="B3342" s="42" t="s">
        <v>2003</v>
      </c>
      <c r="C3342" s="42" t="s">
        <v>303</v>
      </c>
      <c r="D3342" s="42" t="s">
        <v>361</v>
      </c>
      <c r="E3342" s="42" t="s">
        <v>4352</v>
      </c>
      <c r="F3342" s="40">
        <v>29</v>
      </c>
    </row>
    <row r="3343" spans="1:6" x14ac:dyDescent="0.25">
      <c r="A3343" t="s">
        <v>5959</v>
      </c>
      <c r="B3343" s="42" t="s">
        <v>2003</v>
      </c>
      <c r="C3343" s="42" t="s">
        <v>303</v>
      </c>
      <c r="D3343" s="42" t="s">
        <v>363</v>
      </c>
      <c r="E3343" s="42" t="s">
        <v>4353</v>
      </c>
      <c r="F3343" s="40">
        <v>30</v>
      </c>
    </row>
    <row r="3344" spans="1:6" x14ac:dyDescent="0.25">
      <c r="A3344" t="s">
        <v>5959</v>
      </c>
      <c r="B3344" s="42" t="s">
        <v>2003</v>
      </c>
      <c r="C3344" s="42" t="s">
        <v>303</v>
      </c>
      <c r="D3344" s="42" t="s">
        <v>365</v>
      </c>
      <c r="E3344" s="42" t="s">
        <v>4354</v>
      </c>
      <c r="F3344" s="40">
        <v>31</v>
      </c>
    </row>
    <row r="3345" spans="1:6" x14ac:dyDescent="0.25">
      <c r="A3345" t="s">
        <v>5959</v>
      </c>
      <c r="B3345" s="42" t="s">
        <v>2003</v>
      </c>
      <c r="C3345" s="42" t="s">
        <v>303</v>
      </c>
      <c r="D3345" s="42" t="s">
        <v>367</v>
      </c>
      <c r="E3345" s="42" t="s">
        <v>4355</v>
      </c>
      <c r="F3345" s="40">
        <v>32</v>
      </c>
    </row>
    <row r="3346" spans="1:6" x14ac:dyDescent="0.25">
      <c r="A3346" t="s">
        <v>5959</v>
      </c>
      <c r="B3346" s="42" t="s">
        <v>2003</v>
      </c>
      <c r="C3346" s="42" t="s">
        <v>303</v>
      </c>
      <c r="D3346" s="42" t="s">
        <v>369</v>
      </c>
      <c r="E3346" s="42" t="s">
        <v>4356</v>
      </c>
      <c r="F3346" s="40">
        <v>33</v>
      </c>
    </row>
    <row r="3347" spans="1:6" x14ac:dyDescent="0.25">
      <c r="A3347" t="s">
        <v>5959</v>
      </c>
      <c r="B3347" s="42" t="s">
        <v>2003</v>
      </c>
      <c r="C3347" s="42" t="s">
        <v>303</v>
      </c>
      <c r="D3347" s="42" t="s">
        <v>371</v>
      </c>
      <c r="E3347" s="42" t="s">
        <v>4357</v>
      </c>
      <c r="F3347" s="40">
        <v>34</v>
      </c>
    </row>
    <row r="3348" spans="1:6" x14ac:dyDescent="0.25">
      <c r="A3348" t="s">
        <v>5959</v>
      </c>
      <c r="B3348" s="42" t="s">
        <v>2003</v>
      </c>
      <c r="C3348" s="42" t="s">
        <v>303</v>
      </c>
      <c r="D3348" s="42" t="s">
        <v>373</v>
      </c>
      <c r="E3348" s="42" t="s">
        <v>4358</v>
      </c>
      <c r="F3348" s="40">
        <v>35</v>
      </c>
    </row>
    <row r="3349" spans="1:6" x14ac:dyDescent="0.25">
      <c r="A3349" t="s">
        <v>5959</v>
      </c>
      <c r="B3349" s="42" t="s">
        <v>2003</v>
      </c>
      <c r="C3349" s="42" t="s">
        <v>303</v>
      </c>
      <c r="D3349" s="42" t="s">
        <v>375</v>
      </c>
      <c r="E3349" s="42" t="s">
        <v>4359</v>
      </c>
      <c r="F3349" s="40">
        <v>36</v>
      </c>
    </row>
    <row r="3350" spans="1:6" x14ac:dyDescent="0.25">
      <c r="A3350" t="s">
        <v>5959</v>
      </c>
      <c r="B3350" s="42" t="s">
        <v>2003</v>
      </c>
      <c r="C3350" s="42" t="s">
        <v>303</v>
      </c>
      <c r="D3350" s="42" t="s">
        <v>377</v>
      </c>
      <c r="E3350" s="42" t="s">
        <v>4360</v>
      </c>
      <c r="F3350" s="40">
        <v>37</v>
      </c>
    </row>
    <row r="3351" spans="1:6" x14ac:dyDescent="0.25">
      <c r="A3351" t="s">
        <v>5959</v>
      </c>
      <c r="B3351" s="42" t="s">
        <v>2003</v>
      </c>
      <c r="C3351" s="42" t="s">
        <v>303</v>
      </c>
      <c r="D3351" s="42" t="s">
        <v>379</v>
      </c>
      <c r="E3351" s="42" t="s">
        <v>4361</v>
      </c>
      <c r="F3351" s="40">
        <v>38</v>
      </c>
    </row>
    <row r="3352" spans="1:6" x14ac:dyDescent="0.25">
      <c r="A3352" t="s">
        <v>5959</v>
      </c>
      <c r="B3352" s="42" t="s">
        <v>2003</v>
      </c>
      <c r="C3352" s="42" t="s">
        <v>303</v>
      </c>
      <c r="D3352" s="42" t="s">
        <v>381</v>
      </c>
      <c r="E3352" s="42" t="s">
        <v>4362</v>
      </c>
      <c r="F3352" s="40">
        <v>39</v>
      </c>
    </row>
    <row r="3353" spans="1:6" x14ac:dyDescent="0.25">
      <c r="A3353" t="s">
        <v>5959</v>
      </c>
      <c r="B3353" s="42" t="s">
        <v>2003</v>
      </c>
      <c r="C3353" s="42" t="s">
        <v>303</v>
      </c>
      <c r="D3353" s="42" t="s">
        <v>383</v>
      </c>
      <c r="E3353" s="42" t="s">
        <v>4363</v>
      </c>
      <c r="F3353" s="40">
        <v>40</v>
      </c>
    </row>
    <row r="3354" spans="1:6" x14ac:dyDescent="0.25">
      <c r="A3354" t="s">
        <v>5959</v>
      </c>
      <c r="B3354" s="42" t="s">
        <v>2003</v>
      </c>
      <c r="C3354" s="42" t="s">
        <v>303</v>
      </c>
      <c r="D3354" s="42" t="s">
        <v>385</v>
      </c>
      <c r="E3354" s="42" t="s">
        <v>4364</v>
      </c>
      <c r="F3354" s="40">
        <v>41</v>
      </c>
    </row>
    <row r="3355" spans="1:6" x14ac:dyDescent="0.25">
      <c r="A3355" t="s">
        <v>5959</v>
      </c>
      <c r="B3355" s="42" t="s">
        <v>2003</v>
      </c>
      <c r="C3355" s="42" t="s">
        <v>303</v>
      </c>
      <c r="D3355" s="42" t="s">
        <v>387</v>
      </c>
      <c r="E3355" s="42" t="s">
        <v>4365</v>
      </c>
      <c r="F3355" s="40">
        <v>42</v>
      </c>
    </row>
    <row r="3356" spans="1:6" x14ac:dyDescent="0.25">
      <c r="A3356" t="s">
        <v>5959</v>
      </c>
      <c r="B3356" s="42" t="s">
        <v>2003</v>
      </c>
      <c r="C3356" s="42" t="s">
        <v>303</v>
      </c>
      <c r="D3356" s="42" t="s">
        <v>389</v>
      </c>
      <c r="E3356" s="42" t="s">
        <v>4366</v>
      </c>
      <c r="F3356" s="40">
        <v>43</v>
      </c>
    </row>
    <row r="3357" spans="1:6" x14ac:dyDescent="0.25">
      <c r="A3357" t="s">
        <v>5959</v>
      </c>
      <c r="B3357" s="42" t="s">
        <v>2003</v>
      </c>
      <c r="C3357" s="42" t="s">
        <v>303</v>
      </c>
      <c r="D3357" s="42" t="s">
        <v>391</v>
      </c>
      <c r="E3357" s="42" t="s">
        <v>4367</v>
      </c>
      <c r="F3357" s="40">
        <v>44</v>
      </c>
    </row>
    <row r="3358" spans="1:6" x14ac:dyDescent="0.25">
      <c r="A3358" t="s">
        <v>5959</v>
      </c>
      <c r="B3358" s="42" t="s">
        <v>2003</v>
      </c>
      <c r="C3358" s="42" t="s">
        <v>303</v>
      </c>
      <c r="D3358" s="42" t="s">
        <v>393</v>
      </c>
      <c r="E3358" s="42" t="s">
        <v>4368</v>
      </c>
      <c r="F3358" s="40">
        <v>45</v>
      </c>
    </row>
    <row r="3359" spans="1:6" x14ac:dyDescent="0.25">
      <c r="A3359" t="s">
        <v>5959</v>
      </c>
      <c r="B3359" s="42" t="s">
        <v>2003</v>
      </c>
      <c r="C3359" s="42" t="s">
        <v>303</v>
      </c>
      <c r="D3359" s="42" t="s">
        <v>395</v>
      </c>
      <c r="E3359" s="42" t="s">
        <v>4369</v>
      </c>
      <c r="F3359" s="40">
        <v>46</v>
      </c>
    </row>
    <row r="3360" spans="1:6" x14ac:dyDescent="0.25">
      <c r="A3360" t="s">
        <v>5959</v>
      </c>
      <c r="B3360" s="42" t="s">
        <v>2003</v>
      </c>
      <c r="C3360" s="42" t="s">
        <v>303</v>
      </c>
      <c r="D3360" s="42" t="s">
        <v>397</v>
      </c>
      <c r="E3360" s="42" t="s">
        <v>4370</v>
      </c>
      <c r="F3360" s="40">
        <v>47</v>
      </c>
    </row>
    <row r="3361" spans="1:6" x14ac:dyDescent="0.25">
      <c r="A3361" t="s">
        <v>5959</v>
      </c>
      <c r="B3361" s="42" t="s">
        <v>2003</v>
      </c>
      <c r="C3361" s="42" t="s">
        <v>303</v>
      </c>
      <c r="D3361" s="42" t="s">
        <v>399</v>
      </c>
      <c r="E3361" s="42" t="s">
        <v>4371</v>
      </c>
      <c r="F3361" s="40">
        <v>48</v>
      </c>
    </row>
    <row r="3362" spans="1:6" x14ac:dyDescent="0.25">
      <c r="A3362" t="s">
        <v>5959</v>
      </c>
      <c r="B3362" s="42" t="s">
        <v>2003</v>
      </c>
      <c r="C3362" s="42" t="s">
        <v>303</v>
      </c>
      <c r="D3362" s="42" t="s">
        <v>401</v>
      </c>
      <c r="E3362" s="42" t="s">
        <v>4372</v>
      </c>
      <c r="F3362" s="40">
        <v>49</v>
      </c>
    </row>
    <row r="3363" spans="1:6" x14ac:dyDescent="0.25">
      <c r="A3363" t="s">
        <v>5959</v>
      </c>
      <c r="B3363" s="42" t="s">
        <v>2003</v>
      </c>
      <c r="C3363" s="42" t="s">
        <v>303</v>
      </c>
      <c r="D3363" s="42" t="s">
        <v>403</v>
      </c>
      <c r="E3363" s="42" t="s">
        <v>4373</v>
      </c>
      <c r="F3363" s="40">
        <v>50</v>
      </c>
    </row>
    <row r="3364" spans="1:6" x14ac:dyDescent="0.25">
      <c r="A3364" t="s">
        <v>5959</v>
      </c>
      <c r="B3364" s="42" t="s">
        <v>2003</v>
      </c>
      <c r="C3364" s="42" t="s">
        <v>303</v>
      </c>
      <c r="D3364" s="42" t="s">
        <v>405</v>
      </c>
      <c r="E3364" s="42" t="s">
        <v>4374</v>
      </c>
      <c r="F3364" s="40">
        <v>51</v>
      </c>
    </row>
    <row r="3365" spans="1:6" x14ac:dyDescent="0.25">
      <c r="A3365" t="s">
        <v>5959</v>
      </c>
      <c r="B3365" s="42" t="s">
        <v>2003</v>
      </c>
      <c r="C3365" s="42" t="s">
        <v>303</v>
      </c>
      <c r="D3365" s="42" t="s">
        <v>407</v>
      </c>
      <c r="E3365" s="42" t="s">
        <v>4375</v>
      </c>
      <c r="F3365" s="40">
        <v>52</v>
      </c>
    </row>
    <row r="3366" spans="1:6" x14ac:dyDescent="0.25">
      <c r="A3366" t="s">
        <v>5959</v>
      </c>
      <c r="B3366" s="42" t="s">
        <v>2003</v>
      </c>
      <c r="C3366" s="42" t="s">
        <v>303</v>
      </c>
      <c r="D3366" s="42" t="s">
        <v>409</v>
      </c>
      <c r="E3366" s="42" t="s">
        <v>4376</v>
      </c>
      <c r="F3366" s="40">
        <v>53</v>
      </c>
    </row>
    <row r="3367" spans="1:6" x14ac:dyDescent="0.25">
      <c r="A3367" t="s">
        <v>5959</v>
      </c>
      <c r="B3367" s="42" t="s">
        <v>2003</v>
      </c>
      <c r="C3367" s="42" t="s">
        <v>303</v>
      </c>
      <c r="D3367" s="42" t="s">
        <v>411</v>
      </c>
      <c r="E3367" s="42" t="s">
        <v>4377</v>
      </c>
      <c r="F3367" s="40">
        <v>54</v>
      </c>
    </row>
    <row r="3368" spans="1:6" x14ac:dyDescent="0.25">
      <c r="A3368" t="s">
        <v>5959</v>
      </c>
      <c r="B3368" s="42" t="s">
        <v>2003</v>
      </c>
      <c r="C3368" s="42" t="s">
        <v>303</v>
      </c>
      <c r="D3368" s="42" t="s">
        <v>413</v>
      </c>
      <c r="E3368" s="42" t="s">
        <v>4378</v>
      </c>
      <c r="F3368" s="40">
        <v>55</v>
      </c>
    </row>
    <row r="3369" spans="1:6" x14ac:dyDescent="0.25">
      <c r="A3369" t="s">
        <v>5959</v>
      </c>
      <c r="B3369" s="42" t="s">
        <v>2003</v>
      </c>
      <c r="C3369" s="42" t="s">
        <v>303</v>
      </c>
      <c r="D3369" s="42" t="s">
        <v>415</v>
      </c>
      <c r="E3369" s="42" t="s">
        <v>4379</v>
      </c>
      <c r="F3369" s="40">
        <v>56</v>
      </c>
    </row>
    <row r="3370" spans="1:6" x14ac:dyDescent="0.25">
      <c r="A3370" t="s">
        <v>5959</v>
      </c>
      <c r="B3370" s="42" t="s">
        <v>2003</v>
      </c>
      <c r="C3370" s="42" t="s">
        <v>303</v>
      </c>
      <c r="D3370" s="42" t="s">
        <v>417</v>
      </c>
      <c r="E3370" s="42" t="s">
        <v>4380</v>
      </c>
      <c r="F3370" s="40">
        <v>57</v>
      </c>
    </row>
    <row r="3371" spans="1:6" x14ac:dyDescent="0.25">
      <c r="A3371" t="s">
        <v>5959</v>
      </c>
      <c r="B3371" s="42" t="s">
        <v>2003</v>
      </c>
      <c r="C3371" s="42" t="s">
        <v>303</v>
      </c>
      <c r="D3371" s="42" t="s">
        <v>419</v>
      </c>
      <c r="E3371" s="42" t="s">
        <v>4381</v>
      </c>
      <c r="F3371" s="40">
        <v>58</v>
      </c>
    </row>
    <row r="3372" spans="1:6" x14ac:dyDescent="0.25">
      <c r="A3372" t="s">
        <v>5959</v>
      </c>
      <c r="B3372" s="42" t="s">
        <v>2003</v>
      </c>
      <c r="C3372" s="42" t="s">
        <v>303</v>
      </c>
      <c r="D3372" s="42" t="s">
        <v>421</v>
      </c>
      <c r="E3372" s="42" t="s">
        <v>4382</v>
      </c>
      <c r="F3372" s="40">
        <v>59</v>
      </c>
    </row>
    <row r="3373" spans="1:6" x14ac:dyDescent="0.25">
      <c r="A3373" t="s">
        <v>5959</v>
      </c>
      <c r="B3373" s="42" t="s">
        <v>2003</v>
      </c>
      <c r="C3373" s="42" t="s">
        <v>303</v>
      </c>
      <c r="D3373" s="42" t="s">
        <v>423</v>
      </c>
      <c r="E3373" s="42" t="s">
        <v>4383</v>
      </c>
      <c r="F3373" s="40">
        <v>60</v>
      </c>
    </row>
    <row r="3374" spans="1:6" x14ac:dyDescent="0.25">
      <c r="A3374" t="s">
        <v>5959</v>
      </c>
      <c r="B3374" s="42" t="s">
        <v>2003</v>
      </c>
      <c r="C3374" s="42" t="s">
        <v>303</v>
      </c>
      <c r="D3374" s="42" t="s">
        <v>425</v>
      </c>
      <c r="E3374" s="42" t="s">
        <v>4384</v>
      </c>
      <c r="F3374" s="40">
        <v>61</v>
      </c>
    </row>
    <row r="3375" spans="1:6" x14ac:dyDescent="0.25">
      <c r="A3375" t="s">
        <v>5959</v>
      </c>
      <c r="B3375" s="42" t="s">
        <v>2003</v>
      </c>
      <c r="C3375" s="42" t="s">
        <v>303</v>
      </c>
      <c r="D3375" s="42" t="s">
        <v>427</v>
      </c>
      <c r="E3375" s="42" t="s">
        <v>4385</v>
      </c>
      <c r="F3375" s="40">
        <v>62</v>
      </c>
    </row>
    <row r="3376" spans="1:6" x14ac:dyDescent="0.25">
      <c r="A3376" t="s">
        <v>5959</v>
      </c>
      <c r="B3376" s="42" t="s">
        <v>2003</v>
      </c>
      <c r="C3376" s="42" t="s">
        <v>303</v>
      </c>
      <c r="D3376" s="42" t="s">
        <v>429</v>
      </c>
      <c r="E3376" s="42" t="s">
        <v>4386</v>
      </c>
      <c r="F3376" s="40">
        <v>63</v>
      </c>
    </row>
    <row r="3377" spans="1:6" x14ac:dyDescent="0.25">
      <c r="A3377" t="s">
        <v>5959</v>
      </c>
      <c r="B3377" s="42" t="s">
        <v>2003</v>
      </c>
      <c r="C3377" s="42" t="s">
        <v>303</v>
      </c>
      <c r="D3377" s="42" t="s">
        <v>431</v>
      </c>
      <c r="E3377" s="42" t="s">
        <v>4387</v>
      </c>
      <c r="F3377" s="40">
        <v>64</v>
      </c>
    </row>
    <row r="3378" spans="1:6" x14ac:dyDescent="0.25">
      <c r="A3378" t="s">
        <v>5959</v>
      </c>
      <c r="B3378" s="42" t="s">
        <v>2003</v>
      </c>
      <c r="C3378" s="42" t="s">
        <v>303</v>
      </c>
      <c r="D3378" s="42" t="s">
        <v>433</v>
      </c>
      <c r="E3378" s="42" t="s">
        <v>4388</v>
      </c>
      <c r="F3378" s="40">
        <v>65</v>
      </c>
    </row>
    <row r="3379" spans="1:6" x14ac:dyDescent="0.25">
      <c r="A3379" t="s">
        <v>5959</v>
      </c>
      <c r="B3379" s="42" t="s">
        <v>2003</v>
      </c>
      <c r="C3379" s="42" t="s">
        <v>303</v>
      </c>
      <c r="D3379" s="42" t="s">
        <v>435</v>
      </c>
      <c r="E3379" s="42" t="s">
        <v>4389</v>
      </c>
      <c r="F3379" s="40">
        <v>66</v>
      </c>
    </row>
    <row r="3380" spans="1:6" x14ac:dyDescent="0.25">
      <c r="A3380" t="s">
        <v>5959</v>
      </c>
      <c r="B3380" s="42" t="s">
        <v>2003</v>
      </c>
      <c r="C3380" s="42" t="s">
        <v>303</v>
      </c>
      <c r="D3380" s="42" t="s">
        <v>437</v>
      </c>
      <c r="E3380" s="42" t="s">
        <v>4390</v>
      </c>
      <c r="F3380" s="40">
        <v>67</v>
      </c>
    </row>
    <row r="3381" spans="1:6" x14ac:dyDescent="0.25">
      <c r="A3381" t="s">
        <v>5959</v>
      </c>
      <c r="B3381" s="42" t="s">
        <v>2003</v>
      </c>
      <c r="C3381" s="42" t="s">
        <v>303</v>
      </c>
      <c r="D3381" s="42" t="s">
        <v>439</v>
      </c>
      <c r="E3381" s="42" t="s">
        <v>4391</v>
      </c>
      <c r="F3381" s="40">
        <v>68</v>
      </c>
    </row>
    <row r="3382" spans="1:6" x14ac:dyDescent="0.25">
      <c r="A3382" t="s">
        <v>5959</v>
      </c>
      <c r="B3382" s="42" t="s">
        <v>2003</v>
      </c>
      <c r="C3382" s="42" t="s">
        <v>303</v>
      </c>
      <c r="D3382" s="42" t="s">
        <v>441</v>
      </c>
      <c r="E3382" s="42" t="s">
        <v>4392</v>
      </c>
      <c r="F3382" s="40">
        <v>69</v>
      </c>
    </row>
    <row r="3383" spans="1:6" x14ac:dyDescent="0.25">
      <c r="A3383" t="s">
        <v>5959</v>
      </c>
      <c r="B3383" s="42" t="s">
        <v>2003</v>
      </c>
      <c r="C3383" s="42" t="s">
        <v>303</v>
      </c>
      <c r="D3383" s="42" t="s">
        <v>443</v>
      </c>
      <c r="E3383" s="42" t="s">
        <v>4393</v>
      </c>
      <c r="F3383" s="40">
        <v>70</v>
      </c>
    </row>
    <row r="3384" spans="1:6" x14ac:dyDescent="0.25">
      <c r="A3384" t="s">
        <v>5959</v>
      </c>
      <c r="B3384" s="42" t="s">
        <v>2003</v>
      </c>
      <c r="C3384" s="42" t="s">
        <v>303</v>
      </c>
      <c r="D3384" s="42" t="s">
        <v>445</v>
      </c>
      <c r="E3384" s="42" t="s">
        <v>4394</v>
      </c>
      <c r="F3384" s="40">
        <v>71</v>
      </c>
    </row>
    <row r="3385" spans="1:6" x14ac:dyDescent="0.25">
      <c r="A3385" t="s">
        <v>5959</v>
      </c>
      <c r="B3385" s="42" t="s">
        <v>2003</v>
      </c>
      <c r="C3385" s="42" t="s">
        <v>303</v>
      </c>
      <c r="D3385" s="42" t="s">
        <v>447</v>
      </c>
      <c r="E3385" s="42" t="s">
        <v>4395</v>
      </c>
      <c r="F3385" s="40">
        <v>72</v>
      </c>
    </row>
    <row r="3386" spans="1:6" x14ac:dyDescent="0.25">
      <c r="A3386" t="s">
        <v>5959</v>
      </c>
      <c r="B3386" s="42" t="s">
        <v>2003</v>
      </c>
      <c r="C3386" s="42" t="s">
        <v>303</v>
      </c>
      <c r="D3386" s="42" t="s">
        <v>449</v>
      </c>
      <c r="E3386" s="42" t="s">
        <v>4396</v>
      </c>
      <c r="F3386" s="40">
        <v>73</v>
      </c>
    </row>
    <row r="3387" spans="1:6" x14ac:dyDescent="0.25">
      <c r="A3387" t="s">
        <v>5959</v>
      </c>
      <c r="B3387" s="42" t="s">
        <v>2003</v>
      </c>
      <c r="C3387" s="42" t="s">
        <v>303</v>
      </c>
      <c r="D3387" s="42" t="s">
        <v>451</v>
      </c>
      <c r="E3387" s="42" t="s">
        <v>4397</v>
      </c>
      <c r="F3387" s="40">
        <v>74</v>
      </c>
    </row>
    <row r="3388" spans="1:6" x14ac:dyDescent="0.25">
      <c r="A3388" t="s">
        <v>5959</v>
      </c>
      <c r="B3388" s="42" t="s">
        <v>2003</v>
      </c>
      <c r="C3388" s="42" t="s">
        <v>303</v>
      </c>
      <c r="D3388" s="42" t="s">
        <v>453</v>
      </c>
      <c r="E3388" s="42" t="s">
        <v>4398</v>
      </c>
      <c r="F3388" s="40">
        <v>75</v>
      </c>
    </row>
    <row r="3389" spans="1:6" x14ac:dyDescent="0.25">
      <c r="A3389" t="s">
        <v>5959</v>
      </c>
      <c r="B3389" s="42" t="s">
        <v>2003</v>
      </c>
      <c r="C3389" s="42" t="s">
        <v>303</v>
      </c>
      <c r="D3389" s="42" t="s">
        <v>455</v>
      </c>
      <c r="E3389" s="42" t="s">
        <v>4399</v>
      </c>
      <c r="F3389" s="40">
        <v>76</v>
      </c>
    </row>
    <row r="3390" spans="1:6" x14ac:dyDescent="0.25">
      <c r="A3390" t="s">
        <v>5959</v>
      </c>
      <c r="B3390" s="42" t="s">
        <v>2003</v>
      </c>
      <c r="C3390" s="42" t="s">
        <v>303</v>
      </c>
      <c r="D3390" s="42" t="s">
        <v>457</v>
      </c>
      <c r="E3390" s="42" t="s">
        <v>4400</v>
      </c>
      <c r="F3390" s="40">
        <v>77</v>
      </c>
    </row>
    <row r="3391" spans="1:6" x14ac:dyDescent="0.25">
      <c r="A3391" t="s">
        <v>5959</v>
      </c>
      <c r="B3391" s="42" t="s">
        <v>2003</v>
      </c>
      <c r="C3391" s="42" t="s">
        <v>303</v>
      </c>
      <c r="D3391" s="42" t="s">
        <v>459</v>
      </c>
      <c r="E3391" s="42" t="s">
        <v>4401</v>
      </c>
      <c r="F3391" s="40">
        <v>78</v>
      </c>
    </row>
    <row r="3392" spans="1:6" x14ac:dyDescent="0.25">
      <c r="A3392" t="s">
        <v>5959</v>
      </c>
      <c r="B3392" s="42" t="s">
        <v>2003</v>
      </c>
      <c r="C3392" s="42" t="s">
        <v>303</v>
      </c>
      <c r="D3392" s="42" t="s">
        <v>461</v>
      </c>
      <c r="E3392" s="42" t="s">
        <v>4402</v>
      </c>
      <c r="F3392" s="40">
        <v>79</v>
      </c>
    </row>
    <row r="3393" spans="1:6" x14ac:dyDescent="0.25">
      <c r="A3393" t="s">
        <v>5959</v>
      </c>
      <c r="B3393" s="42" t="s">
        <v>2003</v>
      </c>
      <c r="C3393" s="42" t="s">
        <v>303</v>
      </c>
      <c r="D3393" s="42" t="s">
        <v>463</v>
      </c>
      <c r="E3393" s="42" t="s">
        <v>4403</v>
      </c>
      <c r="F3393" s="40">
        <v>80</v>
      </c>
    </row>
    <row r="3394" spans="1:6" x14ac:dyDescent="0.25">
      <c r="A3394" t="s">
        <v>5959</v>
      </c>
      <c r="B3394" s="42" t="s">
        <v>2003</v>
      </c>
      <c r="C3394" s="42" t="s">
        <v>303</v>
      </c>
      <c r="D3394" s="42" t="s">
        <v>465</v>
      </c>
      <c r="E3394" s="42" t="s">
        <v>4404</v>
      </c>
      <c r="F3394" s="40">
        <v>81</v>
      </c>
    </row>
    <row r="3395" spans="1:6" x14ac:dyDescent="0.25">
      <c r="A3395" t="s">
        <v>5959</v>
      </c>
      <c r="B3395" s="42" t="s">
        <v>2003</v>
      </c>
      <c r="C3395" s="42" t="s">
        <v>303</v>
      </c>
      <c r="D3395" s="42" t="s">
        <v>467</v>
      </c>
      <c r="E3395" s="42" t="s">
        <v>4405</v>
      </c>
      <c r="F3395" s="40">
        <v>82</v>
      </c>
    </row>
    <row r="3396" spans="1:6" x14ac:dyDescent="0.25">
      <c r="A3396" t="s">
        <v>5959</v>
      </c>
      <c r="B3396" s="42" t="s">
        <v>2003</v>
      </c>
      <c r="C3396" s="42" t="s">
        <v>303</v>
      </c>
      <c r="D3396" s="42" t="s">
        <v>469</v>
      </c>
      <c r="E3396" s="42" t="s">
        <v>4406</v>
      </c>
      <c r="F3396" s="40">
        <v>83</v>
      </c>
    </row>
    <row r="3397" spans="1:6" x14ac:dyDescent="0.25">
      <c r="A3397" t="s">
        <v>5959</v>
      </c>
      <c r="B3397" s="42" t="s">
        <v>2003</v>
      </c>
      <c r="C3397" s="42" t="s">
        <v>303</v>
      </c>
      <c r="D3397" s="42" t="s">
        <v>471</v>
      </c>
      <c r="E3397" s="42" t="s">
        <v>4407</v>
      </c>
      <c r="F3397" s="40">
        <v>84</v>
      </c>
    </row>
    <row r="3398" spans="1:6" x14ac:dyDescent="0.25">
      <c r="A3398" t="s">
        <v>5959</v>
      </c>
      <c r="B3398" s="42" t="s">
        <v>2003</v>
      </c>
      <c r="C3398" s="42" t="s">
        <v>303</v>
      </c>
      <c r="D3398" s="42" t="s">
        <v>473</v>
      </c>
      <c r="E3398" s="42" t="s">
        <v>4408</v>
      </c>
      <c r="F3398" s="40">
        <v>85</v>
      </c>
    </row>
    <row r="3399" spans="1:6" x14ac:dyDescent="0.25">
      <c r="A3399" t="s">
        <v>5959</v>
      </c>
      <c r="B3399" s="42" t="s">
        <v>2003</v>
      </c>
      <c r="C3399" s="42" t="s">
        <v>303</v>
      </c>
      <c r="D3399" s="42" t="s">
        <v>475</v>
      </c>
      <c r="E3399" s="42" t="s">
        <v>4409</v>
      </c>
      <c r="F3399" s="40">
        <v>86</v>
      </c>
    </row>
    <row r="3400" spans="1:6" x14ac:dyDescent="0.25">
      <c r="A3400" t="s">
        <v>5959</v>
      </c>
      <c r="B3400" s="42" t="s">
        <v>2003</v>
      </c>
      <c r="C3400" s="42" t="s">
        <v>303</v>
      </c>
      <c r="D3400" s="42" t="s">
        <v>477</v>
      </c>
      <c r="E3400" s="42" t="s">
        <v>4410</v>
      </c>
      <c r="F3400" s="40">
        <v>87</v>
      </c>
    </row>
    <row r="3401" spans="1:6" x14ac:dyDescent="0.25">
      <c r="A3401" t="s">
        <v>5959</v>
      </c>
      <c r="B3401" s="42" t="s">
        <v>2003</v>
      </c>
      <c r="C3401" s="42" t="s">
        <v>303</v>
      </c>
      <c r="D3401" s="42" t="s">
        <v>479</v>
      </c>
      <c r="E3401" s="42" t="s">
        <v>4411</v>
      </c>
      <c r="F3401" s="40">
        <v>88</v>
      </c>
    </row>
    <row r="3402" spans="1:6" x14ac:dyDescent="0.25">
      <c r="A3402" t="s">
        <v>5959</v>
      </c>
      <c r="B3402" s="42" t="s">
        <v>2003</v>
      </c>
      <c r="C3402" s="42" t="s">
        <v>303</v>
      </c>
      <c r="D3402" s="42" t="s">
        <v>481</v>
      </c>
      <c r="E3402" s="42" t="s">
        <v>4412</v>
      </c>
      <c r="F3402" s="40">
        <v>89</v>
      </c>
    </row>
    <row r="3403" spans="1:6" x14ac:dyDescent="0.25">
      <c r="A3403" t="s">
        <v>5959</v>
      </c>
      <c r="B3403" s="42" t="s">
        <v>2003</v>
      </c>
      <c r="C3403" s="42" t="s">
        <v>303</v>
      </c>
      <c r="D3403" s="42" t="s">
        <v>483</v>
      </c>
      <c r="E3403" s="42" t="s">
        <v>4413</v>
      </c>
      <c r="F3403" s="40">
        <v>90</v>
      </c>
    </row>
    <row r="3404" spans="1:6" x14ac:dyDescent="0.25">
      <c r="A3404" t="s">
        <v>5959</v>
      </c>
      <c r="B3404" s="42" t="s">
        <v>2003</v>
      </c>
      <c r="C3404" s="42" t="s">
        <v>303</v>
      </c>
      <c r="D3404" s="42" t="s">
        <v>485</v>
      </c>
      <c r="E3404" s="42" t="s">
        <v>4414</v>
      </c>
      <c r="F3404" s="40">
        <v>91</v>
      </c>
    </row>
    <row r="3405" spans="1:6" x14ac:dyDescent="0.25">
      <c r="A3405" t="s">
        <v>5959</v>
      </c>
      <c r="B3405" s="42" t="s">
        <v>2003</v>
      </c>
      <c r="C3405" s="42" t="s">
        <v>303</v>
      </c>
      <c r="D3405" s="42" t="s">
        <v>487</v>
      </c>
      <c r="E3405" s="42" t="s">
        <v>4415</v>
      </c>
      <c r="F3405" s="40">
        <v>92</v>
      </c>
    </row>
    <row r="3406" spans="1:6" x14ac:dyDescent="0.25">
      <c r="A3406" t="s">
        <v>5959</v>
      </c>
      <c r="B3406" s="42" t="s">
        <v>2003</v>
      </c>
      <c r="C3406" s="42" t="s">
        <v>303</v>
      </c>
      <c r="D3406" s="42" t="s">
        <v>489</v>
      </c>
      <c r="E3406" s="42" t="s">
        <v>4416</v>
      </c>
      <c r="F3406" s="40">
        <v>93</v>
      </c>
    </row>
    <row r="3407" spans="1:6" x14ac:dyDescent="0.25">
      <c r="A3407" t="s">
        <v>5959</v>
      </c>
      <c r="B3407" s="42" t="s">
        <v>2003</v>
      </c>
      <c r="C3407" s="42" t="s">
        <v>303</v>
      </c>
      <c r="D3407" s="42" t="s">
        <v>491</v>
      </c>
      <c r="E3407" s="42" t="s">
        <v>4417</v>
      </c>
      <c r="F3407" s="40">
        <v>94</v>
      </c>
    </row>
    <row r="3408" spans="1:6" x14ac:dyDescent="0.25">
      <c r="A3408" t="s">
        <v>5959</v>
      </c>
      <c r="B3408" s="42" t="s">
        <v>2003</v>
      </c>
      <c r="C3408" s="42" t="s">
        <v>303</v>
      </c>
      <c r="D3408" s="42" t="s">
        <v>493</v>
      </c>
      <c r="E3408" s="42" t="s">
        <v>4418</v>
      </c>
      <c r="F3408" s="40">
        <v>95</v>
      </c>
    </row>
    <row r="3409" spans="1:6" x14ac:dyDescent="0.25">
      <c r="A3409" t="s">
        <v>5959</v>
      </c>
      <c r="B3409" s="42" t="s">
        <v>2003</v>
      </c>
      <c r="C3409" s="42" t="s">
        <v>303</v>
      </c>
      <c r="D3409" s="42" t="s">
        <v>495</v>
      </c>
      <c r="E3409" s="42" t="s">
        <v>4419</v>
      </c>
      <c r="F3409" s="40">
        <v>96</v>
      </c>
    </row>
    <row r="3410" spans="1:6" x14ac:dyDescent="0.25">
      <c r="A3410" t="s">
        <v>5959</v>
      </c>
      <c r="B3410" s="42" t="s">
        <v>2003</v>
      </c>
      <c r="C3410" s="42" t="s">
        <v>303</v>
      </c>
      <c r="D3410" s="42" t="s">
        <v>497</v>
      </c>
      <c r="E3410" s="42" t="s">
        <v>4420</v>
      </c>
      <c r="F3410" s="40">
        <v>97</v>
      </c>
    </row>
    <row r="3411" spans="1:6" x14ac:dyDescent="0.25">
      <c r="A3411" t="s">
        <v>5959</v>
      </c>
      <c r="B3411" s="42" t="s">
        <v>2003</v>
      </c>
      <c r="C3411" s="42" t="s">
        <v>303</v>
      </c>
      <c r="D3411" s="42" t="s">
        <v>499</v>
      </c>
      <c r="E3411" s="42" t="s">
        <v>4421</v>
      </c>
      <c r="F3411" s="40">
        <v>98</v>
      </c>
    </row>
    <row r="3412" spans="1:6" x14ac:dyDescent="0.25">
      <c r="A3412" t="s">
        <v>5959</v>
      </c>
      <c r="B3412" s="42" t="s">
        <v>2003</v>
      </c>
      <c r="C3412" s="42" t="s">
        <v>303</v>
      </c>
      <c r="D3412" s="42" t="s">
        <v>501</v>
      </c>
      <c r="E3412" s="42" t="s">
        <v>4422</v>
      </c>
      <c r="F3412" s="40">
        <v>99</v>
      </c>
    </row>
    <row r="3413" spans="1:6" x14ac:dyDescent="0.25">
      <c r="A3413" t="s">
        <v>5959</v>
      </c>
      <c r="B3413" s="42" t="s">
        <v>2003</v>
      </c>
      <c r="C3413" s="42" t="s">
        <v>303</v>
      </c>
      <c r="D3413" s="42" t="s">
        <v>503</v>
      </c>
      <c r="E3413" s="42" t="s">
        <v>4423</v>
      </c>
      <c r="F3413" s="40">
        <v>100</v>
      </c>
    </row>
    <row r="3414" spans="1:6" x14ac:dyDescent="0.25">
      <c r="A3414" t="s">
        <v>5959</v>
      </c>
      <c r="B3414" s="42" t="s">
        <v>2003</v>
      </c>
      <c r="C3414" s="42" t="s">
        <v>303</v>
      </c>
      <c r="D3414" s="42" t="s">
        <v>505</v>
      </c>
      <c r="E3414" s="42" t="s">
        <v>4424</v>
      </c>
      <c r="F3414" s="40">
        <v>101</v>
      </c>
    </row>
    <row r="3415" spans="1:6" x14ac:dyDescent="0.25">
      <c r="A3415" t="s">
        <v>5959</v>
      </c>
      <c r="B3415" s="42" t="s">
        <v>2003</v>
      </c>
      <c r="C3415" s="42" t="s">
        <v>303</v>
      </c>
      <c r="D3415" s="42" t="s">
        <v>507</v>
      </c>
      <c r="E3415" s="42" t="s">
        <v>4425</v>
      </c>
      <c r="F3415" s="40">
        <v>102</v>
      </c>
    </row>
    <row r="3416" spans="1:6" x14ac:dyDescent="0.25">
      <c r="A3416" t="s">
        <v>5959</v>
      </c>
      <c r="B3416" s="42" t="s">
        <v>2003</v>
      </c>
      <c r="C3416" s="42" t="s">
        <v>303</v>
      </c>
      <c r="D3416" s="42" t="s">
        <v>509</v>
      </c>
      <c r="E3416" s="42" t="s">
        <v>4426</v>
      </c>
      <c r="F3416" s="40">
        <v>103</v>
      </c>
    </row>
    <row r="3417" spans="1:6" x14ac:dyDescent="0.25">
      <c r="A3417" t="s">
        <v>5959</v>
      </c>
      <c r="B3417" s="42" t="s">
        <v>2003</v>
      </c>
      <c r="C3417" s="42" t="s">
        <v>303</v>
      </c>
      <c r="D3417" s="42" t="s">
        <v>511</v>
      </c>
      <c r="E3417" s="42" t="s">
        <v>4427</v>
      </c>
      <c r="F3417" s="40">
        <v>104</v>
      </c>
    </row>
    <row r="3418" spans="1:6" x14ac:dyDescent="0.25">
      <c r="A3418" t="s">
        <v>5959</v>
      </c>
      <c r="B3418" s="42" t="s">
        <v>2003</v>
      </c>
      <c r="C3418" s="42" t="s">
        <v>303</v>
      </c>
      <c r="D3418" s="42" t="s">
        <v>513</v>
      </c>
      <c r="E3418" s="42" t="s">
        <v>4428</v>
      </c>
      <c r="F3418" s="40">
        <v>105</v>
      </c>
    </row>
    <row r="3419" spans="1:6" x14ac:dyDescent="0.25">
      <c r="A3419" t="s">
        <v>5959</v>
      </c>
      <c r="B3419" s="42" t="s">
        <v>2003</v>
      </c>
      <c r="C3419" s="42" t="s">
        <v>303</v>
      </c>
      <c r="D3419" s="42" t="s">
        <v>515</v>
      </c>
      <c r="E3419" s="42" t="s">
        <v>4429</v>
      </c>
      <c r="F3419" s="40">
        <v>106</v>
      </c>
    </row>
    <row r="3420" spans="1:6" x14ac:dyDescent="0.25">
      <c r="A3420" t="s">
        <v>5959</v>
      </c>
      <c r="B3420" s="42" t="s">
        <v>2003</v>
      </c>
      <c r="C3420" s="42" t="s">
        <v>303</v>
      </c>
      <c r="D3420" s="42" t="s">
        <v>517</v>
      </c>
      <c r="E3420" s="42" t="s">
        <v>4430</v>
      </c>
      <c r="F3420" s="40">
        <v>107</v>
      </c>
    </row>
    <row r="3421" spans="1:6" x14ac:dyDescent="0.25">
      <c r="A3421" t="s">
        <v>5959</v>
      </c>
      <c r="B3421" s="42" t="s">
        <v>2003</v>
      </c>
      <c r="C3421" s="42" t="s">
        <v>303</v>
      </c>
      <c r="D3421" s="42" t="s">
        <v>519</v>
      </c>
      <c r="E3421" s="42" t="s">
        <v>4431</v>
      </c>
      <c r="F3421" s="40">
        <v>108</v>
      </c>
    </row>
    <row r="3422" spans="1:6" x14ac:dyDescent="0.25">
      <c r="A3422" t="s">
        <v>5959</v>
      </c>
      <c r="B3422" s="42" t="s">
        <v>2003</v>
      </c>
      <c r="C3422" s="42" t="s">
        <v>303</v>
      </c>
      <c r="D3422" s="42" t="s">
        <v>521</v>
      </c>
      <c r="E3422" s="42" t="s">
        <v>4432</v>
      </c>
      <c r="F3422" s="40">
        <v>109</v>
      </c>
    </row>
    <row r="3423" spans="1:6" x14ac:dyDescent="0.25">
      <c r="A3423" t="s">
        <v>5959</v>
      </c>
      <c r="B3423" s="42" t="s">
        <v>2003</v>
      </c>
      <c r="C3423" s="42" t="s">
        <v>303</v>
      </c>
      <c r="D3423" s="42" t="s">
        <v>523</v>
      </c>
      <c r="E3423" s="42" t="s">
        <v>4433</v>
      </c>
      <c r="F3423" s="40">
        <v>110</v>
      </c>
    </row>
    <row r="3424" spans="1:6" x14ac:dyDescent="0.25">
      <c r="A3424" t="s">
        <v>5959</v>
      </c>
      <c r="B3424" s="42" t="s">
        <v>2003</v>
      </c>
      <c r="C3424" s="42" t="s">
        <v>303</v>
      </c>
      <c r="D3424" s="42" t="s">
        <v>525</v>
      </c>
      <c r="E3424" s="42" t="s">
        <v>4434</v>
      </c>
      <c r="F3424" s="40">
        <v>111</v>
      </c>
    </row>
    <row r="3425" spans="1:6" x14ac:dyDescent="0.25">
      <c r="A3425" t="s">
        <v>5959</v>
      </c>
      <c r="B3425" s="42" t="s">
        <v>2003</v>
      </c>
      <c r="C3425" s="42" t="s">
        <v>303</v>
      </c>
      <c r="D3425" s="42" t="s">
        <v>527</v>
      </c>
      <c r="E3425" s="42" t="s">
        <v>4435</v>
      </c>
      <c r="F3425" s="40">
        <v>112</v>
      </c>
    </row>
    <row r="3426" spans="1:6" x14ac:dyDescent="0.25">
      <c r="A3426" t="s">
        <v>5959</v>
      </c>
      <c r="B3426" s="42" t="s">
        <v>2003</v>
      </c>
      <c r="C3426" s="42" t="s">
        <v>303</v>
      </c>
      <c r="D3426" s="42" t="s">
        <v>529</v>
      </c>
      <c r="E3426" s="42" t="s">
        <v>4436</v>
      </c>
      <c r="F3426" s="40">
        <v>113</v>
      </c>
    </row>
    <row r="3427" spans="1:6" x14ac:dyDescent="0.25">
      <c r="A3427" t="s">
        <v>5959</v>
      </c>
      <c r="B3427" s="42" t="s">
        <v>2003</v>
      </c>
      <c r="C3427" s="42" t="s">
        <v>303</v>
      </c>
      <c r="D3427" s="42" t="s">
        <v>531</v>
      </c>
      <c r="E3427" s="42" t="s">
        <v>4437</v>
      </c>
      <c r="F3427" s="40">
        <v>114</v>
      </c>
    </row>
    <row r="3428" spans="1:6" x14ac:dyDescent="0.25">
      <c r="A3428" t="s">
        <v>5959</v>
      </c>
      <c r="B3428" s="42" t="s">
        <v>2003</v>
      </c>
      <c r="C3428" s="42" t="s">
        <v>303</v>
      </c>
      <c r="D3428" s="42" t="s">
        <v>533</v>
      </c>
      <c r="E3428" s="42" t="s">
        <v>4438</v>
      </c>
      <c r="F3428" s="40">
        <v>115</v>
      </c>
    </row>
    <row r="3429" spans="1:6" x14ac:dyDescent="0.25">
      <c r="A3429" t="s">
        <v>5959</v>
      </c>
      <c r="B3429" s="42" t="s">
        <v>2003</v>
      </c>
      <c r="C3429" s="42" t="s">
        <v>303</v>
      </c>
      <c r="D3429" s="42" t="s">
        <v>535</v>
      </c>
      <c r="E3429" s="42" t="s">
        <v>4439</v>
      </c>
      <c r="F3429" s="40">
        <v>116</v>
      </c>
    </row>
    <row r="3430" spans="1:6" x14ac:dyDescent="0.25">
      <c r="A3430" t="s">
        <v>5959</v>
      </c>
      <c r="B3430" s="42" t="s">
        <v>2003</v>
      </c>
      <c r="C3430" s="42" t="s">
        <v>303</v>
      </c>
      <c r="D3430" s="42" t="s">
        <v>537</v>
      </c>
      <c r="E3430" s="42" t="s">
        <v>4440</v>
      </c>
      <c r="F3430" s="40">
        <v>117</v>
      </c>
    </row>
    <row r="3431" spans="1:6" x14ac:dyDescent="0.25">
      <c r="A3431" t="s">
        <v>5959</v>
      </c>
      <c r="B3431" s="42" t="s">
        <v>2003</v>
      </c>
      <c r="C3431" s="42" t="s">
        <v>303</v>
      </c>
      <c r="D3431" s="42" t="s">
        <v>539</v>
      </c>
      <c r="E3431" s="42" t="s">
        <v>4441</v>
      </c>
      <c r="F3431" s="40">
        <v>118</v>
      </c>
    </row>
    <row r="3432" spans="1:6" x14ac:dyDescent="0.25">
      <c r="A3432" t="s">
        <v>5959</v>
      </c>
      <c r="B3432" s="42" t="s">
        <v>2003</v>
      </c>
      <c r="C3432" s="42" t="s">
        <v>303</v>
      </c>
      <c r="D3432" s="42" t="s">
        <v>541</v>
      </c>
      <c r="E3432" s="42" t="s">
        <v>4442</v>
      </c>
      <c r="F3432" s="40">
        <v>119</v>
      </c>
    </row>
    <row r="3433" spans="1:6" x14ac:dyDescent="0.25">
      <c r="A3433" t="s">
        <v>5959</v>
      </c>
      <c r="B3433" s="42" t="s">
        <v>2003</v>
      </c>
      <c r="C3433" s="42" t="s">
        <v>303</v>
      </c>
      <c r="D3433" s="42" t="s">
        <v>543</v>
      </c>
      <c r="E3433" s="42" t="s">
        <v>4443</v>
      </c>
      <c r="F3433" s="40">
        <v>120</v>
      </c>
    </row>
    <row r="3434" spans="1:6" x14ac:dyDescent="0.25">
      <c r="A3434" t="s">
        <v>5959</v>
      </c>
      <c r="B3434" s="42" t="s">
        <v>2003</v>
      </c>
      <c r="C3434" s="42" t="s">
        <v>303</v>
      </c>
      <c r="D3434" s="42" t="s">
        <v>545</v>
      </c>
      <c r="E3434" s="42" t="s">
        <v>4444</v>
      </c>
      <c r="F3434" s="40">
        <v>121</v>
      </c>
    </row>
    <row r="3435" spans="1:6" x14ac:dyDescent="0.25">
      <c r="A3435" t="s">
        <v>5959</v>
      </c>
      <c r="B3435" s="42" t="s">
        <v>2003</v>
      </c>
      <c r="C3435" s="42" t="s">
        <v>303</v>
      </c>
      <c r="D3435" s="42" t="s">
        <v>547</v>
      </c>
      <c r="E3435" s="42" t="s">
        <v>4445</v>
      </c>
      <c r="F3435" s="40">
        <v>122</v>
      </c>
    </row>
    <row r="3436" spans="1:6" x14ac:dyDescent="0.25">
      <c r="A3436" t="s">
        <v>5959</v>
      </c>
      <c r="B3436" s="42" t="s">
        <v>2003</v>
      </c>
      <c r="C3436" s="42" t="s">
        <v>303</v>
      </c>
      <c r="D3436" s="42" t="s">
        <v>549</v>
      </c>
      <c r="E3436" s="42" t="s">
        <v>4446</v>
      </c>
      <c r="F3436" s="40">
        <v>123</v>
      </c>
    </row>
    <row r="3437" spans="1:6" x14ac:dyDescent="0.25">
      <c r="A3437" t="s">
        <v>5959</v>
      </c>
      <c r="B3437" s="42" t="s">
        <v>2003</v>
      </c>
      <c r="C3437" s="42" t="s">
        <v>303</v>
      </c>
      <c r="D3437" s="42" t="s">
        <v>551</v>
      </c>
      <c r="E3437" s="42" t="s">
        <v>4447</v>
      </c>
      <c r="F3437" s="40">
        <v>124</v>
      </c>
    </row>
    <row r="3438" spans="1:6" x14ac:dyDescent="0.25">
      <c r="A3438" t="s">
        <v>5959</v>
      </c>
      <c r="B3438" s="42" t="s">
        <v>2003</v>
      </c>
      <c r="C3438" s="42" t="s">
        <v>303</v>
      </c>
      <c r="D3438" s="42" t="s">
        <v>553</v>
      </c>
      <c r="E3438" s="42" t="s">
        <v>4448</v>
      </c>
      <c r="F3438" s="40">
        <v>125</v>
      </c>
    </row>
    <row r="3439" spans="1:6" x14ac:dyDescent="0.25">
      <c r="A3439" t="s">
        <v>5959</v>
      </c>
      <c r="B3439" s="42" t="s">
        <v>2003</v>
      </c>
      <c r="C3439" s="42" t="s">
        <v>303</v>
      </c>
      <c r="D3439" s="42" t="s">
        <v>555</v>
      </c>
      <c r="E3439" s="42" t="s">
        <v>4449</v>
      </c>
      <c r="F3439" s="40">
        <v>126</v>
      </c>
    </row>
    <row r="3440" spans="1:6" x14ac:dyDescent="0.25">
      <c r="A3440" t="s">
        <v>5959</v>
      </c>
      <c r="B3440" s="42" t="s">
        <v>2003</v>
      </c>
      <c r="C3440" s="42" t="s">
        <v>303</v>
      </c>
      <c r="D3440" s="42" t="s">
        <v>557</v>
      </c>
      <c r="E3440" s="42" t="s">
        <v>4450</v>
      </c>
      <c r="F3440" s="40">
        <v>127</v>
      </c>
    </row>
    <row r="3441" spans="1:6" x14ac:dyDescent="0.25">
      <c r="A3441" t="s">
        <v>5959</v>
      </c>
      <c r="B3441" s="42" t="s">
        <v>2003</v>
      </c>
      <c r="C3441" s="42" t="s">
        <v>303</v>
      </c>
      <c r="D3441" s="42" t="s">
        <v>559</v>
      </c>
      <c r="E3441" s="42" t="s">
        <v>4451</v>
      </c>
      <c r="F3441" s="40">
        <v>128</v>
      </c>
    </row>
    <row r="3442" spans="1:6" x14ac:dyDescent="0.25">
      <c r="A3442" t="s">
        <v>5959</v>
      </c>
      <c r="B3442" s="42" t="s">
        <v>2003</v>
      </c>
      <c r="C3442" s="42" t="s">
        <v>303</v>
      </c>
      <c r="D3442" s="42" t="s">
        <v>561</v>
      </c>
      <c r="E3442" s="42" t="s">
        <v>4452</v>
      </c>
      <c r="F3442" s="40">
        <v>129</v>
      </c>
    </row>
    <row r="3443" spans="1:6" x14ac:dyDescent="0.25">
      <c r="A3443" t="s">
        <v>5959</v>
      </c>
      <c r="B3443" s="42" t="s">
        <v>2003</v>
      </c>
      <c r="C3443" s="42" t="s">
        <v>303</v>
      </c>
      <c r="D3443" s="42" t="s">
        <v>563</v>
      </c>
      <c r="E3443" s="42" t="s">
        <v>4453</v>
      </c>
      <c r="F3443" s="40">
        <v>130</v>
      </c>
    </row>
    <row r="3444" spans="1:6" x14ac:dyDescent="0.25">
      <c r="A3444" t="s">
        <v>5959</v>
      </c>
      <c r="B3444" s="42" t="s">
        <v>2003</v>
      </c>
      <c r="C3444" s="42" t="s">
        <v>303</v>
      </c>
      <c r="D3444" s="42" t="s">
        <v>565</v>
      </c>
      <c r="E3444" s="42" t="s">
        <v>4454</v>
      </c>
      <c r="F3444" s="40">
        <v>131</v>
      </c>
    </row>
    <row r="3445" spans="1:6" x14ac:dyDescent="0.25">
      <c r="A3445" t="s">
        <v>5959</v>
      </c>
      <c r="B3445" s="42" t="s">
        <v>2003</v>
      </c>
      <c r="C3445" s="42" t="s">
        <v>303</v>
      </c>
      <c r="D3445" s="42" t="s">
        <v>567</v>
      </c>
      <c r="E3445" s="42" t="s">
        <v>4455</v>
      </c>
      <c r="F3445" s="40">
        <v>132</v>
      </c>
    </row>
    <row r="3446" spans="1:6" x14ac:dyDescent="0.25">
      <c r="A3446" t="s">
        <v>5959</v>
      </c>
      <c r="B3446" s="42" t="s">
        <v>2003</v>
      </c>
      <c r="C3446" s="42" t="s">
        <v>303</v>
      </c>
      <c r="D3446" s="42" t="s">
        <v>569</v>
      </c>
      <c r="E3446" s="42" t="s">
        <v>4456</v>
      </c>
      <c r="F3446" s="40">
        <v>133</v>
      </c>
    </row>
    <row r="3447" spans="1:6" x14ac:dyDescent="0.25">
      <c r="A3447" t="s">
        <v>5959</v>
      </c>
      <c r="B3447" s="42" t="s">
        <v>2003</v>
      </c>
      <c r="C3447" s="42" t="s">
        <v>303</v>
      </c>
      <c r="D3447" s="42" t="s">
        <v>571</v>
      </c>
      <c r="E3447" s="42" t="s">
        <v>4457</v>
      </c>
      <c r="F3447" s="40">
        <v>134</v>
      </c>
    </row>
    <row r="3448" spans="1:6" x14ac:dyDescent="0.25">
      <c r="A3448" t="s">
        <v>5959</v>
      </c>
      <c r="B3448" s="42" t="s">
        <v>2003</v>
      </c>
      <c r="C3448" s="42" t="s">
        <v>303</v>
      </c>
      <c r="D3448" s="42" t="s">
        <v>573</v>
      </c>
      <c r="E3448" s="42" t="s">
        <v>4458</v>
      </c>
      <c r="F3448" s="40">
        <v>135</v>
      </c>
    </row>
    <row r="3449" spans="1:6" x14ac:dyDescent="0.25">
      <c r="A3449" t="s">
        <v>5959</v>
      </c>
      <c r="B3449" s="42" t="s">
        <v>2003</v>
      </c>
      <c r="C3449" s="42" t="s">
        <v>303</v>
      </c>
      <c r="D3449" s="42" t="s">
        <v>575</v>
      </c>
      <c r="E3449" s="42" t="s">
        <v>4459</v>
      </c>
      <c r="F3449" s="40">
        <v>136</v>
      </c>
    </row>
    <row r="3450" spans="1:6" x14ac:dyDescent="0.25">
      <c r="A3450" t="s">
        <v>5959</v>
      </c>
      <c r="B3450" s="42" t="s">
        <v>2003</v>
      </c>
      <c r="C3450" s="42" t="s">
        <v>303</v>
      </c>
      <c r="D3450" s="42" t="s">
        <v>577</v>
      </c>
      <c r="E3450" s="42" t="s">
        <v>4460</v>
      </c>
      <c r="F3450" s="40">
        <v>137</v>
      </c>
    </row>
    <row r="3451" spans="1:6" x14ac:dyDescent="0.25">
      <c r="A3451" t="s">
        <v>5959</v>
      </c>
      <c r="B3451" s="42" t="s">
        <v>2003</v>
      </c>
      <c r="C3451" s="42" t="s">
        <v>303</v>
      </c>
      <c r="D3451" s="42" t="s">
        <v>579</v>
      </c>
      <c r="E3451" s="42" t="s">
        <v>4461</v>
      </c>
      <c r="F3451" s="40">
        <v>138</v>
      </c>
    </row>
    <row r="3452" spans="1:6" x14ac:dyDescent="0.25">
      <c r="A3452" t="s">
        <v>5959</v>
      </c>
      <c r="B3452" s="42" t="s">
        <v>2003</v>
      </c>
      <c r="C3452" s="42" t="s">
        <v>303</v>
      </c>
      <c r="D3452" s="42" t="s">
        <v>581</v>
      </c>
      <c r="E3452" s="42" t="s">
        <v>4462</v>
      </c>
      <c r="F3452" s="40">
        <v>139</v>
      </c>
    </row>
    <row r="3453" spans="1:6" x14ac:dyDescent="0.25">
      <c r="A3453" t="s">
        <v>5959</v>
      </c>
      <c r="B3453" s="42" t="s">
        <v>2003</v>
      </c>
      <c r="C3453" s="42" t="s">
        <v>303</v>
      </c>
      <c r="D3453" s="42" t="s">
        <v>583</v>
      </c>
      <c r="E3453" s="42" t="s">
        <v>4463</v>
      </c>
      <c r="F3453" s="40">
        <v>140</v>
      </c>
    </row>
    <row r="3454" spans="1:6" x14ac:dyDescent="0.25">
      <c r="A3454" t="s">
        <v>5959</v>
      </c>
      <c r="B3454" s="42" t="s">
        <v>2003</v>
      </c>
      <c r="C3454" s="42" t="s">
        <v>303</v>
      </c>
      <c r="D3454" s="42" t="s">
        <v>585</v>
      </c>
      <c r="E3454" s="42" t="s">
        <v>4464</v>
      </c>
      <c r="F3454" s="40">
        <v>141</v>
      </c>
    </row>
    <row r="3455" spans="1:6" x14ac:dyDescent="0.25">
      <c r="A3455" t="s">
        <v>5959</v>
      </c>
      <c r="B3455" s="42" t="s">
        <v>2003</v>
      </c>
      <c r="C3455" s="42" t="s">
        <v>303</v>
      </c>
      <c r="D3455" s="42" t="s">
        <v>587</v>
      </c>
      <c r="E3455" s="42" t="s">
        <v>4465</v>
      </c>
      <c r="F3455" s="40">
        <v>142</v>
      </c>
    </row>
    <row r="3456" spans="1:6" x14ac:dyDescent="0.25">
      <c r="A3456" t="s">
        <v>5959</v>
      </c>
      <c r="B3456" s="42" t="s">
        <v>2003</v>
      </c>
      <c r="C3456" s="42" t="s">
        <v>303</v>
      </c>
      <c r="D3456" s="42" t="s">
        <v>589</v>
      </c>
      <c r="E3456" s="42" t="s">
        <v>4466</v>
      </c>
      <c r="F3456" s="40">
        <v>143</v>
      </c>
    </row>
    <row r="3457" spans="1:6" x14ac:dyDescent="0.25">
      <c r="A3457" t="s">
        <v>5959</v>
      </c>
      <c r="B3457" s="42" t="s">
        <v>2003</v>
      </c>
      <c r="C3457" s="42" t="s">
        <v>303</v>
      </c>
      <c r="D3457" s="42" t="s">
        <v>591</v>
      </c>
      <c r="E3457" s="42" t="s">
        <v>4467</v>
      </c>
      <c r="F3457" s="40">
        <v>144</v>
      </c>
    </row>
    <row r="3458" spans="1:6" x14ac:dyDescent="0.25">
      <c r="A3458" t="s">
        <v>5959</v>
      </c>
      <c r="B3458" s="42" t="s">
        <v>2003</v>
      </c>
      <c r="C3458" s="42" t="s">
        <v>303</v>
      </c>
      <c r="D3458" s="42" t="s">
        <v>593</v>
      </c>
      <c r="E3458" s="42" t="s">
        <v>4468</v>
      </c>
      <c r="F3458" s="40">
        <v>145</v>
      </c>
    </row>
    <row r="3459" spans="1:6" x14ac:dyDescent="0.25">
      <c r="A3459" t="s">
        <v>5959</v>
      </c>
      <c r="B3459" s="42" t="s">
        <v>2003</v>
      </c>
      <c r="C3459" s="42" t="s">
        <v>303</v>
      </c>
      <c r="D3459" s="42" t="s">
        <v>595</v>
      </c>
      <c r="E3459" s="42" t="s">
        <v>4469</v>
      </c>
      <c r="F3459" s="40">
        <v>146</v>
      </c>
    </row>
    <row r="3460" spans="1:6" x14ac:dyDescent="0.25">
      <c r="A3460" t="s">
        <v>5959</v>
      </c>
      <c r="B3460" s="42" t="s">
        <v>2003</v>
      </c>
      <c r="C3460" s="42" t="s">
        <v>303</v>
      </c>
      <c r="D3460" s="42" t="s">
        <v>597</v>
      </c>
      <c r="E3460" s="42" t="s">
        <v>4470</v>
      </c>
      <c r="F3460" s="40">
        <v>147</v>
      </c>
    </row>
    <row r="3461" spans="1:6" x14ac:dyDescent="0.25">
      <c r="A3461" t="s">
        <v>5959</v>
      </c>
      <c r="B3461" s="42" t="s">
        <v>2003</v>
      </c>
      <c r="C3461" s="42" t="s">
        <v>303</v>
      </c>
      <c r="D3461" s="42" t="s">
        <v>599</v>
      </c>
      <c r="E3461" s="42" t="s">
        <v>4471</v>
      </c>
      <c r="F3461" s="40">
        <v>148</v>
      </c>
    </row>
    <row r="3462" spans="1:6" x14ac:dyDescent="0.25">
      <c r="A3462" t="s">
        <v>5959</v>
      </c>
      <c r="B3462" s="42" t="s">
        <v>2003</v>
      </c>
      <c r="C3462" s="42" t="s">
        <v>303</v>
      </c>
      <c r="D3462" s="42" t="s">
        <v>601</v>
      </c>
      <c r="E3462" s="42" t="s">
        <v>4472</v>
      </c>
      <c r="F3462" s="40">
        <v>149</v>
      </c>
    </row>
    <row r="3463" spans="1:6" x14ac:dyDescent="0.25">
      <c r="A3463" t="s">
        <v>5959</v>
      </c>
      <c r="B3463" s="42" t="s">
        <v>2003</v>
      </c>
      <c r="C3463" s="42" t="s">
        <v>303</v>
      </c>
      <c r="D3463" s="42" t="s">
        <v>603</v>
      </c>
      <c r="E3463" s="42" t="s">
        <v>4473</v>
      </c>
      <c r="F3463" s="40">
        <v>150</v>
      </c>
    </row>
    <row r="3464" spans="1:6" x14ac:dyDescent="0.25">
      <c r="A3464" t="s">
        <v>5959</v>
      </c>
      <c r="B3464" s="42" t="s">
        <v>2003</v>
      </c>
      <c r="C3464" s="42" t="s">
        <v>303</v>
      </c>
      <c r="D3464" s="42" t="s">
        <v>605</v>
      </c>
      <c r="E3464" s="42" t="s">
        <v>4474</v>
      </c>
      <c r="F3464" s="40">
        <v>151</v>
      </c>
    </row>
    <row r="3465" spans="1:6" x14ac:dyDescent="0.25">
      <c r="A3465" t="s">
        <v>5959</v>
      </c>
      <c r="B3465" s="42" t="s">
        <v>2003</v>
      </c>
      <c r="C3465" s="42" t="s">
        <v>303</v>
      </c>
      <c r="D3465" s="42" t="s">
        <v>607</v>
      </c>
      <c r="E3465" s="42" t="s">
        <v>4475</v>
      </c>
      <c r="F3465" s="40">
        <v>152</v>
      </c>
    </row>
    <row r="3466" spans="1:6" x14ac:dyDescent="0.25">
      <c r="A3466" t="s">
        <v>5959</v>
      </c>
      <c r="B3466" s="42" t="s">
        <v>2003</v>
      </c>
      <c r="C3466" s="42" t="s">
        <v>303</v>
      </c>
      <c r="D3466" s="42" t="s">
        <v>609</v>
      </c>
      <c r="E3466" s="42" t="s">
        <v>4476</v>
      </c>
      <c r="F3466" s="40">
        <v>153</v>
      </c>
    </row>
    <row r="3467" spans="1:6" x14ac:dyDescent="0.25">
      <c r="A3467" t="s">
        <v>5959</v>
      </c>
      <c r="B3467" s="42" t="s">
        <v>2003</v>
      </c>
      <c r="C3467" s="42" t="s">
        <v>303</v>
      </c>
      <c r="D3467" s="42" t="s">
        <v>611</v>
      </c>
      <c r="E3467" s="42" t="s">
        <v>4477</v>
      </c>
      <c r="F3467" s="40">
        <v>154</v>
      </c>
    </row>
    <row r="3468" spans="1:6" x14ac:dyDescent="0.25">
      <c r="A3468" t="s">
        <v>5959</v>
      </c>
      <c r="B3468" s="42" t="s">
        <v>2003</v>
      </c>
      <c r="C3468" s="42" t="s">
        <v>303</v>
      </c>
      <c r="D3468" s="42" t="s">
        <v>613</v>
      </c>
      <c r="E3468" s="42" t="s">
        <v>4478</v>
      </c>
      <c r="F3468" s="40">
        <v>155</v>
      </c>
    </row>
    <row r="3469" spans="1:6" x14ac:dyDescent="0.25">
      <c r="A3469" t="s">
        <v>5959</v>
      </c>
      <c r="B3469" s="42" t="s">
        <v>2003</v>
      </c>
      <c r="C3469" s="42" t="s">
        <v>303</v>
      </c>
      <c r="D3469" s="42" t="s">
        <v>615</v>
      </c>
      <c r="E3469" s="42" t="s">
        <v>4479</v>
      </c>
      <c r="F3469" s="40">
        <v>156</v>
      </c>
    </row>
    <row r="3470" spans="1:6" x14ac:dyDescent="0.25">
      <c r="A3470" t="s">
        <v>5959</v>
      </c>
      <c r="B3470" s="42" t="s">
        <v>2003</v>
      </c>
      <c r="C3470" s="42" t="s">
        <v>303</v>
      </c>
      <c r="D3470" s="42" t="s">
        <v>617</v>
      </c>
      <c r="E3470" s="42" t="s">
        <v>4480</v>
      </c>
      <c r="F3470" s="40">
        <v>157</v>
      </c>
    </row>
    <row r="3471" spans="1:6" x14ac:dyDescent="0.25">
      <c r="A3471" t="s">
        <v>5959</v>
      </c>
      <c r="B3471" s="42" t="s">
        <v>2003</v>
      </c>
      <c r="C3471" s="42" t="s">
        <v>303</v>
      </c>
      <c r="D3471" s="42" t="s">
        <v>619</v>
      </c>
      <c r="E3471" s="42" t="s">
        <v>4481</v>
      </c>
      <c r="F3471" s="40">
        <v>158</v>
      </c>
    </row>
    <row r="3472" spans="1:6" x14ac:dyDescent="0.25">
      <c r="A3472" t="s">
        <v>5959</v>
      </c>
      <c r="B3472" s="42" t="s">
        <v>2003</v>
      </c>
      <c r="C3472" s="42" t="s">
        <v>303</v>
      </c>
      <c r="D3472" s="42" t="s">
        <v>621</v>
      </c>
      <c r="E3472" s="42" t="s">
        <v>4482</v>
      </c>
      <c r="F3472" s="40">
        <v>159</v>
      </c>
    </row>
    <row r="3473" spans="1:6" x14ac:dyDescent="0.25">
      <c r="A3473" t="s">
        <v>5959</v>
      </c>
      <c r="B3473" s="42" t="s">
        <v>2003</v>
      </c>
      <c r="C3473" s="42" t="s">
        <v>303</v>
      </c>
      <c r="D3473" s="42" t="s">
        <v>623</v>
      </c>
      <c r="E3473" s="42" t="s">
        <v>4483</v>
      </c>
      <c r="F3473" s="40">
        <v>160</v>
      </c>
    </row>
    <row r="3474" spans="1:6" x14ac:dyDescent="0.25">
      <c r="A3474" t="s">
        <v>5959</v>
      </c>
      <c r="B3474" s="42" t="s">
        <v>2003</v>
      </c>
      <c r="C3474" s="42" t="s">
        <v>303</v>
      </c>
      <c r="D3474" s="42" t="s">
        <v>625</v>
      </c>
      <c r="E3474" s="42" t="s">
        <v>4484</v>
      </c>
      <c r="F3474" s="40">
        <v>161</v>
      </c>
    </row>
    <row r="3475" spans="1:6" x14ac:dyDescent="0.25">
      <c r="A3475" t="s">
        <v>5959</v>
      </c>
      <c r="B3475" s="42" t="s">
        <v>2003</v>
      </c>
      <c r="C3475" s="42" t="s">
        <v>303</v>
      </c>
      <c r="D3475" s="42" t="s">
        <v>627</v>
      </c>
      <c r="E3475" s="42" t="s">
        <v>4485</v>
      </c>
      <c r="F3475" s="40">
        <v>162</v>
      </c>
    </row>
    <row r="3476" spans="1:6" x14ac:dyDescent="0.25">
      <c r="A3476" t="s">
        <v>5959</v>
      </c>
      <c r="B3476" s="42" t="s">
        <v>2003</v>
      </c>
      <c r="C3476" s="42" t="s">
        <v>303</v>
      </c>
      <c r="D3476" s="42" t="s">
        <v>629</v>
      </c>
      <c r="E3476" s="42" t="s">
        <v>4486</v>
      </c>
      <c r="F3476" s="40">
        <v>163</v>
      </c>
    </row>
    <row r="3477" spans="1:6" x14ac:dyDescent="0.25">
      <c r="A3477" t="s">
        <v>5959</v>
      </c>
      <c r="B3477" s="42" t="s">
        <v>2003</v>
      </c>
      <c r="C3477" s="42" t="s">
        <v>303</v>
      </c>
      <c r="D3477" s="42" t="s">
        <v>631</v>
      </c>
      <c r="E3477" s="42" t="s">
        <v>4487</v>
      </c>
      <c r="F3477" s="40">
        <v>164</v>
      </c>
    </row>
    <row r="3478" spans="1:6" x14ac:dyDescent="0.25">
      <c r="A3478" t="s">
        <v>5959</v>
      </c>
      <c r="B3478" s="42" t="s">
        <v>2003</v>
      </c>
      <c r="C3478" s="42" t="s">
        <v>303</v>
      </c>
      <c r="D3478" s="42" t="s">
        <v>633</v>
      </c>
      <c r="E3478" s="42" t="s">
        <v>4488</v>
      </c>
      <c r="F3478" s="40">
        <v>165</v>
      </c>
    </row>
    <row r="3479" spans="1:6" x14ac:dyDescent="0.25">
      <c r="A3479" t="s">
        <v>5959</v>
      </c>
      <c r="B3479" s="42" t="s">
        <v>2003</v>
      </c>
      <c r="C3479" s="42" t="s">
        <v>303</v>
      </c>
      <c r="D3479" s="42" t="s">
        <v>635</v>
      </c>
      <c r="E3479" s="42" t="s">
        <v>4489</v>
      </c>
      <c r="F3479" s="40">
        <v>166</v>
      </c>
    </row>
    <row r="3480" spans="1:6" x14ac:dyDescent="0.25">
      <c r="A3480" t="s">
        <v>5959</v>
      </c>
      <c r="B3480" s="42" t="s">
        <v>2003</v>
      </c>
      <c r="C3480" s="42" t="s">
        <v>303</v>
      </c>
      <c r="D3480" s="42" t="s">
        <v>637</v>
      </c>
      <c r="E3480" s="42" t="s">
        <v>4490</v>
      </c>
      <c r="F3480" s="40">
        <v>167</v>
      </c>
    </row>
    <row r="3481" spans="1:6" x14ac:dyDescent="0.25">
      <c r="A3481" t="s">
        <v>5959</v>
      </c>
      <c r="B3481" s="42" t="s">
        <v>2003</v>
      </c>
      <c r="C3481" s="42" t="s">
        <v>303</v>
      </c>
      <c r="D3481" s="42" t="s">
        <v>639</v>
      </c>
      <c r="E3481" s="42" t="s">
        <v>4491</v>
      </c>
      <c r="F3481" s="40">
        <v>168</v>
      </c>
    </row>
    <row r="3482" spans="1:6" x14ac:dyDescent="0.25">
      <c r="A3482" t="s">
        <v>5959</v>
      </c>
      <c r="B3482" s="42" t="s">
        <v>2003</v>
      </c>
      <c r="C3482" s="42" t="s">
        <v>303</v>
      </c>
      <c r="D3482" s="42" t="s">
        <v>641</v>
      </c>
      <c r="E3482" s="42" t="s">
        <v>4492</v>
      </c>
      <c r="F3482" s="40">
        <v>169</v>
      </c>
    </row>
    <row r="3483" spans="1:6" x14ac:dyDescent="0.25">
      <c r="A3483" t="s">
        <v>5959</v>
      </c>
      <c r="B3483" s="42" t="s">
        <v>2003</v>
      </c>
      <c r="C3483" s="42" t="s">
        <v>303</v>
      </c>
      <c r="D3483" s="42" t="s">
        <v>643</v>
      </c>
      <c r="E3483" s="42" t="s">
        <v>4493</v>
      </c>
      <c r="F3483" s="40">
        <v>170</v>
      </c>
    </row>
    <row r="3484" spans="1:6" x14ac:dyDescent="0.25">
      <c r="A3484" t="s">
        <v>5959</v>
      </c>
      <c r="B3484" s="42" t="s">
        <v>2003</v>
      </c>
      <c r="C3484" s="42" t="s">
        <v>303</v>
      </c>
      <c r="D3484" s="42" t="s">
        <v>645</v>
      </c>
      <c r="E3484" s="42" t="s">
        <v>4494</v>
      </c>
      <c r="F3484" s="40">
        <v>171</v>
      </c>
    </row>
    <row r="3485" spans="1:6" x14ac:dyDescent="0.25">
      <c r="A3485" t="s">
        <v>5959</v>
      </c>
      <c r="B3485" s="42" t="s">
        <v>2003</v>
      </c>
      <c r="C3485" s="42" t="s">
        <v>303</v>
      </c>
      <c r="D3485" s="42" t="s">
        <v>647</v>
      </c>
      <c r="E3485" s="42" t="s">
        <v>4495</v>
      </c>
      <c r="F3485" s="40">
        <v>172</v>
      </c>
    </row>
    <row r="3486" spans="1:6" x14ac:dyDescent="0.25">
      <c r="A3486" t="s">
        <v>5959</v>
      </c>
      <c r="B3486" s="42" t="s">
        <v>2003</v>
      </c>
      <c r="C3486" s="42" t="s">
        <v>303</v>
      </c>
      <c r="D3486" s="42" t="s">
        <v>649</v>
      </c>
      <c r="E3486" s="42" t="s">
        <v>4496</v>
      </c>
      <c r="F3486" s="40">
        <v>173</v>
      </c>
    </row>
    <row r="3487" spans="1:6" x14ac:dyDescent="0.25">
      <c r="A3487" t="s">
        <v>5959</v>
      </c>
      <c r="B3487" s="42" t="s">
        <v>2003</v>
      </c>
      <c r="C3487" s="42" t="s">
        <v>303</v>
      </c>
      <c r="D3487" s="42" t="s">
        <v>651</v>
      </c>
      <c r="E3487" s="42" t="s">
        <v>4497</v>
      </c>
      <c r="F3487" s="40">
        <v>174</v>
      </c>
    </row>
    <row r="3488" spans="1:6" x14ac:dyDescent="0.25">
      <c r="A3488" t="s">
        <v>5959</v>
      </c>
      <c r="B3488" s="42" t="s">
        <v>2003</v>
      </c>
      <c r="C3488" s="42" t="s">
        <v>303</v>
      </c>
      <c r="D3488" s="42" t="s">
        <v>653</v>
      </c>
      <c r="E3488" s="42" t="s">
        <v>4498</v>
      </c>
      <c r="F3488" s="40">
        <v>175</v>
      </c>
    </row>
    <row r="3489" spans="1:6" x14ac:dyDescent="0.25">
      <c r="A3489" t="s">
        <v>5959</v>
      </c>
      <c r="B3489" s="42" t="s">
        <v>2003</v>
      </c>
      <c r="C3489" s="42" t="s">
        <v>303</v>
      </c>
      <c r="D3489" s="42" t="s">
        <v>655</v>
      </c>
      <c r="E3489" s="42" t="s">
        <v>4499</v>
      </c>
      <c r="F3489" s="40">
        <v>176</v>
      </c>
    </row>
    <row r="3490" spans="1:6" x14ac:dyDescent="0.25">
      <c r="A3490" t="s">
        <v>5959</v>
      </c>
      <c r="B3490" s="42" t="s">
        <v>2003</v>
      </c>
      <c r="C3490" s="42" t="s">
        <v>303</v>
      </c>
      <c r="D3490" s="42" t="s">
        <v>657</v>
      </c>
      <c r="E3490" s="42" t="s">
        <v>4500</v>
      </c>
      <c r="F3490" s="40">
        <v>177</v>
      </c>
    </row>
    <row r="3491" spans="1:6" x14ac:dyDescent="0.25">
      <c r="A3491" t="s">
        <v>5959</v>
      </c>
      <c r="B3491" s="42" t="s">
        <v>2003</v>
      </c>
      <c r="C3491" s="42" t="s">
        <v>303</v>
      </c>
      <c r="D3491" s="42" t="s">
        <v>659</v>
      </c>
      <c r="E3491" s="42" t="s">
        <v>4501</v>
      </c>
      <c r="F3491" s="40">
        <v>178</v>
      </c>
    </row>
    <row r="3492" spans="1:6" x14ac:dyDescent="0.25">
      <c r="A3492" t="s">
        <v>5959</v>
      </c>
      <c r="B3492" s="42" t="s">
        <v>2003</v>
      </c>
      <c r="C3492" s="42" t="s">
        <v>303</v>
      </c>
      <c r="D3492" s="42" t="s">
        <v>661</v>
      </c>
      <c r="E3492" s="42" t="s">
        <v>4502</v>
      </c>
      <c r="F3492" s="40">
        <v>179</v>
      </c>
    </row>
    <row r="3493" spans="1:6" x14ac:dyDescent="0.25">
      <c r="A3493" t="s">
        <v>5959</v>
      </c>
      <c r="B3493" s="42" t="s">
        <v>2003</v>
      </c>
      <c r="C3493" s="42" t="s">
        <v>303</v>
      </c>
      <c r="D3493" s="42" t="s">
        <v>663</v>
      </c>
      <c r="E3493" s="42" t="s">
        <v>4503</v>
      </c>
      <c r="F3493" s="40">
        <v>180</v>
      </c>
    </row>
    <row r="3494" spans="1:6" x14ac:dyDescent="0.25">
      <c r="A3494" t="s">
        <v>5959</v>
      </c>
      <c r="B3494" s="42" t="s">
        <v>2003</v>
      </c>
      <c r="C3494" s="42" t="s">
        <v>303</v>
      </c>
      <c r="D3494" s="42" t="s">
        <v>665</v>
      </c>
      <c r="E3494" s="42" t="s">
        <v>4504</v>
      </c>
      <c r="F3494" s="40">
        <v>181</v>
      </c>
    </row>
    <row r="3495" spans="1:6" x14ac:dyDescent="0.25">
      <c r="A3495" t="s">
        <v>5959</v>
      </c>
      <c r="B3495" s="42" t="s">
        <v>2003</v>
      </c>
      <c r="C3495" s="42" t="s">
        <v>303</v>
      </c>
      <c r="D3495" s="42" t="s">
        <v>667</v>
      </c>
      <c r="E3495" s="42" t="s">
        <v>4505</v>
      </c>
      <c r="F3495" s="40">
        <v>182</v>
      </c>
    </row>
    <row r="3496" spans="1:6" x14ac:dyDescent="0.25">
      <c r="A3496" t="s">
        <v>5959</v>
      </c>
      <c r="B3496" s="42" t="s">
        <v>2003</v>
      </c>
      <c r="C3496" s="42" t="s">
        <v>303</v>
      </c>
      <c r="D3496" s="42" t="s">
        <v>669</v>
      </c>
      <c r="E3496" s="42" t="s">
        <v>4506</v>
      </c>
      <c r="F3496" s="40">
        <v>183</v>
      </c>
    </row>
    <row r="3497" spans="1:6" x14ac:dyDescent="0.25">
      <c r="A3497" t="s">
        <v>5959</v>
      </c>
      <c r="B3497" s="42" t="s">
        <v>2003</v>
      </c>
      <c r="C3497" s="42" t="s">
        <v>303</v>
      </c>
      <c r="D3497" s="42" t="s">
        <v>671</v>
      </c>
      <c r="E3497" s="42" t="s">
        <v>4507</v>
      </c>
      <c r="F3497" s="40">
        <v>184</v>
      </c>
    </row>
    <row r="3498" spans="1:6" x14ac:dyDescent="0.25">
      <c r="A3498" t="s">
        <v>5959</v>
      </c>
      <c r="B3498" s="42" t="s">
        <v>2003</v>
      </c>
      <c r="C3498" s="42" t="s">
        <v>303</v>
      </c>
      <c r="D3498" s="42" t="s">
        <v>673</v>
      </c>
      <c r="E3498" s="42" t="s">
        <v>4508</v>
      </c>
      <c r="F3498" s="40">
        <v>185</v>
      </c>
    </row>
    <row r="3499" spans="1:6" x14ac:dyDescent="0.25">
      <c r="A3499" t="s">
        <v>5959</v>
      </c>
      <c r="B3499" s="42" t="s">
        <v>2003</v>
      </c>
      <c r="C3499" s="42" t="s">
        <v>303</v>
      </c>
      <c r="D3499" s="42" t="s">
        <v>675</v>
      </c>
      <c r="E3499" s="42" t="s">
        <v>4509</v>
      </c>
      <c r="F3499" s="40">
        <v>186</v>
      </c>
    </row>
    <row r="3500" spans="1:6" x14ac:dyDescent="0.25">
      <c r="A3500" t="s">
        <v>5959</v>
      </c>
      <c r="B3500" s="42" t="s">
        <v>2003</v>
      </c>
      <c r="C3500" s="42" t="s">
        <v>303</v>
      </c>
      <c r="D3500" s="42" t="s">
        <v>677</v>
      </c>
      <c r="E3500" s="42" t="s">
        <v>4510</v>
      </c>
      <c r="F3500" s="40">
        <v>187</v>
      </c>
    </row>
    <row r="3501" spans="1:6" x14ac:dyDescent="0.25">
      <c r="A3501" t="s">
        <v>5959</v>
      </c>
      <c r="B3501" s="42" t="s">
        <v>2003</v>
      </c>
      <c r="C3501" s="42" t="s">
        <v>303</v>
      </c>
      <c r="D3501" s="42" t="s">
        <v>679</v>
      </c>
      <c r="E3501" s="42" t="s">
        <v>4511</v>
      </c>
      <c r="F3501" s="40">
        <v>188</v>
      </c>
    </row>
    <row r="3502" spans="1:6" x14ac:dyDescent="0.25">
      <c r="A3502" t="s">
        <v>5959</v>
      </c>
      <c r="B3502" s="42" t="s">
        <v>2003</v>
      </c>
      <c r="C3502" s="42" t="s">
        <v>303</v>
      </c>
      <c r="D3502" s="42" t="s">
        <v>681</v>
      </c>
      <c r="E3502" s="42" t="s">
        <v>4512</v>
      </c>
      <c r="F3502" s="40">
        <v>189</v>
      </c>
    </row>
    <row r="3503" spans="1:6" x14ac:dyDescent="0.25">
      <c r="A3503" t="s">
        <v>5959</v>
      </c>
      <c r="B3503" s="42" t="s">
        <v>2003</v>
      </c>
      <c r="C3503" s="42" t="s">
        <v>303</v>
      </c>
      <c r="D3503" s="42" t="s">
        <v>683</v>
      </c>
      <c r="E3503" s="42" t="s">
        <v>4513</v>
      </c>
      <c r="F3503" s="40">
        <v>190</v>
      </c>
    </row>
    <row r="3504" spans="1:6" x14ac:dyDescent="0.25">
      <c r="A3504" t="s">
        <v>5959</v>
      </c>
      <c r="B3504" s="42" t="s">
        <v>2003</v>
      </c>
      <c r="C3504" s="42" t="s">
        <v>303</v>
      </c>
      <c r="D3504" s="42" t="s">
        <v>685</v>
      </c>
      <c r="E3504" s="42" t="s">
        <v>4514</v>
      </c>
      <c r="F3504" s="40">
        <v>191</v>
      </c>
    </row>
    <row r="3505" spans="1:6" x14ac:dyDescent="0.25">
      <c r="A3505" t="s">
        <v>5959</v>
      </c>
      <c r="B3505" s="42" t="s">
        <v>2003</v>
      </c>
      <c r="C3505" s="42" t="s">
        <v>303</v>
      </c>
      <c r="D3505" s="42" t="s">
        <v>687</v>
      </c>
      <c r="E3505" s="42" t="s">
        <v>4515</v>
      </c>
      <c r="F3505" s="40">
        <v>192</v>
      </c>
    </row>
    <row r="3506" spans="1:6" x14ac:dyDescent="0.25">
      <c r="A3506" t="s">
        <v>5959</v>
      </c>
      <c r="B3506" s="42" t="s">
        <v>2003</v>
      </c>
      <c r="C3506" s="42" t="s">
        <v>303</v>
      </c>
      <c r="D3506" s="42" t="s">
        <v>689</v>
      </c>
      <c r="E3506" s="42" t="s">
        <v>4516</v>
      </c>
      <c r="F3506" s="40">
        <v>193</v>
      </c>
    </row>
    <row r="3507" spans="1:6" x14ac:dyDescent="0.25">
      <c r="A3507" t="s">
        <v>5959</v>
      </c>
      <c r="B3507" s="42" t="s">
        <v>2003</v>
      </c>
      <c r="C3507" s="42" t="s">
        <v>303</v>
      </c>
      <c r="D3507" s="42" t="s">
        <v>691</v>
      </c>
      <c r="E3507" s="42" t="s">
        <v>4517</v>
      </c>
      <c r="F3507" s="40">
        <v>194</v>
      </c>
    </row>
    <row r="3508" spans="1:6" x14ac:dyDescent="0.25">
      <c r="A3508" t="s">
        <v>5959</v>
      </c>
      <c r="B3508" s="42" t="s">
        <v>2003</v>
      </c>
      <c r="C3508" s="42" t="s">
        <v>303</v>
      </c>
      <c r="D3508" s="42" t="s">
        <v>693</v>
      </c>
      <c r="E3508" s="42" t="s">
        <v>4518</v>
      </c>
      <c r="F3508" s="40">
        <v>195</v>
      </c>
    </row>
    <row r="3509" spans="1:6" x14ac:dyDescent="0.25">
      <c r="A3509" t="s">
        <v>5959</v>
      </c>
      <c r="B3509" s="42" t="s">
        <v>2003</v>
      </c>
      <c r="C3509" s="42" t="s">
        <v>303</v>
      </c>
      <c r="D3509" s="42" t="s">
        <v>695</v>
      </c>
      <c r="E3509" s="42" t="s">
        <v>4519</v>
      </c>
      <c r="F3509" s="40">
        <v>196</v>
      </c>
    </row>
    <row r="3510" spans="1:6" x14ac:dyDescent="0.25">
      <c r="A3510" t="s">
        <v>5959</v>
      </c>
      <c r="B3510" s="42" t="s">
        <v>2003</v>
      </c>
      <c r="C3510" s="42" t="s">
        <v>303</v>
      </c>
      <c r="D3510" s="42" t="s">
        <v>697</v>
      </c>
      <c r="E3510" s="42" t="s">
        <v>4520</v>
      </c>
      <c r="F3510" s="40">
        <v>197</v>
      </c>
    </row>
    <row r="3511" spans="1:6" x14ac:dyDescent="0.25">
      <c r="A3511" t="s">
        <v>5959</v>
      </c>
      <c r="B3511" s="42" t="s">
        <v>2003</v>
      </c>
      <c r="C3511" s="42" t="s">
        <v>303</v>
      </c>
      <c r="D3511" s="42" t="s">
        <v>699</v>
      </c>
      <c r="E3511" s="42" t="s">
        <v>4521</v>
      </c>
      <c r="F3511" s="40">
        <v>198</v>
      </c>
    </row>
    <row r="3512" spans="1:6" x14ac:dyDescent="0.25">
      <c r="A3512" t="s">
        <v>5959</v>
      </c>
      <c r="B3512" s="42" t="s">
        <v>2003</v>
      </c>
      <c r="C3512" s="42" t="s">
        <v>303</v>
      </c>
      <c r="D3512" s="42" t="s">
        <v>701</v>
      </c>
      <c r="E3512" s="42" t="s">
        <v>4522</v>
      </c>
      <c r="F3512" s="40">
        <v>199</v>
      </c>
    </row>
    <row r="3513" spans="1:6" x14ac:dyDescent="0.25">
      <c r="A3513" t="s">
        <v>5959</v>
      </c>
      <c r="B3513" s="42" t="s">
        <v>2003</v>
      </c>
      <c r="C3513" s="42" t="s">
        <v>303</v>
      </c>
      <c r="D3513" s="42" t="s">
        <v>703</v>
      </c>
      <c r="E3513" s="42" t="s">
        <v>4523</v>
      </c>
      <c r="F3513" s="40">
        <v>200</v>
      </c>
    </row>
    <row r="3514" spans="1:6" x14ac:dyDescent="0.25">
      <c r="A3514" t="s">
        <v>5959</v>
      </c>
      <c r="B3514" s="42" t="s">
        <v>2003</v>
      </c>
      <c r="C3514" s="42" t="s">
        <v>303</v>
      </c>
      <c r="D3514" s="42" t="s">
        <v>705</v>
      </c>
      <c r="E3514" s="42" t="s">
        <v>4524</v>
      </c>
      <c r="F3514" s="40">
        <v>201</v>
      </c>
    </row>
    <row r="3515" spans="1:6" x14ac:dyDescent="0.25">
      <c r="A3515" t="s">
        <v>5959</v>
      </c>
      <c r="B3515" s="42" t="s">
        <v>2003</v>
      </c>
      <c r="C3515" s="42" t="s">
        <v>303</v>
      </c>
      <c r="D3515" s="42" t="s">
        <v>707</v>
      </c>
      <c r="E3515" s="42" t="s">
        <v>4525</v>
      </c>
      <c r="F3515" s="40">
        <v>202</v>
      </c>
    </row>
    <row r="3516" spans="1:6" x14ac:dyDescent="0.25">
      <c r="A3516" t="s">
        <v>5959</v>
      </c>
      <c r="B3516" s="42" t="s">
        <v>2003</v>
      </c>
      <c r="C3516" s="42" t="s">
        <v>303</v>
      </c>
      <c r="D3516" s="42" t="s">
        <v>709</v>
      </c>
      <c r="E3516" s="42" t="s">
        <v>4526</v>
      </c>
      <c r="F3516" s="40">
        <v>203</v>
      </c>
    </row>
    <row r="3517" spans="1:6" x14ac:dyDescent="0.25">
      <c r="A3517" t="s">
        <v>5959</v>
      </c>
      <c r="B3517" s="42" t="s">
        <v>2003</v>
      </c>
      <c r="C3517" s="42" t="s">
        <v>303</v>
      </c>
      <c r="D3517" s="42" t="s">
        <v>711</v>
      </c>
      <c r="E3517" s="42" t="s">
        <v>4527</v>
      </c>
      <c r="F3517" s="40">
        <v>204</v>
      </c>
    </row>
    <row r="3518" spans="1:6" x14ac:dyDescent="0.25">
      <c r="A3518" t="s">
        <v>5959</v>
      </c>
      <c r="B3518" s="42" t="s">
        <v>2003</v>
      </c>
      <c r="C3518" s="42" t="s">
        <v>303</v>
      </c>
      <c r="D3518" s="42" t="s">
        <v>713</v>
      </c>
      <c r="E3518" s="42" t="s">
        <v>4528</v>
      </c>
      <c r="F3518" s="40">
        <v>205</v>
      </c>
    </row>
    <row r="3519" spans="1:6" x14ac:dyDescent="0.25">
      <c r="A3519" t="s">
        <v>5959</v>
      </c>
      <c r="B3519" s="42" t="s">
        <v>2003</v>
      </c>
      <c r="C3519" s="42" t="s">
        <v>303</v>
      </c>
      <c r="D3519" s="42" t="s">
        <v>715</v>
      </c>
      <c r="E3519" s="42" t="s">
        <v>4529</v>
      </c>
      <c r="F3519" s="40">
        <v>206</v>
      </c>
    </row>
    <row r="3520" spans="1:6" x14ac:dyDescent="0.25">
      <c r="A3520" t="s">
        <v>5959</v>
      </c>
      <c r="B3520" s="42" t="s">
        <v>2003</v>
      </c>
      <c r="C3520" s="42" t="s">
        <v>303</v>
      </c>
      <c r="D3520" s="42" t="s">
        <v>717</v>
      </c>
      <c r="E3520" s="42" t="s">
        <v>4530</v>
      </c>
      <c r="F3520" s="40">
        <v>207</v>
      </c>
    </row>
    <row r="3521" spans="1:6" x14ac:dyDescent="0.25">
      <c r="A3521" t="s">
        <v>5959</v>
      </c>
      <c r="B3521" s="42" t="s">
        <v>2003</v>
      </c>
      <c r="C3521" s="42" t="s">
        <v>303</v>
      </c>
      <c r="D3521" s="42" t="s">
        <v>719</v>
      </c>
      <c r="E3521" s="42" t="s">
        <v>4531</v>
      </c>
      <c r="F3521" s="40">
        <v>208</v>
      </c>
    </row>
    <row r="3522" spans="1:6" x14ac:dyDescent="0.25">
      <c r="A3522" t="s">
        <v>5959</v>
      </c>
      <c r="B3522" s="42" t="s">
        <v>2003</v>
      </c>
      <c r="C3522" s="42" t="s">
        <v>303</v>
      </c>
      <c r="D3522" s="42" t="s">
        <v>721</v>
      </c>
      <c r="E3522" s="42" t="s">
        <v>4532</v>
      </c>
      <c r="F3522" s="40">
        <v>209</v>
      </c>
    </row>
    <row r="3523" spans="1:6" x14ac:dyDescent="0.25">
      <c r="A3523" t="s">
        <v>5959</v>
      </c>
      <c r="B3523" s="42" t="s">
        <v>2003</v>
      </c>
      <c r="C3523" s="42" t="s">
        <v>303</v>
      </c>
      <c r="D3523" s="42" t="s">
        <v>723</v>
      </c>
      <c r="E3523" s="42" t="s">
        <v>4533</v>
      </c>
      <c r="F3523" s="40">
        <v>210</v>
      </c>
    </row>
    <row r="3524" spans="1:6" x14ac:dyDescent="0.25">
      <c r="A3524" t="s">
        <v>5959</v>
      </c>
      <c r="B3524" s="42" t="s">
        <v>2003</v>
      </c>
      <c r="C3524" s="42" t="s">
        <v>303</v>
      </c>
      <c r="D3524" s="42" t="s">
        <v>725</v>
      </c>
      <c r="E3524" s="42" t="s">
        <v>4534</v>
      </c>
      <c r="F3524" s="40">
        <v>211</v>
      </c>
    </row>
    <row r="3525" spans="1:6" x14ac:dyDescent="0.25">
      <c r="A3525" t="s">
        <v>5959</v>
      </c>
      <c r="B3525" s="42" t="s">
        <v>2003</v>
      </c>
      <c r="C3525" s="42" t="s">
        <v>303</v>
      </c>
      <c r="D3525" s="42" t="s">
        <v>727</v>
      </c>
      <c r="E3525" s="42" t="s">
        <v>4535</v>
      </c>
      <c r="F3525" s="40">
        <v>212</v>
      </c>
    </row>
    <row r="3526" spans="1:6" x14ac:dyDescent="0.25">
      <c r="A3526" t="s">
        <v>5959</v>
      </c>
      <c r="B3526" s="42" t="s">
        <v>2003</v>
      </c>
      <c r="C3526" s="42" t="s">
        <v>303</v>
      </c>
      <c r="D3526" s="42" t="s">
        <v>729</v>
      </c>
      <c r="E3526" s="42" t="s">
        <v>4536</v>
      </c>
      <c r="F3526" s="40">
        <v>213</v>
      </c>
    </row>
    <row r="3527" spans="1:6" x14ac:dyDescent="0.25">
      <c r="A3527" t="s">
        <v>5959</v>
      </c>
      <c r="B3527" s="42" t="s">
        <v>2003</v>
      </c>
      <c r="C3527" s="42" t="s">
        <v>303</v>
      </c>
      <c r="D3527" s="42" t="s">
        <v>731</v>
      </c>
      <c r="E3527" s="42" t="s">
        <v>4537</v>
      </c>
      <c r="F3527" s="40">
        <v>214</v>
      </c>
    </row>
    <row r="3528" spans="1:6" x14ac:dyDescent="0.25">
      <c r="A3528" t="s">
        <v>5959</v>
      </c>
      <c r="B3528" s="42" t="s">
        <v>2003</v>
      </c>
      <c r="C3528" s="42" t="s">
        <v>303</v>
      </c>
      <c r="D3528" s="42" t="s">
        <v>733</v>
      </c>
      <c r="E3528" s="42" t="s">
        <v>4538</v>
      </c>
      <c r="F3528" s="40">
        <v>215</v>
      </c>
    </row>
    <row r="3529" spans="1:6" x14ac:dyDescent="0.25">
      <c r="A3529" t="s">
        <v>5959</v>
      </c>
      <c r="B3529" s="42" t="s">
        <v>2003</v>
      </c>
      <c r="C3529" s="42" t="s">
        <v>303</v>
      </c>
      <c r="D3529" s="42" t="s">
        <v>735</v>
      </c>
      <c r="E3529" s="42" t="s">
        <v>4539</v>
      </c>
      <c r="F3529" s="40">
        <v>216</v>
      </c>
    </row>
    <row r="3530" spans="1:6" x14ac:dyDescent="0.25">
      <c r="A3530" t="s">
        <v>5959</v>
      </c>
      <c r="B3530" s="42" t="s">
        <v>2003</v>
      </c>
      <c r="C3530" s="42" t="s">
        <v>303</v>
      </c>
      <c r="D3530" s="42" t="s">
        <v>737</v>
      </c>
      <c r="E3530" s="42" t="s">
        <v>4540</v>
      </c>
      <c r="F3530" s="40">
        <v>217</v>
      </c>
    </row>
    <row r="3531" spans="1:6" x14ac:dyDescent="0.25">
      <c r="A3531" t="s">
        <v>5959</v>
      </c>
      <c r="B3531" s="42" t="s">
        <v>2003</v>
      </c>
      <c r="C3531" s="42" t="s">
        <v>303</v>
      </c>
      <c r="D3531" s="42" t="s">
        <v>739</v>
      </c>
      <c r="E3531" s="42" t="s">
        <v>4541</v>
      </c>
      <c r="F3531" s="40">
        <v>218</v>
      </c>
    </row>
    <row r="3532" spans="1:6" x14ac:dyDescent="0.25">
      <c r="A3532" t="s">
        <v>5959</v>
      </c>
      <c r="B3532" s="42" t="s">
        <v>2003</v>
      </c>
      <c r="C3532" s="42" t="s">
        <v>303</v>
      </c>
      <c r="D3532" s="42" t="s">
        <v>741</v>
      </c>
      <c r="E3532" s="42" t="s">
        <v>4542</v>
      </c>
      <c r="F3532" s="40">
        <v>219</v>
      </c>
    </row>
    <row r="3533" spans="1:6" x14ac:dyDescent="0.25">
      <c r="A3533" t="s">
        <v>5959</v>
      </c>
      <c r="B3533" s="42" t="s">
        <v>2003</v>
      </c>
      <c r="C3533" s="42" t="s">
        <v>303</v>
      </c>
      <c r="D3533" s="42" t="s">
        <v>743</v>
      </c>
      <c r="E3533" s="42" t="s">
        <v>4543</v>
      </c>
      <c r="F3533" s="40">
        <v>220</v>
      </c>
    </row>
    <row r="3534" spans="1:6" x14ac:dyDescent="0.25">
      <c r="A3534" t="s">
        <v>5959</v>
      </c>
      <c r="B3534" s="42" t="s">
        <v>2003</v>
      </c>
      <c r="C3534" s="42" t="s">
        <v>303</v>
      </c>
      <c r="D3534" s="42" t="s">
        <v>745</v>
      </c>
      <c r="E3534" s="42" t="s">
        <v>4544</v>
      </c>
      <c r="F3534" s="40">
        <v>221</v>
      </c>
    </row>
    <row r="3535" spans="1:6" x14ac:dyDescent="0.25">
      <c r="A3535" t="s">
        <v>5959</v>
      </c>
      <c r="B3535" s="42" t="s">
        <v>2003</v>
      </c>
      <c r="C3535" s="42" t="s">
        <v>303</v>
      </c>
      <c r="D3535" s="42" t="s">
        <v>747</v>
      </c>
      <c r="E3535" s="42" t="s">
        <v>4545</v>
      </c>
      <c r="F3535" s="40">
        <v>222</v>
      </c>
    </row>
    <row r="3536" spans="1:6" x14ac:dyDescent="0.25">
      <c r="A3536" t="s">
        <v>5959</v>
      </c>
      <c r="B3536" s="42" t="s">
        <v>2003</v>
      </c>
      <c r="C3536" s="42" t="s">
        <v>303</v>
      </c>
      <c r="D3536" s="42" t="s">
        <v>749</v>
      </c>
      <c r="E3536" s="42" t="s">
        <v>4546</v>
      </c>
      <c r="F3536" s="40">
        <v>223</v>
      </c>
    </row>
    <row r="3537" spans="1:6" x14ac:dyDescent="0.25">
      <c r="A3537" t="s">
        <v>5959</v>
      </c>
      <c r="B3537" s="42" t="s">
        <v>2003</v>
      </c>
      <c r="C3537" s="42" t="s">
        <v>303</v>
      </c>
      <c r="D3537" s="42" t="s">
        <v>751</v>
      </c>
      <c r="E3537" s="42" t="s">
        <v>4547</v>
      </c>
      <c r="F3537" s="40">
        <v>224</v>
      </c>
    </row>
    <row r="3538" spans="1:6" x14ac:dyDescent="0.25">
      <c r="A3538" t="s">
        <v>5959</v>
      </c>
      <c r="B3538" s="42" t="s">
        <v>2003</v>
      </c>
      <c r="C3538" s="42" t="s">
        <v>303</v>
      </c>
      <c r="D3538" s="42" t="s">
        <v>753</v>
      </c>
      <c r="E3538" s="42" t="s">
        <v>4548</v>
      </c>
      <c r="F3538" s="40">
        <v>225</v>
      </c>
    </row>
    <row r="3539" spans="1:6" x14ac:dyDescent="0.25">
      <c r="A3539" t="s">
        <v>5959</v>
      </c>
      <c r="B3539" s="42" t="s">
        <v>2003</v>
      </c>
      <c r="C3539" s="42" t="s">
        <v>303</v>
      </c>
      <c r="D3539" s="42" t="s">
        <v>755</v>
      </c>
      <c r="E3539" s="42" t="s">
        <v>4549</v>
      </c>
      <c r="F3539" s="40">
        <v>226</v>
      </c>
    </row>
    <row r="3540" spans="1:6" x14ac:dyDescent="0.25">
      <c r="A3540" t="s">
        <v>5959</v>
      </c>
      <c r="B3540" s="42" t="s">
        <v>2003</v>
      </c>
      <c r="C3540" s="42" t="s">
        <v>303</v>
      </c>
      <c r="D3540" s="42" t="s">
        <v>757</v>
      </c>
      <c r="E3540" s="42" t="s">
        <v>4550</v>
      </c>
      <c r="F3540" s="40">
        <v>227</v>
      </c>
    </row>
    <row r="3541" spans="1:6" x14ac:dyDescent="0.25">
      <c r="A3541" t="s">
        <v>5959</v>
      </c>
      <c r="B3541" s="42" t="s">
        <v>2003</v>
      </c>
      <c r="C3541" s="42" t="s">
        <v>303</v>
      </c>
      <c r="D3541" s="42" t="s">
        <v>759</v>
      </c>
      <c r="E3541" s="42" t="s">
        <v>4551</v>
      </c>
      <c r="F3541" s="40">
        <v>228</v>
      </c>
    </row>
    <row r="3542" spans="1:6" x14ac:dyDescent="0.25">
      <c r="A3542" t="s">
        <v>5959</v>
      </c>
      <c r="B3542" s="42" t="s">
        <v>2003</v>
      </c>
      <c r="C3542" s="42" t="s">
        <v>303</v>
      </c>
      <c r="D3542" s="42" t="s">
        <v>761</v>
      </c>
      <c r="E3542" s="42" t="s">
        <v>4552</v>
      </c>
      <c r="F3542" s="40">
        <v>229</v>
      </c>
    </row>
    <row r="3543" spans="1:6" x14ac:dyDescent="0.25">
      <c r="A3543" t="s">
        <v>5959</v>
      </c>
      <c r="B3543" s="42" t="s">
        <v>2003</v>
      </c>
      <c r="C3543" s="42" t="s">
        <v>303</v>
      </c>
      <c r="D3543" s="42" t="s">
        <v>763</v>
      </c>
      <c r="E3543" s="42" t="s">
        <v>4553</v>
      </c>
      <c r="F3543" s="40">
        <v>230</v>
      </c>
    </row>
    <row r="3544" spans="1:6" x14ac:dyDescent="0.25">
      <c r="A3544" t="s">
        <v>5959</v>
      </c>
      <c r="B3544" s="42" t="s">
        <v>2003</v>
      </c>
      <c r="C3544" s="42" t="s">
        <v>303</v>
      </c>
      <c r="D3544" s="42" t="s">
        <v>765</v>
      </c>
      <c r="E3544" s="42" t="s">
        <v>4554</v>
      </c>
      <c r="F3544" s="40">
        <v>231</v>
      </c>
    </row>
    <row r="3545" spans="1:6" x14ac:dyDescent="0.25">
      <c r="A3545" t="s">
        <v>5959</v>
      </c>
      <c r="B3545" s="42" t="s">
        <v>2003</v>
      </c>
      <c r="C3545" s="42" t="s">
        <v>303</v>
      </c>
      <c r="D3545" s="42" t="s">
        <v>767</v>
      </c>
      <c r="E3545" s="42" t="s">
        <v>4555</v>
      </c>
      <c r="F3545" s="40">
        <v>232</v>
      </c>
    </row>
    <row r="3546" spans="1:6" x14ac:dyDescent="0.25">
      <c r="A3546" t="s">
        <v>5959</v>
      </c>
      <c r="B3546" s="42" t="s">
        <v>2003</v>
      </c>
      <c r="C3546" s="42" t="s">
        <v>303</v>
      </c>
      <c r="D3546" s="42" t="s">
        <v>769</v>
      </c>
      <c r="E3546" s="42" t="s">
        <v>4556</v>
      </c>
      <c r="F3546" s="40">
        <v>233</v>
      </c>
    </row>
    <row r="3547" spans="1:6" x14ac:dyDescent="0.25">
      <c r="A3547" t="s">
        <v>5959</v>
      </c>
      <c r="B3547" s="42" t="s">
        <v>2003</v>
      </c>
      <c r="C3547" s="42" t="s">
        <v>303</v>
      </c>
      <c r="D3547" s="42" t="s">
        <v>771</v>
      </c>
      <c r="E3547" s="42" t="s">
        <v>4557</v>
      </c>
      <c r="F3547" s="40">
        <v>234</v>
      </c>
    </row>
    <row r="3548" spans="1:6" x14ac:dyDescent="0.25">
      <c r="A3548" t="s">
        <v>5959</v>
      </c>
      <c r="B3548" s="42" t="s">
        <v>2003</v>
      </c>
      <c r="C3548" s="42" t="s">
        <v>303</v>
      </c>
      <c r="D3548" s="42" t="s">
        <v>773</v>
      </c>
      <c r="E3548" s="42" t="s">
        <v>4558</v>
      </c>
      <c r="F3548" s="40">
        <v>235</v>
      </c>
    </row>
    <row r="3549" spans="1:6" x14ac:dyDescent="0.25">
      <c r="A3549" t="s">
        <v>5959</v>
      </c>
      <c r="B3549" s="42" t="s">
        <v>2003</v>
      </c>
      <c r="C3549" s="42" t="s">
        <v>303</v>
      </c>
      <c r="D3549" s="42" t="s">
        <v>775</v>
      </c>
      <c r="E3549" s="42" t="s">
        <v>4559</v>
      </c>
      <c r="F3549" s="40">
        <v>236</v>
      </c>
    </row>
    <row r="3550" spans="1:6" x14ac:dyDescent="0.25">
      <c r="A3550" t="s">
        <v>5959</v>
      </c>
      <c r="B3550" s="42" t="s">
        <v>2003</v>
      </c>
      <c r="C3550" s="42" t="s">
        <v>303</v>
      </c>
      <c r="D3550" s="42" t="s">
        <v>777</v>
      </c>
      <c r="E3550" s="42" t="s">
        <v>4560</v>
      </c>
      <c r="F3550" s="40">
        <v>237</v>
      </c>
    </row>
    <row r="3551" spans="1:6" x14ac:dyDescent="0.25">
      <c r="A3551" t="s">
        <v>5959</v>
      </c>
      <c r="B3551" s="42" t="s">
        <v>2003</v>
      </c>
      <c r="C3551" s="42" t="s">
        <v>303</v>
      </c>
      <c r="D3551" s="42" t="s">
        <v>779</v>
      </c>
      <c r="E3551" s="42" t="s">
        <v>4561</v>
      </c>
      <c r="F3551" s="40">
        <v>238</v>
      </c>
    </row>
    <row r="3552" spans="1:6" x14ac:dyDescent="0.25">
      <c r="A3552" t="s">
        <v>5959</v>
      </c>
      <c r="B3552" s="42" t="s">
        <v>2003</v>
      </c>
      <c r="C3552" s="42" t="s">
        <v>303</v>
      </c>
      <c r="D3552" s="42" t="s">
        <v>781</v>
      </c>
      <c r="E3552" s="42" t="s">
        <v>4562</v>
      </c>
      <c r="F3552" s="40">
        <v>239</v>
      </c>
    </row>
    <row r="3553" spans="1:6" x14ac:dyDescent="0.25">
      <c r="A3553" t="s">
        <v>5959</v>
      </c>
      <c r="B3553" s="42" t="s">
        <v>2003</v>
      </c>
      <c r="C3553" s="42" t="s">
        <v>303</v>
      </c>
      <c r="D3553" s="42" t="s">
        <v>783</v>
      </c>
      <c r="E3553" s="42" t="s">
        <v>4563</v>
      </c>
      <c r="F3553" s="40">
        <v>240</v>
      </c>
    </row>
    <row r="3554" spans="1:6" x14ac:dyDescent="0.25">
      <c r="A3554" t="s">
        <v>5959</v>
      </c>
      <c r="B3554" s="42" t="s">
        <v>2003</v>
      </c>
      <c r="C3554" s="42" t="s">
        <v>303</v>
      </c>
      <c r="D3554" s="42" t="s">
        <v>785</v>
      </c>
      <c r="E3554" s="42" t="s">
        <v>4564</v>
      </c>
      <c r="F3554" s="40">
        <v>241</v>
      </c>
    </row>
    <row r="3555" spans="1:6" x14ac:dyDescent="0.25">
      <c r="A3555" t="s">
        <v>5959</v>
      </c>
      <c r="B3555" s="42" t="s">
        <v>2003</v>
      </c>
      <c r="C3555" s="42" t="s">
        <v>303</v>
      </c>
      <c r="D3555" s="42" t="s">
        <v>787</v>
      </c>
      <c r="E3555" s="42" t="s">
        <v>4565</v>
      </c>
      <c r="F3555" s="40">
        <v>242</v>
      </c>
    </row>
    <row r="3556" spans="1:6" x14ac:dyDescent="0.25">
      <c r="A3556" t="s">
        <v>5959</v>
      </c>
      <c r="B3556" s="42" t="s">
        <v>2003</v>
      </c>
      <c r="C3556" s="42" t="s">
        <v>303</v>
      </c>
      <c r="D3556" s="42" t="s">
        <v>789</v>
      </c>
      <c r="E3556" s="42" t="s">
        <v>4566</v>
      </c>
      <c r="F3556" s="40">
        <v>243</v>
      </c>
    </row>
    <row r="3557" spans="1:6" x14ac:dyDescent="0.25">
      <c r="A3557" t="s">
        <v>5959</v>
      </c>
      <c r="B3557" s="42" t="s">
        <v>2003</v>
      </c>
      <c r="C3557" s="42" t="s">
        <v>303</v>
      </c>
      <c r="D3557" s="42" t="s">
        <v>791</v>
      </c>
      <c r="E3557" s="42" t="s">
        <v>4567</v>
      </c>
      <c r="F3557" s="40">
        <v>244</v>
      </c>
    </row>
    <row r="3558" spans="1:6" x14ac:dyDescent="0.25">
      <c r="A3558" t="s">
        <v>5959</v>
      </c>
      <c r="B3558" s="42" t="s">
        <v>2003</v>
      </c>
      <c r="C3558" s="42" t="s">
        <v>303</v>
      </c>
      <c r="D3558" s="42" t="s">
        <v>793</v>
      </c>
      <c r="E3558" s="42" t="s">
        <v>4568</v>
      </c>
      <c r="F3558" s="40">
        <v>245</v>
      </c>
    </row>
    <row r="3559" spans="1:6" x14ac:dyDescent="0.25">
      <c r="A3559" t="s">
        <v>5959</v>
      </c>
      <c r="B3559" s="42" t="s">
        <v>2003</v>
      </c>
      <c r="C3559" s="42" t="s">
        <v>303</v>
      </c>
      <c r="D3559" s="42" t="s">
        <v>795</v>
      </c>
      <c r="E3559" s="42" t="s">
        <v>4569</v>
      </c>
      <c r="F3559" s="40">
        <v>246</v>
      </c>
    </row>
    <row r="3560" spans="1:6" x14ac:dyDescent="0.25">
      <c r="A3560" t="s">
        <v>5959</v>
      </c>
      <c r="B3560" s="42" t="s">
        <v>2003</v>
      </c>
      <c r="C3560" s="42" t="s">
        <v>303</v>
      </c>
      <c r="D3560" s="42" t="s">
        <v>797</v>
      </c>
      <c r="E3560" s="42" t="s">
        <v>4570</v>
      </c>
      <c r="F3560" s="40">
        <v>247</v>
      </c>
    </row>
    <row r="3561" spans="1:6" x14ac:dyDescent="0.25">
      <c r="A3561" t="s">
        <v>5959</v>
      </c>
      <c r="B3561" s="42" t="s">
        <v>2003</v>
      </c>
      <c r="C3561" s="42" t="s">
        <v>303</v>
      </c>
      <c r="D3561" s="42" t="s">
        <v>799</v>
      </c>
      <c r="E3561" s="42" t="s">
        <v>4571</v>
      </c>
      <c r="F3561" s="40">
        <v>248</v>
      </c>
    </row>
    <row r="3562" spans="1:6" x14ac:dyDescent="0.25">
      <c r="A3562" t="s">
        <v>5959</v>
      </c>
      <c r="B3562" s="42" t="s">
        <v>2003</v>
      </c>
      <c r="C3562" s="42" t="s">
        <v>303</v>
      </c>
      <c r="D3562" s="42" t="s">
        <v>801</v>
      </c>
      <c r="E3562" s="42" t="s">
        <v>4572</v>
      </c>
      <c r="F3562" s="40">
        <v>249</v>
      </c>
    </row>
    <row r="3563" spans="1:6" x14ac:dyDescent="0.25">
      <c r="A3563" t="s">
        <v>5959</v>
      </c>
      <c r="B3563" s="42" t="s">
        <v>2003</v>
      </c>
      <c r="C3563" s="42" t="s">
        <v>303</v>
      </c>
      <c r="D3563" s="42" t="s">
        <v>803</v>
      </c>
      <c r="E3563" s="42" t="s">
        <v>4573</v>
      </c>
      <c r="F3563" s="40">
        <v>250</v>
      </c>
    </row>
    <row r="3564" spans="1:6" x14ac:dyDescent="0.25">
      <c r="A3564" t="s">
        <v>5959</v>
      </c>
      <c r="B3564" s="42" t="s">
        <v>2003</v>
      </c>
      <c r="C3564" s="42" t="s">
        <v>303</v>
      </c>
      <c r="D3564" s="42" t="s">
        <v>805</v>
      </c>
      <c r="E3564" s="42" t="s">
        <v>4574</v>
      </c>
      <c r="F3564" s="40">
        <v>251</v>
      </c>
    </row>
    <row r="3565" spans="1:6" x14ac:dyDescent="0.25">
      <c r="A3565" t="s">
        <v>5959</v>
      </c>
      <c r="B3565" s="42" t="s">
        <v>2003</v>
      </c>
      <c r="C3565" s="42" t="s">
        <v>303</v>
      </c>
      <c r="D3565" s="42" t="s">
        <v>807</v>
      </c>
      <c r="E3565" s="42" t="s">
        <v>4575</v>
      </c>
      <c r="F3565" s="40">
        <v>252</v>
      </c>
    </row>
    <row r="3566" spans="1:6" x14ac:dyDescent="0.25">
      <c r="A3566" t="s">
        <v>5959</v>
      </c>
      <c r="B3566" s="42" t="s">
        <v>2003</v>
      </c>
      <c r="C3566" s="42" t="s">
        <v>303</v>
      </c>
      <c r="D3566" s="42" t="s">
        <v>809</v>
      </c>
      <c r="E3566" s="42" t="s">
        <v>4576</v>
      </c>
      <c r="F3566" s="40">
        <v>253</v>
      </c>
    </row>
    <row r="3567" spans="1:6" x14ac:dyDescent="0.25">
      <c r="A3567" t="s">
        <v>5959</v>
      </c>
      <c r="B3567" s="42" t="s">
        <v>2003</v>
      </c>
      <c r="C3567" s="42" t="s">
        <v>303</v>
      </c>
      <c r="D3567" s="42" t="s">
        <v>811</v>
      </c>
      <c r="E3567" s="42" t="s">
        <v>4577</v>
      </c>
      <c r="F3567" s="40">
        <v>254</v>
      </c>
    </row>
    <row r="3568" spans="1:6" x14ac:dyDescent="0.25">
      <c r="A3568" t="s">
        <v>5959</v>
      </c>
      <c r="B3568" s="42" t="s">
        <v>2003</v>
      </c>
      <c r="C3568" s="42" t="s">
        <v>303</v>
      </c>
      <c r="D3568" s="42" t="s">
        <v>813</v>
      </c>
      <c r="E3568" s="42" t="s">
        <v>4578</v>
      </c>
      <c r="F3568" s="40">
        <v>255</v>
      </c>
    </row>
    <row r="3569" spans="1:6" x14ac:dyDescent="0.25">
      <c r="A3569" t="s">
        <v>5959</v>
      </c>
      <c r="B3569" s="42" t="s">
        <v>2003</v>
      </c>
      <c r="C3569" s="42" t="s">
        <v>303</v>
      </c>
      <c r="D3569" s="42" t="s">
        <v>815</v>
      </c>
      <c r="E3569" s="42" t="s">
        <v>4579</v>
      </c>
      <c r="F3569" s="40">
        <v>256</v>
      </c>
    </row>
    <row r="3570" spans="1:6" x14ac:dyDescent="0.25">
      <c r="A3570" t="s">
        <v>5959</v>
      </c>
      <c r="B3570" s="42" t="s">
        <v>2003</v>
      </c>
      <c r="C3570" s="42" t="s">
        <v>303</v>
      </c>
      <c r="D3570" s="42" t="s">
        <v>817</v>
      </c>
      <c r="E3570" s="42" t="s">
        <v>4580</v>
      </c>
      <c r="F3570" s="40">
        <v>257</v>
      </c>
    </row>
    <row r="3571" spans="1:6" x14ac:dyDescent="0.25">
      <c r="A3571" t="s">
        <v>5959</v>
      </c>
      <c r="B3571" s="42" t="s">
        <v>2003</v>
      </c>
      <c r="C3571" s="42" t="s">
        <v>303</v>
      </c>
      <c r="D3571" s="42" t="s">
        <v>819</v>
      </c>
      <c r="E3571" s="42" t="s">
        <v>4581</v>
      </c>
      <c r="F3571" s="40">
        <v>258</v>
      </c>
    </row>
    <row r="3572" spans="1:6" x14ac:dyDescent="0.25">
      <c r="A3572" t="s">
        <v>5959</v>
      </c>
      <c r="B3572" s="42" t="s">
        <v>2003</v>
      </c>
      <c r="C3572" s="42" t="s">
        <v>303</v>
      </c>
      <c r="D3572" s="42" t="s">
        <v>821</v>
      </c>
      <c r="E3572" s="42" t="s">
        <v>4582</v>
      </c>
      <c r="F3572" s="40">
        <v>259</v>
      </c>
    </row>
    <row r="3573" spans="1:6" x14ac:dyDescent="0.25">
      <c r="A3573" t="s">
        <v>5959</v>
      </c>
      <c r="B3573" s="42" t="s">
        <v>2003</v>
      </c>
      <c r="C3573" s="42" t="s">
        <v>303</v>
      </c>
      <c r="D3573" s="42" t="s">
        <v>823</v>
      </c>
      <c r="E3573" s="42" t="s">
        <v>4583</v>
      </c>
      <c r="F3573" s="40">
        <v>260</v>
      </c>
    </row>
    <row r="3574" spans="1:6" x14ac:dyDescent="0.25">
      <c r="A3574" t="s">
        <v>5959</v>
      </c>
      <c r="B3574" s="42" t="s">
        <v>2003</v>
      </c>
      <c r="C3574" s="42" t="s">
        <v>303</v>
      </c>
      <c r="D3574" s="42" t="s">
        <v>825</v>
      </c>
      <c r="E3574" s="42" t="s">
        <v>4584</v>
      </c>
      <c r="F3574" s="40">
        <v>261</v>
      </c>
    </row>
    <row r="3575" spans="1:6" x14ac:dyDescent="0.25">
      <c r="A3575" t="s">
        <v>5959</v>
      </c>
      <c r="B3575" s="42" t="s">
        <v>2003</v>
      </c>
      <c r="C3575" s="42" t="s">
        <v>303</v>
      </c>
      <c r="D3575" s="42" t="s">
        <v>827</v>
      </c>
      <c r="E3575" s="42" t="s">
        <v>4585</v>
      </c>
      <c r="F3575" s="40">
        <v>262</v>
      </c>
    </row>
    <row r="3576" spans="1:6" x14ac:dyDescent="0.25">
      <c r="A3576" t="s">
        <v>5959</v>
      </c>
      <c r="B3576" s="42" t="s">
        <v>2003</v>
      </c>
      <c r="C3576" s="42" t="s">
        <v>303</v>
      </c>
      <c r="D3576" s="42" t="s">
        <v>829</v>
      </c>
      <c r="E3576" s="42" t="s">
        <v>4586</v>
      </c>
      <c r="F3576" s="40">
        <v>263</v>
      </c>
    </row>
    <row r="3577" spans="1:6" x14ac:dyDescent="0.25">
      <c r="A3577" t="s">
        <v>5959</v>
      </c>
      <c r="B3577" s="42" t="s">
        <v>2003</v>
      </c>
      <c r="C3577" s="42" t="s">
        <v>303</v>
      </c>
      <c r="D3577" s="42" t="s">
        <v>831</v>
      </c>
      <c r="E3577" s="42" t="s">
        <v>4587</v>
      </c>
      <c r="F3577" s="40">
        <v>264</v>
      </c>
    </row>
    <row r="3578" spans="1:6" x14ac:dyDescent="0.25">
      <c r="A3578" t="s">
        <v>5959</v>
      </c>
      <c r="B3578" s="42" t="s">
        <v>2003</v>
      </c>
      <c r="C3578" s="42" t="s">
        <v>303</v>
      </c>
      <c r="D3578" s="42" t="s">
        <v>833</v>
      </c>
      <c r="E3578" s="42" t="s">
        <v>4588</v>
      </c>
      <c r="F3578" s="40">
        <v>265</v>
      </c>
    </row>
    <row r="3579" spans="1:6" x14ac:dyDescent="0.25">
      <c r="A3579" t="s">
        <v>5959</v>
      </c>
      <c r="B3579" s="42" t="s">
        <v>2003</v>
      </c>
      <c r="C3579" s="42" t="s">
        <v>303</v>
      </c>
      <c r="D3579" s="42" t="s">
        <v>835</v>
      </c>
      <c r="E3579" s="42" t="s">
        <v>4589</v>
      </c>
      <c r="F3579" s="40">
        <v>266</v>
      </c>
    </row>
    <row r="3580" spans="1:6" x14ac:dyDescent="0.25">
      <c r="A3580" t="s">
        <v>5959</v>
      </c>
      <c r="B3580" s="42" t="s">
        <v>2003</v>
      </c>
      <c r="C3580" s="42" t="s">
        <v>303</v>
      </c>
      <c r="D3580" s="42" t="s">
        <v>837</v>
      </c>
      <c r="E3580" s="42" t="s">
        <v>4590</v>
      </c>
      <c r="F3580" s="40">
        <v>267</v>
      </c>
    </row>
    <row r="3581" spans="1:6" x14ac:dyDescent="0.25">
      <c r="A3581" t="s">
        <v>5959</v>
      </c>
      <c r="B3581" s="42" t="s">
        <v>2003</v>
      </c>
      <c r="C3581" s="42" t="s">
        <v>303</v>
      </c>
      <c r="D3581" s="42" t="s">
        <v>839</v>
      </c>
      <c r="E3581" s="42" t="s">
        <v>4591</v>
      </c>
      <c r="F3581" s="40">
        <v>268</v>
      </c>
    </row>
    <row r="3582" spans="1:6" x14ac:dyDescent="0.25">
      <c r="A3582" t="s">
        <v>5959</v>
      </c>
      <c r="B3582" s="42" t="s">
        <v>2003</v>
      </c>
      <c r="C3582" s="42" t="s">
        <v>303</v>
      </c>
      <c r="D3582" s="42" t="s">
        <v>841</v>
      </c>
      <c r="E3582" s="42" t="s">
        <v>4592</v>
      </c>
      <c r="F3582" s="40">
        <v>269</v>
      </c>
    </row>
    <row r="3583" spans="1:6" x14ac:dyDescent="0.25">
      <c r="A3583" t="s">
        <v>5959</v>
      </c>
      <c r="B3583" s="42" t="s">
        <v>2003</v>
      </c>
      <c r="C3583" s="42" t="s">
        <v>303</v>
      </c>
      <c r="D3583" s="42" t="s">
        <v>843</v>
      </c>
      <c r="E3583" s="42" t="s">
        <v>4593</v>
      </c>
      <c r="F3583" s="40">
        <v>270</v>
      </c>
    </row>
    <row r="3584" spans="1:6" x14ac:dyDescent="0.25">
      <c r="A3584" t="s">
        <v>5959</v>
      </c>
      <c r="B3584" s="42" t="s">
        <v>2003</v>
      </c>
      <c r="C3584" s="42" t="s">
        <v>303</v>
      </c>
      <c r="D3584" s="42" t="s">
        <v>845</v>
      </c>
      <c r="E3584" s="42" t="s">
        <v>4594</v>
      </c>
      <c r="F3584" s="40">
        <v>271</v>
      </c>
    </row>
    <row r="3585" spans="1:6" x14ac:dyDescent="0.25">
      <c r="A3585" t="s">
        <v>5959</v>
      </c>
      <c r="B3585" s="42" t="s">
        <v>2003</v>
      </c>
      <c r="C3585" s="42" t="s">
        <v>303</v>
      </c>
      <c r="D3585" s="42" t="s">
        <v>847</v>
      </c>
      <c r="E3585" s="42" t="s">
        <v>4595</v>
      </c>
      <c r="F3585" s="40">
        <v>272</v>
      </c>
    </row>
    <row r="3586" spans="1:6" x14ac:dyDescent="0.25">
      <c r="A3586" t="s">
        <v>5959</v>
      </c>
      <c r="B3586" s="42" t="s">
        <v>2003</v>
      </c>
      <c r="C3586" s="42" t="s">
        <v>303</v>
      </c>
      <c r="D3586" s="42" t="s">
        <v>849</v>
      </c>
      <c r="E3586" s="42" t="s">
        <v>4596</v>
      </c>
      <c r="F3586" s="40">
        <v>273</v>
      </c>
    </row>
    <row r="3587" spans="1:6" x14ac:dyDescent="0.25">
      <c r="A3587" t="s">
        <v>5959</v>
      </c>
      <c r="B3587" s="42" t="s">
        <v>2003</v>
      </c>
      <c r="C3587" s="42" t="s">
        <v>303</v>
      </c>
      <c r="D3587" s="42" t="s">
        <v>851</v>
      </c>
      <c r="E3587" s="42" t="s">
        <v>4597</v>
      </c>
      <c r="F3587" s="40">
        <v>274</v>
      </c>
    </row>
    <row r="3588" spans="1:6" x14ac:dyDescent="0.25">
      <c r="A3588" t="s">
        <v>5959</v>
      </c>
      <c r="B3588" s="42" t="s">
        <v>2003</v>
      </c>
      <c r="C3588" s="42" t="s">
        <v>303</v>
      </c>
      <c r="D3588" s="42" t="s">
        <v>853</v>
      </c>
      <c r="E3588" s="42" t="s">
        <v>4598</v>
      </c>
      <c r="F3588" s="40">
        <v>275</v>
      </c>
    </row>
    <row r="3589" spans="1:6" x14ac:dyDescent="0.25">
      <c r="A3589" t="s">
        <v>5959</v>
      </c>
      <c r="B3589" s="42" t="s">
        <v>2003</v>
      </c>
      <c r="C3589" s="42" t="s">
        <v>303</v>
      </c>
      <c r="D3589" s="42" t="s">
        <v>855</v>
      </c>
      <c r="E3589" s="42" t="s">
        <v>4599</v>
      </c>
      <c r="F3589" s="40">
        <v>276</v>
      </c>
    </row>
    <row r="3590" spans="1:6" x14ac:dyDescent="0.25">
      <c r="A3590" t="s">
        <v>5959</v>
      </c>
      <c r="B3590" s="42" t="s">
        <v>2003</v>
      </c>
      <c r="C3590" s="42" t="s">
        <v>303</v>
      </c>
      <c r="D3590" s="42" t="s">
        <v>857</v>
      </c>
      <c r="E3590" s="42" t="s">
        <v>4600</v>
      </c>
      <c r="F3590" s="40">
        <v>277</v>
      </c>
    </row>
    <row r="3591" spans="1:6" x14ac:dyDescent="0.25">
      <c r="A3591" t="s">
        <v>5959</v>
      </c>
      <c r="B3591" s="42" t="s">
        <v>2003</v>
      </c>
      <c r="C3591" s="42" t="s">
        <v>303</v>
      </c>
      <c r="D3591" s="42" t="s">
        <v>859</v>
      </c>
      <c r="E3591" s="42" t="s">
        <v>4601</v>
      </c>
      <c r="F3591" s="40">
        <v>278</v>
      </c>
    </row>
    <row r="3592" spans="1:6" x14ac:dyDescent="0.25">
      <c r="A3592" t="s">
        <v>5959</v>
      </c>
      <c r="B3592" s="42" t="s">
        <v>2003</v>
      </c>
      <c r="C3592" s="42" t="s">
        <v>303</v>
      </c>
      <c r="D3592" s="42" t="s">
        <v>861</v>
      </c>
      <c r="E3592" s="42" t="s">
        <v>4602</v>
      </c>
      <c r="F3592" s="40">
        <v>279</v>
      </c>
    </row>
    <row r="3593" spans="1:6" x14ac:dyDescent="0.25">
      <c r="A3593" t="s">
        <v>5959</v>
      </c>
      <c r="B3593" s="42" t="s">
        <v>2003</v>
      </c>
      <c r="C3593" s="42" t="s">
        <v>303</v>
      </c>
      <c r="D3593" s="42" t="s">
        <v>863</v>
      </c>
      <c r="E3593" s="42" t="s">
        <v>4603</v>
      </c>
      <c r="F3593" s="40">
        <v>280</v>
      </c>
    </row>
    <row r="3594" spans="1:6" x14ac:dyDescent="0.25">
      <c r="A3594" t="s">
        <v>5959</v>
      </c>
      <c r="B3594" s="42" t="s">
        <v>2003</v>
      </c>
      <c r="C3594" s="42" t="s">
        <v>303</v>
      </c>
      <c r="D3594" s="42" t="s">
        <v>865</v>
      </c>
      <c r="E3594" s="42" t="s">
        <v>4604</v>
      </c>
      <c r="F3594" s="40">
        <v>281</v>
      </c>
    </row>
    <row r="3595" spans="1:6" x14ac:dyDescent="0.25">
      <c r="A3595" t="s">
        <v>5959</v>
      </c>
      <c r="B3595" s="42" t="s">
        <v>2003</v>
      </c>
      <c r="C3595" s="42" t="s">
        <v>303</v>
      </c>
      <c r="D3595" s="42" t="s">
        <v>867</v>
      </c>
      <c r="E3595" s="42" t="s">
        <v>4605</v>
      </c>
      <c r="F3595" s="40">
        <v>282</v>
      </c>
    </row>
    <row r="3596" spans="1:6" x14ac:dyDescent="0.25">
      <c r="A3596" t="s">
        <v>5959</v>
      </c>
      <c r="B3596" s="42" t="s">
        <v>2003</v>
      </c>
      <c r="C3596" s="42" t="s">
        <v>303</v>
      </c>
      <c r="D3596" s="42" t="s">
        <v>869</v>
      </c>
      <c r="E3596" s="42" t="s">
        <v>4606</v>
      </c>
      <c r="F3596" s="40">
        <v>283</v>
      </c>
    </row>
    <row r="3597" spans="1:6" x14ac:dyDescent="0.25">
      <c r="A3597" t="s">
        <v>5959</v>
      </c>
      <c r="B3597" s="42" t="s">
        <v>2003</v>
      </c>
      <c r="C3597" s="42" t="s">
        <v>303</v>
      </c>
      <c r="D3597" s="42" t="s">
        <v>871</v>
      </c>
      <c r="E3597" s="42" t="s">
        <v>4607</v>
      </c>
      <c r="F3597" s="40">
        <v>284</v>
      </c>
    </row>
    <row r="3598" spans="1:6" x14ac:dyDescent="0.25">
      <c r="A3598" t="s">
        <v>5959</v>
      </c>
      <c r="B3598" s="42" t="s">
        <v>2003</v>
      </c>
      <c r="C3598" s="42" t="s">
        <v>303</v>
      </c>
      <c r="D3598" s="42" t="s">
        <v>873</v>
      </c>
      <c r="E3598" s="42" t="s">
        <v>4608</v>
      </c>
      <c r="F3598" s="40">
        <v>285</v>
      </c>
    </row>
    <row r="3599" spans="1:6" x14ac:dyDescent="0.25">
      <c r="A3599" t="s">
        <v>5959</v>
      </c>
      <c r="B3599" s="42" t="s">
        <v>2003</v>
      </c>
      <c r="C3599" s="42" t="s">
        <v>303</v>
      </c>
      <c r="D3599" s="42" t="s">
        <v>875</v>
      </c>
      <c r="E3599" s="42" t="s">
        <v>4609</v>
      </c>
      <c r="F3599" s="40">
        <v>286</v>
      </c>
    </row>
    <row r="3600" spans="1:6" x14ac:dyDescent="0.25">
      <c r="A3600" t="s">
        <v>5959</v>
      </c>
      <c r="B3600" s="42" t="s">
        <v>2003</v>
      </c>
      <c r="C3600" s="42" t="s">
        <v>303</v>
      </c>
      <c r="D3600" s="42" t="s">
        <v>877</v>
      </c>
      <c r="E3600" s="42" t="s">
        <v>4610</v>
      </c>
      <c r="F3600" s="40">
        <v>287</v>
      </c>
    </row>
    <row r="3601" spans="1:6" x14ac:dyDescent="0.25">
      <c r="A3601" t="s">
        <v>5959</v>
      </c>
      <c r="B3601" s="42" t="s">
        <v>2003</v>
      </c>
      <c r="C3601" s="42" t="s">
        <v>303</v>
      </c>
      <c r="D3601" s="42" t="s">
        <v>879</v>
      </c>
      <c r="E3601" s="42" t="s">
        <v>4611</v>
      </c>
      <c r="F3601" s="40">
        <v>288</v>
      </c>
    </row>
    <row r="3602" spans="1:6" x14ac:dyDescent="0.25">
      <c r="A3602" t="s">
        <v>5959</v>
      </c>
      <c r="B3602" s="42" t="s">
        <v>2003</v>
      </c>
      <c r="C3602" s="42" t="s">
        <v>303</v>
      </c>
      <c r="D3602" s="42" t="s">
        <v>881</v>
      </c>
      <c r="E3602" s="42" t="s">
        <v>4612</v>
      </c>
      <c r="F3602" s="40">
        <v>289</v>
      </c>
    </row>
    <row r="3603" spans="1:6" x14ac:dyDescent="0.25">
      <c r="A3603" t="s">
        <v>5959</v>
      </c>
      <c r="B3603" s="42" t="s">
        <v>2003</v>
      </c>
      <c r="C3603" s="42" t="s">
        <v>303</v>
      </c>
      <c r="D3603" s="42" t="s">
        <v>883</v>
      </c>
      <c r="E3603" s="42" t="s">
        <v>4613</v>
      </c>
      <c r="F3603" s="40">
        <v>290</v>
      </c>
    </row>
    <row r="3604" spans="1:6" x14ac:dyDescent="0.25">
      <c r="A3604" t="s">
        <v>5959</v>
      </c>
      <c r="B3604" s="42" t="s">
        <v>2003</v>
      </c>
      <c r="C3604" s="42" t="s">
        <v>303</v>
      </c>
      <c r="D3604" s="42" t="s">
        <v>885</v>
      </c>
      <c r="E3604" s="42" t="s">
        <v>4614</v>
      </c>
      <c r="F3604" s="40">
        <v>291</v>
      </c>
    </row>
    <row r="3605" spans="1:6" x14ac:dyDescent="0.25">
      <c r="A3605" t="s">
        <v>5959</v>
      </c>
      <c r="B3605" s="42" t="s">
        <v>2003</v>
      </c>
      <c r="C3605" s="42" t="s">
        <v>303</v>
      </c>
      <c r="D3605" s="42" t="s">
        <v>887</v>
      </c>
      <c r="E3605" s="42" t="s">
        <v>4615</v>
      </c>
      <c r="F3605" s="40">
        <v>292</v>
      </c>
    </row>
    <row r="3606" spans="1:6" x14ac:dyDescent="0.25">
      <c r="A3606" t="s">
        <v>5959</v>
      </c>
      <c r="B3606" s="42" t="s">
        <v>2003</v>
      </c>
      <c r="C3606" s="42" t="s">
        <v>303</v>
      </c>
      <c r="D3606" s="42" t="s">
        <v>889</v>
      </c>
      <c r="E3606" s="42" t="s">
        <v>4616</v>
      </c>
      <c r="F3606" s="40">
        <v>293</v>
      </c>
    </row>
    <row r="3607" spans="1:6" x14ac:dyDescent="0.25">
      <c r="A3607" t="s">
        <v>5959</v>
      </c>
      <c r="B3607" s="42" t="s">
        <v>2003</v>
      </c>
      <c r="C3607" s="42" t="s">
        <v>303</v>
      </c>
      <c r="D3607" s="42" t="s">
        <v>891</v>
      </c>
      <c r="E3607" s="42" t="s">
        <v>4617</v>
      </c>
      <c r="F3607" s="40">
        <v>294</v>
      </c>
    </row>
    <row r="3608" spans="1:6" x14ac:dyDescent="0.25">
      <c r="A3608" t="s">
        <v>5959</v>
      </c>
      <c r="B3608" s="42" t="s">
        <v>2003</v>
      </c>
      <c r="C3608" s="42" t="s">
        <v>303</v>
      </c>
      <c r="D3608" s="42" t="s">
        <v>893</v>
      </c>
      <c r="E3608" s="42" t="s">
        <v>4618</v>
      </c>
      <c r="F3608" s="40">
        <v>295</v>
      </c>
    </row>
    <row r="3609" spans="1:6" x14ac:dyDescent="0.25">
      <c r="A3609" t="s">
        <v>5959</v>
      </c>
      <c r="B3609" s="42" t="s">
        <v>2003</v>
      </c>
      <c r="C3609" s="42" t="s">
        <v>303</v>
      </c>
      <c r="D3609" s="42" t="s">
        <v>895</v>
      </c>
      <c r="E3609" s="42" t="s">
        <v>4619</v>
      </c>
      <c r="F3609" s="40">
        <v>296</v>
      </c>
    </row>
    <row r="3610" spans="1:6" x14ac:dyDescent="0.25">
      <c r="A3610" t="s">
        <v>5959</v>
      </c>
      <c r="B3610" s="42" t="s">
        <v>2003</v>
      </c>
      <c r="C3610" s="42" t="s">
        <v>303</v>
      </c>
      <c r="D3610" s="42" t="s">
        <v>897</v>
      </c>
      <c r="E3610" s="42" t="s">
        <v>4620</v>
      </c>
      <c r="F3610" s="40">
        <v>297</v>
      </c>
    </row>
    <row r="3611" spans="1:6" x14ac:dyDescent="0.25">
      <c r="A3611" t="s">
        <v>5959</v>
      </c>
      <c r="B3611" s="42" t="s">
        <v>2003</v>
      </c>
      <c r="C3611" s="42" t="s">
        <v>303</v>
      </c>
      <c r="D3611" s="42" t="s">
        <v>899</v>
      </c>
      <c r="E3611" s="42" t="s">
        <v>4621</v>
      </c>
      <c r="F3611" s="40">
        <v>298</v>
      </c>
    </row>
    <row r="3612" spans="1:6" x14ac:dyDescent="0.25">
      <c r="A3612" t="s">
        <v>5959</v>
      </c>
      <c r="B3612" s="42" t="s">
        <v>2003</v>
      </c>
      <c r="C3612" s="42" t="s">
        <v>303</v>
      </c>
      <c r="D3612" s="42" t="s">
        <v>901</v>
      </c>
      <c r="E3612" s="42" t="s">
        <v>4622</v>
      </c>
      <c r="F3612" s="40">
        <v>299</v>
      </c>
    </row>
    <row r="3613" spans="1:6" x14ac:dyDescent="0.25">
      <c r="A3613" t="s">
        <v>5959</v>
      </c>
      <c r="B3613" s="42" t="s">
        <v>2003</v>
      </c>
      <c r="C3613" s="42" t="s">
        <v>303</v>
      </c>
      <c r="D3613" s="42" t="s">
        <v>903</v>
      </c>
      <c r="E3613" s="42" t="s">
        <v>4623</v>
      </c>
      <c r="F3613" s="40">
        <v>300</v>
      </c>
    </row>
    <row r="3614" spans="1:6" x14ac:dyDescent="0.25">
      <c r="A3614" t="s">
        <v>5959</v>
      </c>
      <c r="B3614" s="42" t="s">
        <v>2003</v>
      </c>
      <c r="C3614" s="42" t="s">
        <v>303</v>
      </c>
      <c r="D3614" s="42" t="s">
        <v>905</v>
      </c>
      <c r="E3614" s="42" t="s">
        <v>4624</v>
      </c>
      <c r="F3614" s="40">
        <v>301</v>
      </c>
    </row>
    <row r="3615" spans="1:6" x14ac:dyDescent="0.25">
      <c r="A3615" t="s">
        <v>5959</v>
      </c>
      <c r="B3615" s="42" t="s">
        <v>2003</v>
      </c>
      <c r="C3615" s="42" t="s">
        <v>303</v>
      </c>
      <c r="D3615" s="42" t="s">
        <v>907</v>
      </c>
      <c r="E3615" s="42" t="s">
        <v>4625</v>
      </c>
      <c r="F3615" s="40">
        <v>302</v>
      </c>
    </row>
    <row r="3616" spans="1:6" x14ac:dyDescent="0.25">
      <c r="A3616" t="s">
        <v>5959</v>
      </c>
      <c r="B3616" s="42" t="s">
        <v>2003</v>
      </c>
      <c r="C3616" s="42" t="s">
        <v>303</v>
      </c>
      <c r="D3616" s="42" t="s">
        <v>909</v>
      </c>
      <c r="E3616" s="42" t="s">
        <v>4626</v>
      </c>
      <c r="F3616" s="40">
        <v>303</v>
      </c>
    </row>
    <row r="3617" spans="1:6" x14ac:dyDescent="0.25">
      <c r="A3617" t="s">
        <v>5959</v>
      </c>
      <c r="B3617" s="42" t="s">
        <v>2003</v>
      </c>
      <c r="C3617" s="42" t="s">
        <v>303</v>
      </c>
      <c r="D3617" s="42" t="s">
        <v>911</v>
      </c>
      <c r="E3617" s="42" t="s">
        <v>4627</v>
      </c>
      <c r="F3617" s="40">
        <v>304</v>
      </c>
    </row>
    <row r="3618" spans="1:6" x14ac:dyDescent="0.25">
      <c r="A3618" t="s">
        <v>5959</v>
      </c>
      <c r="B3618" s="42" t="s">
        <v>2003</v>
      </c>
      <c r="C3618" s="42" t="s">
        <v>303</v>
      </c>
      <c r="D3618" s="42" t="s">
        <v>913</v>
      </c>
      <c r="E3618" s="42" t="s">
        <v>4628</v>
      </c>
      <c r="F3618" s="40">
        <v>305</v>
      </c>
    </row>
    <row r="3619" spans="1:6" x14ac:dyDescent="0.25">
      <c r="A3619" t="s">
        <v>5959</v>
      </c>
      <c r="B3619" s="42" t="s">
        <v>2003</v>
      </c>
      <c r="C3619" s="42" t="s">
        <v>303</v>
      </c>
      <c r="D3619" s="42" t="s">
        <v>915</v>
      </c>
      <c r="E3619" s="42" t="s">
        <v>4629</v>
      </c>
      <c r="F3619" s="40">
        <v>306</v>
      </c>
    </row>
    <row r="3620" spans="1:6" x14ac:dyDescent="0.25">
      <c r="A3620" t="s">
        <v>5959</v>
      </c>
      <c r="B3620" s="42" t="s">
        <v>2003</v>
      </c>
      <c r="C3620" s="42" t="s">
        <v>303</v>
      </c>
      <c r="D3620" s="42" t="s">
        <v>917</v>
      </c>
      <c r="E3620" s="42" t="s">
        <v>4630</v>
      </c>
      <c r="F3620" s="40">
        <v>307</v>
      </c>
    </row>
    <row r="3621" spans="1:6" x14ac:dyDescent="0.25">
      <c r="A3621" t="s">
        <v>5959</v>
      </c>
      <c r="B3621" s="42" t="s">
        <v>2003</v>
      </c>
      <c r="C3621" s="42" t="s">
        <v>303</v>
      </c>
      <c r="D3621" s="42" t="s">
        <v>919</v>
      </c>
      <c r="E3621" s="42" t="s">
        <v>4631</v>
      </c>
      <c r="F3621" s="40">
        <v>308</v>
      </c>
    </row>
    <row r="3622" spans="1:6" x14ac:dyDescent="0.25">
      <c r="A3622" t="s">
        <v>5959</v>
      </c>
      <c r="B3622" s="42" t="s">
        <v>2003</v>
      </c>
      <c r="C3622" s="42" t="s">
        <v>303</v>
      </c>
      <c r="D3622" s="42" t="s">
        <v>921</v>
      </c>
      <c r="E3622" s="42" t="s">
        <v>4632</v>
      </c>
      <c r="F3622" s="40">
        <v>309</v>
      </c>
    </row>
    <row r="3623" spans="1:6" x14ac:dyDescent="0.25">
      <c r="A3623" t="s">
        <v>5959</v>
      </c>
      <c r="B3623" s="42" t="s">
        <v>2003</v>
      </c>
      <c r="C3623" s="42" t="s">
        <v>303</v>
      </c>
      <c r="D3623" s="42" t="s">
        <v>923</v>
      </c>
      <c r="E3623" s="42" t="s">
        <v>4633</v>
      </c>
      <c r="F3623" s="40">
        <v>310</v>
      </c>
    </row>
    <row r="3624" spans="1:6" x14ac:dyDescent="0.25">
      <c r="A3624" t="s">
        <v>5959</v>
      </c>
      <c r="B3624" s="42" t="s">
        <v>2003</v>
      </c>
      <c r="C3624" s="42" t="s">
        <v>303</v>
      </c>
      <c r="D3624" s="42" t="s">
        <v>925</v>
      </c>
      <c r="E3624" s="42" t="s">
        <v>4634</v>
      </c>
      <c r="F3624" s="40">
        <v>311</v>
      </c>
    </row>
    <row r="3625" spans="1:6" x14ac:dyDescent="0.25">
      <c r="A3625" t="s">
        <v>5959</v>
      </c>
      <c r="B3625" s="42" t="s">
        <v>2003</v>
      </c>
      <c r="C3625" s="42" t="s">
        <v>303</v>
      </c>
      <c r="D3625" s="42" t="s">
        <v>927</v>
      </c>
      <c r="E3625" s="42" t="s">
        <v>4635</v>
      </c>
      <c r="F3625" s="40">
        <v>312</v>
      </c>
    </row>
    <row r="3626" spans="1:6" x14ac:dyDescent="0.25">
      <c r="A3626" t="s">
        <v>5959</v>
      </c>
      <c r="B3626" s="42" t="s">
        <v>2003</v>
      </c>
      <c r="C3626" s="42" t="s">
        <v>303</v>
      </c>
      <c r="D3626" s="42" t="s">
        <v>929</v>
      </c>
      <c r="E3626" s="42" t="s">
        <v>4636</v>
      </c>
      <c r="F3626" s="40">
        <v>313</v>
      </c>
    </row>
    <row r="3627" spans="1:6" x14ac:dyDescent="0.25">
      <c r="A3627" t="s">
        <v>5959</v>
      </c>
      <c r="B3627" s="42" t="s">
        <v>2003</v>
      </c>
      <c r="C3627" s="42" t="s">
        <v>303</v>
      </c>
      <c r="D3627" s="42" t="s">
        <v>931</v>
      </c>
      <c r="E3627" s="42" t="s">
        <v>4637</v>
      </c>
      <c r="F3627" s="40">
        <v>314</v>
      </c>
    </row>
    <row r="3628" spans="1:6" x14ac:dyDescent="0.25">
      <c r="A3628" t="s">
        <v>5959</v>
      </c>
      <c r="B3628" s="42" t="s">
        <v>2003</v>
      </c>
      <c r="C3628" s="42" t="s">
        <v>303</v>
      </c>
      <c r="D3628" s="42" t="s">
        <v>933</v>
      </c>
      <c r="E3628" s="42" t="s">
        <v>4638</v>
      </c>
      <c r="F3628" s="40">
        <v>315</v>
      </c>
    </row>
    <row r="3629" spans="1:6" x14ac:dyDescent="0.25">
      <c r="A3629" t="s">
        <v>5959</v>
      </c>
      <c r="B3629" s="42" t="s">
        <v>2003</v>
      </c>
      <c r="C3629" s="42" t="s">
        <v>303</v>
      </c>
      <c r="D3629" s="42" t="s">
        <v>935</v>
      </c>
      <c r="E3629" s="42" t="s">
        <v>4639</v>
      </c>
      <c r="F3629" s="40">
        <v>316</v>
      </c>
    </row>
    <row r="3630" spans="1:6" x14ac:dyDescent="0.25">
      <c r="A3630" t="s">
        <v>5959</v>
      </c>
      <c r="B3630" s="42" t="s">
        <v>2003</v>
      </c>
      <c r="C3630" s="42" t="s">
        <v>303</v>
      </c>
      <c r="D3630" s="42" t="s">
        <v>937</v>
      </c>
      <c r="E3630" s="42" t="s">
        <v>4640</v>
      </c>
      <c r="F3630" s="40">
        <v>317</v>
      </c>
    </row>
    <row r="3631" spans="1:6" x14ac:dyDescent="0.25">
      <c r="A3631" t="s">
        <v>5959</v>
      </c>
      <c r="B3631" s="42" t="s">
        <v>2003</v>
      </c>
      <c r="C3631" s="42" t="s">
        <v>303</v>
      </c>
      <c r="D3631" s="42" t="s">
        <v>939</v>
      </c>
      <c r="E3631" s="42" t="s">
        <v>4641</v>
      </c>
      <c r="F3631" s="40">
        <v>318</v>
      </c>
    </row>
    <row r="3632" spans="1:6" x14ac:dyDescent="0.25">
      <c r="A3632" t="s">
        <v>5959</v>
      </c>
      <c r="B3632" s="42" t="s">
        <v>2003</v>
      </c>
      <c r="C3632" s="42" t="s">
        <v>303</v>
      </c>
      <c r="D3632" s="42" t="s">
        <v>941</v>
      </c>
      <c r="E3632" s="42" t="s">
        <v>4642</v>
      </c>
      <c r="F3632" s="40">
        <v>319</v>
      </c>
    </row>
    <row r="3633" spans="1:6" x14ac:dyDescent="0.25">
      <c r="A3633" t="s">
        <v>5959</v>
      </c>
      <c r="B3633" s="42" t="s">
        <v>2003</v>
      </c>
      <c r="C3633" s="42" t="s">
        <v>303</v>
      </c>
      <c r="D3633" s="42" t="s">
        <v>943</v>
      </c>
      <c r="E3633" s="42" t="s">
        <v>4643</v>
      </c>
      <c r="F3633" s="40">
        <v>320</v>
      </c>
    </row>
    <row r="3634" spans="1:6" x14ac:dyDescent="0.25">
      <c r="A3634" t="s">
        <v>5959</v>
      </c>
      <c r="B3634" s="42" t="s">
        <v>2003</v>
      </c>
      <c r="C3634" s="42" t="s">
        <v>303</v>
      </c>
      <c r="D3634" s="42" t="s">
        <v>945</v>
      </c>
      <c r="E3634" s="42" t="s">
        <v>4644</v>
      </c>
      <c r="F3634" s="40">
        <v>321</v>
      </c>
    </row>
    <row r="3635" spans="1:6" x14ac:dyDescent="0.25">
      <c r="A3635" t="s">
        <v>5959</v>
      </c>
      <c r="B3635" s="42" t="s">
        <v>2003</v>
      </c>
      <c r="C3635" s="42" t="s">
        <v>303</v>
      </c>
      <c r="D3635" s="42" t="s">
        <v>947</v>
      </c>
      <c r="E3635" s="42" t="s">
        <v>4645</v>
      </c>
      <c r="F3635" s="40">
        <v>322</v>
      </c>
    </row>
    <row r="3636" spans="1:6" x14ac:dyDescent="0.25">
      <c r="A3636" t="s">
        <v>5959</v>
      </c>
      <c r="B3636" s="42" t="s">
        <v>2003</v>
      </c>
      <c r="C3636" s="42" t="s">
        <v>303</v>
      </c>
      <c r="D3636" s="42" t="s">
        <v>949</v>
      </c>
      <c r="E3636" s="42" t="s">
        <v>4646</v>
      </c>
      <c r="F3636" s="40">
        <v>323</v>
      </c>
    </row>
    <row r="3637" spans="1:6" x14ac:dyDescent="0.25">
      <c r="A3637" t="s">
        <v>5959</v>
      </c>
      <c r="B3637" s="42" t="s">
        <v>2003</v>
      </c>
      <c r="C3637" s="42" t="s">
        <v>303</v>
      </c>
      <c r="D3637" s="42" t="s">
        <v>951</v>
      </c>
      <c r="E3637" s="42" t="s">
        <v>4647</v>
      </c>
      <c r="F3637" s="40">
        <v>324</v>
      </c>
    </row>
    <row r="3638" spans="1:6" x14ac:dyDescent="0.25">
      <c r="A3638" t="s">
        <v>5959</v>
      </c>
      <c r="B3638" s="42" t="s">
        <v>2003</v>
      </c>
      <c r="C3638" s="42" t="s">
        <v>303</v>
      </c>
      <c r="D3638" s="42" t="s">
        <v>953</v>
      </c>
      <c r="E3638" s="42" t="s">
        <v>4648</v>
      </c>
      <c r="F3638" s="40">
        <v>325</v>
      </c>
    </row>
    <row r="3639" spans="1:6" x14ac:dyDescent="0.25">
      <c r="A3639" t="s">
        <v>5959</v>
      </c>
      <c r="B3639" s="42" t="s">
        <v>2003</v>
      </c>
      <c r="C3639" s="42" t="s">
        <v>303</v>
      </c>
      <c r="D3639" s="42" t="s">
        <v>955</v>
      </c>
      <c r="E3639" s="42" t="s">
        <v>4649</v>
      </c>
      <c r="F3639" s="40">
        <v>326</v>
      </c>
    </row>
    <row r="3640" spans="1:6" x14ac:dyDescent="0.25">
      <c r="A3640" t="s">
        <v>5959</v>
      </c>
      <c r="B3640" s="42" t="s">
        <v>2003</v>
      </c>
      <c r="C3640" s="42" t="s">
        <v>303</v>
      </c>
      <c r="D3640" s="42" t="s">
        <v>957</v>
      </c>
      <c r="E3640" s="42" t="s">
        <v>4650</v>
      </c>
      <c r="F3640" s="40">
        <v>327</v>
      </c>
    </row>
    <row r="3641" spans="1:6" x14ac:dyDescent="0.25">
      <c r="A3641" t="s">
        <v>5959</v>
      </c>
      <c r="B3641" s="42" t="s">
        <v>2003</v>
      </c>
      <c r="C3641" s="42" t="s">
        <v>303</v>
      </c>
      <c r="D3641" s="42" t="s">
        <v>959</v>
      </c>
      <c r="E3641" s="42" t="s">
        <v>4651</v>
      </c>
      <c r="F3641" s="40">
        <v>328</v>
      </c>
    </row>
    <row r="3642" spans="1:6" x14ac:dyDescent="0.25">
      <c r="A3642" t="s">
        <v>5959</v>
      </c>
      <c r="B3642" s="42" t="s">
        <v>2003</v>
      </c>
      <c r="C3642" s="42" t="s">
        <v>303</v>
      </c>
      <c r="D3642" s="42" t="s">
        <v>961</v>
      </c>
      <c r="E3642" s="42" t="s">
        <v>4652</v>
      </c>
      <c r="F3642" s="40">
        <v>329</v>
      </c>
    </row>
    <row r="3643" spans="1:6" x14ac:dyDescent="0.25">
      <c r="A3643" t="s">
        <v>5959</v>
      </c>
      <c r="B3643" s="42" t="s">
        <v>2003</v>
      </c>
      <c r="C3643" s="42" t="s">
        <v>303</v>
      </c>
      <c r="D3643" s="42" t="s">
        <v>963</v>
      </c>
      <c r="E3643" s="42" t="s">
        <v>4653</v>
      </c>
      <c r="F3643" s="40">
        <v>330</v>
      </c>
    </row>
    <row r="3644" spans="1:6" x14ac:dyDescent="0.25">
      <c r="A3644" t="s">
        <v>5959</v>
      </c>
      <c r="B3644" s="42" t="s">
        <v>2003</v>
      </c>
      <c r="C3644" s="42" t="s">
        <v>303</v>
      </c>
      <c r="D3644" s="42" t="s">
        <v>965</v>
      </c>
      <c r="E3644" s="42" t="s">
        <v>4654</v>
      </c>
      <c r="F3644" s="40">
        <v>331</v>
      </c>
    </row>
    <row r="3645" spans="1:6" x14ac:dyDescent="0.25">
      <c r="A3645" t="s">
        <v>5959</v>
      </c>
      <c r="B3645" s="42" t="s">
        <v>2003</v>
      </c>
      <c r="C3645" s="42" t="s">
        <v>303</v>
      </c>
      <c r="D3645" s="42" t="s">
        <v>967</v>
      </c>
      <c r="E3645" s="42" t="s">
        <v>4655</v>
      </c>
      <c r="F3645" s="40">
        <v>332</v>
      </c>
    </row>
    <row r="3646" spans="1:6" x14ac:dyDescent="0.25">
      <c r="A3646" t="s">
        <v>5959</v>
      </c>
      <c r="B3646" s="42" t="s">
        <v>2003</v>
      </c>
      <c r="C3646" s="42" t="s">
        <v>303</v>
      </c>
      <c r="D3646" s="42" t="s">
        <v>969</v>
      </c>
      <c r="E3646" s="42" t="s">
        <v>4656</v>
      </c>
      <c r="F3646" s="40">
        <v>333</v>
      </c>
    </row>
    <row r="3647" spans="1:6" x14ac:dyDescent="0.25">
      <c r="A3647" t="s">
        <v>5959</v>
      </c>
      <c r="B3647" s="42" t="s">
        <v>2003</v>
      </c>
      <c r="C3647" s="42" t="s">
        <v>303</v>
      </c>
      <c r="D3647" s="42" t="s">
        <v>971</v>
      </c>
      <c r="E3647" s="42" t="s">
        <v>4657</v>
      </c>
      <c r="F3647" s="40">
        <v>334</v>
      </c>
    </row>
    <row r="3648" spans="1:6" x14ac:dyDescent="0.25">
      <c r="A3648" t="s">
        <v>5959</v>
      </c>
      <c r="B3648" s="42" t="s">
        <v>2003</v>
      </c>
      <c r="C3648" s="42" t="s">
        <v>303</v>
      </c>
      <c r="D3648" s="42" t="s">
        <v>973</v>
      </c>
      <c r="E3648" s="42" t="s">
        <v>4658</v>
      </c>
      <c r="F3648" s="40">
        <v>335</v>
      </c>
    </row>
    <row r="3649" spans="1:6" x14ac:dyDescent="0.25">
      <c r="A3649" t="s">
        <v>5959</v>
      </c>
      <c r="B3649" s="42" t="s">
        <v>2003</v>
      </c>
      <c r="C3649" s="42" t="s">
        <v>303</v>
      </c>
      <c r="D3649" s="42" t="s">
        <v>975</v>
      </c>
      <c r="E3649" s="42" t="s">
        <v>4659</v>
      </c>
      <c r="F3649" s="40">
        <v>336</v>
      </c>
    </row>
    <row r="3650" spans="1:6" x14ac:dyDescent="0.25">
      <c r="A3650" t="s">
        <v>5959</v>
      </c>
      <c r="B3650" s="42" t="s">
        <v>2003</v>
      </c>
      <c r="C3650" s="42" t="s">
        <v>303</v>
      </c>
      <c r="D3650" s="42" t="s">
        <v>977</v>
      </c>
      <c r="E3650" s="42" t="s">
        <v>4660</v>
      </c>
      <c r="F3650" s="40">
        <v>337</v>
      </c>
    </row>
    <row r="3651" spans="1:6" x14ac:dyDescent="0.25">
      <c r="A3651" t="s">
        <v>5959</v>
      </c>
      <c r="B3651" s="42" t="s">
        <v>2003</v>
      </c>
      <c r="C3651" s="42" t="s">
        <v>303</v>
      </c>
      <c r="D3651" s="42" t="s">
        <v>979</v>
      </c>
      <c r="E3651" s="42" t="s">
        <v>4661</v>
      </c>
      <c r="F3651" s="40">
        <v>338</v>
      </c>
    </row>
    <row r="3652" spans="1:6" x14ac:dyDescent="0.25">
      <c r="A3652" t="s">
        <v>5959</v>
      </c>
      <c r="B3652" s="42" t="s">
        <v>2003</v>
      </c>
      <c r="C3652" s="42" t="s">
        <v>303</v>
      </c>
      <c r="D3652" s="42" t="s">
        <v>981</v>
      </c>
      <c r="E3652" s="42" t="s">
        <v>4662</v>
      </c>
      <c r="F3652" s="40">
        <v>339</v>
      </c>
    </row>
    <row r="3653" spans="1:6" x14ac:dyDescent="0.25">
      <c r="A3653" t="s">
        <v>5959</v>
      </c>
      <c r="B3653" s="42" t="s">
        <v>2003</v>
      </c>
      <c r="C3653" s="42" t="s">
        <v>303</v>
      </c>
      <c r="D3653" s="42" t="s">
        <v>983</v>
      </c>
      <c r="E3653" s="42" t="s">
        <v>4663</v>
      </c>
      <c r="F3653" s="40">
        <v>340</v>
      </c>
    </row>
    <row r="3654" spans="1:6" x14ac:dyDescent="0.25">
      <c r="A3654" t="s">
        <v>5959</v>
      </c>
      <c r="B3654" s="42" t="s">
        <v>2003</v>
      </c>
      <c r="C3654" s="42" t="s">
        <v>303</v>
      </c>
      <c r="D3654" s="42" t="s">
        <v>985</v>
      </c>
      <c r="E3654" s="42" t="s">
        <v>4664</v>
      </c>
      <c r="F3654" s="40">
        <v>341</v>
      </c>
    </row>
    <row r="3655" spans="1:6" x14ac:dyDescent="0.25">
      <c r="A3655" t="s">
        <v>5959</v>
      </c>
      <c r="B3655" s="42" t="s">
        <v>2003</v>
      </c>
      <c r="C3655" s="42" t="s">
        <v>303</v>
      </c>
      <c r="D3655" s="42" t="s">
        <v>987</v>
      </c>
      <c r="E3655" s="42" t="s">
        <v>4665</v>
      </c>
      <c r="F3655" s="40">
        <v>342</v>
      </c>
    </row>
    <row r="3656" spans="1:6" x14ac:dyDescent="0.25">
      <c r="A3656" t="s">
        <v>5959</v>
      </c>
      <c r="B3656" s="42" t="s">
        <v>2003</v>
      </c>
      <c r="C3656" s="42" t="s">
        <v>303</v>
      </c>
      <c r="D3656" s="42" t="s">
        <v>989</v>
      </c>
      <c r="E3656" s="42" t="s">
        <v>4666</v>
      </c>
      <c r="F3656" s="40">
        <v>343</v>
      </c>
    </row>
    <row r="3657" spans="1:6" x14ac:dyDescent="0.25">
      <c r="A3657" t="s">
        <v>5959</v>
      </c>
      <c r="B3657" s="42" t="s">
        <v>2003</v>
      </c>
      <c r="C3657" s="42" t="s">
        <v>303</v>
      </c>
      <c r="D3657" s="42" t="s">
        <v>991</v>
      </c>
      <c r="E3657" s="42" t="s">
        <v>4667</v>
      </c>
      <c r="F3657" s="40">
        <v>344</v>
      </c>
    </row>
    <row r="3658" spans="1:6" x14ac:dyDescent="0.25">
      <c r="A3658" t="s">
        <v>5959</v>
      </c>
      <c r="B3658" s="42" t="s">
        <v>2003</v>
      </c>
      <c r="C3658" s="42" t="s">
        <v>303</v>
      </c>
      <c r="D3658" s="42" t="s">
        <v>993</v>
      </c>
      <c r="E3658" s="42" t="s">
        <v>4668</v>
      </c>
      <c r="F3658" s="40">
        <v>345</v>
      </c>
    </row>
    <row r="3659" spans="1:6" x14ac:dyDescent="0.25">
      <c r="A3659" t="s">
        <v>5959</v>
      </c>
      <c r="B3659" s="42" t="s">
        <v>2003</v>
      </c>
      <c r="C3659" s="42" t="s">
        <v>303</v>
      </c>
      <c r="D3659" s="42" t="s">
        <v>995</v>
      </c>
      <c r="E3659" s="42" t="s">
        <v>4669</v>
      </c>
      <c r="F3659" s="40">
        <v>346</v>
      </c>
    </row>
    <row r="3660" spans="1:6" x14ac:dyDescent="0.25">
      <c r="A3660" t="s">
        <v>5959</v>
      </c>
      <c r="B3660" s="42" t="s">
        <v>2003</v>
      </c>
      <c r="C3660" s="42" t="s">
        <v>303</v>
      </c>
      <c r="D3660" s="42" t="s">
        <v>997</v>
      </c>
      <c r="E3660" s="42" t="s">
        <v>4670</v>
      </c>
      <c r="F3660" s="40">
        <v>347</v>
      </c>
    </row>
    <row r="3661" spans="1:6" x14ac:dyDescent="0.25">
      <c r="A3661" t="s">
        <v>5959</v>
      </c>
      <c r="B3661" s="42" t="s">
        <v>2003</v>
      </c>
      <c r="C3661" s="42" t="s">
        <v>303</v>
      </c>
      <c r="D3661" s="42" t="s">
        <v>999</v>
      </c>
      <c r="E3661" s="42" t="s">
        <v>4671</v>
      </c>
      <c r="F3661" s="40">
        <v>348</v>
      </c>
    </row>
    <row r="3662" spans="1:6" x14ac:dyDescent="0.25">
      <c r="A3662" t="s">
        <v>5959</v>
      </c>
      <c r="B3662" s="42" t="s">
        <v>2003</v>
      </c>
      <c r="C3662" s="42" t="s">
        <v>303</v>
      </c>
      <c r="D3662" s="42" t="s">
        <v>1001</v>
      </c>
      <c r="E3662" s="42" t="s">
        <v>4672</v>
      </c>
      <c r="F3662" s="40">
        <v>349</v>
      </c>
    </row>
    <row r="3663" spans="1:6" x14ac:dyDescent="0.25">
      <c r="A3663" t="s">
        <v>5959</v>
      </c>
      <c r="B3663" s="42" t="s">
        <v>2003</v>
      </c>
      <c r="C3663" s="42" t="s">
        <v>303</v>
      </c>
      <c r="D3663" s="42" t="s">
        <v>1003</v>
      </c>
      <c r="E3663" s="42" t="s">
        <v>4673</v>
      </c>
      <c r="F3663" s="40">
        <v>350</v>
      </c>
    </row>
    <row r="3664" spans="1:6" x14ac:dyDescent="0.25">
      <c r="A3664" t="s">
        <v>5959</v>
      </c>
      <c r="B3664" s="42" t="s">
        <v>2003</v>
      </c>
      <c r="C3664" s="42" t="s">
        <v>303</v>
      </c>
      <c r="D3664" s="42" t="s">
        <v>1005</v>
      </c>
      <c r="E3664" s="42" t="s">
        <v>4674</v>
      </c>
      <c r="F3664" s="40">
        <v>351</v>
      </c>
    </row>
    <row r="3665" spans="1:6" x14ac:dyDescent="0.25">
      <c r="A3665" t="s">
        <v>5959</v>
      </c>
      <c r="B3665" s="42" t="s">
        <v>2003</v>
      </c>
      <c r="C3665" s="42" t="s">
        <v>303</v>
      </c>
      <c r="D3665" s="42" t="s">
        <v>1007</v>
      </c>
      <c r="E3665" s="42" t="s">
        <v>4675</v>
      </c>
      <c r="F3665" s="40">
        <v>352</v>
      </c>
    </row>
    <row r="3666" spans="1:6" x14ac:dyDescent="0.25">
      <c r="A3666" t="s">
        <v>5959</v>
      </c>
      <c r="B3666" s="42" t="s">
        <v>2003</v>
      </c>
      <c r="C3666" s="42" t="s">
        <v>303</v>
      </c>
      <c r="D3666" s="42" t="s">
        <v>1009</v>
      </c>
      <c r="E3666" s="42" t="s">
        <v>4676</v>
      </c>
      <c r="F3666" s="40">
        <v>353</v>
      </c>
    </row>
    <row r="3667" spans="1:6" x14ac:dyDescent="0.25">
      <c r="A3667" t="s">
        <v>5959</v>
      </c>
      <c r="B3667" s="42" t="s">
        <v>2003</v>
      </c>
      <c r="C3667" s="42" t="s">
        <v>303</v>
      </c>
      <c r="D3667" s="42" t="s">
        <v>1011</v>
      </c>
      <c r="E3667" s="42" t="s">
        <v>4677</v>
      </c>
      <c r="F3667" s="40">
        <v>354</v>
      </c>
    </row>
    <row r="3668" spans="1:6" x14ac:dyDescent="0.25">
      <c r="A3668" t="s">
        <v>5959</v>
      </c>
      <c r="B3668" s="42" t="s">
        <v>2003</v>
      </c>
      <c r="C3668" s="42" t="s">
        <v>303</v>
      </c>
      <c r="D3668" s="42" t="s">
        <v>1013</v>
      </c>
      <c r="E3668" s="42" t="s">
        <v>4678</v>
      </c>
      <c r="F3668" s="40">
        <v>355</v>
      </c>
    </row>
    <row r="3669" spans="1:6" x14ac:dyDescent="0.25">
      <c r="A3669" t="s">
        <v>5959</v>
      </c>
      <c r="B3669" s="42" t="s">
        <v>2003</v>
      </c>
      <c r="C3669" s="42" t="s">
        <v>303</v>
      </c>
      <c r="D3669" s="42" t="s">
        <v>1015</v>
      </c>
      <c r="E3669" s="42" t="s">
        <v>4679</v>
      </c>
      <c r="F3669" s="40">
        <v>356</v>
      </c>
    </row>
    <row r="3670" spans="1:6" x14ac:dyDescent="0.25">
      <c r="A3670" t="s">
        <v>5959</v>
      </c>
      <c r="B3670" s="42" t="s">
        <v>2003</v>
      </c>
      <c r="C3670" s="42" t="s">
        <v>303</v>
      </c>
      <c r="D3670" s="42" t="s">
        <v>1017</v>
      </c>
      <c r="E3670" s="42" t="s">
        <v>4680</v>
      </c>
      <c r="F3670" s="40">
        <v>357</v>
      </c>
    </row>
    <row r="3671" spans="1:6" x14ac:dyDescent="0.25">
      <c r="A3671" t="s">
        <v>5959</v>
      </c>
      <c r="B3671" s="42" t="s">
        <v>2003</v>
      </c>
      <c r="C3671" s="42" t="s">
        <v>303</v>
      </c>
      <c r="D3671" s="42" t="s">
        <v>1019</v>
      </c>
      <c r="E3671" s="42" t="s">
        <v>4681</v>
      </c>
      <c r="F3671" s="40">
        <v>358</v>
      </c>
    </row>
    <row r="3672" spans="1:6" x14ac:dyDescent="0.25">
      <c r="A3672" t="s">
        <v>5959</v>
      </c>
      <c r="B3672" s="42" t="s">
        <v>2003</v>
      </c>
      <c r="C3672" s="42" t="s">
        <v>303</v>
      </c>
      <c r="D3672" s="42" t="s">
        <v>1021</v>
      </c>
      <c r="E3672" s="42" t="s">
        <v>4682</v>
      </c>
      <c r="F3672" s="40">
        <v>359</v>
      </c>
    </row>
    <row r="3673" spans="1:6" x14ac:dyDescent="0.25">
      <c r="A3673" t="s">
        <v>5959</v>
      </c>
      <c r="B3673" s="42" t="s">
        <v>2003</v>
      </c>
      <c r="C3673" s="42" t="s">
        <v>303</v>
      </c>
      <c r="D3673" s="42" t="s">
        <v>1023</v>
      </c>
      <c r="E3673" s="42" t="s">
        <v>4683</v>
      </c>
      <c r="F3673" s="40">
        <v>360</v>
      </c>
    </row>
    <row r="3674" spans="1:6" x14ac:dyDescent="0.25">
      <c r="A3674" t="s">
        <v>5959</v>
      </c>
      <c r="B3674" s="42" t="s">
        <v>2003</v>
      </c>
      <c r="C3674" s="42" t="s">
        <v>303</v>
      </c>
      <c r="D3674" s="42" t="s">
        <v>1025</v>
      </c>
      <c r="E3674" s="42" t="s">
        <v>4684</v>
      </c>
      <c r="F3674" s="40">
        <v>361</v>
      </c>
    </row>
    <row r="3675" spans="1:6" x14ac:dyDescent="0.25">
      <c r="A3675" t="s">
        <v>5959</v>
      </c>
      <c r="B3675" s="42" t="s">
        <v>2003</v>
      </c>
      <c r="C3675" s="42" t="s">
        <v>303</v>
      </c>
      <c r="D3675" s="42" t="s">
        <v>1027</v>
      </c>
      <c r="E3675" s="42" t="s">
        <v>4685</v>
      </c>
      <c r="F3675" s="40">
        <v>362</v>
      </c>
    </row>
    <row r="3676" spans="1:6" x14ac:dyDescent="0.25">
      <c r="A3676" t="s">
        <v>5959</v>
      </c>
      <c r="B3676" s="42" t="s">
        <v>2003</v>
      </c>
      <c r="C3676" s="42" t="s">
        <v>303</v>
      </c>
      <c r="D3676" s="42" t="s">
        <v>1029</v>
      </c>
      <c r="E3676" s="42" t="s">
        <v>4686</v>
      </c>
      <c r="F3676" s="40">
        <v>363</v>
      </c>
    </row>
    <row r="3677" spans="1:6" x14ac:dyDescent="0.25">
      <c r="A3677" t="s">
        <v>5959</v>
      </c>
      <c r="B3677" s="42" t="s">
        <v>2003</v>
      </c>
      <c r="C3677" s="42" t="s">
        <v>303</v>
      </c>
      <c r="D3677" s="42" t="s">
        <v>1031</v>
      </c>
      <c r="E3677" s="42" t="s">
        <v>4687</v>
      </c>
      <c r="F3677" s="40">
        <v>364</v>
      </c>
    </row>
    <row r="3678" spans="1:6" x14ac:dyDescent="0.25">
      <c r="A3678" t="s">
        <v>5959</v>
      </c>
      <c r="B3678" s="42" t="s">
        <v>2003</v>
      </c>
      <c r="C3678" s="42" t="s">
        <v>303</v>
      </c>
      <c r="D3678" s="42" t="s">
        <v>1033</v>
      </c>
      <c r="E3678" s="42" t="s">
        <v>4688</v>
      </c>
      <c r="F3678" s="40">
        <v>365</v>
      </c>
    </row>
    <row r="3679" spans="1:6" x14ac:dyDescent="0.25">
      <c r="A3679" t="s">
        <v>5959</v>
      </c>
      <c r="B3679" s="42" t="s">
        <v>2003</v>
      </c>
      <c r="C3679" s="42" t="s">
        <v>303</v>
      </c>
      <c r="D3679" s="42" t="s">
        <v>1035</v>
      </c>
      <c r="E3679" s="42" t="s">
        <v>4689</v>
      </c>
      <c r="F3679" s="40">
        <v>366</v>
      </c>
    </row>
    <row r="3680" spans="1:6" x14ac:dyDescent="0.25">
      <c r="A3680" t="s">
        <v>5959</v>
      </c>
      <c r="B3680" s="42" t="s">
        <v>2003</v>
      </c>
      <c r="C3680" s="42" t="s">
        <v>303</v>
      </c>
      <c r="D3680" s="42" t="s">
        <v>1037</v>
      </c>
      <c r="E3680" s="42" t="s">
        <v>4690</v>
      </c>
      <c r="F3680" s="40">
        <v>367</v>
      </c>
    </row>
    <row r="3681" spans="1:6" x14ac:dyDescent="0.25">
      <c r="A3681" t="s">
        <v>5959</v>
      </c>
      <c r="B3681" s="42" t="s">
        <v>2003</v>
      </c>
      <c r="C3681" s="42" t="s">
        <v>303</v>
      </c>
      <c r="D3681" s="42" t="s">
        <v>1039</v>
      </c>
      <c r="E3681" s="42" t="s">
        <v>4691</v>
      </c>
      <c r="F3681" s="40">
        <v>368</v>
      </c>
    </row>
    <row r="3682" spans="1:6" x14ac:dyDescent="0.25">
      <c r="A3682" t="s">
        <v>5959</v>
      </c>
      <c r="B3682" s="42" t="s">
        <v>2003</v>
      </c>
      <c r="C3682" s="42" t="s">
        <v>303</v>
      </c>
      <c r="D3682" s="42" t="s">
        <v>1041</v>
      </c>
      <c r="E3682" s="42" t="s">
        <v>4692</v>
      </c>
      <c r="F3682" s="40">
        <v>369</v>
      </c>
    </row>
    <row r="3683" spans="1:6" x14ac:dyDescent="0.25">
      <c r="A3683" t="s">
        <v>5959</v>
      </c>
      <c r="B3683" s="42" t="s">
        <v>2003</v>
      </c>
      <c r="C3683" s="42" t="s">
        <v>303</v>
      </c>
      <c r="D3683" s="42" t="s">
        <v>1043</v>
      </c>
      <c r="E3683" s="42" t="s">
        <v>4693</v>
      </c>
      <c r="F3683" s="40">
        <v>370</v>
      </c>
    </row>
    <row r="3684" spans="1:6" x14ac:dyDescent="0.25">
      <c r="A3684" t="s">
        <v>5959</v>
      </c>
      <c r="B3684" s="42" t="s">
        <v>2003</v>
      </c>
      <c r="C3684" s="42" t="s">
        <v>303</v>
      </c>
      <c r="D3684" s="42" t="s">
        <v>1045</v>
      </c>
      <c r="E3684" s="42" t="s">
        <v>4694</v>
      </c>
      <c r="F3684" s="40">
        <v>371</v>
      </c>
    </row>
    <row r="3685" spans="1:6" x14ac:dyDescent="0.25">
      <c r="A3685" t="s">
        <v>5959</v>
      </c>
      <c r="B3685" s="42" t="s">
        <v>2003</v>
      </c>
      <c r="C3685" s="42" t="s">
        <v>303</v>
      </c>
      <c r="D3685" s="42" t="s">
        <v>1047</v>
      </c>
      <c r="E3685" s="42" t="s">
        <v>4695</v>
      </c>
      <c r="F3685" s="40">
        <v>372</v>
      </c>
    </row>
    <row r="3686" spans="1:6" x14ac:dyDescent="0.25">
      <c r="A3686" t="s">
        <v>5959</v>
      </c>
      <c r="B3686" s="42" t="s">
        <v>2003</v>
      </c>
      <c r="C3686" s="42" t="s">
        <v>303</v>
      </c>
      <c r="D3686" s="42" t="s">
        <v>1049</v>
      </c>
      <c r="E3686" s="42" t="s">
        <v>4696</v>
      </c>
      <c r="F3686" s="40">
        <v>373</v>
      </c>
    </row>
    <row r="3687" spans="1:6" x14ac:dyDescent="0.25">
      <c r="A3687" t="s">
        <v>5959</v>
      </c>
      <c r="B3687" s="42" t="s">
        <v>2003</v>
      </c>
      <c r="C3687" s="42" t="s">
        <v>303</v>
      </c>
      <c r="D3687" s="42" t="s">
        <v>1051</v>
      </c>
      <c r="E3687" s="42" t="s">
        <v>4697</v>
      </c>
      <c r="F3687" s="40">
        <v>374</v>
      </c>
    </row>
    <row r="3688" spans="1:6" x14ac:dyDescent="0.25">
      <c r="A3688" t="s">
        <v>5959</v>
      </c>
      <c r="B3688" s="42" t="s">
        <v>2003</v>
      </c>
      <c r="C3688" s="42" t="s">
        <v>303</v>
      </c>
      <c r="D3688" s="42" t="s">
        <v>1053</v>
      </c>
      <c r="E3688" s="42" t="s">
        <v>4698</v>
      </c>
      <c r="F3688" s="40">
        <v>375</v>
      </c>
    </row>
    <row r="3689" spans="1:6" x14ac:dyDescent="0.25">
      <c r="A3689" t="s">
        <v>5959</v>
      </c>
      <c r="B3689" s="42" t="s">
        <v>2003</v>
      </c>
      <c r="C3689" s="42" t="s">
        <v>303</v>
      </c>
      <c r="D3689" s="42" t="s">
        <v>1055</v>
      </c>
      <c r="E3689" s="42" t="s">
        <v>4699</v>
      </c>
      <c r="F3689" s="40">
        <v>376</v>
      </c>
    </row>
    <row r="3690" spans="1:6" x14ac:dyDescent="0.25">
      <c r="A3690" t="s">
        <v>5959</v>
      </c>
      <c r="B3690" s="42" t="s">
        <v>2003</v>
      </c>
      <c r="C3690" s="42" t="s">
        <v>303</v>
      </c>
      <c r="D3690" s="42" t="s">
        <v>1057</v>
      </c>
      <c r="E3690" s="42" t="s">
        <v>4700</v>
      </c>
      <c r="F3690" s="40">
        <v>377</v>
      </c>
    </row>
    <row r="3691" spans="1:6" x14ac:dyDescent="0.25">
      <c r="A3691" t="s">
        <v>5959</v>
      </c>
      <c r="B3691" s="42" t="s">
        <v>2003</v>
      </c>
      <c r="C3691" s="42" t="s">
        <v>303</v>
      </c>
      <c r="D3691" s="42" t="s">
        <v>1059</v>
      </c>
      <c r="E3691" s="42" t="s">
        <v>4701</v>
      </c>
      <c r="F3691" s="40">
        <v>378</v>
      </c>
    </row>
    <row r="3692" spans="1:6" x14ac:dyDescent="0.25">
      <c r="A3692" t="s">
        <v>5959</v>
      </c>
      <c r="B3692" s="42" t="s">
        <v>2003</v>
      </c>
      <c r="C3692" s="42" t="s">
        <v>303</v>
      </c>
      <c r="D3692" s="42" t="s">
        <v>1061</v>
      </c>
      <c r="E3692" s="42" t="s">
        <v>4702</v>
      </c>
      <c r="F3692" s="40">
        <v>379</v>
      </c>
    </row>
    <row r="3693" spans="1:6" x14ac:dyDescent="0.25">
      <c r="A3693" t="s">
        <v>5959</v>
      </c>
      <c r="B3693" s="42" t="s">
        <v>2003</v>
      </c>
      <c r="C3693" s="42" t="s">
        <v>303</v>
      </c>
      <c r="D3693" s="42" t="s">
        <v>1063</v>
      </c>
      <c r="E3693" s="42" t="s">
        <v>4703</v>
      </c>
      <c r="F3693" s="40">
        <v>380</v>
      </c>
    </row>
    <row r="3694" spans="1:6" x14ac:dyDescent="0.25">
      <c r="A3694" t="s">
        <v>5959</v>
      </c>
      <c r="B3694" s="42" t="s">
        <v>2003</v>
      </c>
      <c r="C3694" s="42" t="s">
        <v>303</v>
      </c>
      <c r="D3694" s="42" t="s">
        <v>1065</v>
      </c>
      <c r="E3694" s="42" t="s">
        <v>4704</v>
      </c>
      <c r="F3694" s="40">
        <v>381</v>
      </c>
    </row>
    <row r="3695" spans="1:6" x14ac:dyDescent="0.25">
      <c r="A3695" t="s">
        <v>5959</v>
      </c>
      <c r="B3695" s="42" t="s">
        <v>2003</v>
      </c>
      <c r="C3695" s="42" t="s">
        <v>303</v>
      </c>
      <c r="D3695" s="42" t="s">
        <v>1067</v>
      </c>
      <c r="E3695" s="42" t="s">
        <v>4705</v>
      </c>
      <c r="F3695" s="40">
        <v>382</v>
      </c>
    </row>
    <row r="3696" spans="1:6" x14ac:dyDescent="0.25">
      <c r="A3696" t="s">
        <v>5959</v>
      </c>
      <c r="B3696" s="42" t="s">
        <v>2003</v>
      </c>
      <c r="C3696" s="42" t="s">
        <v>303</v>
      </c>
      <c r="D3696" s="42" t="s">
        <v>1069</v>
      </c>
      <c r="E3696" s="42" t="s">
        <v>4706</v>
      </c>
      <c r="F3696" s="40">
        <v>383</v>
      </c>
    </row>
    <row r="3697" spans="1:6" x14ac:dyDescent="0.25">
      <c r="A3697" t="s">
        <v>5959</v>
      </c>
      <c r="B3697" s="42" t="s">
        <v>2003</v>
      </c>
      <c r="C3697" s="42" t="s">
        <v>303</v>
      </c>
      <c r="D3697" s="42" t="s">
        <v>1071</v>
      </c>
      <c r="E3697" s="42" t="s">
        <v>4707</v>
      </c>
      <c r="F3697" s="40">
        <v>384</v>
      </c>
    </row>
    <row r="3698" spans="1:6" x14ac:dyDescent="0.25">
      <c r="A3698" t="s">
        <v>5959</v>
      </c>
      <c r="B3698" s="42" t="s">
        <v>2003</v>
      </c>
      <c r="C3698" s="42" t="s">
        <v>303</v>
      </c>
      <c r="D3698" s="42" t="s">
        <v>1073</v>
      </c>
      <c r="E3698" s="42" t="s">
        <v>4708</v>
      </c>
      <c r="F3698" s="40">
        <v>385</v>
      </c>
    </row>
    <row r="3699" spans="1:6" x14ac:dyDescent="0.25">
      <c r="A3699" t="s">
        <v>5959</v>
      </c>
      <c r="B3699" s="42" t="s">
        <v>2003</v>
      </c>
      <c r="C3699" s="42" t="s">
        <v>303</v>
      </c>
      <c r="D3699" s="42" t="s">
        <v>1075</v>
      </c>
      <c r="E3699" s="42" t="s">
        <v>4709</v>
      </c>
      <c r="F3699" s="40">
        <v>386</v>
      </c>
    </row>
    <row r="3700" spans="1:6" x14ac:dyDescent="0.25">
      <c r="A3700" t="s">
        <v>5959</v>
      </c>
      <c r="B3700" s="42" t="s">
        <v>2003</v>
      </c>
      <c r="C3700" s="42" t="s">
        <v>303</v>
      </c>
      <c r="D3700" s="42" t="s">
        <v>1077</v>
      </c>
      <c r="E3700" s="42" t="s">
        <v>4710</v>
      </c>
      <c r="F3700" s="40">
        <v>387</v>
      </c>
    </row>
    <row r="3701" spans="1:6" x14ac:dyDescent="0.25">
      <c r="A3701" t="s">
        <v>5959</v>
      </c>
      <c r="B3701" s="42" t="s">
        <v>2003</v>
      </c>
      <c r="C3701" s="42" t="s">
        <v>303</v>
      </c>
      <c r="D3701" s="42" t="s">
        <v>1079</v>
      </c>
      <c r="E3701" s="42" t="s">
        <v>4711</v>
      </c>
      <c r="F3701" s="40">
        <v>388</v>
      </c>
    </row>
    <row r="3702" spans="1:6" x14ac:dyDescent="0.25">
      <c r="A3702" t="s">
        <v>5959</v>
      </c>
      <c r="B3702" s="42" t="s">
        <v>2003</v>
      </c>
      <c r="C3702" s="42" t="s">
        <v>303</v>
      </c>
      <c r="D3702" s="42" t="s">
        <v>1081</v>
      </c>
      <c r="E3702" s="42" t="s">
        <v>4712</v>
      </c>
      <c r="F3702" s="40">
        <v>389</v>
      </c>
    </row>
    <row r="3703" spans="1:6" x14ac:dyDescent="0.25">
      <c r="A3703" t="s">
        <v>5959</v>
      </c>
      <c r="B3703" s="42" t="s">
        <v>2003</v>
      </c>
      <c r="C3703" s="42" t="s">
        <v>303</v>
      </c>
      <c r="D3703" s="42" t="s">
        <v>1083</v>
      </c>
      <c r="E3703" s="42" t="s">
        <v>4713</v>
      </c>
      <c r="F3703" s="40">
        <v>390</v>
      </c>
    </row>
    <row r="3704" spans="1:6" x14ac:dyDescent="0.25">
      <c r="A3704" t="s">
        <v>5959</v>
      </c>
      <c r="B3704" s="42" t="s">
        <v>2003</v>
      </c>
      <c r="C3704" s="42" t="s">
        <v>303</v>
      </c>
      <c r="D3704" s="42" t="s">
        <v>1085</v>
      </c>
      <c r="E3704" s="42" t="s">
        <v>4714</v>
      </c>
      <c r="F3704" s="40">
        <v>391</v>
      </c>
    </row>
    <row r="3705" spans="1:6" x14ac:dyDescent="0.25">
      <c r="A3705" t="s">
        <v>5959</v>
      </c>
      <c r="B3705" s="42" t="s">
        <v>2003</v>
      </c>
      <c r="C3705" s="42" t="s">
        <v>303</v>
      </c>
      <c r="D3705" s="42" t="s">
        <v>1087</v>
      </c>
      <c r="E3705" s="42" t="s">
        <v>4715</v>
      </c>
      <c r="F3705" s="40">
        <v>392</v>
      </c>
    </row>
    <row r="3706" spans="1:6" x14ac:dyDescent="0.25">
      <c r="A3706" t="s">
        <v>5959</v>
      </c>
      <c r="B3706" s="42" t="s">
        <v>2003</v>
      </c>
      <c r="C3706" s="42" t="s">
        <v>303</v>
      </c>
      <c r="D3706" s="42" t="s">
        <v>1089</v>
      </c>
      <c r="E3706" s="42" t="s">
        <v>4716</v>
      </c>
      <c r="F3706" s="40">
        <v>393</v>
      </c>
    </row>
    <row r="3707" spans="1:6" x14ac:dyDescent="0.25">
      <c r="A3707" t="s">
        <v>5959</v>
      </c>
      <c r="B3707" s="42" t="s">
        <v>2003</v>
      </c>
      <c r="C3707" s="42" t="s">
        <v>303</v>
      </c>
      <c r="D3707" s="42" t="s">
        <v>1091</v>
      </c>
      <c r="E3707" s="42" t="s">
        <v>4717</v>
      </c>
      <c r="F3707" s="40">
        <v>394</v>
      </c>
    </row>
    <row r="3708" spans="1:6" x14ac:dyDescent="0.25">
      <c r="A3708" t="s">
        <v>5959</v>
      </c>
      <c r="B3708" s="42" t="s">
        <v>2003</v>
      </c>
      <c r="C3708" s="42" t="s">
        <v>303</v>
      </c>
      <c r="D3708" s="42" t="s">
        <v>1093</v>
      </c>
      <c r="E3708" s="42" t="s">
        <v>4718</v>
      </c>
      <c r="F3708" s="40">
        <v>395</v>
      </c>
    </row>
    <row r="3709" spans="1:6" x14ac:dyDescent="0.25">
      <c r="A3709" t="s">
        <v>5959</v>
      </c>
      <c r="B3709" s="42" t="s">
        <v>2003</v>
      </c>
      <c r="C3709" s="42" t="s">
        <v>303</v>
      </c>
      <c r="D3709" s="42" t="s">
        <v>1095</v>
      </c>
      <c r="E3709" s="42" t="s">
        <v>4719</v>
      </c>
      <c r="F3709" s="40">
        <v>396</v>
      </c>
    </row>
    <row r="3710" spans="1:6" x14ac:dyDescent="0.25">
      <c r="A3710" t="s">
        <v>5959</v>
      </c>
      <c r="B3710" s="42" t="s">
        <v>2003</v>
      </c>
      <c r="C3710" s="42" t="s">
        <v>303</v>
      </c>
      <c r="D3710" s="42" t="s">
        <v>1097</v>
      </c>
      <c r="E3710" s="42" t="s">
        <v>4720</v>
      </c>
      <c r="F3710" s="40">
        <v>397</v>
      </c>
    </row>
    <row r="3711" spans="1:6" x14ac:dyDescent="0.25">
      <c r="A3711" t="s">
        <v>5959</v>
      </c>
      <c r="B3711" s="42" t="s">
        <v>2003</v>
      </c>
      <c r="C3711" s="42" t="s">
        <v>303</v>
      </c>
      <c r="D3711" s="42" t="s">
        <v>1099</v>
      </c>
      <c r="E3711" s="42" t="s">
        <v>4721</v>
      </c>
      <c r="F3711" s="40">
        <v>398</v>
      </c>
    </row>
    <row r="3712" spans="1:6" x14ac:dyDescent="0.25">
      <c r="A3712" t="s">
        <v>5959</v>
      </c>
      <c r="B3712" s="42" t="s">
        <v>2003</v>
      </c>
      <c r="C3712" s="42" t="s">
        <v>303</v>
      </c>
      <c r="D3712" s="42" t="s">
        <v>1101</v>
      </c>
      <c r="E3712" s="42" t="s">
        <v>4722</v>
      </c>
      <c r="F3712" s="40">
        <v>399</v>
      </c>
    </row>
    <row r="3713" spans="1:6" x14ac:dyDescent="0.25">
      <c r="A3713" t="s">
        <v>5959</v>
      </c>
      <c r="B3713" s="42" t="s">
        <v>2003</v>
      </c>
      <c r="C3713" s="42" t="s">
        <v>303</v>
      </c>
      <c r="D3713" s="42" t="s">
        <v>1103</v>
      </c>
      <c r="E3713" s="42" t="s">
        <v>4723</v>
      </c>
      <c r="F3713" s="40">
        <v>400</v>
      </c>
    </row>
    <row r="3714" spans="1:6" x14ac:dyDescent="0.25">
      <c r="A3714" t="s">
        <v>5959</v>
      </c>
      <c r="B3714" s="42" t="s">
        <v>2003</v>
      </c>
      <c r="C3714" s="42" t="s">
        <v>303</v>
      </c>
      <c r="D3714" s="42" t="s">
        <v>1105</v>
      </c>
      <c r="E3714" s="42" t="s">
        <v>4724</v>
      </c>
      <c r="F3714" s="40">
        <v>401</v>
      </c>
    </row>
    <row r="3715" spans="1:6" x14ac:dyDescent="0.25">
      <c r="A3715" t="s">
        <v>5959</v>
      </c>
      <c r="B3715" s="42" t="s">
        <v>2003</v>
      </c>
      <c r="C3715" s="42" t="s">
        <v>303</v>
      </c>
      <c r="D3715" s="42" t="s">
        <v>1107</v>
      </c>
      <c r="E3715" s="42" t="s">
        <v>4725</v>
      </c>
      <c r="F3715" s="40">
        <v>402</v>
      </c>
    </row>
    <row r="3716" spans="1:6" x14ac:dyDescent="0.25">
      <c r="A3716" t="s">
        <v>5959</v>
      </c>
      <c r="B3716" s="42" t="s">
        <v>2003</v>
      </c>
      <c r="C3716" s="42" t="s">
        <v>303</v>
      </c>
      <c r="D3716" s="42" t="s">
        <v>1109</v>
      </c>
      <c r="E3716" s="42" t="s">
        <v>4726</v>
      </c>
      <c r="F3716" s="40">
        <v>403</v>
      </c>
    </row>
    <row r="3717" spans="1:6" x14ac:dyDescent="0.25">
      <c r="A3717" t="s">
        <v>5959</v>
      </c>
      <c r="B3717" s="42" t="s">
        <v>2003</v>
      </c>
      <c r="C3717" s="42" t="s">
        <v>303</v>
      </c>
      <c r="D3717" s="42" t="s">
        <v>1111</v>
      </c>
      <c r="E3717" s="42" t="s">
        <v>4727</v>
      </c>
      <c r="F3717" s="40">
        <v>404</v>
      </c>
    </row>
    <row r="3718" spans="1:6" x14ac:dyDescent="0.25">
      <c r="A3718" t="s">
        <v>5959</v>
      </c>
      <c r="B3718" s="42" t="s">
        <v>2003</v>
      </c>
      <c r="C3718" s="42" t="s">
        <v>303</v>
      </c>
      <c r="D3718" s="42" t="s">
        <v>1113</v>
      </c>
      <c r="E3718" s="42" t="s">
        <v>4728</v>
      </c>
      <c r="F3718" s="40">
        <v>405</v>
      </c>
    </row>
    <row r="3719" spans="1:6" x14ac:dyDescent="0.25">
      <c r="A3719" t="s">
        <v>5959</v>
      </c>
      <c r="B3719" s="42" t="s">
        <v>2003</v>
      </c>
      <c r="C3719" s="42" t="s">
        <v>303</v>
      </c>
      <c r="D3719" s="42" t="s">
        <v>1115</v>
      </c>
      <c r="E3719" s="42" t="s">
        <v>4729</v>
      </c>
      <c r="F3719" s="40">
        <v>406</v>
      </c>
    </row>
    <row r="3720" spans="1:6" x14ac:dyDescent="0.25">
      <c r="A3720" t="s">
        <v>5959</v>
      </c>
      <c r="B3720" s="42" t="s">
        <v>2003</v>
      </c>
      <c r="C3720" s="42" t="s">
        <v>303</v>
      </c>
      <c r="D3720" s="42" t="s">
        <v>1117</v>
      </c>
      <c r="E3720" s="42" t="s">
        <v>4730</v>
      </c>
      <c r="F3720" s="40">
        <v>407</v>
      </c>
    </row>
    <row r="3721" spans="1:6" x14ac:dyDescent="0.25">
      <c r="A3721" t="s">
        <v>5959</v>
      </c>
      <c r="B3721" s="42" t="s">
        <v>2003</v>
      </c>
      <c r="C3721" s="42" t="s">
        <v>303</v>
      </c>
      <c r="D3721" s="42" t="s">
        <v>1119</v>
      </c>
      <c r="E3721" s="42" t="s">
        <v>4731</v>
      </c>
      <c r="F3721" s="40">
        <v>408</v>
      </c>
    </row>
    <row r="3722" spans="1:6" x14ac:dyDescent="0.25">
      <c r="A3722" t="s">
        <v>5959</v>
      </c>
      <c r="B3722" s="42" t="s">
        <v>2003</v>
      </c>
      <c r="C3722" s="42" t="s">
        <v>303</v>
      </c>
      <c r="D3722" s="42" t="s">
        <v>1121</v>
      </c>
      <c r="E3722" s="42" t="s">
        <v>4732</v>
      </c>
      <c r="F3722" s="40">
        <v>409</v>
      </c>
    </row>
    <row r="3723" spans="1:6" x14ac:dyDescent="0.25">
      <c r="A3723" t="s">
        <v>5959</v>
      </c>
      <c r="B3723" s="42" t="s">
        <v>2003</v>
      </c>
      <c r="C3723" s="42" t="s">
        <v>303</v>
      </c>
      <c r="D3723" s="42" t="s">
        <v>1123</v>
      </c>
      <c r="E3723" s="42" t="s">
        <v>4733</v>
      </c>
      <c r="F3723" s="40">
        <v>410</v>
      </c>
    </row>
    <row r="3724" spans="1:6" x14ac:dyDescent="0.25">
      <c r="A3724" t="s">
        <v>5959</v>
      </c>
      <c r="B3724" s="42" t="s">
        <v>2003</v>
      </c>
      <c r="C3724" s="42" t="s">
        <v>303</v>
      </c>
      <c r="D3724" s="42" t="s">
        <v>1125</v>
      </c>
      <c r="E3724" s="42" t="s">
        <v>4734</v>
      </c>
      <c r="F3724" s="40">
        <v>411</v>
      </c>
    </row>
    <row r="3725" spans="1:6" x14ac:dyDescent="0.25">
      <c r="A3725" t="s">
        <v>5959</v>
      </c>
      <c r="B3725" s="42" t="s">
        <v>2003</v>
      </c>
      <c r="C3725" s="42" t="s">
        <v>303</v>
      </c>
      <c r="D3725" s="42" t="s">
        <v>1127</v>
      </c>
      <c r="E3725" s="42" t="s">
        <v>4735</v>
      </c>
      <c r="F3725" s="40">
        <v>412</v>
      </c>
    </row>
    <row r="3726" spans="1:6" x14ac:dyDescent="0.25">
      <c r="A3726" t="s">
        <v>5959</v>
      </c>
      <c r="B3726" s="42" t="s">
        <v>2003</v>
      </c>
      <c r="C3726" s="42" t="s">
        <v>303</v>
      </c>
      <c r="D3726" s="42" t="s">
        <v>1129</v>
      </c>
      <c r="E3726" s="42" t="s">
        <v>4736</v>
      </c>
      <c r="F3726" s="40">
        <v>413</v>
      </c>
    </row>
    <row r="3727" spans="1:6" x14ac:dyDescent="0.25">
      <c r="A3727" t="s">
        <v>5959</v>
      </c>
      <c r="B3727" s="42" t="s">
        <v>2003</v>
      </c>
      <c r="C3727" s="42" t="s">
        <v>303</v>
      </c>
      <c r="D3727" s="42" t="s">
        <v>1131</v>
      </c>
      <c r="E3727" s="42" t="s">
        <v>4737</v>
      </c>
      <c r="F3727" s="40">
        <v>414</v>
      </c>
    </row>
    <row r="3728" spans="1:6" x14ac:dyDescent="0.25">
      <c r="A3728" t="s">
        <v>5959</v>
      </c>
      <c r="B3728" s="42" t="s">
        <v>2003</v>
      </c>
      <c r="C3728" s="42" t="s">
        <v>303</v>
      </c>
      <c r="D3728" s="42" t="s">
        <v>1133</v>
      </c>
      <c r="E3728" s="42" t="s">
        <v>4738</v>
      </c>
      <c r="F3728" s="40">
        <v>415</v>
      </c>
    </row>
    <row r="3729" spans="1:6" x14ac:dyDescent="0.25">
      <c r="A3729" t="s">
        <v>5959</v>
      </c>
      <c r="B3729" s="42" t="s">
        <v>2003</v>
      </c>
      <c r="C3729" s="42" t="s">
        <v>303</v>
      </c>
      <c r="D3729" s="42" t="s">
        <v>1135</v>
      </c>
      <c r="E3729" s="42" t="s">
        <v>4739</v>
      </c>
      <c r="F3729" s="40">
        <v>416</v>
      </c>
    </row>
    <row r="3730" spans="1:6" x14ac:dyDescent="0.25">
      <c r="A3730" t="s">
        <v>5959</v>
      </c>
      <c r="B3730" s="42" t="s">
        <v>2003</v>
      </c>
      <c r="C3730" s="42" t="s">
        <v>303</v>
      </c>
      <c r="D3730" s="42" t="s">
        <v>1137</v>
      </c>
      <c r="E3730" s="42" t="s">
        <v>4740</v>
      </c>
      <c r="F3730" s="40">
        <v>417</v>
      </c>
    </row>
    <row r="3731" spans="1:6" x14ac:dyDescent="0.25">
      <c r="A3731" t="s">
        <v>5959</v>
      </c>
      <c r="B3731" s="42" t="s">
        <v>2003</v>
      </c>
      <c r="C3731" s="42" t="s">
        <v>303</v>
      </c>
      <c r="D3731" s="42" t="s">
        <v>1139</v>
      </c>
      <c r="E3731" s="42" t="s">
        <v>4741</v>
      </c>
      <c r="F3731" s="40">
        <v>418</v>
      </c>
    </row>
    <row r="3732" spans="1:6" x14ac:dyDescent="0.25">
      <c r="A3732" t="s">
        <v>5959</v>
      </c>
      <c r="B3732" s="42" t="s">
        <v>2003</v>
      </c>
      <c r="C3732" s="42" t="s">
        <v>303</v>
      </c>
      <c r="D3732" s="42" t="s">
        <v>1141</v>
      </c>
      <c r="E3732" s="42" t="s">
        <v>4742</v>
      </c>
      <c r="F3732" s="40">
        <v>419</v>
      </c>
    </row>
    <row r="3733" spans="1:6" x14ac:dyDescent="0.25">
      <c r="A3733" t="s">
        <v>5959</v>
      </c>
      <c r="B3733" s="42" t="s">
        <v>2003</v>
      </c>
      <c r="C3733" s="42" t="s">
        <v>303</v>
      </c>
      <c r="D3733" s="42" t="s">
        <v>1143</v>
      </c>
      <c r="E3733" s="42" t="s">
        <v>4743</v>
      </c>
      <c r="F3733" s="40">
        <v>420</v>
      </c>
    </row>
    <row r="3734" spans="1:6" x14ac:dyDescent="0.25">
      <c r="A3734" t="s">
        <v>5959</v>
      </c>
      <c r="B3734" s="42" t="s">
        <v>2003</v>
      </c>
      <c r="C3734" s="42" t="s">
        <v>303</v>
      </c>
      <c r="D3734" s="42" t="s">
        <v>1145</v>
      </c>
      <c r="E3734" s="42" t="s">
        <v>4744</v>
      </c>
      <c r="F3734" s="40">
        <v>421</v>
      </c>
    </row>
    <row r="3735" spans="1:6" x14ac:dyDescent="0.25">
      <c r="A3735" t="s">
        <v>5959</v>
      </c>
      <c r="B3735" s="42" t="s">
        <v>2003</v>
      </c>
      <c r="C3735" s="42" t="s">
        <v>303</v>
      </c>
      <c r="D3735" s="42" t="s">
        <v>1147</v>
      </c>
      <c r="E3735" s="42" t="s">
        <v>4745</v>
      </c>
      <c r="F3735" s="40">
        <v>422</v>
      </c>
    </row>
    <row r="3736" spans="1:6" x14ac:dyDescent="0.25">
      <c r="A3736" t="s">
        <v>5959</v>
      </c>
      <c r="B3736" s="42" t="s">
        <v>2003</v>
      </c>
      <c r="C3736" s="42" t="s">
        <v>303</v>
      </c>
      <c r="D3736" s="42" t="s">
        <v>1149</v>
      </c>
      <c r="E3736" s="42" t="s">
        <v>4746</v>
      </c>
      <c r="F3736" s="40">
        <v>423</v>
      </c>
    </row>
    <row r="3737" spans="1:6" x14ac:dyDescent="0.25">
      <c r="A3737" t="s">
        <v>5959</v>
      </c>
      <c r="B3737" s="42" t="s">
        <v>2003</v>
      </c>
      <c r="C3737" s="42" t="s">
        <v>303</v>
      </c>
      <c r="D3737" s="42" t="s">
        <v>1151</v>
      </c>
      <c r="E3737" s="42" t="s">
        <v>4747</v>
      </c>
      <c r="F3737" s="40">
        <v>424</v>
      </c>
    </row>
    <row r="3738" spans="1:6" x14ac:dyDescent="0.25">
      <c r="A3738" t="s">
        <v>5959</v>
      </c>
      <c r="B3738" s="42" t="s">
        <v>2003</v>
      </c>
      <c r="C3738" s="42" t="s">
        <v>303</v>
      </c>
      <c r="D3738" s="42" t="s">
        <v>1153</v>
      </c>
      <c r="E3738" s="42" t="s">
        <v>4748</v>
      </c>
      <c r="F3738" s="40">
        <v>425</v>
      </c>
    </row>
    <row r="3739" spans="1:6" x14ac:dyDescent="0.25">
      <c r="A3739" t="s">
        <v>5959</v>
      </c>
      <c r="B3739" s="42" t="s">
        <v>2003</v>
      </c>
      <c r="C3739" s="42" t="s">
        <v>303</v>
      </c>
      <c r="D3739" s="42" t="s">
        <v>1155</v>
      </c>
      <c r="E3739" s="42" t="s">
        <v>4749</v>
      </c>
      <c r="F3739" s="40">
        <v>426</v>
      </c>
    </row>
    <row r="3740" spans="1:6" x14ac:dyDescent="0.25">
      <c r="A3740" t="s">
        <v>5959</v>
      </c>
      <c r="B3740" s="42" t="s">
        <v>2003</v>
      </c>
      <c r="C3740" s="42" t="s">
        <v>303</v>
      </c>
      <c r="D3740" s="42" t="s">
        <v>1157</v>
      </c>
      <c r="E3740" s="42" t="s">
        <v>4750</v>
      </c>
      <c r="F3740" s="40">
        <v>427</v>
      </c>
    </row>
    <row r="3741" spans="1:6" x14ac:dyDescent="0.25">
      <c r="A3741" t="s">
        <v>5959</v>
      </c>
      <c r="B3741" s="42" t="s">
        <v>2003</v>
      </c>
      <c r="C3741" s="42" t="s">
        <v>303</v>
      </c>
      <c r="D3741" s="42" t="s">
        <v>1159</v>
      </c>
      <c r="E3741" s="42" t="s">
        <v>4751</v>
      </c>
      <c r="F3741" s="40">
        <v>428</v>
      </c>
    </row>
    <row r="3742" spans="1:6" x14ac:dyDescent="0.25">
      <c r="A3742" t="s">
        <v>5959</v>
      </c>
      <c r="B3742" s="42" t="s">
        <v>2003</v>
      </c>
      <c r="C3742" s="42" t="s">
        <v>303</v>
      </c>
      <c r="D3742" s="42" t="s">
        <v>1161</v>
      </c>
      <c r="E3742" s="42" t="s">
        <v>4752</v>
      </c>
      <c r="F3742" s="40">
        <v>429</v>
      </c>
    </row>
    <row r="3743" spans="1:6" x14ac:dyDescent="0.25">
      <c r="A3743" t="s">
        <v>5959</v>
      </c>
      <c r="B3743" s="42" t="s">
        <v>2003</v>
      </c>
      <c r="C3743" s="42" t="s">
        <v>303</v>
      </c>
      <c r="D3743" s="42" t="s">
        <v>1163</v>
      </c>
      <c r="E3743" s="42" t="s">
        <v>4753</v>
      </c>
      <c r="F3743" s="40">
        <v>430</v>
      </c>
    </row>
    <row r="3744" spans="1:6" x14ac:dyDescent="0.25">
      <c r="A3744" t="s">
        <v>5959</v>
      </c>
      <c r="B3744" s="42" t="s">
        <v>2003</v>
      </c>
      <c r="C3744" s="42" t="s">
        <v>303</v>
      </c>
      <c r="D3744" s="42" t="s">
        <v>1165</v>
      </c>
      <c r="E3744" s="42" t="s">
        <v>4754</v>
      </c>
      <c r="F3744" s="40">
        <v>431</v>
      </c>
    </row>
    <row r="3745" spans="1:6" x14ac:dyDescent="0.25">
      <c r="A3745" t="s">
        <v>5959</v>
      </c>
      <c r="B3745" s="42" t="s">
        <v>2003</v>
      </c>
      <c r="C3745" s="42" t="s">
        <v>303</v>
      </c>
      <c r="D3745" s="42" t="s">
        <v>1167</v>
      </c>
      <c r="E3745" s="42" t="s">
        <v>4755</v>
      </c>
      <c r="F3745" s="40">
        <v>432</v>
      </c>
    </row>
    <row r="3746" spans="1:6" x14ac:dyDescent="0.25">
      <c r="A3746" t="s">
        <v>5959</v>
      </c>
      <c r="B3746" s="42" t="s">
        <v>2003</v>
      </c>
      <c r="C3746" s="42" t="s">
        <v>303</v>
      </c>
      <c r="D3746" s="42" t="s">
        <v>1169</v>
      </c>
      <c r="E3746" s="42" t="s">
        <v>4756</v>
      </c>
      <c r="F3746" s="40">
        <v>433</v>
      </c>
    </row>
    <row r="3747" spans="1:6" x14ac:dyDescent="0.25">
      <c r="A3747" t="s">
        <v>5959</v>
      </c>
      <c r="B3747" s="42" t="s">
        <v>2003</v>
      </c>
      <c r="C3747" s="42" t="s">
        <v>303</v>
      </c>
      <c r="D3747" s="42" t="s">
        <v>1171</v>
      </c>
      <c r="E3747" s="42" t="s">
        <v>4757</v>
      </c>
      <c r="F3747" s="40">
        <v>434</v>
      </c>
    </row>
    <row r="3748" spans="1:6" x14ac:dyDescent="0.25">
      <c r="A3748" t="s">
        <v>5959</v>
      </c>
      <c r="B3748" s="42" t="s">
        <v>2003</v>
      </c>
      <c r="C3748" s="42" t="s">
        <v>303</v>
      </c>
      <c r="D3748" s="42" t="s">
        <v>1173</v>
      </c>
      <c r="E3748" s="42" t="s">
        <v>4758</v>
      </c>
      <c r="F3748" s="40">
        <v>435</v>
      </c>
    </row>
    <row r="3749" spans="1:6" x14ac:dyDescent="0.25">
      <c r="A3749" t="s">
        <v>5959</v>
      </c>
      <c r="B3749" s="42" t="s">
        <v>2003</v>
      </c>
      <c r="C3749" s="42" t="s">
        <v>303</v>
      </c>
      <c r="D3749" s="42" t="s">
        <v>1175</v>
      </c>
      <c r="E3749" s="42" t="s">
        <v>4759</v>
      </c>
      <c r="F3749" s="40">
        <v>436</v>
      </c>
    </row>
    <row r="3750" spans="1:6" x14ac:dyDescent="0.25">
      <c r="A3750" t="s">
        <v>5959</v>
      </c>
      <c r="B3750" s="42" t="s">
        <v>2003</v>
      </c>
      <c r="C3750" s="42" t="s">
        <v>303</v>
      </c>
      <c r="D3750" s="42" t="s">
        <v>1177</v>
      </c>
      <c r="E3750" s="42" t="s">
        <v>4760</v>
      </c>
      <c r="F3750" s="40">
        <v>437</v>
      </c>
    </row>
    <row r="3751" spans="1:6" x14ac:dyDescent="0.25">
      <c r="A3751" t="s">
        <v>5959</v>
      </c>
      <c r="B3751" s="42" t="s">
        <v>2003</v>
      </c>
      <c r="C3751" s="42" t="s">
        <v>303</v>
      </c>
      <c r="D3751" s="42" t="s">
        <v>1179</v>
      </c>
      <c r="E3751" s="42" t="s">
        <v>4761</v>
      </c>
      <c r="F3751" s="40">
        <v>438</v>
      </c>
    </row>
    <row r="3752" spans="1:6" x14ac:dyDescent="0.25">
      <c r="A3752" t="s">
        <v>5959</v>
      </c>
      <c r="B3752" s="42" t="s">
        <v>2003</v>
      </c>
      <c r="C3752" s="42" t="s">
        <v>303</v>
      </c>
      <c r="D3752" s="42" t="s">
        <v>1181</v>
      </c>
      <c r="E3752" s="42" t="s">
        <v>4762</v>
      </c>
      <c r="F3752" s="40">
        <v>439</v>
      </c>
    </row>
    <row r="3753" spans="1:6" x14ac:dyDescent="0.25">
      <c r="A3753" t="s">
        <v>5959</v>
      </c>
      <c r="B3753" s="42" t="s">
        <v>2003</v>
      </c>
      <c r="C3753" s="42" t="s">
        <v>303</v>
      </c>
      <c r="D3753" s="42" t="s">
        <v>1183</v>
      </c>
      <c r="E3753" s="42" t="s">
        <v>4763</v>
      </c>
      <c r="F3753" s="40">
        <v>440</v>
      </c>
    </row>
    <row r="3754" spans="1:6" x14ac:dyDescent="0.25">
      <c r="A3754" t="s">
        <v>5959</v>
      </c>
      <c r="B3754" s="42" t="s">
        <v>2003</v>
      </c>
      <c r="C3754" s="42" t="s">
        <v>303</v>
      </c>
      <c r="D3754" s="42" t="s">
        <v>1185</v>
      </c>
      <c r="E3754" s="42" t="s">
        <v>4764</v>
      </c>
      <c r="F3754" s="40">
        <v>441</v>
      </c>
    </row>
    <row r="3755" spans="1:6" x14ac:dyDescent="0.25">
      <c r="A3755" t="s">
        <v>5959</v>
      </c>
      <c r="B3755" s="42" t="s">
        <v>2003</v>
      </c>
      <c r="C3755" s="42" t="s">
        <v>303</v>
      </c>
      <c r="D3755" s="42" t="s">
        <v>1187</v>
      </c>
      <c r="E3755" s="42" t="s">
        <v>4765</v>
      </c>
      <c r="F3755" s="40">
        <v>442</v>
      </c>
    </row>
    <row r="3756" spans="1:6" x14ac:dyDescent="0.25">
      <c r="A3756" t="s">
        <v>5959</v>
      </c>
      <c r="B3756" s="42" t="s">
        <v>2003</v>
      </c>
      <c r="C3756" s="42" t="s">
        <v>303</v>
      </c>
      <c r="D3756" s="42" t="s">
        <v>1189</v>
      </c>
      <c r="E3756" s="42" t="s">
        <v>4766</v>
      </c>
      <c r="F3756" s="40">
        <v>443</v>
      </c>
    </row>
    <row r="3757" spans="1:6" x14ac:dyDescent="0.25">
      <c r="A3757" t="s">
        <v>5959</v>
      </c>
      <c r="B3757" s="42" t="s">
        <v>2003</v>
      </c>
      <c r="C3757" s="42" t="s">
        <v>303</v>
      </c>
      <c r="D3757" s="42" t="s">
        <v>1191</v>
      </c>
      <c r="E3757" s="42" t="s">
        <v>4767</v>
      </c>
      <c r="F3757" s="40">
        <v>444</v>
      </c>
    </row>
    <row r="3758" spans="1:6" x14ac:dyDescent="0.25">
      <c r="A3758" t="s">
        <v>5959</v>
      </c>
      <c r="B3758" s="42" t="s">
        <v>2003</v>
      </c>
      <c r="C3758" s="42" t="s">
        <v>303</v>
      </c>
      <c r="D3758" s="42" t="s">
        <v>1193</v>
      </c>
      <c r="E3758" s="42" t="s">
        <v>4768</v>
      </c>
      <c r="F3758" s="40">
        <v>445</v>
      </c>
    </row>
    <row r="3759" spans="1:6" x14ac:dyDescent="0.25">
      <c r="A3759" t="s">
        <v>5959</v>
      </c>
      <c r="B3759" s="42" t="s">
        <v>2003</v>
      </c>
      <c r="C3759" s="42" t="s">
        <v>303</v>
      </c>
      <c r="D3759" s="42" t="s">
        <v>1195</v>
      </c>
      <c r="E3759" s="42" t="s">
        <v>4769</v>
      </c>
      <c r="F3759" s="40">
        <v>446</v>
      </c>
    </row>
    <row r="3760" spans="1:6" x14ac:dyDescent="0.25">
      <c r="A3760" t="s">
        <v>5959</v>
      </c>
      <c r="B3760" s="42" t="s">
        <v>2003</v>
      </c>
      <c r="C3760" s="42" t="s">
        <v>303</v>
      </c>
      <c r="D3760" s="42" t="s">
        <v>1197</v>
      </c>
      <c r="E3760" s="42" t="s">
        <v>4770</v>
      </c>
      <c r="F3760" s="40">
        <v>447</v>
      </c>
    </row>
    <row r="3761" spans="1:6" x14ac:dyDescent="0.25">
      <c r="A3761" t="s">
        <v>5959</v>
      </c>
      <c r="B3761" s="42" t="s">
        <v>2003</v>
      </c>
      <c r="C3761" s="42" t="s">
        <v>303</v>
      </c>
      <c r="D3761" s="42" t="s">
        <v>1199</v>
      </c>
      <c r="E3761" s="42" t="s">
        <v>4771</v>
      </c>
      <c r="F3761" s="40">
        <v>448</v>
      </c>
    </row>
    <row r="3762" spans="1:6" x14ac:dyDescent="0.25">
      <c r="A3762" t="s">
        <v>5959</v>
      </c>
      <c r="B3762" s="42" t="s">
        <v>2003</v>
      </c>
      <c r="C3762" s="42" t="s">
        <v>303</v>
      </c>
      <c r="D3762" s="42" t="s">
        <v>1201</v>
      </c>
      <c r="E3762" s="42" t="s">
        <v>4772</v>
      </c>
      <c r="F3762" s="40">
        <v>449</v>
      </c>
    </row>
    <row r="3763" spans="1:6" x14ac:dyDescent="0.25">
      <c r="A3763" t="s">
        <v>5959</v>
      </c>
      <c r="B3763" s="42" t="s">
        <v>2003</v>
      </c>
      <c r="C3763" s="42" t="s">
        <v>303</v>
      </c>
      <c r="D3763" s="42" t="s">
        <v>1203</v>
      </c>
      <c r="E3763" s="42" t="s">
        <v>4773</v>
      </c>
      <c r="F3763" s="40">
        <v>450</v>
      </c>
    </row>
    <row r="3764" spans="1:6" x14ac:dyDescent="0.25">
      <c r="A3764" t="s">
        <v>5959</v>
      </c>
      <c r="B3764" s="42" t="s">
        <v>2003</v>
      </c>
      <c r="C3764" s="42" t="s">
        <v>303</v>
      </c>
      <c r="D3764" s="42" t="s">
        <v>1205</v>
      </c>
      <c r="E3764" s="42" t="s">
        <v>4774</v>
      </c>
      <c r="F3764" s="40">
        <v>451</v>
      </c>
    </row>
    <row r="3765" spans="1:6" x14ac:dyDescent="0.25">
      <c r="A3765" t="s">
        <v>5959</v>
      </c>
      <c r="B3765" s="42" t="s">
        <v>2003</v>
      </c>
      <c r="C3765" s="42" t="s">
        <v>303</v>
      </c>
      <c r="D3765" s="42" t="s">
        <v>1207</v>
      </c>
      <c r="E3765" s="42" t="s">
        <v>4775</v>
      </c>
      <c r="F3765" s="40">
        <v>452</v>
      </c>
    </row>
    <row r="3766" spans="1:6" x14ac:dyDescent="0.25">
      <c r="A3766" t="s">
        <v>5959</v>
      </c>
      <c r="B3766" s="42" t="s">
        <v>2003</v>
      </c>
      <c r="C3766" s="42" t="s">
        <v>303</v>
      </c>
      <c r="D3766" s="42" t="s">
        <v>1209</v>
      </c>
      <c r="E3766" s="42" t="s">
        <v>4776</v>
      </c>
      <c r="F3766" s="40">
        <v>453</v>
      </c>
    </row>
    <row r="3767" spans="1:6" x14ac:dyDescent="0.25">
      <c r="A3767" t="s">
        <v>5959</v>
      </c>
      <c r="B3767" s="42" t="s">
        <v>2003</v>
      </c>
      <c r="C3767" s="42" t="s">
        <v>303</v>
      </c>
      <c r="D3767" s="42" t="s">
        <v>1211</v>
      </c>
      <c r="E3767" s="42" t="s">
        <v>4777</v>
      </c>
      <c r="F3767" s="40">
        <v>454</v>
      </c>
    </row>
    <row r="3768" spans="1:6" x14ac:dyDescent="0.25">
      <c r="A3768" t="s">
        <v>5959</v>
      </c>
      <c r="B3768" s="42" t="s">
        <v>2003</v>
      </c>
      <c r="C3768" s="42" t="s">
        <v>303</v>
      </c>
      <c r="D3768" s="42" t="s">
        <v>1213</v>
      </c>
      <c r="E3768" s="42" t="s">
        <v>4778</v>
      </c>
      <c r="F3768" s="40">
        <v>455</v>
      </c>
    </row>
    <row r="3769" spans="1:6" x14ac:dyDescent="0.25">
      <c r="A3769" t="s">
        <v>5959</v>
      </c>
      <c r="B3769" s="42" t="s">
        <v>2003</v>
      </c>
      <c r="C3769" s="42" t="s">
        <v>303</v>
      </c>
      <c r="D3769" s="42" t="s">
        <v>1215</v>
      </c>
      <c r="E3769" s="42" t="s">
        <v>4779</v>
      </c>
      <c r="F3769" s="40">
        <v>456</v>
      </c>
    </row>
    <row r="3770" spans="1:6" x14ac:dyDescent="0.25">
      <c r="A3770" t="s">
        <v>5959</v>
      </c>
      <c r="B3770" s="42" t="s">
        <v>2003</v>
      </c>
      <c r="C3770" s="42" t="s">
        <v>303</v>
      </c>
      <c r="D3770" s="42" t="s">
        <v>1217</v>
      </c>
      <c r="E3770" s="42" t="s">
        <v>4780</v>
      </c>
      <c r="F3770" s="40">
        <v>457</v>
      </c>
    </row>
    <row r="3771" spans="1:6" x14ac:dyDescent="0.25">
      <c r="A3771" t="s">
        <v>5959</v>
      </c>
      <c r="B3771" s="42" t="s">
        <v>2003</v>
      </c>
      <c r="C3771" s="42" t="s">
        <v>303</v>
      </c>
      <c r="D3771" s="42" t="s">
        <v>1219</v>
      </c>
      <c r="E3771" s="42" t="s">
        <v>4781</v>
      </c>
      <c r="F3771" s="40">
        <v>458</v>
      </c>
    </row>
    <row r="3772" spans="1:6" x14ac:dyDescent="0.25">
      <c r="A3772" t="s">
        <v>5959</v>
      </c>
      <c r="B3772" s="42" t="s">
        <v>2003</v>
      </c>
      <c r="C3772" s="42" t="s">
        <v>303</v>
      </c>
      <c r="D3772" s="42" t="s">
        <v>1221</v>
      </c>
      <c r="E3772" s="42" t="s">
        <v>4782</v>
      </c>
      <c r="F3772" s="40">
        <v>459</v>
      </c>
    </row>
    <row r="3773" spans="1:6" x14ac:dyDescent="0.25">
      <c r="A3773" t="s">
        <v>5959</v>
      </c>
      <c r="B3773" s="42" t="s">
        <v>2003</v>
      </c>
      <c r="C3773" s="42" t="s">
        <v>303</v>
      </c>
      <c r="D3773" s="42" t="s">
        <v>1223</v>
      </c>
      <c r="E3773" s="42" t="s">
        <v>4783</v>
      </c>
      <c r="F3773" s="40">
        <v>460</v>
      </c>
    </row>
    <row r="3774" spans="1:6" x14ac:dyDescent="0.25">
      <c r="A3774" t="s">
        <v>5959</v>
      </c>
      <c r="B3774" s="42" t="s">
        <v>2003</v>
      </c>
      <c r="C3774" s="42" t="s">
        <v>303</v>
      </c>
      <c r="D3774" s="42" t="s">
        <v>1225</v>
      </c>
      <c r="E3774" s="42" t="s">
        <v>4784</v>
      </c>
      <c r="F3774" s="40">
        <v>461</v>
      </c>
    </row>
    <row r="3775" spans="1:6" x14ac:dyDescent="0.25">
      <c r="A3775" t="s">
        <v>5959</v>
      </c>
      <c r="B3775" s="42" t="s">
        <v>2003</v>
      </c>
      <c r="C3775" s="42" t="s">
        <v>303</v>
      </c>
      <c r="D3775" s="42" t="s">
        <v>1227</v>
      </c>
      <c r="E3775" s="42" t="s">
        <v>4785</v>
      </c>
      <c r="F3775" s="40">
        <v>462</v>
      </c>
    </row>
    <row r="3776" spans="1:6" x14ac:dyDescent="0.25">
      <c r="A3776" t="s">
        <v>5959</v>
      </c>
      <c r="B3776" s="42" t="s">
        <v>2003</v>
      </c>
      <c r="C3776" s="42" t="s">
        <v>303</v>
      </c>
      <c r="D3776" s="42" t="s">
        <v>1229</v>
      </c>
      <c r="E3776" s="42" t="s">
        <v>4786</v>
      </c>
      <c r="F3776" s="40">
        <v>463</v>
      </c>
    </row>
    <row r="3777" spans="1:6" x14ac:dyDescent="0.25">
      <c r="A3777" t="s">
        <v>5959</v>
      </c>
      <c r="B3777" s="42" t="s">
        <v>2003</v>
      </c>
      <c r="C3777" s="42" t="s">
        <v>303</v>
      </c>
      <c r="D3777" s="42" t="s">
        <v>1231</v>
      </c>
      <c r="E3777" s="42" t="s">
        <v>4787</v>
      </c>
      <c r="F3777" s="40">
        <v>464</v>
      </c>
    </row>
    <row r="3778" spans="1:6" x14ac:dyDescent="0.25">
      <c r="A3778" t="s">
        <v>5959</v>
      </c>
      <c r="B3778" s="42" t="s">
        <v>2003</v>
      </c>
      <c r="C3778" s="42" t="s">
        <v>303</v>
      </c>
      <c r="D3778" s="42" t="s">
        <v>1233</v>
      </c>
      <c r="E3778" s="42" t="s">
        <v>4788</v>
      </c>
      <c r="F3778" s="40">
        <v>465</v>
      </c>
    </row>
    <row r="3779" spans="1:6" x14ac:dyDescent="0.25">
      <c r="A3779" t="s">
        <v>5959</v>
      </c>
      <c r="B3779" s="42" t="s">
        <v>2003</v>
      </c>
      <c r="C3779" s="42" t="s">
        <v>303</v>
      </c>
      <c r="D3779" s="42" t="s">
        <v>1235</v>
      </c>
      <c r="E3779" s="42" t="s">
        <v>4789</v>
      </c>
      <c r="F3779" s="40">
        <v>466</v>
      </c>
    </row>
    <row r="3780" spans="1:6" x14ac:dyDescent="0.25">
      <c r="A3780" t="s">
        <v>5959</v>
      </c>
      <c r="B3780" s="42" t="s">
        <v>2003</v>
      </c>
      <c r="C3780" s="42" t="s">
        <v>303</v>
      </c>
      <c r="D3780" s="42" t="s">
        <v>1237</v>
      </c>
      <c r="E3780" s="42" t="s">
        <v>4790</v>
      </c>
      <c r="F3780" s="40">
        <v>467</v>
      </c>
    </row>
    <row r="3781" spans="1:6" x14ac:dyDescent="0.25">
      <c r="A3781" t="s">
        <v>5959</v>
      </c>
      <c r="B3781" s="42" t="s">
        <v>2003</v>
      </c>
      <c r="C3781" s="42" t="s">
        <v>303</v>
      </c>
      <c r="D3781" s="42" t="s">
        <v>1239</v>
      </c>
      <c r="E3781" s="42" t="s">
        <v>4791</v>
      </c>
      <c r="F3781" s="40">
        <v>468</v>
      </c>
    </row>
    <row r="3782" spans="1:6" x14ac:dyDescent="0.25">
      <c r="A3782" t="s">
        <v>5959</v>
      </c>
      <c r="B3782" s="42" t="s">
        <v>2003</v>
      </c>
      <c r="C3782" s="42" t="s">
        <v>303</v>
      </c>
      <c r="D3782" s="42" t="s">
        <v>1241</v>
      </c>
      <c r="E3782" s="42" t="s">
        <v>4792</v>
      </c>
      <c r="F3782" s="40">
        <v>469</v>
      </c>
    </row>
    <row r="3783" spans="1:6" x14ac:dyDescent="0.25">
      <c r="A3783" t="s">
        <v>5959</v>
      </c>
      <c r="B3783" s="42" t="s">
        <v>2003</v>
      </c>
      <c r="C3783" s="42" t="s">
        <v>303</v>
      </c>
      <c r="D3783" s="42" t="s">
        <v>1243</v>
      </c>
      <c r="E3783" s="42" t="s">
        <v>4793</v>
      </c>
      <c r="F3783" s="40">
        <v>470</v>
      </c>
    </row>
    <row r="3784" spans="1:6" x14ac:dyDescent="0.25">
      <c r="A3784" t="s">
        <v>5959</v>
      </c>
      <c r="B3784" s="42" t="s">
        <v>2003</v>
      </c>
      <c r="C3784" s="42" t="s">
        <v>303</v>
      </c>
      <c r="D3784" s="42" t="s">
        <v>1245</v>
      </c>
      <c r="E3784" s="42" t="s">
        <v>4794</v>
      </c>
      <c r="F3784" s="40">
        <v>471</v>
      </c>
    </row>
    <row r="3785" spans="1:6" x14ac:dyDescent="0.25">
      <c r="A3785" t="s">
        <v>5959</v>
      </c>
      <c r="B3785" s="42" t="s">
        <v>2003</v>
      </c>
      <c r="C3785" s="42" t="s">
        <v>303</v>
      </c>
      <c r="D3785" s="42" t="s">
        <v>1247</v>
      </c>
      <c r="E3785" s="42" t="s">
        <v>4795</v>
      </c>
      <c r="F3785" s="40">
        <v>472</v>
      </c>
    </row>
    <row r="3786" spans="1:6" x14ac:dyDescent="0.25">
      <c r="A3786" t="s">
        <v>5959</v>
      </c>
      <c r="B3786" s="42" t="s">
        <v>2003</v>
      </c>
      <c r="C3786" s="42" t="s">
        <v>303</v>
      </c>
      <c r="D3786" s="42" t="s">
        <v>1249</v>
      </c>
      <c r="E3786" s="42" t="s">
        <v>4796</v>
      </c>
      <c r="F3786" s="40">
        <v>473</v>
      </c>
    </row>
    <row r="3787" spans="1:6" x14ac:dyDescent="0.25">
      <c r="A3787" t="s">
        <v>5959</v>
      </c>
      <c r="B3787" s="42" t="s">
        <v>2003</v>
      </c>
      <c r="C3787" s="42" t="s">
        <v>303</v>
      </c>
      <c r="D3787" s="42" t="s">
        <v>1251</v>
      </c>
      <c r="E3787" s="42" t="s">
        <v>4797</v>
      </c>
      <c r="F3787" s="40">
        <v>474</v>
      </c>
    </row>
    <row r="3788" spans="1:6" x14ac:dyDescent="0.25">
      <c r="A3788" t="s">
        <v>5959</v>
      </c>
      <c r="B3788" s="42" t="s">
        <v>2003</v>
      </c>
      <c r="C3788" s="42" t="s">
        <v>303</v>
      </c>
      <c r="D3788" s="42" t="s">
        <v>1253</v>
      </c>
      <c r="E3788" s="42" t="s">
        <v>4798</v>
      </c>
      <c r="F3788" s="40">
        <v>475</v>
      </c>
    </row>
    <row r="3789" spans="1:6" x14ac:dyDescent="0.25">
      <c r="A3789" t="s">
        <v>5959</v>
      </c>
      <c r="B3789" s="42" t="s">
        <v>2003</v>
      </c>
      <c r="C3789" s="42" t="s">
        <v>303</v>
      </c>
      <c r="D3789" s="42" t="s">
        <v>1255</v>
      </c>
      <c r="E3789" s="42" t="s">
        <v>4799</v>
      </c>
      <c r="F3789" s="40">
        <v>476</v>
      </c>
    </row>
    <row r="3790" spans="1:6" x14ac:dyDescent="0.25">
      <c r="A3790" t="s">
        <v>5959</v>
      </c>
      <c r="B3790" s="42" t="s">
        <v>2003</v>
      </c>
      <c r="C3790" s="42" t="s">
        <v>303</v>
      </c>
      <c r="D3790" s="42" t="s">
        <v>1257</v>
      </c>
      <c r="E3790" s="42" t="s">
        <v>4800</v>
      </c>
      <c r="F3790" s="40">
        <v>477</v>
      </c>
    </row>
    <row r="3791" spans="1:6" x14ac:dyDescent="0.25">
      <c r="A3791" t="s">
        <v>5959</v>
      </c>
      <c r="B3791" s="42" t="s">
        <v>2003</v>
      </c>
      <c r="C3791" s="42" t="s">
        <v>303</v>
      </c>
      <c r="D3791" s="42" t="s">
        <v>1259</v>
      </c>
      <c r="E3791" s="42" t="s">
        <v>4801</v>
      </c>
      <c r="F3791" s="40">
        <v>478</v>
      </c>
    </row>
    <row r="3792" spans="1:6" x14ac:dyDescent="0.25">
      <c r="A3792" t="s">
        <v>5959</v>
      </c>
      <c r="B3792" s="42" t="s">
        <v>2003</v>
      </c>
      <c r="C3792" s="42" t="s">
        <v>303</v>
      </c>
      <c r="D3792" s="42" t="s">
        <v>1261</v>
      </c>
      <c r="E3792" s="42" t="s">
        <v>4802</v>
      </c>
      <c r="F3792" s="40">
        <v>479</v>
      </c>
    </row>
    <row r="3793" spans="1:6" x14ac:dyDescent="0.25">
      <c r="A3793" t="s">
        <v>5959</v>
      </c>
      <c r="B3793" s="42" t="s">
        <v>2003</v>
      </c>
      <c r="C3793" s="42" t="s">
        <v>303</v>
      </c>
      <c r="D3793" s="42" t="s">
        <v>1263</v>
      </c>
      <c r="E3793" s="42" t="s">
        <v>4803</v>
      </c>
      <c r="F3793" s="40">
        <v>480</v>
      </c>
    </row>
    <row r="3794" spans="1:6" x14ac:dyDescent="0.25">
      <c r="A3794" t="s">
        <v>5959</v>
      </c>
      <c r="B3794" s="42" t="s">
        <v>2003</v>
      </c>
      <c r="C3794" s="42" t="s">
        <v>303</v>
      </c>
      <c r="D3794" s="42" t="s">
        <v>1265</v>
      </c>
      <c r="E3794" s="42" t="s">
        <v>4804</v>
      </c>
      <c r="F3794" s="40">
        <v>481</v>
      </c>
    </row>
    <row r="3795" spans="1:6" x14ac:dyDescent="0.25">
      <c r="A3795" t="s">
        <v>5959</v>
      </c>
      <c r="B3795" s="42" t="s">
        <v>2003</v>
      </c>
      <c r="C3795" s="42" t="s">
        <v>303</v>
      </c>
      <c r="D3795" s="42" t="s">
        <v>1267</v>
      </c>
      <c r="E3795" s="42" t="s">
        <v>4805</v>
      </c>
      <c r="F3795" s="40">
        <v>482</v>
      </c>
    </row>
    <row r="3796" spans="1:6" x14ac:dyDescent="0.25">
      <c r="A3796" t="s">
        <v>5959</v>
      </c>
      <c r="B3796" s="42" t="s">
        <v>2003</v>
      </c>
      <c r="C3796" s="42" t="s">
        <v>303</v>
      </c>
      <c r="D3796" s="42" t="s">
        <v>1269</v>
      </c>
      <c r="E3796" s="42" t="s">
        <v>4806</v>
      </c>
      <c r="F3796" s="40">
        <v>483</v>
      </c>
    </row>
    <row r="3797" spans="1:6" x14ac:dyDescent="0.25">
      <c r="A3797" t="s">
        <v>5959</v>
      </c>
      <c r="B3797" s="42" t="s">
        <v>2003</v>
      </c>
      <c r="C3797" s="42" t="s">
        <v>303</v>
      </c>
      <c r="D3797" s="42" t="s">
        <v>1271</v>
      </c>
      <c r="E3797" s="42" t="s">
        <v>4807</v>
      </c>
      <c r="F3797" s="40">
        <v>484</v>
      </c>
    </row>
    <row r="3798" spans="1:6" x14ac:dyDescent="0.25">
      <c r="A3798" t="s">
        <v>5959</v>
      </c>
      <c r="B3798" s="42" t="s">
        <v>2003</v>
      </c>
      <c r="C3798" s="42" t="s">
        <v>303</v>
      </c>
      <c r="D3798" s="42" t="s">
        <v>1273</v>
      </c>
      <c r="E3798" s="42" t="s">
        <v>4808</v>
      </c>
      <c r="F3798" s="40">
        <v>485</v>
      </c>
    </row>
    <row r="3799" spans="1:6" x14ac:dyDescent="0.25">
      <c r="A3799" t="s">
        <v>5959</v>
      </c>
      <c r="B3799" s="42" t="s">
        <v>2003</v>
      </c>
      <c r="C3799" s="42" t="s">
        <v>303</v>
      </c>
      <c r="D3799" s="42" t="s">
        <v>1275</v>
      </c>
      <c r="E3799" s="42" t="s">
        <v>4809</v>
      </c>
      <c r="F3799" s="40">
        <v>486</v>
      </c>
    </row>
    <row r="3800" spans="1:6" x14ac:dyDescent="0.25">
      <c r="A3800" t="s">
        <v>5959</v>
      </c>
      <c r="B3800" s="42" t="s">
        <v>2003</v>
      </c>
      <c r="C3800" s="42" t="s">
        <v>303</v>
      </c>
      <c r="D3800" s="42" t="s">
        <v>1277</v>
      </c>
      <c r="E3800" s="42" t="s">
        <v>4810</v>
      </c>
      <c r="F3800" s="40">
        <v>487</v>
      </c>
    </row>
    <row r="3801" spans="1:6" x14ac:dyDescent="0.25">
      <c r="A3801" t="s">
        <v>5959</v>
      </c>
      <c r="B3801" s="42" t="s">
        <v>2003</v>
      </c>
      <c r="C3801" s="42" t="s">
        <v>303</v>
      </c>
      <c r="D3801" s="42" t="s">
        <v>1279</v>
      </c>
      <c r="E3801" s="42" t="s">
        <v>4811</v>
      </c>
      <c r="F3801" s="40">
        <v>488</v>
      </c>
    </row>
    <row r="3802" spans="1:6" x14ac:dyDescent="0.25">
      <c r="A3802" t="s">
        <v>5959</v>
      </c>
      <c r="B3802" s="42" t="s">
        <v>2003</v>
      </c>
      <c r="C3802" s="42" t="s">
        <v>303</v>
      </c>
      <c r="D3802" s="42" t="s">
        <v>1281</v>
      </c>
      <c r="E3802" s="42" t="s">
        <v>4812</v>
      </c>
      <c r="F3802" s="40">
        <v>489</v>
      </c>
    </row>
    <row r="3803" spans="1:6" x14ac:dyDescent="0.25">
      <c r="A3803" t="s">
        <v>5959</v>
      </c>
      <c r="B3803" s="42" t="s">
        <v>2003</v>
      </c>
      <c r="C3803" s="42" t="s">
        <v>303</v>
      </c>
      <c r="D3803" s="42" t="s">
        <v>1283</v>
      </c>
      <c r="E3803" s="42" t="s">
        <v>4813</v>
      </c>
      <c r="F3803" s="40">
        <v>490</v>
      </c>
    </row>
    <row r="3804" spans="1:6" x14ac:dyDescent="0.25">
      <c r="A3804" t="s">
        <v>5959</v>
      </c>
      <c r="B3804" s="42" t="s">
        <v>2003</v>
      </c>
      <c r="C3804" s="42" t="s">
        <v>303</v>
      </c>
      <c r="D3804" s="42" t="s">
        <v>1285</v>
      </c>
      <c r="E3804" s="42" t="s">
        <v>4814</v>
      </c>
      <c r="F3804" s="40">
        <v>491</v>
      </c>
    </row>
    <row r="3805" spans="1:6" x14ac:dyDescent="0.25">
      <c r="A3805" t="s">
        <v>5959</v>
      </c>
      <c r="B3805" s="42" t="s">
        <v>2003</v>
      </c>
      <c r="C3805" s="42" t="s">
        <v>303</v>
      </c>
      <c r="D3805" s="42" t="s">
        <v>1287</v>
      </c>
      <c r="E3805" s="42" t="s">
        <v>4815</v>
      </c>
      <c r="F3805" s="40">
        <v>492</v>
      </c>
    </row>
    <row r="3806" spans="1:6" x14ac:dyDescent="0.25">
      <c r="A3806" t="s">
        <v>5959</v>
      </c>
      <c r="B3806" s="42" t="s">
        <v>2003</v>
      </c>
      <c r="C3806" s="42" t="s">
        <v>303</v>
      </c>
      <c r="D3806" s="42" t="s">
        <v>1289</v>
      </c>
      <c r="E3806" s="42" t="s">
        <v>4816</v>
      </c>
      <c r="F3806" s="40">
        <v>493</v>
      </c>
    </row>
    <row r="3807" spans="1:6" x14ac:dyDescent="0.25">
      <c r="A3807" t="s">
        <v>5959</v>
      </c>
      <c r="B3807" s="42" t="s">
        <v>2003</v>
      </c>
      <c r="C3807" s="42" t="s">
        <v>303</v>
      </c>
      <c r="D3807" s="42" t="s">
        <v>1291</v>
      </c>
      <c r="E3807" s="42" t="s">
        <v>4817</v>
      </c>
      <c r="F3807" s="40">
        <v>494</v>
      </c>
    </row>
    <row r="3808" spans="1:6" x14ac:dyDescent="0.25">
      <c r="A3808" t="s">
        <v>5959</v>
      </c>
      <c r="B3808" s="42" t="s">
        <v>2003</v>
      </c>
      <c r="C3808" s="42" t="s">
        <v>303</v>
      </c>
      <c r="D3808" s="42" t="s">
        <v>1293</v>
      </c>
      <c r="E3808" s="42" t="s">
        <v>4818</v>
      </c>
      <c r="F3808" s="40">
        <v>495</v>
      </c>
    </row>
    <row r="3809" spans="1:6" x14ac:dyDescent="0.25">
      <c r="A3809" t="s">
        <v>5959</v>
      </c>
      <c r="B3809" s="42" t="s">
        <v>2003</v>
      </c>
      <c r="C3809" s="42" t="s">
        <v>303</v>
      </c>
      <c r="D3809" s="42" t="s">
        <v>1295</v>
      </c>
      <c r="E3809" s="42" t="s">
        <v>4819</v>
      </c>
      <c r="F3809" s="40">
        <v>496</v>
      </c>
    </row>
    <row r="3810" spans="1:6" x14ac:dyDescent="0.25">
      <c r="A3810" t="s">
        <v>5959</v>
      </c>
      <c r="B3810" s="42" t="s">
        <v>2003</v>
      </c>
      <c r="C3810" s="42" t="s">
        <v>303</v>
      </c>
      <c r="D3810" s="42" t="s">
        <v>1297</v>
      </c>
      <c r="E3810" s="42" t="s">
        <v>4820</v>
      </c>
      <c r="F3810" s="40">
        <v>497</v>
      </c>
    </row>
    <row r="3811" spans="1:6" x14ac:dyDescent="0.25">
      <c r="A3811" t="s">
        <v>5959</v>
      </c>
      <c r="B3811" s="42" t="s">
        <v>2003</v>
      </c>
      <c r="C3811" s="42" t="s">
        <v>303</v>
      </c>
      <c r="D3811" s="42" t="s">
        <v>1299</v>
      </c>
      <c r="E3811" s="42" t="s">
        <v>4821</v>
      </c>
      <c r="F3811" s="40">
        <v>498</v>
      </c>
    </row>
    <row r="3812" spans="1:6" x14ac:dyDescent="0.25">
      <c r="A3812" t="s">
        <v>5959</v>
      </c>
      <c r="B3812" s="42" t="s">
        <v>2003</v>
      </c>
      <c r="C3812" s="42" t="s">
        <v>303</v>
      </c>
      <c r="D3812" s="42" t="s">
        <v>1301</v>
      </c>
      <c r="E3812" s="42" t="s">
        <v>4822</v>
      </c>
      <c r="F3812" s="40">
        <v>499</v>
      </c>
    </row>
    <row r="3813" spans="1:6" x14ac:dyDescent="0.25">
      <c r="A3813" t="s">
        <v>5959</v>
      </c>
      <c r="B3813" s="42" t="s">
        <v>2003</v>
      </c>
      <c r="C3813" s="42" t="s">
        <v>303</v>
      </c>
      <c r="D3813" s="42" t="s">
        <v>1303</v>
      </c>
      <c r="E3813" s="42" t="s">
        <v>4823</v>
      </c>
      <c r="F3813" s="40">
        <v>500</v>
      </c>
    </row>
    <row r="3814" spans="1:6" x14ac:dyDescent="0.25">
      <c r="A3814" t="s">
        <v>5959</v>
      </c>
      <c r="B3814" s="42" t="s">
        <v>2003</v>
      </c>
      <c r="C3814" s="42" t="s">
        <v>303</v>
      </c>
      <c r="D3814" s="42" t="s">
        <v>1305</v>
      </c>
      <c r="E3814" s="42" t="s">
        <v>4824</v>
      </c>
      <c r="F3814" s="40">
        <v>501</v>
      </c>
    </row>
    <row r="3815" spans="1:6" x14ac:dyDescent="0.25">
      <c r="A3815" t="s">
        <v>5959</v>
      </c>
      <c r="B3815" s="42" t="s">
        <v>2003</v>
      </c>
      <c r="C3815" s="42" t="s">
        <v>303</v>
      </c>
      <c r="D3815" s="42" t="s">
        <v>1307</v>
      </c>
      <c r="E3815" s="42" t="s">
        <v>4825</v>
      </c>
      <c r="F3815" s="40">
        <v>502</v>
      </c>
    </row>
    <row r="3816" spans="1:6" x14ac:dyDescent="0.25">
      <c r="A3816" t="s">
        <v>5959</v>
      </c>
      <c r="B3816" s="42" t="s">
        <v>2003</v>
      </c>
      <c r="C3816" s="42" t="s">
        <v>303</v>
      </c>
      <c r="D3816" s="42" t="s">
        <v>1309</v>
      </c>
      <c r="E3816" s="42" t="s">
        <v>4826</v>
      </c>
      <c r="F3816" s="40">
        <v>503</v>
      </c>
    </row>
    <row r="3817" spans="1:6" x14ac:dyDescent="0.25">
      <c r="A3817" t="s">
        <v>5959</v>
      </c>
      <c r="B3817" s="42" t="s">
        <v>2003</v>
      </c>
      <c r="C3817" s="42" t="s">
        <v>303</v>
      </c>
      <c r="D3817" s="42" t="s">
        <v>1311</v>
      </c>
      <c r="E3817" s="42" t="s">
        <v>4827</v>
      </c>
      <c r="F3817" s="40">
        <v>504</v>
      </c>
    </row>
    <row r="3818" spans="1:6" x14ac:dyDescent="0.25">
      <c r="A3818" t="s">
        <v>5959</v>
      </c>
      <c r="B3818" s="42" t="s">
        <v>2003</v>
      </c>
      <c r="C3818" s="42" t="s">
        <v>303</v>
      </c>
      <c r="D3818" s="42" t="s">
        <v>1313</v>
      </c>
      <c r="E3818" s="42" t="s">
        <v>4828</v>
      </c>
      <c r="F3818" s="40">
        <v>505</v>
      </c>
    </row>
    <row r="3819" spans="1:6" x14ac:dyDescent="0.25">
      <c r="A3819" t="s">
        <v>5959</v>
      </c>
      <c r="B3819" s="42" t="s">
        <v>2003</v>
      </c>
      <c r="C3819" s="42" t="s">
        <v>303</v>
      </c>
      <c r="D3819" s="42" t="s">
        <v>1315</v>
      </c>
      <c r="E3819" s="42" t="s">
        <v>4829</v>
      </c>
      <c r="F3819" s="40">
        <v>506</v>
      </c>
    </row>
    <row r="3820" spans="1:6" x14ac:dyDescent="0.25">
      <c r="A3820" t="s">
        <v>5959</v>
      </c>
      <c r="B3820" s="42" t="s">
        <v>2003</v>
      </c>
      <c r="C3820" s="42" t="s">
        <v>303</v>
      </c>
      <c r="D3820" s="42" t="s">
        <v>1317</v>
      </c>
      <c r="E3820" s="42" t="s">
        <v>4830</v>
      </c>
      <c r="F3820" s="40">
        <v>507</v>
      </c>
    </row>
    <row r="3821" spans="1:6" x14ac:dyDescent="0.25">
      <c r="A3821" t="s">
        <v>5959</v>
      </c>
      <c r="B3821" s="42" t="s">
        <v>2003</v>
      </c>
      <c r="C3821" s="42" t="s">
        <v>303</v>
      </c>
      <c r="D3821" s="42" t="s">
        <v>1319</v>
      </c>
      <c r="E3821" s="42" t="s">
        <v>4831</v>
      </c>
      <c r="F3821" s="40">
        <v>508</v>
      </c>
    </row>
    <row r="3822" spans="1:6" x14ac:dyDescent="0.25">
      <c r="A3822" t="s">
        <v>5959</v>
      </c>
      <c r="B3822" s="42" t="s">
        <v>2003</v>
      </c>
      <c r="C3822" s="42" t="s">
        <v>303</v>
      </c>
      <c r="D3822" s="42" t="s">
        <v>1321</v>
      </c>
      <c r="E3822" s="42" t="s">
        <v>4832</v>
      </c>
      <c r="F3822" s="40">
        <v>509</v>
      </c>
    </row>
    <row r="3823" spans="1:6" x14ac:dyDescent="0.25">
      <c r="A3823" t="s">
        <v>5959</v>
      </c>
      <c r="B3823" s="42" t="s">
        <v>2003</v>
      </c>
      <c r="C3823" s="42" t="s">
        <v>303</v>
      </c>
      <c r="D3823" s="42" t="s">
        <v>1323</v>
      </c>
      <c r="E3823" s="42" t="s">
        <v>4833</v>
      </c>
      <c r="F3823" s="40">
        <v>510</v>
      </c>
    </row>
    <row r="3824" spans="1:6" x14ac:dyDescent="0.25">
      <c r="A3824" t="s">
        <v>5959</v>
      </c>
      <c r="B3824" s="42" t="s">
        <v>2003</v>
      </c>
      <c r="C3824" s="42" t="s">
        <v>303</v>
      </c>
      <c r="D3824" s="42" t="s">
        <v>1325</v>
      </c>
      <c r="E3824" s="42" t="s">
        <v>4834</v>
      </c>
      <c r="F3824" s="40">
        <v>511</v>
      </c>
    </row>
    <row r="3825" spans="1:6" x14ac:dyDescent="0.25">
      <c r="A3825" t="s">
        <v>5959</v>
      </c>
      <c r="B3825" s="42" t="s">
        <v>2003</v>
      </c>
      <c r="C3825" s="42" t="s">
        <v>303</v>
      </c>
      <c r="D3825" s="42" t="s">
        <v>1327</v>
      </c>
      <c r="E3825" s="42" t="s">
        <v>4835</v>
      </c>
      <c r="F3825" s="40">
        <v>512</v>
      </c>
    </row>
    <row r="3826" spans="1:6" x14ac:dyDescent="0.25">
      <c r="A3826" t="s">
        <v>5959</v>
      </c>
      <c r="B3826" s="42" t="s">
        <v>2003</v>
      </c>
      <c r="C3826" s="42" t="s">
        <v>303</v>
      </c>
      <c r="D3826" s="42" t="s">
        <v>1329</v>
      </c>
      <c r="E3826" s="42" t="s">
        <v>4836</v>
      </c>
      <c r="F3826" s="40">
        <v>513</v>
      </c>
    </row>
    <row r="3827" spans="1:6" x14ac:dyDescent="0.25">
      <c r="A3827" t="s">
        <v>5959</v>
      </c>
      <c r="B3827" s="42" t="s">
        <v>2003</v>
      </c>
      <c r="C3827" s="42" t="s">
        <v>303</v>
      </c>
      <c r="D3827" s="42" t="s">
        <v>1331</v>
      </c>
      <c r="E3827" s="42" t="s">
        <v>4837</v>
      </c>
      <c r="F3827" s="40">
        <v>514</v>
      </c>
    </row>
    <row r="3828" spans="1:6" x14ac:dyDescent="0.25">
      <c r="A3828" t="s">
        <v>5959</v>
      </c>
      <c r="B3828" s="42" t="s">
        <v>2003</v>
      </c>
      <c r="C3828" s="42" t="s">
        <v>303</v>
      </c>
      <c r="D3828" s="42" t="s">
        <v>1333</v>
      </c>
      <c r="E3828" s="42" t="s">
        <v>4838</v>
      </c>
      <c r="F3828" s="40">
        <v>515</v>
      </c>
    </row>
    <row r="3829" spans="1:6" x14ac:dyDescent="0.25">
      <c r="A3829" t="s">
        <v>5959</v>
      </c>
      <c r="B3829" s="42" t="s">
        <v>2003</v>
      </c>
      <c r="C3829" s="42" t="s">
        <v>303</v>
      </c>
      <c r="D3829" s="42" t="s">
        <v>1335</v>
      </c>
      <c r="E3829" s="42" t="s">
        <v>4839</v>
      </c>
      <c r="F3829" s="40">
        <v>516</v>
      </c>
    </row>
    <row r="3830" spans="1:6" x14ac:dyDescent="0.25">
      <c r="A3830" t="s">
        <v>5959</v>
      </c>
      <c r="B3830" s="42" t="s">
        <v>2003</v>
      </c>
      <c r="C3830" s="42" t="s">
        <v>303</v>
      </c>
      <c r="D3830" s="42" t="s">
        <v>1337</v>
      </c>
      <c r="E3830" s="42" t="s">
        <v>4840</v>
      </c>
      <c r="F3830" s="40">
        <v>517</v>
      </c>
    </row>
    <row r="3831" spans="1:6" x14ac:dyDescent="0.25">
      <c r="A3831" t="s">
        <v>5959</v>
      </c>
      <c r="B3831" s="42" t="s">
        <v>2003</v>
      </c>
      <c r="C3831" s="42" t="s">
        <v>303</v>
      </c>
      <c r="D3831" s="42" t="s">
        <v>1339</v>
      </c>
      <c r="E3831" s="42" t="s">
        <v>4841</v>
      </c>
      <c r="F3831" s="40">
        <v>518</v>
      </c>
    </row>
    <row r="3832" spans="1:6" x14ac:dyDescent="0.25">
      <c r="A3832" t="s">
        <v>5959</v>
      </c>
      <c r="B3832" s="42" t="s">
        <v>2003</v>
      </c>
      <c r="C3832" s="42" t="s">
        <v>303</v>
      </c>
      <c r="D3832" s="42" t="s">
        <v>1341</v>
      </c>
      <c r="E3832" s="42" t="s">
        <v>4842</v>
      </c>
      <c r="F3832" s="40">
        <v>519</v>
      </c>
    </row>
    <row r="3833" spans="1:6" x14ac:dyDescent="0.25">
      <c r="A3833" t="s">
        <v>5959</v>
      </c>
      <c r="B3833" s="42" t="s">
        <v>2003</v>
      </c>
      <c r="C3833" s="42" t="s">
        <v>303</v>
      </c>
      <c r="D3833" s="42" t="s">
        <v>1343</v>
      </c>
      <c r="E3833" s="42" t="s">
        <v>4843</v>
      </c>
      <c r="F3833" s="40">
        <v>520</v>
      </c>
    </row>
    <row r="3834" spans="1:6" x14ac:dyDescent="0.25">
      <c r="A3834" t="s">
        <v>5959</v>
      </c>
      <c r="B3834" s="42" t="s">
        <v>2003</v>
      </c>
      <c r="C3834" s="42" t="s">
        <v>303</v>
      </c>
      <c r="D3834" s="42" t="s">
        <v>1345</v>
      </c>
      <c r="E3834" s="42" t="s">
        <v>4844</v>
      </c>
      <c r="F3834" s="40">
        <v>521</v>
      </c>
    </row>
    <row r="3835" spans="1:6" x14ac:dyDescent="0.25">
      <c r="A3835" t="s">
        <v>5959</v>
      </c>
      <c r="B3835" s="42" t="s">
        <v>2003</v>
      </c>
      <c r="C3835" s="42" t="s">
        <v>303</v>
      </c>
      <c r="D3835" s="42" t="s">
        <v>1347</v>
      </c>
      <c r="E3835" s="42" t="s">
        <v>4845</v>
      </c>
      <c r="F3835" s="40">
        <v>522</v>
      </c>
    </row>
    <row r="3836" spans="1:6" x14ac:dyDescent="0.25">
      <c r="A3836" t="s">
        <v>5959</v>
      </c>
      <c r="B3836" s="42" t="s">
        <v>2003</v>
      </c>
      <c r="C3836" s="42" t="s">
        <v>303</v>
      </c>
      <c r="D3836" s="42" t="s">
        <v>1349</v>
      </c>
      <c r="E3836" s="42" t="s">
        <v>4846</v>
      </c>
      <c r="F3836" s="40">
        <v>523</v>
      </c>
    </row>
    <row r="3837" spans="1:6" x14ac:dyDescent="0.25">
      <c r="A3837" t="s">
        <v>5959</v>
      </c>
      <c r="B3837" s="42" t="s">
        <v>2003</v>
      </c>
      <c r="C3837" s="42" t="s">
        <v>303</v>
      </c>
      <c r="D3837" s="42" t="s">
        <v>1351</v>
      </c>
      <c r="E3837" s="42" t="s">
        <v>4847</v>
      </c>
      <c r="F3837" s="40">
        <v>524</v>
      </c>
    </row>
    <row r="3838" spans="1:6" x14ac:dyDescent="0.25">
      <c r="A3838" t="s">
        <v>5959</v>
      </c>
      <c r="B3838" s="42" t="s">
        <v>2003</v>
      </c>
      <c r="C3838" s="42" t="s">
        <v>303</v>
      </c>
      <c r="D3838" s="42" t="s">
        <v>1353</v>
      </c>
      <c r="E3838" s="42" t="s">
        <v>4848</v>
      </c>
      <c r="F3838" s="40">
        <v>525</v>
      </c>
    </row>
    <row r="3839" spans="1:6" x14ac:dyDescent="0.25">
      <c r="A3839" t="s">
        <v>5959</v>
      </c>
      <c r="B3839" s="42" t="s">
        <v>2003</v>
      </c>
      <c r="C3839" s="42" t="s">
        <v>303</v>
      </c>
      <c r="D3839" s="42" t="s">
        <v>1355</v>
      </c>
      <c r="E3839" s="42" t="s">
        <v>4849</v>
      </c>
      <c r="F3839" s="40">
        <v>526</v>
      </c>
    </row>
    <row r="3840" spans="1:6" x14ac:dyDescent="0.25">
      <c r="A3840" t="s">
        <v>5959</v>
      </c>
      <c r="B3840" s="42" t="s">
        <v>2003</v>
      </c>
      <c r="C3840" s="42" t="s">
        <v>303</v>
      </c>
      <c r="D3840" s="42" t="s">
        <v>1357</v>
      </c>
      <c r="E3840" s="42" t="s">
        <v>4850</v>
      </c>
      <c r="F3840" s="40">
        <v>527</v>
      </c>
    </row>
    <row r="3841" spans="1:6" x14ac:dyDescent="0.25">
      <c r="A3841" t="s">
        <v>5959</v>
      </c>
      <c r="B3841" s="42" t="s">
        <v>2003</v>
      </c>
      <c r="C3841" s="42" t="s">
        <v>303</v>
      </c>
      <c r="D3841" s="42" t="s">
        <v>1359</v>
      </c>
      <c r="E3841" s="42" t="s">
        <v>4851</v>
      </c>
      <c r="F3841" s="40">
        <v>528</v>
      </c>
    </row>
    <row r="3842" spans="1:6" x14ac:dyDescent="0.25">
      <c r="A3842" t="s">
        <v>5959</v>
      </c>
      <c r="B3842" s="42" t="s">
        <v>2003</v>
      </c>
      <c r="C3842" s="42" t="s">
        <v>303</v>
      </c>
      <c r="D3842" s="42" t="s">
        <v>1361</v>
      </c>
      <c r="E3842" s="42" t="s">
        <v>4852</v>
      </c>
      <c r="F3842" s="40">
        <v>529</v>
      </c>
    </row>
    <row r="3843" spans="1:6" x14ac:dyDescent="0.25">
      <c r="A3843" t="s">
        <v>5959</v>
      </c>
      <c r="B3843" s="42" t="s">
        <v>2003</v>
      </c>
      <c r="C3843" s="42" t="s">
        <v>303</v>
      </c>
      <c r="D3843" s="42" t="s">
        <v>1363</v>
      </c>
      <c r="E3843" s="42" t="s">
        <v>4853</v>
      </c>
      <c r="F3843" s="40">
        <v>530</v>
      </c>
    </row>
    <row r="3844" spans="1:6" x14ac:dyDescent="0.25">
      <c r="A3844" t="s">
        <v>5959</v>
      </c>
      <c r="B3844" s="42" t="s">
        <v>2003</v>
      </c>
      <c r="C3844" s="42" t="s">
        <v>303</v>
      </c>
      <c r="D3844" s="42" t="s">
        <v>1365</v>
      </c>
      <c r="E3844" s="42" t="s">
        <v>4854</v>
      </c>
      <c r="F3844" s="40">
        <v>531</v>
      </c>
    </row>
    <row r="3845" spans="1:6" x14ac:dyDescent="0.25">
      <c r="A3845" t="s">
        <v>5959</v>
      </c>
      <c r="B3845" s="42" t="s">
        <v>2003</v>
      </c>
      <c r="C3845" s="42" t="s">
        <v>303</v>
      </c>
      <c r="D3845" s="42" t="s">
        <v>1367</v>
      </c>
      <c r="E3845" s="42" t="s">
        <v>4855</v>
      </c>
      <c r="F3845" s="40">
        <v>532</v>
      </c>
    </row>
    <row r="3846" spans="1:6" x14ac:dyDescent="0.25">
      <c r="A3846" t="s">
        <v>5959</v>
      </c>
      <c r="B3846" s="42" t="s">
        <v>2003</v>
      </c>
      <c r="C3846" s="42" t="s">
        <v>303</v>
      </c>
      <c r="D3846" s="42" t="s">
        <v>1369</v>
      </c>
      <c r="E3846" s="42" t="s">
        <v>4856</v>
      </c>
      <c r="F3846" s="40">
        <v>533</v>
      </c>
    </row>
    <row r="3847" spans="1:6" x14ac:dyDescent="0.25">
      <c r="A3847" t="s">
        <v>5959</v>
      </c>
      <c r="B3847" s="42" t="s">
        <v>2003</v>
      </c>
      <c r="C3847" s="42" t="s">
        <v>303</v>
      </c>
      <c r="D3847" s="42" t="s">
        <v>1371</v>
      </c>
      <c r="E3847" s="42" t="s">
        <v>4857</v>
      </c>
      <c r="F3847" s="40">
        <v>534</v>
      </c>
    </row>
    <row r="3848" spans="1:6" x14ac:dyDescent="0.25">
      <c r="A3848" t="s">
        <v>5959</v>
      </c>
      <c r="B3848" s="42" t="s">
        <v>2003</v>
      </c>
      <c r="C3848" s="42" t="s">
        <v>303</v>
      </c>
      <c r="D3848" s="42" t="s">
        <v>1373</v>
      </c>
      <c r="E3848" s="42" t="s">
        <v>4858</v>
      </c>
      <c r="F3848" s="40">
        <v>535</v>
      </c>
    </row>
    <row r="3849" spans="1:6" x14ac:dyDescent="0.25">
      <c r="A3849" t="s">
        <v>5959</v>
      </c>
      <c r="B3849" s="42" t="s">
        <v>2003</v>
      </c>
      <c r="C3849" s="42" t="s">
        <v>303</v>
      </c>
      <c r="D3849" s="42" t="s">
        <v>1375</v>
      </c>
      <c r="E3849" s="42" t="s">
        <v>4859</v>
      </c>
      <c r="F3849" s="40">
        <v>536</v>
      </c>
    </row>
    <row r="3850" spans="1:6" x14ac:dyDescent="0.25">
      <c r="A3850" t="s">
        <v>5959</v>
      </c>
      <c r="B3850" s="42" t="s">
        <v>2003</v>
      </c>
      <c r="C3850" s="42" t="s">
        <v>303</v>
      </c>
      <c r="D3850" s="42" t="s">
        <v>1377</v>
      </c>
      <c r="E3850" s="42" t="s">
        <v>4860</v>
      </c>
      <c r="F3850" s="40">
        <v>537</v>
      </c>
    </row>
    <row r="3851" spans="1:6" x14ac:dyDescent="0.25">
      <c r="A3851" t="s">
        <v>5959</v>
      </c>
      <c r="B3851" s="42" t="s">
        <v>2003</v>
      </c>
      <c r="C3851" s="42" t="s">
        <v>303</v>
      </c>
      <c r="D3851" s="42" t="s">
        <v>1379</v>
      </c>
      <c r="E3851" s="42" t="s">
        <v>4861</v>
      </c>
      <c r="F3851" s="40">
        <v>538</v>
      </c>
    </row>
    <row r="3852" spans="1:6" x14ac:dyDescent="0.25">
      <c r="A3852" t="s">
        <v>5959</v>
      </c>
      <c r="B3852" s="42" t="s">
        <v>2003</v>
      </c>
      <c r="C3852" s="42" t="s">
        <v>303</v>
      </c>
      <c r="D3852" s="42" t="s">
        <v>1381</v>
      </c>
      <c r="E3852" s="42" t="s">
        <v>4862</v>
      </c>
      <c r="F3852" s="40">
        <v>539</v>
      </c>
    </row>
    <row r="3853" spans="1:6" x14ac:dyDescent="0.25">
      <c r="A3853" t="s">
        <v>5959</v>
      </c>
      <c r="B3853" s="42" t="s">
        <v>2003</v>
      </c>
      <c r="C3853" s="42" t="s">
        <v>303</v>
      </c>
      <c r="D3853" s="42" t="s">
        <v>1383</v>
      </c>
      <c r="E3853" s="42" t="s">
        <v>4863</v>
      </c>
      <c r="F3853" s="40">
        <v>540</v>
      </c>
    </row>
    <row r="3854" spans="1:6" x14ac:dyDescent="0.25">
      <c r="A3854" t="s">
        <v>5959</v>
      </c>
      <c r="B3854" s="42" t="s">
        <v>2003</v>
      </c>
      <c r="C3854" s="42" t="s">
        <v>303</v>
      </c>
      <c r="D3854" s="42" t="s">
        <v>1385</v>
      </c>
      <c r="E3854" s="42" t="s">
        <v>4864</v>
      </c>
      <c r="F3854" s="40">
        <v>541</v>
      </c>
    </row>
    <row r="3855" spans="1:6" x14ac:dyDescent="0.25">
      <c r="A3855" t="s">
        <v>5959</v>
      </c>
      <c r="B3855" s="42" t="s">
        <v>2003</v>
      </c>
      <c r="C3855" s="42" t="s">
        <v>303</v>
      </c>
      <c r="D3855" s="42" t="s">
        <v>1387</v>
      </c>
      <c r="E3855" s="42" t="s">
        <v>4865</v>
      </c>
      <c r="F3855" s="40">
        <v>542</v>
      </c>
    </row>
    <row r="3856" spans="1:6" x14ac:dyDescent="0.25">
      <c r="A3856" t="s">
        <v>5959</v>
      </c>
      <c r="B3856" s="42" t="s">
        <v>2003</v>
      </c>
      <c r="C3856" s="42" t="s">
        <v>303</v>
      </c>
      <c r="D3856" s="42" t="s">
        <v>1389</v>
      </c>
      <c r="E3856" s="42" t="s">
        <v>4866</v>
      </c>
      <c r="F3856" s="40">
        <v>543</v>
      </c>
    </row>
    <row r="3857" spans="1:6" x14ac:dyDescent="0.25">
      <c r="A3857" t="s">
        <v>5959</v>
      </c>
      <c r="B3857" s="42" t="s">
        <v>2003</v>
      </c>
      <c r="C3857" s="42" t="s">
        <v>303</v>
      </c>
      <c r="D3857" s="42" t="s">
        <v>1391</v>
      </c>
      <c r="E3857" s="42" t="s">
        <v>4867</v>
      </c>
      <c r="F3857" s="40">
        <v>544</v>
      </c>
    </row>
    <row r="3858" spans="1:6" x14ac:dyDescent="0.25">
      <c r="A3858" t="s">
        <v>5959</v>
      </c>
      <c r="B3858" s="42" t="s">
        <v>2003</v>
      </c>
      <c r="C3858" s="42" t="s">
        <v>303</v>
      </c>
      <c r="D3858" s="42" t="s">
        <v>1393</v>
      </c>
      <c r="E3858" s="42" t="s">
        <v>4868</v>
      </c>
      <c r="F3858" s="40">
        <v>545</v>
      </c>
    </row>
    <row r="3859" spans="1:6" x14ac:dyDescent="0.25">
      <c r="A3859" t="s">
        <v>5959</v>
      </c>
      <c r="B3859" s="42" t="s">
        <v>2003</v>
      </c>
      <c r="C3859" s="42" t="s">
        <v>303</v>
      </c>
      <c r="D3859" s="42" t="s">
        <v>1395</v>
      </c>
      <c r="E3859" s="42" t="s">
        <v>4869</v>
      </c>
      <c r="F3859" s="40">
        <v>546</v>
      </c>
    </row>
    <row r="3860" spans="1:6" x14ac:dyDescent="0.25">
      <c r="A3860" t="s">
        <v>5959</v>
      </c>
      <c r="B3860" s="42" t="s">
        <v>2003</v>
      </c>
      <c r="C3860" s="42" t="s">
        <v>303</v>
      </c>
      <c r="D3860" s="42" t="s">
        <v>1397</v>
      </c>
      <c r="E3860" s="42" t="s">
        <v>4870</v>
      </c>
      <c r="F3860" s="40">
        <v>547</v>
      </c>
    </row>
    <row r="3861" spans="1:6" x14ac:dyDescent="0.25">
      <c r="A3861" t="s">
        <v>5959</v>
      </c>
      <c r="B3861" s="42" t="s">
        <v>2003</v>
      </c>
      <c r="C3861" s="42" t="s">
        <v>303</v>
      </c>
      <c r="D3861" s="42" t="s">
        <v>1399</v>
      </c>
      <c r="E3861" s="42" t="s">
        <v>4871</v>
      </c>
      <c r="F3861" s="40">
        <v>548</v>
      </c>
    </row>
    <row r="3862" spans="1:6" x14ac:dyDescent="0.25">
      <c r="A3862" t="s">
        <v>5959</v>
      </c>
      <c r="B3862" s="42" t="s">
        <v>2003</v>
      </c>
      <c r="C3862" s="42" t="s">
        <v>303</v>
      </c>
      <c r="D3862" s="42" t="s">
        <v>1401</v>
      </c>
      <c r="E3862" s="42" t="s">
        <v>4872</v>
      </c>
      <c r="F3862" s="40">
        <v>549</v>
      </c>
    </row>
    <row r="3863" spans="1:6" x14ac:dyDescent="0.25">
      <c r="A3863" t="s">
        <v>5959</v>
      </c>
      <c r="B3863" s="42" t="s">
        <v>2003</v>
      </c>
      <c r="C3863" s="42" t="s">
        <v>303</v>
      </c>
      <c r="D3863" s="42" t="s">
        <v>1403</v>
      </c>
      <c r="E3863" s="42" t="s">
        <v>4873</v>
      </c>
      <c r="F3863" s="40">
        <v>550</v>
      </c>
    </row>
    <row r="3864" spans="1:6" x14ac:dyDescent="0.25">
      <c r="A3864" t="s">
        <v>5959</v>
      </c>
      <c r="B3864" s="42" t="s">
        <v>2003</v>
      </c>
      <c r="C3864" s="42" t="s">
        <v>303</v>
      </c>
      <c r="D3864" s="42" t="s">
        <v>1405</v>
      </c>
      <c r="E3864" s="42" t="s">
        <v>4874</v>
      </c>
      <c r="F3864" s="40">
        <v>551</v>
      </c>
    </row>
    <row r="3865" spans="1:6" x14ac:dyDescent="0.25">
      <c r="A3865" t="s">
        <v>5959</v>
      </c>
      <c r="B3865" s="42" t="s">
        <v>2003</v>
      </c>
      <c r="C3865" s="42" t="s">
        <v>303</v>
      </c>
      <c r="D3865" s="42" t="s">
        <v>1407</v>
      </c>
      <c r="E3865" s="42" t="s">
        <v>4875</v>
      </c>
      <c r="F3865" s="40">
        <v>552</v>
      </c>
    </row>
    <row r="3866" spans="1:6" x14ac:dyDescent="0.25">
      <c r="A3866" t="s">
        <v>5959</v>
      </c>
      <c r="B3866" s="42" t="s">
        <v>2003</v>
      </c>
      <c r="C3866" s="42" t="s">
        <v>303</v>
      </c>
      <c r="D3866" s="42" t="s">
        <v>1409</v>
      </c>
      <c r="E3866" s="42" t="s">
        <v>4876</v>
      </c>
      <c r="F3866" s="40">
        <v>553</v>
      </c>
    </row>
    <row r="3867" spans="1:6" x14ac:dyDescent="0.25">
      <c r="A3867" t="s">
        <v>5959</v>
      </c>
      <c r="B3867" s="42" t="s">
        <v>2003</v>
      </c>
      <c r="C3867" s="42" t="s">
        <v>303</v>
      </c>
      <c r="D3867" s="42" t="s">
        <v>1411</v>
      </c>
      <c r="E3867" s="42" t="s">
        <v>4877</v>
      </c>
      <c r="F3867" s="40">
        <v>554</v>
      </c>
    </row>
    <row r="3868" spans="1:6" x14ac:dyDescent="0.25">
      <c r="A3868" t="s">
        <v>5959</v>
      </c>
      <c r="B3868" s="42" t="s">
        <v>2003</v>
      </c>
      <c r="C3868" s="42" t="s">
        <v>303</v>
      </c>
      <c r="D3868" s="42" t="s">
        <v>1413</v>
      </c>
      <c r="E3868" s="42" t="s">
        <v>4878</v>
      </c>
      <c r="F3868" s="40">
        <v>555</v>
      </c>
    </row>
    <row r="3869" spans="1:6" x14ac:dyDescent="0.25">
      <c r="A3869" t="s">
        <v>5959</v>
      </c>
      <c r="B3869" s="42" t="s">
        <v>2003</v>
      </c>
      <c r="C3869" s="42" t="s">
        <v>303</v>
      </c>
      <c r="D3869" s="42" t="s">
        <v>1415</v>
      </c>
      <c r="E3869" s="42" t="s">
        <v>4879</v>
      </c>
      <c r="F3869" s="40">
        <v>556</v>
      </c>
    </row>
    <row r="3870" spans="1:6" x14ac:dyDescent="0.25">
      <c r="A3870" t="s">
        <v>5959</v>
      </c>
      <c r="B3870" s="42" t="s">
        <v>2003</v>
      </c>
      <c r="C3870" s="42" t="s">
        <v>303</v>
      </c>
      <c r="D3870" s="42" t="s">
        <v>1417</v>
      </c>
      <c r="E3870" s="42" t="s">
        <v>4880</v>
      </c>
      <c r="F3870" s="40">
        <v>557</v>
      </c>
    </row>
    <row r="3871" spans="1:6" x14ac:dyDescent="0.25">
      <c r="A3871" t="s">
        <v>5959</v>
      </c>
      <c r="B3871" s="42" t="s">
        <v>2003</v>
      </c>
      <c r="C3871" s="42" t="s">
        <v>303</v>
      </c>
      <c r="D3871" s="42" t="s">
        <v>1419</v>
      </c>
      <c r="E3871" s="42" t="s">
        <v>4881</v>
      </c>
      <c r="F3871" s="40">
        <v>558</v>
      </c>
    </row>
    <row r="3872" spans="1:6" x14ac:dyDescent="0.25">
      <c r="A3872" t="s">
        <v>5959</v>
      </c>
      <c r="B3872" s="42" t="s">
        <v>2003</v>
      </c>
      <c r="C3872" s="42" t="s">
        <v>303</v>
      </c>
      <c r="D3872" s="42" t="s">
        <v>1421</v>
      </c>
      <c r="E3872" s="42" t="s">
        <v>4882</v>
      </c>
      <c r="F3872" s="40">
        <v>559</v>
      </c>
    </row>
    <row r="3873" spans="1:6" x14ac:dyDescent="0.25">
      <c r="A3873" t="s">
        <v>5959</v>
      </c>
      <c r="B3873" s="42" t="s">
        <v>2003</v>
      </c>
      <c r="C3873" s="42" t="s">
        <v>303</v>
      </c>
      <c r="D3873" s="42" t="s">
        <v>1423</v>
      </c>
      <c r="E3873" s="42" t="s">
        <v>4883</v>
      </c>
      <c r="F3873" s="40">
        <v>560</v>
      </c>
    </row>
    <row r="3874" spans="1:6" x14ac:dyDescent="0.25">
      <c r="A3874" t="s">
        <v>5959</v>
      </c>
      <c r="B3874" s="42" t="s">
        <v>2003</v>
      </c>
      <c r="C3874" s="42" t="s">
        <v>303</v>
      </c>
      <c r="D3874" s="42" t="s">
        <v>1425</v>
      </c>
      <c r="E3874" s="42" t="s">
        <v>4884</v>
      </c>
      <c r="F3874" s="40">
        <v>561</v>
      </c>
    </row>
    <row r="3875" spans="1:6" x14ac:dyDescent="0.25">
      <c r="A3875" t="s">
        <v>5959</v>
      </c>
      <c r="B3875" s="42" t="s">
        <v>2003</v>
      </c>
      <c r="C3875" s="42" t="s">
        <v>303</v>
      </c>
      <c r="D3875" s="42" t="s">
        <v>1427</v>
      </c>
      <c r="E3875" s="42" t="s">
        <v>4885</v>
      </c>
      <c r="F3875" s="40">
        <v>562</v>
      </c>
    </row>
    <row r="3876" spans="1:6" x14ac:dyDescent="0.25">
      <c r="A3876" t="s">
        <v>5959</v>
      </c>
      <c r="B3876" s="42" t="s">
        <v>2003</v>
      </c>
      <c r="C3876" s="42" t="s">
        <v>303</v>
      </c>
      <c r="D3876" s="42" t="s">
        <v>1429</v>
      </c>
      <c r="E3876" s="42" t="s">
        <v>4886</v>
      </c>
      <c r="F3876" s="40">
        <v>563</v>
      </c>
    </row>
    <row r="3877" spans="1:6" x14ac:dyDescent="0.25">
      <c r="A3877" t="s">
        <v>5959</v>
      </c>
      <c r="B3877" s="42" t="s">
        <v>2003</v>
      </c>
      <c r="C3877" s="42" t="s">
        <v>303</v>
      </c>
      <c r="D3877" s="42" t="s">
        <v>1431</v>
      </c>
      <c r="E3877" s="42" t="s">
        <v>4887</v>
      </c>
      <c r="F3877" s="40">
        <v>564</v>
      </c>
    </row>
    <row r="3878" spans="1:6" x14ac:dyDescent="0.25">
      <c r="A3878" t="s">
        <v>5959</v>
      </c>
      <c r="B3878" s="42" t="s">
        <v>2003</v>
      </c>
      <c r="C3878" s="42" t="s">
        <v>303</v>
      </c>
      <c r="D3878" s="42" t="s">
        <v>1433</v>
      </c>
      <c r="E3878" s="42" t="s">
        <v>4888</v>
      </c>
      <c r="F3878" s="40">
        <v>565</v>
      </c>
    </row>
    <row r="3879" spans="1:6" x14ac:dyDescent="0.25">
      <c r="A3879" t="s">
        <v>5959</v>
      </c>
      <c r="B3879" s="42" t="s">
        <v>2003</v>
      </c>
      <c r="C3879" s="42" t="s">
        <v>303</v>
      </c>
      <c r="D3879" s="42" t="s">
        <v>1435</v>
      </c>
      <c r="E3879" s="42" t="s">
        <v>4889</v>
      </c>
      <c r="F3879" s="40">
        <v>566</v>
      </c>
    </row>
    <row r="3880" spans="1:6" x14ac:dyDescent="0.25">
      <c r="A3880" t="s">
        <v>5959</v>
      </c>
      <c r="B3880" s="42" t="s">
        <v>2003</v>
      </c>
      <c r="C3880" s="42" t="s">
        <v>303</v>
      </c>
      <c r="D3880" s="42" t="s">
        <v>1437</v>
      </c>
      <c r="E3880" s="42" t="s">
        <v>4890</v>
      </c>
      <c r="F3880" s="40">
        <v>567</v>
      </c>
    </row>
    <row r="3881" spans="1:6" x14ac:dyDescent="0.25">
      <c r="A3881" t="s">
        <v>5959</v>
      </c>
      <c r="B3881" s="42" t="s">
        <v>2003</v>
      </c>
      <c r="C3881" s="42" t="s">
        <v>303</v>
      </c>
      <c r="D3881" s="42" t="s">
        <v>1439</v>
      </c>
      <c r="E3881" s="42" t="s">
        <v>4891</v>
      </c>
      <c r="F3881" s="40">
        <v>568</v>
      </c>
    </row>
    <row r="3882" spans="1:6" x14ac:dyDescent="0.25">
      <c r="A3882" t="s">
        <v>5959</v>
      </c>
      <c r="B3882" s="42" t="s">
        <v>2003</v>
      </c>
      <c r="C3882" s="42" t="s">
        <v>303</v>
      </c>
      <c r="D3882" s="42" t="s">
        <v>1441</v>
      </c>
      <c r="E3882" s="42" t="s">
        <v>4892</v>
      </c>
      <c r="F3882" s="40">
        <v>569</v>
      </c>
    </row>
    <row r="3883" spans="1:6" x14ac:dyDescent="0.25">
      <c r="A3883" t="s">
        <v>5959</v>
      </c>
      <c r="B3883" s="42" t="s">
        <v>2003</v>
      </c>
      <c r="C3883" s="42" t="s">
        <v>303</v>
      </c>
      <c r="D3883" s="42" t="s">
        <v>1443</v>
      </c>
      <c r="E3883" s="42" t="s">
        <v>4893</v>
      </c>
      <c r="F3883" s="40">
        <v>570</v>
      </c>
    </row>
    <row r="3884" spans="1:6" x14ac:dyDescent="0.25">
      <c r="A3884" t="s">
        <v>5959</v>
      </c>
      <c r="B3884" s="42" t="s">
        <v>2003</v>
      </c>
      <c r="C3884" s="42" t="s">
        <v>303</v>
      </c>
      <c r="D3884" s="42" t="s">
        <v>1445</v>
      </c>
      <c r="E3884" s="42" t="s">
        <v>4894</v>
      </c>
      <c r="F3884" s="40">
        <v>571</v>
      </c>
    </row>
    <row r="3885" spans="1:6" x14ac:dyDescent="0.25">
      <c r="A3885" t="s">
        <v>5959</v>
      </c>
      <c r="B3885" s="42" t="s">
        <v>2003</v>
      </c>
      <c r="C3885" s="42" t="s">
        <v>303</v>
      </c>
      <c r="D3885" s="42" t="s">
        <v>1447</v>
      </c>
      <c r="E3885" s="42" t="s">
        <v>4895</v>
      </c>
      <c r="F3885" s="40">
        <v>572</v>
      </c>
    </row>
    <row r="3886" spans="1:6" x14ac:dyDescent="0.25">
      <c r="A3886" t="s">
        <v>5959</v>
      </c>
      <c r="B3886" s="42" t="s">
        <v>2003</v>
      </c>
      <c r="C3886" s="42" t="s">
        <v>303</v>
      </c>
      <c r="D3886" s="42" t="s">
        <v>1449</v>
      </c>
      <c r="E3886" s="42" t="s">
        <v>4896</v>
      </c>
      <c r="F3886" s="40">
        <v>573</v>
      </c>
    </row>
    <row r="3887" spans="1:6" x14ac:dyDescent="0.25">
      <c r="A3887" t="s">
        <v>5959</v>
      </c>
      <c r="B3887" s="42" t="s">
        <v>2003</v>
      </c>
      <c r="C3887" s="42" t="s">
        <v>303</v>
      </c>
      <c r="D3887" s="42" t="s">
        <v>1451</v>
      </c>
      <c r="E3887" s="42" t="s">
        <v>4897</v>
      </c>
      <c r="F3887" s="40">
        <v>574</v>
      </c>
    </row>
    <row r="3888" spans="1:6" x14ac:dyDescent="0.25">
      <c r="A3888" t="s">
        <v>5959</v>
      </c>
      <c r="B3888" s="42" t="s">
        <v>2003</v>
      </c>
      <c r="C3888" s="42" t="s">
        <v>303</v>
      </c>
      <c r="D3888" s="42" t="s">
        <v>1453</v>
      </c>
      <c r="E3888" s="42" t="s">
        <v>4898</v>
      </c>
      <c r="F3888" s="40">
        <v>575</v>
      </c>
    </row>
    <row r="3889" spans="1:6" x14ac:dyDescent="0.25">
      <c r="A3889" t="s">
        <v>5959</v>
      </c>
      <c r="B3889" s="42" t="s">
        <v>2003</v>
      </c>
      <c r="C3889" s="42" t="s">
        <v>303</v>
      </c>
      <c r="D3889" s="42" t="s">
        <v>1455</v>
      </c>
      <c r="E3889" s="42" t="s">
        <v>4899</v>
      </c>
      <c r="F3889" s="40">
        <v>576</v>
      </c>
    </row>
    <row r="3890" spans="1:6" x14ac:dyDescent="0.25">
      <c r="A3890" t="s">
        <v>5959</v>
      </c>
      <c r="B3890" s="42" t="s">
        <v>2003</v>
      </c>
      <c r="C3890" s="42" t="s">
        <v>303</v>
      </c>
      <c r="D3890" s="42" t="s">
        <v>1457</v>
      </c>
      <c r="E3890" s="42" t="s">
        <v>4900</v>
      </c>
      <c r="F3890" s="40">
        <v>577</v>
      </c>
    </row>
    <row r="3891" spans="1:6" x14ac:dyDescent="0.25">
      <c r="A3891" t="s">
        <v>5959</v>
      </c>
      <c r="B3891" s="42" t="s">
        <v>2003</v>
      </c>
      <c r="C3891" s="42" t="s">
        <v>303</v>
      </c>
      <c r="D3891" s="42" t="s">
        <v>1459</v>
      </c>
      <c r="E3891" s="42" t="s">
        <v>4901</v>
      </c>
      <c r="F3891" s="40">
        <v>578</v>
      </c>
    </row>
    <row r="3892" spans="1:6" x14ac:dyDescent="0.25">
      <c r="A3892" t="s">
        <v>5959</v>
      </c>
      <c r="B3892" s="42" t="s">
        <v>2003</v>
      </c>
      <c r="C3892" s="42" t="s">
        <v>303</v>
      </c>
      <c r="D3892" s="42" t="s">
        <v>1461</v>
      </c>
      <c r="E3892" s="42" t="s">
        <v>4902</v>
      </c>
      <c r="F3892" s="40">
        <v>579</v>
      </c>
    </row>
    <row r="3893" spans="1:6" x14ac:dyDescent="0.25">
      <c r="A3893" t="s">
        <v>5959</v>
      </c>
      <c r="B3893" s="42" t="s">
        <v>2003</v>
      </c>
      <c r="C3893" s="42" t="s">
        <v>303</v>
      </c>
      <c r="D3893" s="42" t="s">
        <v>1463</v>
      </c>
      <c r="E3893" s="42" t="s">
        <v>4903</v>
      </c>
      <c r="F3893" s="40">
        <v>580</v>
      </c>
    </row>
    <row r="3894" spans="1:6" x14ac:dyDescent="0.25">
      <c r="A3894" t="s">
        <v>5959</v>
      </c>
      <c r="B3894" s="42" t="s">
        <v>2003</v>
      </c>
      <c r="C3894" s="42" t="s">
        <v>303</v>
      </c>
      <c r="D3894" s="42" t="s">
        <v>1465</v>
      </c>
      <c r="E3894" s="42" t="s">
        <v>4904</v>
      </c>
      <c r="F3894" s="40">
        <v>581</v>
      </c>
    </row>
    <row r="3895" spans="1:6" x14ac:dyDescent="0.25">
      <c r="A3895" t="s">
        <v>5959</v>
      </c>
      <c r="B3895" s="42" t="s">
        <v>2003</v>
      </c>
      <c r="C3895" s="42" t="s">
        <v>303</v>
      </c>
      <c r="D3895" s="42" t="s">
        <v>1467</v>
      </c>
      <c r="E3895" s="42" t="s">
        <v>4905</v>
      </c>
      <c r="F3895" s="40">
        <v>582</v>
      </c>
    </row>
    <row r="3896" spans="1:6" x14ac:dyDescent="0.25">
      <c r="A3896" t="s">
        <v>5959</v>
      </c>
      <c r="B3896" s="42" t="s">
        <v>2003</v>
      </c>
      <c r="C3896" s="42" t="s">
        <v>303</v>
      </c>
      <c r="D3896" s="42" t="s">
        <v>1469</v>
      </c>
      <c r="E3896" s="42" t="s">
        <v>4906</v>
      </c>
      <c r="F3896" s="40">
        <v>583</v>
      </c>
    </row>
    <row r="3897" spans="1:6" x14ac:dyDescent="0.25">
      <c r="A3897" t="s">
        <v>5959</v>
      </c>
      <c r="B3897" s="42" t="s">
        <v>2003</v>
      </c>
      <c r="C3897" s="42" t="s">
        <v>303</v>
      </c>
      <c r="D3897" s="42" t="s">
        <v>1471</v>
      </c>
      <c r="E3897" s="42" t="s">
        <v>4907</v>
      </c>
      <c r="F3897" s="40">
        <v>584</v>
      </c>
    </row>
    <row r="3898" spans="1:6" x14ac:dyDescent="0.25">
      <c r="A3898" t="s">
        <v>5959</v>
      </c>
      <c r="B3898" s="42" t="s">
        <v>2003</v>
      </c>
      <c r="C3898" s="42" t="s">
        <v>303</v>
      </c>
      <c r="D3898" s="42" t="s">
        <v>1473</v>
      </c>
      <c r="E3898" s="42" t="s">
        <v>4908</v>
      </c>
      <c r="F3898" s="40">
        <v>585</v>
      </c>
    </row>
    <row r="3899" spans="1:6" x14ac:dyDescent="0.25">
      <c r="A3899" t="s">
        <v>5959</v>
      </c>
      <c r="B3899" s="42" t="s">
        <v>2003</v>
      </c>
      <c r="C3899" s="42" t="s">
        <v>303</v>
      </c>
      <c r="D3899" s="42" t="s">
        <v>1475</v>
      </c>
      <c r="E3899" s="42" t="s">
        <v>4909</v>
      </c>
      <c r="F3899" s="40">
        <v>586</v>
      </c>
    </row>
    <row r="3900" spans="1:6" x14ac:dyDescent="0.25">
      <c r="A3900" t="s">
        <v>5959</v>
      </c>
      <c r="B3900" s="42" t="s">
        <v>2003</v>
      </c>
      <c r="C3900" s="42" t="s">
        <v>303</v>
      </c>
      <c r="D3900" s="42" t="s">
        <v>1477</v>
      </c>
      <c r="E3900" s="42" t="s">
        <v>4910</v>
      </c>
      <c r="F3900" s="40">
        <v>587</v>
      </c>
    </row>
    <row r="3901" spans="1:6" x14ac:dyDescent="0.25">
      <c r="A3901" t="s">
        <v>5959</v>
      </c>
      <c r="B3901" s="42" t="s">
        <v>2003</v>
      </c>
      <c r="C3901" s="42" t="s">
        <v>303</v>
      </c>
      <c r="D3901" s="42" t="s">
        <v>1479</v>
      </c>
      <c r="E3901" s="42" t="s">
        <v>4911</v>
      </c>
      <c r="F3901" s="40">
        <v>588</v>
      </c>
    </row>
    <row r="3902" spans="1:6" x14ac:dyDescent="0.25">
      <c r="A3902" t="s">
        <v>5959</v>
      </c>
      <c r="B3902" s="42" t="s">
        <v>2003</v>
      </c>
      <c r="C3902" s="42" t="s">
        <v>303</v>
      </c>
      <c r="D3902" s="42" t="s">
        <v>1481</v>
      </c>
      <c r="E3902" s="42" t="s">
        <v>4912</v>
      </c>
      <c r="F3902" s="40">
        <v>589</v>
      </c>
    </row>
    <row r="3903" spans="1:6" x14ac:dyDescent="0.25">
      <c r="A3903" t="s">
        <v>5959</v>
      </c>
      <c r="B3903" s="42" t="s">
        <v>2003</v>
      </c>
      <c r="C3903" s="42" t="s">
        <v>303</v>
      </c>
      <c r="D3903" s="42" t="s">
        <v>1483</v>
      </c>
      <c r="E3903" s="42" t="s">
        <v>4913</v>
      </c>
      <c r="F3903" s="40">
        <v>590</v>
      </c>
    </row>
    <row r="3904" spans="1:6" x14ac:dyDescent="0.25">
      <c r="A3904" t="s">
        <v>5959</v>
      </c>
      <c r="B3904" s="42" t="s">
        <v>2003</v>
      </c>
      <c r="C3904" s="42" t="s">
        <v>303</v>
      </c>
      <c r="D3904" s="42" t="s">
        <v>1485</v>
      </c>
      <c r="E3904" s="42" t="s">
        <v>4914</v>
      </c>
      <c r="F3904" s="40">
        <v>591</v>
      </c>
    </row>
    <row r="3905" spans="1:6" x14ac:dyDescent="0.25">
      <c r="A3905" t="s">
        <v>5959</v>
      </c>
      <c r="B3905" s="42" t="s">
        <v>2003</v>
      </c>
      <c r="C3905" s="42" t="s">
        <v>303</v>
      </c>
      <c r="D3905" s="42" t="s">
        <v>1487</v>
      </c>
      <c r="E3905" s="42" t="s">
        <v>4915</v>
      </c>
      <c r="F3905" s="40">
        <v>592</v>
      </c>
    </row>
    <row r="3906" spans="1:6" x14ac:dyDescent="0.25">
      <c r="A3906" t="s">
        <v>5959</v>
      </c>
      <c r="B3906" s="42" t="s">
        <v>2003</v>
      </c>
      <c r="C3906" s="42" t="s">
        <v>303</v>
      </c>
      <c r="D3906" s="42" t="s">
        <v>1489</v>
      </c>
      <c r="E3906" s="42" t="s">
        <v>4916</v>
      </c>
      <c r="F3906" s="40">
        <v>593</v>
      </c>
    </row>
    <row r="3907" spans="1:6" x14ac:dyDescent="0.25">
      <c r="A3907" t="s">
        <v>5959</v>
      </c>
      <c r="B3907" s="42" t="s">
        <v>2003</v>
      </c>
      <c r="C3907" s="42" t="s">
        <v>303</v>
      </c>
      <c r="D3907" s="42" t="s">
        <v>1491</v>
      </c>
      <c r="E3907" s="42" t="s">
        <v>4917</v>
      </c>
      <c r="F3907" s="40">
        <v>594</v>
      </c>
    </row>
    <row r="3908" spans="1:6" x14ac:dyDescent="0.25">
      <c r="A3908" t="s">
        <v>5959</v>
      </c>
      <c r="B3908" s="42" t="s">
        <v>2003</v>
      </c>
      <c r="C3908" s="42" t="s">
        <v>303</v>
      </c>
      <c r="D3908" s="42" t="s">
        <v>1493</v>
      </c>
      <c r="E3908" s="42" t="s">
        <v>4918</v>
      </c>
      <c r="F3908" s="40">
        <v>595</v>
      </c>
    </row>
    <row r="3909" spans="1:6" x14ac:dyDescent="0.25">
      <c r="A3909" t="s">
        <v>5959</v>
      </c>
      <c r="B3909" s="42" t="s">
        <v>2003</v>
      </c>
      <c r="C3909" s="42" t="s">
        <v>303</v>
      </c>
      <c r="D3909" s="42" t="s">
        <v>1495</v>
      </c>
      <c r="E3909" s="42" t="s">
        <v>4919</v>
      </c>
      <c r="F3909" s="40">
        <v>596</v>
      </c>
    </row>
    <row r="3910" spans="1:6" x14ac:dyDescent="0.25">
      <c r="A3910" t="s">
        <v>5959</v>
      </c>
      <c r="B3910" s="42" t="s">
        <v>2003</v>
      </c>
      <c r="C3910" s="42" t="s">
        <v>303</v>
      </c>
      <c r="D3910" s="42" t="s">
        <v>1497</v>
      </c>
      <c r="E3910" s="42" t="s">
        <v>4920</v>
      </c>
      <c r="F3910" s="40">
        <v>597</v>
      </c>
    </row>
    <row r="3911" spans="1:6" x14ac:dyDescent="0.25">
      <c r="A3911" t="s">
        <v>5959</v>
      </c>
      <c r="B3911" s="42" t="s">
        <v>2003</v>
      </c>
      <c r="C3911" s="42" t="s">
        <v>303</v>
      </c>
      <c r="D3911" s="42" t="s">
        <v>1499</v>
      </c>
      <c r="E3911" s="42" t="s">
        <v>4921</v>
      </c>
      <c r="F3911" s="40">
        <v>598</v>
      </c>
    </row>
    <row r="3912" spans="1:6" x14ac:dyDescent="0.25">
      <c r="A3912" t="s">
        <v>5959</v>
      </c>
      <c r="B3912" s="42" t="s">
        <v>2003</v>
      </c>
      <c r="C3912" s="42" t="s">
        <v>303</v>
      </c>
      <c r="D3912" s="42" t="s">
        <v>1501</v>
      </c>
      <c r="E3912" s="42" t="s">
        <v>4922</v>
      </c>
      <c r="F3912" s="40">
        <v>599</v>
      </c>
    </row>
    <row r="3913" spans="1:6" x14ac:dyDescent="0.25">
      <c r="A3913" t="s">
        <v>5959</v>
      </c>
      <c r="B3913" s="42" t="s">
        <v>2003</v>
      </c>
      <c r="C3913" s="42" t="s">
        <v>303</v>
      </c>
      <c r="D3913" s="42" t="s">
        <v>1503</v>
      </c>
      <c r="E3913" s="42" t="s">
        <v>4923</v>
      </c>
      <c r="F3913" s="40">
        <v>600</v>
      </c>
    </row>
    <row r="3914" spans="1:6" x14ac:dyDescent="0.25">
      <c r="A3914" t="s">
        <v>5959</v>
      </c>
      <c r="B3914" s="42" t="s">
        <v>2003</v>
      </c>
      <c r="C3914" s="42" t="s">
        <v>303</v>
      </c>
      <c r="D3914" s="42" t="s">
        <v>1505</v>
      </c>
      <c r="E3914" s="42" t="s">
        <v>4924</v>
      </c>
      <c r="F3914" s="40">
        <v>601</v>
      </c>
    </row>
    <row r="3915" spans="1:6" x14ac:dyDescent="0.25">
      <c r="A3915" t="s">
        <v>5959</v>
      </c>
      <c r="B3915" s="42" t="s">
        <v>2003</v>
      </c>
      <c r="C3915" s="42" t="s">
        <v>303</v>
      </c>
      <c r="D3915" s="42" t="s">
        <v>1507</v>
      </c>
      <c r="E3915" s="42" t="s">
        <v>4925</v>
      </c>
      <c r="F3915" s="40">
        <v>602</v>
      </c>
    </row>
    <row r="3916" spans="1:6" x14ac:dyDescent="0.25">
      <c r="A3916" t="s">
        <v>5959</v>
      </c>
      <c r="B3916" s="42" t="s">
        <v>2003</v>
      </c>
      <c r="C3916" s="42" t="s">
        <v>303</v>
      </c>
      <c r="D3916" s="42" t="s">
        <v>1509</v>
      </c>
      <c r="E3916" s="42" t="s">
        <v>4926</v>
      </c>
      <c r="F3916" s="40">
        <v>603</v>
      </c>
    </row>
    <row r="3917" spans="1:6" x14ac:dyDescent="0.25">
      <c r="A3917" t="s">
        <v>5959</v>
      </c>
      <c r="B3917" s="42" t="s">
        <v>2003</v>
      </c>
      <c r="C3917" s="42" t="s">
        <v>303</v>
      </c>
      <c r="D3917" s="42" t="s">
        <v>1511</v>
      </c>
      <c r="E3917" s="42" t="s">
        <v>4927</v>
      </c>
      <c r="F3917" s="40">
        <v>604</v>
      </c>
    </row>
    <row r="3918" spans="1:6" x14ac:dyDescent="0.25">
      <c r="A3918" t="s">
        <v>5959</v>
      </c>
      <c r="B3918" s="42" t="s">
        <v>2003</v>
      </c>
      <c r="C3918" s="42" t="s">
        <v>303</v>
      </c>
      <c r="D3918" s="42" t="s">
        <v>1513</v>
      </c>
      <c r="E3918" s="42" t="s">
        <v>4928</v>
      </c>
      <c r="F3918" s="40">
        <v>605</v>
      </c>
    </row>
    <row r="3919" spans="1:6" x14ac:dyDescent="0.25">
      <c r="A3919" t="s">
        <v>5959</v>
      </c>
      <c r="B3919" s="42" t="s">
        <v>2003</v>
      </c>
      <c r="C3919" s="42" t="s">
        <v>303</v>
      </c>
      <c r="D3919" s="42" t="s">
        <v>1515</v>
      </c>
      <c r="E3919" s="42" t="s">
        <v>4929</v>
      </c>
      <c r="F3919" s="40">
        <v>606</v>
      </c>
    </row>
    <row r="3920" spans="1:6" x14ac:dyDescent="0.25">
      <c r="A3920" t="s">
        <v>5959</v>
      </c>
      <c r="B3920" s="42" t="s">
        <v>2003</v>
      </c>
      <c r="C3920" s="42" t="s">
        <v>303</v>
      </c>
      <c r="D3920" s="42" t="s">
        <v>1517</v>
      </c>
      <c r="E3920" s="42" t="s">
        <v>4930</v>
      </c>
      <c r="F3920" s="40">
        <v>607</v>
      </c>
    </row>
    <row r="3921" spans="1:6" x14ac:dyDescent="0.25">
      <c r="A3921" t="s">
        <v>5959</v>
      </c>
      <c r="B3921" s="42" t="s">
        <v>2003</v>
      </c>
      <c r="C3921" s="42" t="s">
        <v>303</v>
      </c>
      <c r="D3921" s="42" t="s">
        <v>1519</v>
      </c>
      <c r="E3921" s="42" t="s">
        <v>4931</v>
      </c>
      <c r="F3921" s="40">
        <v>608</v>
      </c>
    </row>
    <row r="3922" spans="1:6" x14ac:dyDescent="0.25">
      <c r="A3922" t="s">
        <v>5959</v>
      </c>
      <c r="B3922" s="42" t="s">
        <v>2003</v>
      </c>
      <c r="C3922" s="42" t="s">
        <v>303</v>
      </c>
      <c r="D3922" s="42" t="s">
        <v>1521</v>
      </c>
      <c r="E3922" s="42" t="s">
        <v>4932</v>
      </c>
      <c r="F3922" s="40">
        <v>609</v>
      </c>
    </row>
    <row r="3923" spans="1:6" x14ac:dyDescent="0.25">
      <c r="A3923" t="s">
        <v>5959</v>
      </c>
      <c r="B3923" s="42" t="s">
        <v>2003</v>
      </c>
      <c r="C3923" s="42" t="s">
        <v>303</v>
      </c>
      <c r="D3923" s="42" t="s">
        <v>1523</v>
      </c>
      <c r="E3923" s="42" t="s">
        <v>4933</v>
      </c>
      <c r="F3923" s="40">
        <v>610</v>
      </c>
    </row>
    <row r="3924" spans="1:6" x14ac:dyDescent="0.25">
      <c r="A3924" t="s">
        <v>5959</v>
      </c>
      <c r="B3924" s="42" t="s">
        <v>2003</v>
      </c>
      <c r="C3924" s="42" t="s">
        <v>303</v>
      </c>
      <c r="D3924" s="42" t="s">
        <v>1525</v>
      </c>
      <c r="E3924" s="42" t="s">
        <v>4934</v>
      </c>
      <c r="F3924" s="40">
        <v>611</v>
      </c>
    </row>
    <row r="3925" spans="1:6" x14ac:dyDescent="0.25">
      <c r="A3925" t="s">
        <v>5959</v>
      </c>
      <c r="B3925" s="42" t="s">
        <v>2003</v>
      </c>
      <c r="C3925" s="42" t="s">
        <v>303</v>
      </c>
      <c r="D3925" s="42" t="s">
        <v>1527</v>
      </c>
      <c r="E3925" s="42" t="s">
        <v>4935</v>
      </c>
      <c r="F3925" s="40">
        <v>612</v>
      </c>
    </row>
    <row r="3926" spans="1:6" x14ac:dyDescent="0.25">
      <c r="A3926" t="s">
        <v>5959</v>
      </c>
      <c r="B3926" s="42" t="s">
        <v>2003</v>
      </c>
      <c r="C3926" s="42" t="s">
        <v>303</v>
      </c>
      <c r="D3926" s="42" t="s">
        <v>1529</v>
      </c>
      <c r="E3926" s="42" t="s">
        <v>4936</v>
      </c>
      <c r="F3926" s="40">
        <v>613</v>
      </c>
    </row>
    <row r="3927" spans="1:6" x14ac:dyDescent="0.25">
      <c r="A3927" t="s">
        <v>5959</v>
      </c>
      <c r="B3927" s="42" t="s">
        <v>2003</v>
      </c>
      <c r="C3927" s="42" t="s">
        <v>303</v>
      </c>
      <c r="D3927" s="42" t="s">
        <v>1531</v>
      </c>
      <c r="E3927" s="42" t="s">
        <v>4937</v>
      </c>
      <c r="F3927" s="40">
        <v>614</v>
      </c>
    </row>
    <row r="3928" spans="1:6" x14ac:dyDescent="0.25">
      <c r="A3928" t="s">
        <v>5959</v>
      </c>
      <c r="B3928" s="42" t="s">
        <v>2003</v>
      </c>
      <c r="C3928" s="42" t="s">
        <v>303</v>
      </c>
      <c r="D3928" s="42" t="s">
        <v>1533</v>
      </c>
      <c r="E3928" s="42" t="s">
        <v>4938</v>
      </c>
      <c r="F3928" s="40">
        <v>615</v>
      </c>
    </row>
    <row r="3929" spans="1:6" x14ac:dyDescent="0.25">
      <c r="A3929" t="s">
        <v>5959</v>
      </c>
      <c r="B3929" s="42" t="s">
        <v>2003</v>
      </c>
      <c r="C3929" s="42" t="s">
        <v>303</v>
      </c>
      <c r="D3929" s="42" t="s">
        <v>1535</v>
      </c>
      <c r="E3929" s="42" t="s">
        <v>4939</v>
      </c>
      <c r="F3929" s="40">
        <v>616</v>
      </c>
    </row>
    <row r="3930" spans="1:6" x14ac:dyDescent="0.25">
      <c r="A3930" t="s">
        <v>5959</v>
      </c>
      <c r="B3930" s="42" t="s">
        <v>2003</v>
      </c>
      <c r="C3930" s="42" t="s">
        <v>303</v>
      </c>
      <c r="D3930" s="42" t="s">
        <v>1537</v>
      </c>
      <c r="E3930" s="42" t="s">
        <v>4940</v>
      </c>
      <c r="F3930" s="40">
        <v>617</v>
      </c>
    </row>
    <row r="3931" spans="1:6" x14ac:dyDescent="0.25">
      <c r="A3931" t="s">
        <v>5959</v>
      </c>
      <c r="B3931" s="42" t="s">
        <v>2003</v>
      </c>
      <c r="C3931" s="42" t="s">
        <v>303</v>
      </c>
      <c r="D3931" s="42" t="s">
        <v>1539</v>
      </c>
      <c r="E3931" s="42" t="s">
        <v>4941</v>
      </c>
      <c r="F3931" s="40">
        <v>618</v>
      </c>
    </row>
    <row r="3932" spans="1:6" x14ac:dyDescent="0.25">
      <c r="A3932" t="s">
        <v>5959</v>
      </c>
      <c r="B3932" s="42" t="s">
        <v>2003</v>
      </c>
      <c r="C3932" s="42" t="s">
        <v>303</v>
      </c>
      <c r="D3932" s="42" t="s">
        <v>1541</v>
      </c>
      <c r="E3932" s="42" t="s">
        <v>4942</v>
      </c>
      <c r="F3932" s="40">
        <v>619</v>
      </c>
    </row>
    <row r="3933" spans="1:6" x14ac:dyDescent="0.25">
      <c r="A3933" t="s">
        <v>5959</v>
      </c>
      <c r="B3933" s="42" t="s">
        <v>2003</v>
      </c>
      <c r="C3933" s="42" t="s">
        <v>303</v>
      </c>
      <c r="D3933" s="42" t="s">
        <v>1543</v>
      </c>
      <c r="E3933" s="42" t="s">
        <v>4943</v>
      </c>
      <c r="F3933" s="40">
        <v>620</v>
      </c>
    </row>
    <row r="3934" spans="1:6" x14ac:dyDescent="0.25">
      <c r="A3934" t="s">
        <v>5959</v>
      </c>
      <c r="B3934" s="42" t="s">
        <v>2003</v>
      </c>
      <c r="C3934" s="42" t="s">
        <v>303</v>
      </c>
      <c r="D3934" s="42" t="s">
        <v>1545</v>
      </c>
      <c r="E3934" s="42" t="s">
        <v>4944</v>
      </c>
      <c r="F3934" s="40">
        <v>621</v>
      </c>
    </row>
    <row r="3935" spans="1:6" x14ac:dyDescent="0.25">
      <c r="A3935" t="s">
        <v>5959</v>
      </c>
      <c r="B3935" s="42" t="s">
        <v>2003</v>
      </c>
      <c r="C3935" s="42" t="s">
        <v>303</v>
      </c>
      <c r="D3935" s="42" t="s">
        <v>1547</v>
      </c>
      <c r="E3935" s="42" t="s">
        <v>4945</v>
      </c>
      <c r="F3935" s="40">
        <v>622</v>
      </c>
    </row>
    <row r="3936" spans="1:6" x14ac:dyDescent="0.25">
      <c r="A3936" t="s">
        <v>5959</v>
      </c>
      <c r="B3936" s="42" t="s">
        <v>2003</v>
      </c>
      <c r="C3936" s="42" t="s">
        <v>303</v>
      </c>
      <c r="D3936" s="42" t="s">
        <v>1549</v>
      </c>
      <c r="E3936" s="42" t="s">
        <v>4946</v>
      </c>
      <c r="F3936" s="40">
        <v>623</v>
      </c>
    </row>
    <row r="3937" spans="1:6" x14ac:dyDescent="0.25">
      <c r="A3937" t="s">
        <v>5959</v>
      </c>
      <c r="B3937" s="42" t="s">
        <v>2003</v>
      </c>
      <c r="C3937" s="42" t="s">
        <v>303</v>
      </c>
      <c r="D3937" s="42" t="s">
        <v>1551</v>
      </c>
      <c r="E3937" s="42" t="s">
        <v>4947</v>
      </c>
      <c r="F3937" s="40">
        <v>624</v>
      </c>
    </row>
    <row r="3938" spans="1:6" x14ac:dyDescent="0.25">
      <c r="A3938" t="s">
        <v>5959</v>
      </c>
      <c r="B3938" s="42" t="s">
        <v>2003</v>
      </c>
      <c r="C3938" s="42" t="s">
        <v>303</v>
      </c>
      <c r="D3938" s="42" t="s">
        <v>1553</v>
      </c>
      <c r="E3938" s="42" t="s">
        <v>4948</v>
      </c>
      <c r="F3938" s="40">
        <v>625</v>
      </c>
    </row>
    <row r="3939" spans="1:6" x14ac:dyDescent="0.25">
      <c r="A3939" t="s">
        <v>5959</v>
      </c>
      <c r="B3939" s="42" t="s">
        <v>2003</v>
      </c>
      <c r="C3939" s="42" t="s">
        <v>303</v>
      </c>
      <c r="D3939" s="42" t="s">
        <v>1555</v>
      </c>
      <c r="E3939" s="42" t="s">
        <v>4949</v>
      </c>
      <c r="F3939" s="40">
        <v>626</v>
      </c>
    </row>
    <row r="3940" spans="1:6" x14ac:dyDescent="0.25">
      <c r="A3940" t="s">
        <v>5959</v>
      </c>
      <c r="B3940" s="42" t="s">
        <v>2003</v>
      </c>
      <c r="C3940" s="42" t="s">
        <v>303</v>
      </c>
      <c r="D3940" s="42" t="s">
        <v>1557</v>
      </c>
      <c r="E3940" s="42" t="s">
        <v>4950</v>
      </c>
      <c r="F3940" s="40">
        <v>627</v>
      </c>
    </row>
    <row r="3941" spans="1:6" x14ac:dyDescent="0.25">
      <c r="A3941" t="s">
        <v>5959</v>
      </c>
      <c r="B3941" s="42" t="s">
        <v>2003</v>
      </c>
      <c r="C3941" s="42" t="s">
        <v>303</v>
      </c>
      <c r="D3941" s="42" t="s">
        <v>1559</v>
      </c>
      <c r="E3941" s="42" t="s">
        <v>4951</v>
      </c>
      <c r="F3941" s="40">
        <v>628</v>
      </c>
    </row>
    <row r="3942" spans="1:6" x14ac:dyDescent="0.25">
      <c r="A3942" t="s">
        <v>5959</v>
      </c>
      <c r="B3942" s="42" t="s">
        <v>2003</v>
      </c>
      <c r="C3942" s="42" t="s">
        <v>303</v>
      </c>
      <c r="D3942" s="42" t="s">
        <v>1561</v>
      </c>
      <c r="E3942" s="42" t="s">
        <v>4952</v>
      </c>
      <c r="F3942" s="40">
        <v>629</v>
      </c>
    </row>
    <row r="3943" spans="1:6" x14ac:dyDescent="0.25">
      <c r="A3943" t="s">
        <v>5959</v>
      </c>
      <c r="B3943" s="42" t="s">
        <v>2003</v>
      </c>
      <c r="C3943" s="42" t="s">
        <v>303</v>
      </c>
      <c r="D3943" s="42" t="s">
        <v>1563</v>
      </c>
      <c r="E3943" s="42" t="s">
        <v>4953</v>
      </c>
      <c r="F3943" s="40">
        <v>630</v>
      </c>
    </row>
    <row r="3944" spans="1:6" x14ac:dyDescent="0.25">
      <c r="A3944" t="s">
        <v>5959</v>
      </c>
      <c r="B3944" s="42" t="s">
        <v>2003</v>
      </c>
      <c r="C3944" s="42" t="s">
        <v>303</v>
      </c>
      <c r="D3944" s="42" t="s">
        <v>1565</v>
      </c>
      <c r="E3944" s="42" t="s">
        <v>4954</v>
      </c>
      <c r="F3944" s="40">
        <v>631</v>
      </c>
    </row>
    <row r="3945" spans="1:6" x14ac:dyDescent="0.25">
      <c r="A3945" t="s">
        <v>5959</v>
      </c>
      <c r="B3945" s="42" t="s">
        <v>2003</v>
      </c>
      <c r="C3945" s="42" t="s">
        <v>303</v>
      </c>
      <c r="D3945" s="42" t="s">
        <v>1567</v>
      </c>
      <c r="E3945" s="42" t="s">
        <v>4955</v>
      </c>
      <c r="F3945" s="40">
        <v>632</v>
      </c>
    </row>
    <row r="3946" spans="1:6" x14ac:dyDescent="0.25">
      <c r="A3946" t="s">
        <v>5959</v>
      </c>
      <c r="B3946" s="42" t="s">
        <v>2003</v>
      </c>
      <c r="C3946" s="42" t="s">
        <v>303</v>
      </c>
      <c r="D3946" s="42" t="s">
        <v>1569</v>
      </c>
      <c r="E3946" s="42" t="s">
        <v>4956</v>
      </c>
      <c r="F3946" s="40">
        <v>633</v>
      </c>
    </row>
    <row r="3947" spans="1:6" x14ac:dyDescent="0.25">
      <c r="A3947" t="s">
        <v>5959</v>
      </c>
      <c r="B3947" s="42" t="s">
        <v>2003</v>
      </c>
      <c r="C3947" s="42" t="s">
        <v>303</v>
      </c>
      <c r="D3947" s="42" t="s">
        <v>1571</v>
      </c>
      <c r="E3947" s="42" t="s">
        <v>4957</v>
      </c>
      <c r="F3947" s="40">
        <v>634</v>
      </c>
    </row>
    <row r="3948" spans="1:6" x14ac:dyDescent="0.25">
      <c r="A3948" t="s">
        <v>5959</v>
      </c>
      <c r="B3948" s="42" t="s">
        <v>2003</v>
      </c>
      <c r="C3948" s="42" t="s">
        <v>303</v>
      </c>
      <c r="D3948" s="42" t="s">
        <v>1573</v>
      </c>
      <c r="E3948" s="42" t="s">
        <v>4958</v>
      </c>
      <c r="F3948" s="40">
        <v>635</v>
      </c>
    </row>
    <row r="3949" spans="1:6" x14ac:dyDescent="0.25">
      <c r="A3949" t="s">
        <v>5959</v>
      </c>
      <c r="B3949" s="42" t="s">
        <v>2003</v>
      </c>
      <c r="C3949" s="42" t="s">
        <v>303</v>
      </c>
      <c r="D3949" s="42" t="s">
        <v>1575</v>
      </c>
      <c r="E3949" s="42" t="s">
        <v>4959</v>
      </c>
      <c r="F3949" s="40">
        <v>636</v>
      </c>
    </row>
    <row r="3950" spans="1:6" x14ac:dyDescent="0.25">
      <c r="A3950" t="s">
        <v>5959</v>
      </c>
      <c r="B3950" s="42" t="s">
        <v>2003</v>
      </c>
      <c r="C3950" s="42" t="s">
        <v>303</v>
      </c>
      <c r="D3950" s="42" t="s">
        <v>1577</v>
      </c>
      <c r="E3950" s="42" t="s">
        <v>4960</v>
      </c>
      <c r="F3950" s="40">
        <v>637</v>
      </c>
    </row>
    <row r="3951" spans="1:6" x14ac:dyDescent="0.25">
      <c r="A3951" t="s">
        <v>5959</v>
      </c>
      <c r="B3951" s="42" t="s">
        <v>2003</v>
      </c>
      <c r="C3951" s="42" t="s">
        <v>303</v>
      </c>
      <c r="D3951" s="42" t="s">
        <v>1579</v>
      </c>
      <c r="E3951" s="42" t="s">
        <v>4961</v>
      </c>
      <c r="F3951" s="40">
        <v>638</v>
      </c>
    </row>
    <row r="3952" spans="1:6" x14ac:dyDescent="0.25">
      <c r="A3952" t="s">
        <v>5959</v>
      </c>
      <c r="B3952" s="42" t="s">
        <v>2003</v>
      </c>
      <c r="C3952" s="42" t="s">
        <v>303</v>
      </c>
      <c r="D3952" s="42" t="s">
        <v>1581</v>
      </c>
      <c r="E3952" s="42" t="s">
        <v>4962</v>
      </c>
      <c r="F3952" s="40">
        <v>639</v>
      </c>
    </row>
    <row r="3953" spans="1:6" x14ac:dyDescent="0.25">
      <c r="A3953" t="s">
        <v>5959</v>
      </c>
      <c r="B3953" s="42" t="s">
        <v>2003</v>
      </c>
      <c r="C3953" s="42" t="s">
        <v>303</v>
      </c>
      <c r="D3953" s="42" t="s">
        <v>1583</v>
      </c>
      <c r="E3953" s="42" t="s">
        <v>4963</v>
      </c>
      <c r="F3953" s="40">
        <v>640</v>
      </c>
    </row>
    <row r="3954" spans="1:6" x14ac:dyDescent="0.25">
      <c r="A3954" t="s">
        <v>5959</v>
      </c>
      <c r="B3954" s="42" t="s">
        <v>2003</v>
      </c>
      <c r="C3954" s="42" t="s">
        <v>303</v>
      </c>
      <c r="D3954" s="42" t="s">
        <v>1585</v>
      </c>
      <c r="E3954" s="42" t="s">
        <v>4964</v>
      </c>
      <c r="F3954" s="40">
        <v>641</v>
      </c>
    </row>
    <row r="3955" spans="1:6" x14ac:dyDescent="0.25">
      <c r="A3955" t="s">
        <v>5959</v>
      </c>
      <c r="B3955" s="42" t="s">
        <v>2003</v>
      </c>
      <c r="C3955" s="42" t="s">
        <v>303</v>
      </c>
      <c r="D3955" s="42" t="s">
        <v>1587</v>
      </c>
      <c r="E3955" s="42" t="s">
        <v>4965</v>
      </c>
      <c r="F3955" s="40">
        <v>642</v>
      </c>
    </row>
    <row r="3956" spans="1:6" x14ac:dyDescent="0.25">
      <c r="A3956" t="s">
        <v>5959</v>
      </c>
      <c r="B3956" s="42" t="s">
        <v>2003</v>
      </c>
      <c r="C3956" s="42" t="s">
        <v>303</v>
      </c>
      <c r="D3956" s="42" t="s">
        <v>1589</v>
      </c>
      <c r="E3956" s="42" t="s">
        <v>4966</v>
      </c>
      <c r="F3956" s="40">
        <v>643</v>
      </c>
    </row>
    <row r="3957" spans="1:6" x14ac:dyDescent="0.25">
      <c r="A3957" t="s">
        <v>5959</v>
      </c>
      <c r="B3957" s="42" t="s">
        <v>2003</v>
      </c>
      <c r="C3957" s="42" t="s">
        <v>303</v>
      </c>
      <c r="D3957" s="42" t="s">
        <v>1591</v>
      </c>
      <c r="E3957" s="42" t="s">
        <v>4967</v>
      </c>
      <c r="F3957" s="40">
        <v>644</v>
      </c>
    </row>
    <row r="3958" spans="1:6" x14ac:dyDescent="0.25">
      <c r="A3958" t="s">
        <v>5959</v>
      </c>
      <c r="B3958" s="42" t="s">
        <v>2003</v>
      </c>
      <c r="C3958" s="42" t="s">
        <v>303</v>
      </c>
      <c r="D3958" s="42" t="s">
        <v>1593</v>
      </c>
      <c r="E3958" s="42" t="s">
        <v>4968</v>
      </c>
      <c r="F3958" s="40">
        <v>645</v>
      </c>
    </row>
    <row r="3959" spans="1:6" x14ac:dyDescent="0.25">
      <c r="A3959" t="s">
        <v>5959</v>
      </c>
      <c r="B3959" s="42" t="s">
        <v>2003</v>
      </c>
      <c r="C3959" s="42" t="s">
        <v>303</v>
      </c>
      <c r="D3959" s="42" t="s">
        <v>1595</v>
      </c>
      <c r="E3959" s="42" t="s">
        <v>4969</v>
      </c>
      <c r="F3959" s="40">
        <v>646</v>
      </c>
    </row>
    <row r="3960" spans="1:6" x14ac:dyDescent="0.25">
      <c r="A3960" t="s">
        <v>5959</v>
      </c>
      <c r="B3960" s="42" t="s">
        <v>2003</v>
      </c>
      <c r="C3960" s="42" t="s">
        <v>303</v>
      </c>
      <c r="D3960" s="42" t="s">
        <v>1597</v>
      </c>
      <c r="E3960" s="42" t="s">
        <v>4970</v>
      </c>
      <c r="F3960" s="40">
        <v>647</v>
      </c>
    </row>
    <row r="3961" spans="1:6" x14ac:dyDescent="0.25">
      <c r="A3961" t="s">
        <v>5959</v>
      </c>
      <c r="B3961" s="42" t="s">
        <v>2003</v>
      </c>
      <c r="C3961" s="42" t="s">
        <v>303</v>
      </c>
      <c r="D3961" s="42" t="s">
        <v>1599</v>
      </c>
      <c r="E3961" s="42" t="s">
        <v>4971</v>
      </c>
      <c r="F3961" s="40">
        <v>648</v>
      </c>
    </row>
    <row r="3962" spans="1:6" x14ac:dyDescent="0.25">
      <c r="A3962" t="s">
        <v>5959</v>
      </c>
      <c r="B3962" s="42" t="s">
        <v>2003</v>
      </c>
      <c r="C3962" s="42" t="s">
        <v>303</v>
      </c>
      <c r="D3962" s="42" t="s">
        <v>1601</v>
      </c>
      <c r="E3962" s="42" t="s">
        <v>4972</v>
      </c>
      <c r="F3962" s="40">
        <v>649</v>
      </c>
    </row>
    <row r="3963" spans="1:6" x14ac:dyDescent="0.25">
      <c r="A3963" t="s">
        <v>5959</v>
      </c>
      <c r="B3963" s="42" t="s">
        <v>2003</v>
      </c>
      <c r="C3963" s="42" t="s">
        <v>303</v>
      </c>
      <c r="D3963" s="42" t="s">
        <v>1603</v>
      </c>
      <c r="E3963" s="42" t="s">
        <v>4973</v>
      </c>
      <c r="F3963" s="40">
        <v>650</v>
      </c>
    </row>
    <row r="3964" spans="1:6" x14ac:dyDescent="0.25">
      <c r="A3964" t="s">
        <v>5959</v>
      </c>
      <c r="B3964" s="42" t="s">
        <v>2003</v>
      </c>
      <c r="C3964" s="42" t="s">
        <v>303</v>
      </c>
      <c r="D3964" s="42" t="s">
        <v>1605</v>
      </c>
      <c r="E3964" s="42" t="s">
        <v>4974</v>
      </c>
      <c r="F3964" s="40">
        <v>651</v>
      </c>
    </row>
    <row r="3965" spans="1:6" x14ac:dyDescent="0.25">
      <c r="A3965" t="s">
        <v>5959</v>
      </c>
      <c r="B3965" s="42" t="s">
        <v>2003</v>
      </c>
      <c r="C3965" s="42" t="s">
        <v>303</v>
      </c>
      <c r="D3965" s="42" t="s">
        <v>1607</v>
      </c>
      <c r="E3965" s="42" t="s">
        <v>4975</v>
      </c>
      <c r="F3965" s="40">
        <v>652</v>
      </c>
    </row>
    <row r="3966" spans="1:6" x14ac:dyDescent="0.25">
      <c r="A3966" t="s">
        <v>5959</v>
      </c>
      <c r="B3966" s="42" t="s">
        <v>2003</v>
      </c>
      <c r="C3966" s="42" t="s">
        <v>303</v>
      </c>
      <c r="D3966" s="42" t="s">
        <v>1609</v>
      </c>
      <c r="E3966" s="42" t="s">
        <v>4976</v>
      </c>
      <c r="F3966" s="40">
        <v>653</v>
      </c>
    </row>
    <row r="3967" spans="1:6" x14ac:dyDescent="0.25">
      <c r="A3967" t="s">
        <v>5959</v>
      </c>
      <c r="B3967" s="42" t="s">
        <v>2003</v>
      </c>
      <c r="C3967" s="42" t="s">
        <v>303</v>
      </c>
      <c r="D3967" s="42" t="s">
        <v>1611</v>
      </c>
      <c r="E3967" s="42" t="s">
        <v>4977</v>
      </c>
      <c r="F3967" s="40">
        <v>654</v>
      </c>
    </row>
    <row r="3968" spans="1:6" x14ac:dyDescent="0.25">
      <c r="A3968" t="s">
        <v>5959</v>
      </c>
      <c r="B3968" s="42" t="s">
        <v>2003</v>
      </c>
      <c r="C3968" s="42" t="s">
        <v>303</v>
      </c>
      <c r="D3968" s="42" t="s">
        <v>1613</v>
      </c>
      <c r="E3968" s="42" t="s">
        <v>4978</v>
      </c>
      <c r="F3968" s="40">
        <v>655</v>
      </c>
    </row>
    <row r="3969" spans="1:6" x14ac:dyDescent="0.25">
      <c r="A3969" t="s">
        <v>5959</v>
      </c>
      <c r="B3969" s="42" t="s">
        <v>2003</v>
      </c>
      <c r="C3969" s="42" t="s">
        <v>303</v>
      </c>
      <c r="D3969" s="42" t="s">
        <v>1615</v>
      </c>
      <c r="E3969" s="42" t="s">
        <v>4979</v>
      </c>
      <c r="F3969" s="40">
        <v>656</v>
      </c>
    </row>
    <row r="3970" spans="1:6" x14ac:dyDescent="0.25">
      <c r="A3970" t="s">
        <v>5959</v>
      </c>
      <c r="B3970" s="42" t="s">
        <v>2003</v>
      </c>
      <c r="C3970" s="42" t="s">
        <v>303</v>
      </c>
      <c r="D3970" s="42" t="s">
        <v>1617</v>
      </c>
      <c r="E3970" s="42" t="s">
        <v>4980</v>
      </c>
      <c r="F3970" s="40">
        <v>657</v>
      </c>
    </row>
    <row r="3971" spans="1:6" x14ac:dyDescent="0.25">
      <c r="A3971" t="s">
        <v>5959</v>
      </c>
      <c r="B3971" s="42" t="s">
        <v>2003</v>
      </c>
      <c r="C3971" s="42" t="s">
        <v>303</v>
      </c>
      <c r="D3971" s="42" t="s">
        <v>1619</v>
      </c>
      <c r="E3971" s="42" t="s">
        <v>4981</v>
      </c>
      <c r="F3971" s="40">
        <v>658</v>
      </c>
    </row>
    <row r="3972" spans="1:6" x14ac:dyDescent="0.25">
      <c r="A3972" t="s">
        <v>5959</v>
      </c>
      <c r="B3972" s="42" t="s">
        <v>2003</v>
      </c>
      <c r="C3972" s="42" t="s">
        <v>303</v>
      </c>
      <c r="D3972" s="42" t="s">
        <v>1621</v>
      </c>
      <c r="E3972" s="42" t="s">
        <v>4982</v>
      </c>
      <c r="F3972" s="40">
        <v>659</v>
      </c>
    </row>
    <row r="3973" spans="1:6" x14ac:dyDescent="0.25">
      <c r="A3973" t="s">
        <v>5959</v>
      </c>
      <c r="B3973" s="42" t="s">
        <v>2003</v>
      </c>
      <c r="C3973" s="42" t="s">
        <v>303</v>
      </c>
      <c r="D3973" s="42" t="s">
        <v>1623</v>
      </c>
      <c r="E3973" s="42" t="s">
        <v>4983</v>
      </c>
      <c r="F3973" s="40">
        <v>660</v>
      </c>
    </row>
    <row r="3974" spans="1:6" x14ac:dyDescent="0.25">
      <c r="A3974" t="s">
        <v>5959</v>
      </c>
      <c r="B3974" s="42" t="s">
        <v>2003</v>
      </c>
      <c r="C3974" s="42" t="s">
        <v>303</v>
      </c>
      <c r="D3974" s="42" t="s">
        <v>1625</v>
      </c>
      <c r="E3974" s="42" t="s">
        <v>4984</v>
      </c>
      <c r="F3974" s="40">
        <v>661</v>
      </c>
    </row>
    <row r="3975" spans="1:6" x14ac:dyDescent="0.25">
      <c r="A3975" t="s">
        <v>5959</v>
      </c>
      <c r="B3975" s="42" t="s">
        <v>2003</v>
      </c>
      <c r="C3975" s="42" t="s">
        <v>303</v>
      </c>
      <c r="D3975" s="42" t="s">
        <v>1627</v>
      </c>
      <c r="E3975" s="42" t="s">
        <v>4985</v>
      </c>
      <c r="F3975" s="40">
        <v>662</v>
      </c>
    </row>
    <row r="3976" spans="1:6" x14ac:dyDescent="0.25">
      <c r="A3976" t="s">
        <v>5959</v>
      </c>
      <c r="B3976" s="42" t="s">
        <v>2003</v>
      </c>
      <c r="C3976" s="42" t="s">
        <v>303</v>
      </c>
      <c r="D3976" s="42" t="s">
        <v>1629</v>
      </c>
      <c r="E3976" s="42" t="s">
        <v>4986</v>
      </c>
      <c r="F3976" s="40">
        <v>663</v>
      </c>
    </row>
    <row r="3977" spans="1:6" x14ac:dyDescent="0.25">
      <c r="A3977" t="s">
        <v>5959</v>
      </c>
      <c r="B3977" s="42" t="s">
        <v>2003</v>
      </c>
      <c r="C3977" s="42" t="s">
        <v>303</v>
      </c>
      <c r="D3977" s="42" t="s">
        <v>1631</v>
      </c>
      <c r="E3977" s="42" t="s">
        <v>4987</v>
      </c>
      <c r="F3977" s="40">
        <v>664</v>
      </c>
    </row>
    <row r="3978" spans="1:6" x14ac:dyDescent="0.25">
      <c r="A3978" t="s">
        <v>5959</v>
      </c>
      <c r="B3978" s="42" t="s">
        <v>2003</v>
      </c>
      <c r="C3978" s="42" t="s">
        <v>303</v>
      </c>
      <c r="D3978" s="42" t="s">
        <v>1633</v>
      </c>
      <c r="E3978" s="42" t="s">
        <v>4988</v>
      </c>
      <c r="F3978" s="40">
        <v>665</v>
      </c>
    </row>
    <row r="3979" spans="1:6" x14ac:dyDescent="0.25">
      <c r="A3979" t="s">
        <v>5959</v>
      </c>
      <c r="B3979" s="42" t="s">
        <v>2003</v>
      </c>
      <c r="C3979" s="42" t="s">
        <v>303</v>
      </c>
      <c r="D3979" s="42" t="s">
        <v>1635</v>
      </c>
      <c r="E3979" s="42" t="s">
        <v>4989</v>
      </c>
      <c r="F3979" s="40">
        <v>666</v>
      </c>
    </row>
    <row r="3980" spans="1:6" x14ac:dyDescent="0.25">
      <c r="A3980" t="s">
        <v>5959</v>
      </c>
      <c r="B3980" s="42" t="s">
        <v>2003</v>
      </c>
      <c r="C3980" s="42" t="s">
        <v>303</v>
      </c>
      <c r="D3980" s="42" t="s">
        <v>1637</v>
      </c>
      <c r="E3980" s="42" t="s">
        <v>4990</v>
      </c>
      <c r="F3980" s="40">
        <v>667</v>
      </c>
    </row>
    <row r="3981" spans="1:6" x14ac:dyDescent="0.25">
      <c r="A3981" t="s">
        <v>5959</v>
      </c>
      <c r="B3981" s="42" t="s">
        <v>2003</v>
      </c>
      <c r="C3981" s="42" t="s">
        <v>303</v>
      </c>
      <c r="D3981" s="42" t="s">
        <v>1639</v>
      </c>
      <c r="E3981" s="42" t="s">
        <v>4991</v>
      </c>
      <c r="F3981" s="40">
        <v>668</v>
      </c>
    </row>
    <row r="3982" spans="1:6" x14ac:dyDescent="0.25">
      <c r="A3982" t="s">
        <v>5959</v>
      </c>
      <c r="B3982" s="42" t="s">
        <v>2003</v>
      </c>
      <c r="C3982" s="42" t="s">
        <v>303</v>
      </c>
      <c r="D3982" s="42" t="s">
        <v>1641</v>
      </c>
      <c r="E3982" s="42" t="s">
        <v>4992</v>
      </c>
      <c r="F3982" s="40">
        <v>669</v>
      </c>
    </row>
    <row r="3983" spans="1:6" x14ac:dyDescent="0.25">
      <c r="A3983" t="s">
        <v>5959</v>
      </c>
      <c r="B3983" s="42" t="s">
        <v>2003</v>
      </c>
      <c r="C3983" s="42" t="s">
        <v>303</v>
      </c>
      <c r="D3983" s="42" t="s">
        <v>1643</v>
      </c>
      <c r="E3983" s="42" t="s">
        <v>4993</v>
      </c>
      <c r="F3983" s="40">
        <v>670</v>
      </c>
    </row>
    <row r="3984" spans="1:6" x14ac:dyDescent="0.25">
      <c r="A3984" t="s">
        <v>5959</v>
      </c>
      <c r="B3984" s="42" t="s">
        <v>2003</v>
      </c>
      <c r="C3984" s="42" t="s">
        <v>303</v>
      </c>
      <c r="D3984" s="42" t="s">
        <v>1645</v>
      </c>
      <c r="E3984" s="42" t="s">
        <v>4994</v>
      </c>
      <c r="F3984" s="40">
        <v>671</v>
      </c>
    </row>
    <row r="3985" spans="1:6" x14ac:dyDescent="0.25">
      <c r="A3985" t="s">
        <v>5959</v>
      </c>
      <c r="B3985" s="42" t="s">
        <v>2003</v>
      </c>
      <c r="C3985" s="42" t="s">
        <v>303</v>
      </c>
      <c r="D3985" s="42" t="s">
        <v>1647</v>
      </c>
      <c r="E3985" s="42" t="s">
        <v>4995</v>
      </c>
      <c r="F3985" s="40">
        <v>672</v>
      </c>
    </row>
    <row r="3986" spans="1:6" x14ac:dyDescent="0.25">
      <c r="A3986" t="s">
        <v>5959</v>
      </c>
      <c r="B3986" s="42" t="s">
        <v>2003</v>
      </c>
      <c r="C3986" s="42" t="s">
        <v>303</v>
      </c>
      <c r="D3986" s="42" t="s">
        <v>1649</v>
      </c>
      <c r="E3986" s="42" t="s">
        <v>4996</v>
      </c>
      <c r="F3986" s="40">
        <v>673</v>
      </c>
    </row>
    <row r="3987" spans="1:6" x14ac:dyDescent="0.25">
      <c r="A3987" t="s">
        <v>5959</v>
      </c>
      <c r="B3987" s="42" t="s">
        <v>2003</v>
      </c>
      <c r="C3987" s="42" t="s">
        <v>303</v>
      </c>
      <c r="D3987" s="42" t="s">
        <v>1651</v>
      </c>
      <c r="E3987" s="42" t="s">
        <v>4997</v>
      </c>
      <c r="F3987" s="40">
        <v>674</v>
      </c>
    </row>
    <row r="3988" spans="1:6" x14ac:dyDescent="0.25">
      <c r="A3988" t="s">
        <v>5959</v>
      </c>
      <c r="B3988" s="42" t="s">
        <v>2003</v>
      </c>
      <c r="C3988" s="42" t="s">
        <v>303</v>
      </c>
      <c r="D3988" s="42" t="s">
        <v>1653</v>
      </c>
      <c r="E3988" s="42" t="s">
        <v>4998</v>
      </c>
      <c r="F3988" s="40">
        <v>675</v>
      </c>
    </row>
    <row r="3989" spans="1:6" x14ac:dyDescent="0.25">
      <c r="A3989" t="s">
        <v>5959</v>
      </c>
      <c r="B3989" s="42" t="s">
        <v>2003</v>
      </c>
      <c r="C3989" s="42" t="s">
        <v>303</v>
      </c>
      <c r="D3989" s="42" t="s">
        <v>1655</v>
      </c>
      <c r="E3989" s="42" t="s">
        <v>4999</v>
      </c>
      <c r="F3989" s="40">
        <v>676</v>
      </c>
    </row>
    <row r="3990" spans="1:6" x14ac:dyDescent="0.25">
      <c r="A3990" t="s">
        <v>5959</v>
      </c>
      <c r="B3990" s="42" t="s">
        <v>2003</v>
      </c>
      <c r="C3990" s="42" t="s">
        <v>303</v>
      </c>
      <c r="D3990" s="42" t="s">
        <v>1657</v>
      </c>
      <c r="E3990" s="42" t="s">
        <v>5000</v>
      </c>
      <c r="F3990" s="40">
        <v>677</v>
      </c>
    </row>
    <row r="3991" spans="1:6" x14ac:dyDescent="0.25">
      <c r="A3991" t="s">
        <v>5959</v>
      </c>
      <c r="B3991" s="42" t="s">
        <v>2003</v>
      </c>
      <c r="C3991" s="42" t="s">
        <v>303</v>
      </c>
      <c r="D3991" s="42" t="s">
        <v>1659</v>
      </c>
      <c r="E3991" s="42" t="s">
        <v>5001</v>
      </c>
      <c r="F3991" s="40">
        <v>678</v>
      </c>
    </row>
    <row r="3992" spans="1:6" x14ac:dyDescent="0.25">
      <c r="A3992" t="s">
        <v>5959</v>
      </c>
      <c r="B3992" s="42" t="s">
        <v>2003</v>
      </c>
      <c r="C3992" s="42" t="s">
        <v>303</v>
      </c>
      <c r="D3992" s="42" t="s">
        <v>1661</v>
      </c>
      <c r="E3992" s="42" t="s">
        <v>5002</v>
      </c>
      <c r="F3992" s="40">
        <v>679</v>
      </c>
    </row>
    <row r="3993" spans="1:6" x14ac:dyDescent="0.25">
      <c r="A3993" t="s">
        <v>5959</v>
      </c>
      <c r="B3993" s="42" t="s">
        <v>2003</v>
      </c>
      <c r="C3993" s="42" t="s">
        <v>303</v>
      </c>
      <c r="D3993" s="42" t="s">
        <v>1663</v>
      </c>
      <c r="E3993" s="42" t="s">
        <v>5003</v>
      </c>
      <c r="F3993" s="40">
        <v>680</v>
      </c>
    </row>
    <row r="3994" spans="1:6" x14ac:dyDescent="0.25">
      <c r="A3994" t="s">
        <v>5959</v>
      </c>
      <c r="B3994" s="42" t="s">
        <v>2003</v>
      </c>
      <c r="C3994" s="42" t="s">
        <v>303</v>
      </c>
      <c r="D3994" s="42" t="s">
        <v>1665</v>
      </c>
      <c r="E3994" s="42" t="s">
        <v>5004</v>
      </c>
      <c r="F3994" s="40">
        <v>681</v>
      </c>
    </row>
    <row r="3995" spans="1:6" x14ac:dyDescent="0.25">
      <c r="A3995" t="s">
        <v>5959</v>
      </c>
      <c r="B3995" s="42" t="s">
        <v>2003</v>
      </c>
      <c r="C3995" s="42" t="s">
        <v>303</v>
      </c>
      <c r="D3995" s="42" t="s">
        <v>1667</v>
      </c>
      <c r="E3995" s="42" t="s">
        <v>5005</v>
      </c>
      <c r="F3995" s="40">
        <v>682</v>
      </c>
    </row>
    <row r="3996" spans="1:6" x14ac:dyDescent="0.25">
      <c r="A3996" t="s">
        <v>5959</v>
      </c>
      <c r="B3996" s="42" t="s">
        <v>2003</v>
      </c>
      <c r="C3996" s="42" t="s">
        <v>303</v>
      </c>
      <c r="D3996" s="42" t="s">
        <v>1669</v>
      </c>
      <c r="E3996" s="42" t="s">
        <v>5006</v>
      </c>
      <c r="F3996" s="40">
        <v>683</v>
      </c>
    </row>
    <row r="3997" spans="1:6" x14ac:dyDescent="0.25">
      <c r="A3997" t="s">
        <v>5959</v>
      </c>
      <c r="B3997" s="42" t="s">
        <v>2003</v>
      </c>
      <c r="C3997" s="42" t="s">
        <v>303</v>
      </c>
      <c r="D3997" s="42" t="s">
        <v>1671</v>
      </c>
      <c r="E3997" s="42" t="s">
        <v>5007</v>
      </c>
      <c r="F3997" s="40">
        <v>684</v>
      </c>
    </row>
    <row r="3998" spans="1:6" x14ac:dyDescent="0.25">
      <c r="A3998" t="s">
        <v>5959</v>
      </c>
      <c r="B3998" s="42" t="s">
        <v>2003</v>
      </c>
      <c r="C3998" s="42" t="s">
        <v>303</v>
      </c>
      <c r="D3998" s="42" t="s">
        <v>1673</v>
      </c>
      <c r="E3998" s="42" t="s">
        <v>5008</v>
      </c>
      <c r="F3998" s="40">
        <v>685</v>
      </c>
    </row>
    <row r="3999" spans="1:6" x14ac:dyDescent="0.25">
      <c r="A3999" t="s">
        <v>5959</v>
      </c>
      <c r="B3999" s="42" t="s">
        <v>2003</v>
      </c>
      <c r="C3999" s="42" t="s">
        <v>303</v>
      </c>
      <c r="D3999" s="42" t="s">
        <v>1675</v>
      </c>
      <c r="E3999" s="42" t="s">
        <v>5009</v>
      </c>
      <c r="F3999" s="40">
        <v>686</v>
      </c>
    </row>
    <row r="4000" spans="1:6" x14ac:dyDescent="0.25">
      <c r="A4000" t="s">
        <v>5959</v>
      </c>
      <c r="B4000" s="42" t="s">
        <v>2003</v>
      </c>
      <c r="C4000" s="42" t="s">
        <v>303</v>
      </c>
      <c r="D4000" s="42" t="s">
        <v>1677</v>
      </c>
      <c r="E4000" s="42" t="s">
        <v>5010</v>
      </c>
      <c r="F4000" s="40">
        <v>687</v>
      </c>
    </row>
    <row r="4001" spans="1:6" x14ac:dyDescent="0.25">
      <c r="A4001" t="s">
        <v>5959</v>
      </c>
      <c r="B4001" s="42" t="s">
        <v>2003</v>
      </c>
      <c r="C4001" s="42" t="s">
        <v>303</v>
      </c>
      <c r="D4001" s="42" t="s">
        <v>1679</v>
      </c>
      <c r="E4001" s="42" t="s">
        <v>5011</v>
      </c>
      <c r="F4001" s="40">
        <v>688</v>
      </c>
    </row>
    <row r="4002" spans="1:6" x14ac:dyDescent="0.25">
      <c r="A4002" t="s">
        <v>5959</v>
      </c>
      <c r="B4002" s="42" t="s">
        <v>2003</v>
      </c>
      <c r="C4002" s="42" t="s">
        <v>303</v>
      </c>
      <c r="D4002" s="42" t="s">
        <v>1681</v>
      </c>
      <c r="E4002" s="42" t="s">
        <v>5012</v>
      </c>
      <c r="F4002" s="40">
        <v>689</v>
      </c>
    </row>
    <row r="4003" spans="1:6" x14ac:dyDescent="0.25">
      <c r="A4003" t="s">
        <v>5959</v>
      </c>
      <c r="B4003" s="42" t="s">
        <v>2003</v>
      </c>
      <c r="C4003" s="42" t="s">
        <v>303</v>
      </c>
      <c r="D4003" s="42" t="s">
        <v>1683</v>
      </c>
      <c r="E4003" s="42" t="s">
        <v>5013</v>
      </c>
      <c r="F4003" s="40">
        <v>690</v>
      </c>
    </row>
    <row r="4004" spans="1:6" x14ac:dyDescent="0.25">
      <c r="A4004" t="s">
        <v>5959</v>
      </c>
      <c r="B4004" s="42" t="s">
        <v>2003</v>
      </c>
      <c r="C4004" s="42" t="s">
        <v>303</v>
      </c>
      <c r="D4004" s="42" t="s">
        <v>1685</v>
      </c>
      <c r="E4004" s="42" t="s">
        <v>5014</v>
      </c>
      <c r="F4004" s="40">
        <v>691</v>
      </c>
    </row>
    <row r="4005" spans="1:6" x14ac:dyDescent="0.25">
      <c r="A4005" t="s">
        <v>5959</v>
      </c>
      <c r="B4005" s="42" t="s">
        <v>2003</v>
      </c>
      <c r="C4005" s="42" t="s">
        <v>303</v>
      </c>
      <c r="D4005" s="42" t="s">
        <v>1687</v>
      </c>
      <c r="E4005" s="42" t="s">
        <v>5015</v>
      </c>
      <c r="F4005" s="40">
        <v>692</v>
      </c>
    </row>
    <row r="4006" spans="1:6" x14ac:dyDescent="0.25">
      <c r="A4006" t="s">
        <v>5959</v>
      </c>
      <c r="B4006" s="42" t="s">
        <v>2003</v>
      </c>
      <c r="C4006" s="42" t="s">
        <v>303</v>
      </c>
      <c r="D4006" s="42" t="s">
        <v>1689</v>
      </c>
      <c r="E4006" s="42" t="s">
        <v>5016</v>
      </c>
      <c r="F4006" s="40">
        <v>693</v>
      </c>
    </row>
    <row r="4007" spans="1:6" x14ac:dyDescent="0.25">
      <c r="A4007" t="s">
        <v>5959</v>
      </c>
      <c r="B4007" s="42" t="s">
        <v>2003</v>
      </c>
      <c r="C4007" s="42" t="s">
        <v>303</v>
      </c>
      <c r="D4007" s="42" t="s">
        <v>1691</v>
      </c>
      <c r="E4007" s="42" t="s">
        <v>5017</v>
      </c>
      <c r="F4007" s="40">
        <v>694</v>
      </c>
    </row>
    <row r="4008" spans="1:6" x14ac:dyDescent="0.25">
      <c r="A4008" t="s">
        <v>5959</v>
      </c>
      <c r="B4008" s="42" t="s">
        <v>2003</v>
      </c>
      <c r="C4008" s="42" t="s">
        <v>303</v>
      </c>
      <c r="D4008" s="42" t="s">
        <v>1693</v>
      </c>
      <c r="E4008" s="42" t="s">
        <v>5018</v>
      </c>
      <c r="F4008" s="40">
        <v>695</v>
      </c>
    </row>
    <row r="4009" spans="1:6" x14ac:dyDescent="0.25">
      <c r="A4009" t="s">
        <v>5959</v>
      </c>
      <c r="B4009" s="42" t="s">
        <v>2003</v>
      </c>
      <c r="C4009" s="42" t="s">
        <v>303</v>
      </c>
      <c r="D4009" s="42" t="s">
        <v>1695</v>
      </c>
      <c r="E4009" s="42" t="s">
        <v>5019</v>
      </c>
      <c r="F4009" s="40">
        <v>696</v>
      </c>
    </row>
    <row r="4010" spans="1:6" x14ac:dyDescent="0.25">
      <c r="A4010" t="s">
        <v>5959</v>
      </c>
      <c r="B4010" s="42" t="s">
        <v>2003</v>
      </c>
      <c r="C4010" s="42" t="s">
        <v>303</v>
      </c>
      <c r="D4010" s="42" t="s">
        <v>1697</v>
      </c>
      <c r="E4010" s="42" t="s">
        <v>5020</v>
      </c>
      <c r="F4010" s="40">
        <v>697</v>
      </c>
    </row>
    <row r="4011" spans="1:6" x14ac:dyDescent="0.25">
      <c r="A4011" t="s">
        <v>5959</v>
      </c>
      <c r="B4011" s="42" t="s">
        <v>2003</v>
      </c>
      <c r="C4011" s="42" t="s">
        <v>303</v>
      </c>
      <c r="D4011" s="42" t="s">
        <v>1699</v>
      </c>
      <c r="E4011" s="42" t="s">
        <v>5021</v>
      </c>
      <c r="F4011" s="40">
        <v>698</v>
      </c>
    </row>
    <row r="4012" spans="1:6" x14ac:dyDescent="0.25">
      <c r="A4012" t="s">
        <v>5959</v>
      </c>
      <c r="B4012" s="42" t="s">
        <v>2003</v>
      </c>
      <c r="C4012" s="42" t="s">
        <v>303</v>
      </c>
      <c r="D4012" s="42" t="s">
        <v>1701</v>
      </c>
      <c r="E4012" s="42" t="s">
        <v>5022</v>
      </c>
      <c r="F4012" s="40">
        <v>699</v>
      </c>
    </row>
    <row r="4013" spans="1:6" x14ac:dyDescent="0.25">
      <c r="A4013" t="s">
        <v>5959</v>
      </c>
      <c r="B4013" s="42" t="s">
        <v>2003</v>
      </c>
      <c r="C4013" s="42" t="s">
        <v>303</v>
      </c>
      <c r="D4013" s="42" t="s">
        <v>1703</v>
      </c>
      <c r="E4013" s="42" t="s">
        <v>5023</v>
      </c>
      <c r="F4013" s="40">
        <v>700</v>
      </c>
    </row>
    <row r="4014" spans="1:6" x14ac:dyDescent="0.25">
      <c r="A4014" t="s">
        <v>5959</v>
      </c>
      <c r="B4014" s="42" t="s">
        <v>2003</v>
      </c>
      <c r="C4014" s="42" t="s">
        <v>303</v>
      </c>
      <c r="D4014" s="42" t="s">
        <v>1705</v>
      </c>
      <c r="E4014" s="42" t="s">
        <v>5024</v>
      </c>
      <c r="F4014" s="40">
        <v>701</v>
      </c>
    </row>
    <row r="4015" spans="1:6" x14ac:dyDescent="0.25">
      <c r="A4015" t="s">
        <v>5959</v>
      </c>
      <c r="B4015" s="42" t="s">
        <v>2003</v>
      </c>
      <c r="C4015" s="42" t="s">
        <v>303</v>
      </c>
      <c r="D4015" s="42" t="s">
        <v>1707</v>
      </c>
      <c r="E4015" s="42" t="s">
        <v>5025</v>
      </c>
      <c r="F4015" s="40">
        <v>702</v>
      </c>
    </row>
    <row r="4016" spans="1:6" x14ac:dyDescent="0.25">
      <c r="A4016" t="s">
        <v>5959</v>
      </c>
      <c r="B4016" s="42" t="s">
        <v>2003</v>
      </c>
      <c r="C4016" s="42" t="s">
        <v>303</v>
      </c>
      <c r="D4016" s="42" t="s">
        <v>1709</v>
      </c>
      <c r="E4016" s="42" t="s">
        <v>5026</v>
      </c>
      <c r="F4016" s="40">
        <v>703</v>
      </c>
    </row>
    <row r="4017" spans="1:6" x14ac:dyDescent="0.25">
      <c r="A4017" t="s">
        <v>5959</v>
      </c>
      <c r="B4017" s="42" t="s">
        <v>2003</v>
      </c>
      <c r="C4017" s="42" t="s">
        <v>303</v>
      </c>
      <c r="D4017" s="42" t="s">
        <v>1711</v>
      </c>
      <c r="E4017" s="42" t="s">
        <v>5027</v>
      </c>
      <c r="F4017" s="40">
        <v>704</v>
      </c>
    </row>
    <row r="4018" spans="1:6" x14ac:dyDescent="0.25">
      <c r="A4018" t="s">
        <v>5959</v>
      </c>
      <c r="B4018" s="42" t="s">
        <v>2003</v>
      </c>
      <c r="C4018" s="42" t="s">
        <v>303</v>
      </c>
      <c r="D4018" s="42" t="s">
        <v>1713</v>
      </c>
      <c r="E4018" s="42" t="s">
        <v>5028</v>
      </c>
      <c r="F4018" s="40">
        <v>705</v>
      </c>
    </row>
    <row r="4019" spans="1:6" x14ac:dyDescent="0.25">
      <c r="A4019" t="s">
        <v>5959</v>
      </c>
      <c r="B4019" s="42" t="s">
        <v>2003</v>
      </c>
      <c r="C4019" s="42" t="s">
        <v>303</v>
      </c>
      <c r="D4019" s="42" t="s">
        <v>1715</v>
      </c>
      <c r="E4019" s="42" t="s">
        <v>5029</v>
      </c>
      <c r="F4019" s="40">
        <v>706</v>
      </c>
    </row>
    <row r="4020" spans="1:6" x14ac:dyDescent="0.25">
      <c r="A4020" t="s">
        <v>5959</v>
      </c>
      <c r="B4020" s="42" t="s">
        <v>2003</v>
      </c>
      <c r="C4020" s="42" t="s">
        <v>303</v>
      </c>
      <c r="D4020" s="42" t="s">
        <v>1717</v>
      </c>
      <c r="E4020" s="42" t="s">
        <v>5030</v>
      </c>
      <c r="F4020" s="40">
        <v>707</v>
      </c>
    </row>
    <row r="4021" spans="1:6" x14ac:dyDescent="0.25">
      <c r="A4021" t="s">
        <v>5959</v>
      </c>
      <c r="B4021" s="42" t="s">
        <v>2003</v>
      </c>
      <c r="C4021" s="42" t="s">
        <v>303</v>
      </c>
      <c r="D4021" s="42" t="s">
        <v>1719</v>
      </c>
      <c r="E4021" s="42" t="s">
        <v>5031</v>
      </c>
      <c r="F4021" s="40">
        <v>708</v>
      </c>
    </row>
    <row r="4022" spans="1:6" x14ac:dyDescent="0.25">
      <c r="A4022" t="s">
        <v>5959</v>
      </c>
      <c r="B4022" s="42" t="s">
        <v>2003</v>
      </c>
      <c r="C4022" s="42" t="s">
        <v>303</v>
      </c>
      <c r="D4022" s="42" t="s">
        <v>1721</v>
      </c>
      <c r="E4022" s="42" t="s">
        <v>5032</v>
      </c>
      <c r="F4022" s="40">
        <v>709</v>
      </c>
    </row>
    <row r="4023" spans="1:6" x14ac:dyDescent="0.25">
      <c r="A4023" t="s">
        <v>5959</v>
      </c>
      <c r="B4023" s="42" t="s">
        <v>2003</v>
      </c>
      <c r="C4023" s="42" t="s">
        <v>303</v>
      </c>
      <c r="D4023" s="42" t="s">
        <v>1723</v>
      </c>
      <c r="E4023" s="42" t="s">
        <v>5033</v>
      </c>
      <c r="F4023" s="40">
        <v>710</v>
      </c>
    </row>
    <row r="4024" spans="1:6" x14ac:dyDescent="0.25">
      <c r="A4024" t="s">
        <v>5959</v>
      </c>
      <c r="B4024" s="42" t="s">
        <v>2003</v>
      </c>
      <c r="C4024" s="42" t="s">
        <v>303</v>
      </c>
      <c r="D4024" s="42" t="s">
        <v>1725</v>
      </c>
      <c r="E4024" s="42" t="s">
        <v>5034</v>
      </c>
      <c r="F4024" s="40">
        <v>711</v>
      </c>
    </row>
    <row r="4025" spans="1:6" x14ac:dyDescent="0.25">
      <c r="A4025" t="s">
        <v>5959</v>
      </c>
      <c r="B4025" s="42" t="s">
        <v>2003</v>
      </c>
      <c r="C4025" s="42" t="s">
        <v>303</v>
      </c>
      <c r="D4025" s="42" t="s">
        <v>1727</v>
      </c>
      <c r="E4025" s="42" t="s">
        <v>5035</v>
      </c>
      <c r="F4025" s="40">
        <v>712</v>
      </c>
    </row>
    <row r="4026" spans="1:6" x14ac:dyDescent="0.25">
      <c r="A4026" t="s">
        <v>5959</v>
      </c>
      <c r="B4026" s="42" t="s">
        <v>2003</v>
      </c>
      <c r="C4026" s="42" t="s">
        <v>303</v>
      </c>
      <c r="D4026" s="42" t="s">
        <v>1729</v>
      </c>
      <c r="E4026" s="42" t="s">
        <v>5036</v>
      </c>
      <c r="F4026" s="40">
        <v>713</v>
      </c>
    </row>
    <row r="4027" spans="1:6" x14ac:dyDescent="0.25">
      <c r="A4027" t="s">
        <v>5959</v>
      </c>
      <c r="B4027" s="42" t="s">
        <v>2003</v>
      </c>
      <c r="C4027" s="42" t="s">
        <v>303</v>
      </c>
      <c r="D4027" s="42" t="s">
        <v>1731</v>
      </c>
      <c r="E4027" s="42" t="s">
        <v>5037</v>
      </c>
      <c r="F4027" s="40">
        <v>714</v>
      </c>
    </row>
    <row r="4028" spans="1:6" x14ac:dyDescent="0.25">
      <c r="A4028" t="s">
        <v>5959</v>
      </c>
      <c r="B4028" s="42" t="s">
        <v>2003</v>
      </c>
      <c r="C4028" s="42" t="s">
        <v>303</v>
      </c>
      <c r="D4028" s="42" t="s">
        <v>1733</v>
      </c>
      <c r="E4028" s="42" t="s">
        <v>5038</v>
      </c>
      <c r="F4028" s="40">
        <v>715</v>
      </c>
    </row>
    <row r="4029" spans="1:6" x14ac:dyDescent="0.25">
      <c r="A4029" t="s">
        <v>5959</v>
      </c>
      <c r="B4029" s="42" t="s">
        <v>2003</v>
      </c>
      <c r="C4029" s="42" t="s">
        <v>303</v>
      </c>
      <c r="D4029" s="42" t="s">
        <v>1735</v>
      </c>
      <c r="E4029" s="42" t="s">
        <v>5039</v>
      </c>
      <c r="F4029" s="40">
        <v>716</v>
      </c>
    </row>
    <row r="4030" spans="1:6" x14ac:dyDescent="0.25">
      <c r="A4030" t="s">
        <v>5959</v>
      </c>
      <c r="B4030" s="42" t="s">
        <v>2003</v>
      </c>
      <c r="C4030" s="42" t="s">
        <v>303</v>
      </c>
      <c r="D4030" s="42" t="s">
        <v>1737</v>
      </c>
      <c r="E4030" s="42" t="s">
        <v>5040</v>
      </c>
      <c r="F4030" s="40">
        <v>717</v>
      </c>
    </row>
    <row r="4031" spans="1:6" x14ac:dyDescent="0.25">
      <c r="A4031" t="s">
        <v>5959</v>
      </c>
      <c r="B4031" s="42" t="s">
        <v>2003</v>
      </c>
      <c r="C4031" s="42" t="s">
        <v>303</v>
      </c>
      <c r="D4031" s="42" t="s">
        <v>1739</v>
      </c>
      <c r="E4031" s="42" t="s">
        <v>5041</v>
      </c>
      <c r="F4031" s="40">
        <v>718</v>
      </c>
    </row>
    <row r="4032" spans="1:6" x14ac:dyDescent="0.25">
      <c r="A4032" t="s">
        <v>5959</v>
      </c>
      <c r="B4032" s="42" t="s">
        <v>2003</v>
      </c>
      <c r="C4032" s="42" t="s">
        <v>303</v>
      </c>
      <c r="D4032" s="42" t="s">
        <v>1741</v>
      </c>
      <c r="E4032" s="42" t="s">
        <v>5042</v>
      </c>
      <c r="F4032" s="40">
        <v>719</v>
      </c>
    </row>
    <row r="4033" spans="1:6" x14ac:dyDescent="0.25">
      <c r="A4033" t="s">
        <v>5959</v>
      </c>
      <c r="B4033" s="42" t="s">
        <v>2003</v>
      </c>
      <c r="C4033" s="42" t="s">
        <v>303</v>
      </c>
      <c r="D4033" s="42" t="s">
        <v>1743</v>
      </c>
      <c r="E4033" s="42" t="s">
        <v>5043</v>
      </c>
      <c r="F4033" s="40">
        <v>720</v>
      </c>
    </row>
    <row r="4034" spans="1:6" x14ac:dyDescent="0.25">
      <c r="A4034" t="s">
        <v>5959</v>
      </c>
      <c r="B4034" s="42" t="s">
        <v>2003</v>
      </c>
      <c r="C4034" s="42" t="s">
        <v>303</v>
      </c>
      <c r="D4034" s="42" t="s">
        <v>1745</v>
      </c>
      <c r="E4034" s="42" t="s">
        <v>5044</v>
      </c>
      <c r="F4034" s="40">
        <v>721</v>
      </c>
    </row>
    <row r="4035" spans="1:6" x14ac:dyDescent="0.25">
      <c r="A4035" t="s">
        <v>5959</v>
      </c>
      <c r="B4035" s="42" t="s">
        <v>2003</v>
      </c>
      <c r="C4035" s="42" t="s">
        <v>303</v>
      </c>
      <c r="D4035" s="42" t="s">
        <v>1747</v>
      </c>
      <c r="E4035" s="42" t="s">
        <v>5045</v>
      </c>
      <c r="F4035" s="40">
        <v>722</v>
      </c>
    </row>
    <row r="4036" spans="1:6" x14ac:dyDescent="0.25">
      <c r="A4036" t="s">
        <v>5959</v>
      </c>
      <c r="B4036" s="42" t="s">
        <v>2003</v>
      </c>
      <c r="C4036" s="42" t="s">
        <v>303</v>
      </c>
      <c r="D4036" s="42" t="s">
        <v>1749</v>
      </c>
      <c r="E4036" s="42" t="s">
        <v>5046</v>
      </c>
      <c r="F4036" s="40">
        <v>723</v>
      </c>
    </row>
    <row r="4037" spans="1:6" x14ac:dyDescent="0.25">
      <c r="A4037" t="s">
        <v>5959</v>
      </c>
      <c r="B4037" s="42" t="s">
        <v>2003</v>
      </c>
      <c r="C4037" s="42" t="s">
        <v>303</v>
      </c>
      <c r="D4037" s="42" t="s">
        <v>1751</v>
      </c>
      <c r="E4037" s="42" t="s">
        <v>5047</v>
      </c>
      <c r="F4037" s="40">
        <v>724</v>
      </c>
    </row>
    <row r="4038" spans="1:6" x14ac:dyDescent="0.25">
      <c r="A4038" t="s">
        <v>5959</v>
      </c>
      <c r="B4038" s="42" t="s">
        <v>2003</v>
      </c>
      <c r="C4038" s="42" t="s">
        <v>303</v>
      </c>
      <c r="D4038" s="42" t="s">
        <v>1753</v>
      </c>
      <c r="E4038" s="42" t="s">
        <v>5048</v>
      </c>
      <c r="F4038" s="40">
        <v>725</v>
      </c>
    </row>
    <row r="4039" spans="1:6" x14ac:dyDescent="0.25">
      <c r="A4039" t="s">
        <v>5959</v>
      </c>
      <c r="B4039" s="42" t="s">
        <v>2003</v>
      </c>
      <c r="C4039" s="42" t="s">
        <v>303</v>
      </c>
      <c r="D4039" s="42" t="s">
        <v>1755</v>
      </c>
      <c r="E4039" s="42" t="s">
        <v>5049</v>
      </c>
      <c r="F4039" s="40">
        <v>726</v>
      </c>
    </row>
    <row r="4040" spans="1:6" x14ac:dyDescent="0.25">
      <c r="A4040" t="s">
        <v>5959</v>
      </c>
      <c r="B4040" s="42" t="s">
        <v>2003</v>
      </c>
      <c r="C4040" s="42" t="s">
        <v>303</v>
      </c>
      <c r="D4040" s="42" t="s">
        <v>1757</v>
      </c>
      <c r="E4040" s="42" t="s">
        <v>5050</v>
      </c>
      <c r="F4040" s="40">
        <v>727</v>
      </c>
    </row>
    <row r="4041" spans="1:6" x14ac:dyDescent="0.25">
      <c r="A4041" t="s">
        <v>5959</v>
      </c>
      <c r="B4041" s="42" t="s">
        <v>2003</v>
      </c>
      <c r="C4041" s="42" t="s">
        <v>303</v>
      </c>
      <c r="D4041" s="42" t="s">
        <v>1759</v>
      </c>
      <c r="E4041" s="42" t="s">
        <v>5051</v>
      </c>
      <c r="F4041" s="40">
        <v>728</v>
      </c>
    </row>
    <row r="4042" spans="1:6" x14ac:dyDescent="0.25">
      <c r="A4042" t="s">
        <v>5959</v>
      </c>
      <c r="B4042" s="42" t="s">
        <v>2003</v>
      </c>
      <c r="C4042" s="42" t="s">
        <v>303</v>
      </c>
      <c r="D4042" s="42" t="s">
        <v>1761</v>
      </c>
      <c r="E4042" s="42" t="s">
        <v>5052</v>
      </c>
      <c r="F4042" s="40">
        <v>729</v>
      </c>
    </row>
    <row r="4043" spans="1:6" x14ac:dyDescent="0.25">
      <c r="A4043" t="s">
        <v>5959</v>
      </c>
      <c r="B4043" s="42" t="s">
        <v>2003</v>
      </c>
      <c r="C4043" s="42" t="s">
        <v>303</v>
      </c>
      <c r="D4043" s="42" t="s">
        <v>1763</v>
      </c>
      <c r="E4043" s="42" t="s">
        <v>5053</v>
      </c>
      <c r="F4043" s="40">
        <v>730</v>
      </c>
    </row>
    <row r="4044" spans="1:6" x14ac:dyDescent="0.25">
      <c r="A4044" t="s">
        <v>5959</v>
      </c>
      <c r="B4044" s="42" t="s">
        <v>2003</v>
      </c>
      <c r="C4044" s="42" t="s">
        <v>303</v>
      </c>
      <c r="D4044" s="42" t="s">
        <v>1765</v>
      </c>
      <c r="E4044" s="42" t="s">
        <v>5054</v>
      </c>
      <c r="F4044" s="40">
        <v>731</v>
      </c>
    </row>
    <row r="4045" spans="1:6" x14ac:dyDescent="0.25">
      <c r="A4045" t="s">
        <v>5959</v>
      </c>
      <c r="B4045" s="42" t="s">
        <v>2003</v>
      </c>
      <c r="C4045" s="42" t="s">
        <v>303</v>
      </c>
      <c r="D4045" s="42" t="s">
        <v>1767</v>
      </c>
      <c r="E4045" s="42" t="s">
        <v>5055</v>
      </c>
      <c r="F4045" s="40">
        <v>732</v>
      </c>
    </row>
    <row r="4046" spans="1:6" x14ac:dyDescent="0.25">
      <c r="A4046" t="s">
        <v>5959</v>
      </c>
      <c r="B4046" s="42" t="s">
        <v>2003</v>
      </c>
      <c r="C4046" s="42" t="s">
        <v>303</v>
      </c>
      <c r="D4046" s="42" t="s">
        <v>1769</v>
      </c>
      <c r="E4046" s="42" t="s">
        <v>5056</v>
      </c>
      <c r="F4046" s="40">
        <v>733</v>
      </c>
    </row>
    <row r="4047" spans="1:6" x14ac:dyDescent="0.25">
      <c r="A4047" t="s">
        <v>5959</v>
      </c>
      <c r="B4047" s="42" t="s">
        <v>2003</v>
      </c>
      <c r="C4047" s="42" t="s">
        <v>303</v>
      </c>
      <c r="D4047" s="42" t="s">
        <v>1771</v>
      </c>
      <c r="E4047" s="42" t="s">
        <v>5057</v>
      </c>
      <c r="F4047" s="40">
        <v>734</v>
      </c>
    </row>
    <row r="4048" spans="1:6" x14ac:dyDescent="0.25">
      <c r="A4048" t="s">
        <v>5959</v>
      </c>
      <c r="B4048" s="42" t="s">
        <v>2003</v>
      </c>
      <c r="C4048" s="42" t="s">
        <v>303</v>
      </c>
      <c r="D4048" s="42" t="s">
        <v>1773</v>
      </c>
      <c r="E4048" s="42" t="s">
        <v>5058</v>
      </c>
      <c r="F4048" s="40">
        <v>735</v>
      </c>
    </row>
    <row r="4049" spans="1:6" x14ac:dyDescent="0.25">
      <c r="A4049" t="s">
        <v>5959</v>
      </c>
      <c r="B4049" s="42" t="s">
        <v>2003</v>
      </c>
      <c r="C4049" s="42" t="s">
        <v>303</v>
      </c>
      <c r="D4049" s="42" t="s">
        <v>1775</v>
      </c>
      <c r="E4049" s="42" t="s">
        <v>5059</v>
      </c>
      <c r="F4049" s="40">
        <v>736</v>
      </c>
    </row>
    <row r="4050" spans="1:6" x14ac:dyDescent="0.25">
      <c r="A4050" t="s">
        <v>5959</v>
      </c>
      <c r="B4050" s="42" t="s">
        <v>2003</v>
      </c>
      <c r="C4050" s="42" t="s">
        <v>303</v>
      </c>
      <c r="D4050" s="42" t="s">
        <v>1777</v>
      </c>
      <c r="E4050" s="42" t="s">
        <v>5060</v>
      </c>
      <c r="F4050" s="40">
        <v>737</v>
      </c>
    </row>
    <row r="4051" spans="1:6" x14ac:dyDescent="0.25">
      <c r="A4051" t="s">
        <v>5959</v>
      </c>
      <c r="B4051" s="42" t="s">
        <v>2003</v>
      </c>
      <c r="C4051" s="42" t="s">
        <v>303</v>
      </c>
      <c r="D4051" s="42" t="s">
        <v>1779</v>
      </c>
      <c r="E4051" s="42" t="s">
        <v>5061</v>
      </c>
      <c r="F4051" s="40">
        <v>738</v>
      </c>
    </row>
    <row r="4052" spans="1:6" x14ac:dyDescent="0.25">
      <c r="A4052" t="s">
        <v>5959</v>
      </c>
      <c r="B4052" s="42" t="s">
        <v>2004</v>
      </c>
      <c r="C4052" s="42" t="s">
        <v>126</v>
      </c>
      <c r="D4052" s="42" t="s">
        <v>131</v>
      </c>
      <c r="E4052" s="42" t="s">
        <v>5104</v>
      </c>
      <c r="F4052" s="40">
        <v>1</v>
      </c>
    </row>
    <row r="4053" spans="1:6" x14ac:dyDescent="0.25">
      <c r="A4053" t="s">
        <v>5959</v>
      </c>
      <c r="B4053" s="42" t="s">
        <v>2004</v>
      </c>
      <c r="C4053" s="42" t="s">
        <v>126</v>
      </c>
      <c r="D4053" s="42" t="s">
        <v>136</v>
      </c>
      <c r="E4053" s="42" t="s">
        <v>5103</v>
      </c>
      <c r="F4053" s="40">
        <v>2</v>
      </c>
    </row>
    <row r="4054" spans="1:6" x14ac:dyDescent="0.25">
      <c r="A4054" t="s">
        <v>5959</v>
      </c>
      <c r="B4054" s="42" t="s">
        <v>2004</v>
      </c>
      <c r="C4054" s="42" t="s">
        <v>126</v>
      </c>
      <c r="D4054" s="42" t="s">
        <v>140</v>
      </c>
      <c r="E4054" s="42" t="s">
        <v>5102</v>
      </c>
      <c r="F4054" s="40">
        <v>3</v>
      </c>
    </row>
    <row r="4055" spans="1:6" x14ac:dyDescent="0.25">
      <c r="A4055" t="s">
        <v>5959</v>
      </c>
      <c r="B4055" s="42" t="s">
        <v>2004</v>
      </c>
      <c r="C4055" s="42" t="s">
        <v>126</v>
      </c>
      <c r="D4055" s="42" t="s">
        <v>144</v>
      </c>
      <c r="E4055" s="42" t="s">
        <v>5101</v>
      </c>
      <c r="F4055" s="40">
        <v>4</v>
      </c>
    </row>
    <row r="4056" spans="1:6" x14ac:dyDescent="0.25">
      <c r="A4056" t="s">
        <v>5959</v>
      </c>
      <c r="B4056" s="42" t="s">
        <v>2004</v>
      </c>
      <c r="C4056" s="42" t="s">
        <v>126</v>
      </c>
      <c r="D4056" s="42" t="s">
        <v>148</v>
      </c>
      <c r="E4056" s="42" t="s">
        <v>5100</v>
      </c>
      <c r="F4056" s="40">
        <v>5</v>
      </c>
    </row>
    <row r="4057" spans="1:6" x14ac:dyDescent="0.25">
      <c r="A4057" t="s">
        <v>5959</v>
      </c>
      <c r="B4057" s="42" t="s">
        <v>2004</v>
      </c>
      <c r="C4057" s="42" t="s">
        <v>126</v>
      </c>
      <c r="D4057" s="42" t="s">
        <v>154</v>
      </c>
      <c r="E4057" s="42" t="s">
        <v>5099</v>
      </c>
      <c r="F4057" s="40">
        <v>6</v>
      </c>
    </row>
    <row r="4058" spans="1:6" x14ac:dyDescent="0.25">
      <c r="A4058" t="s">
        <v>5959</v>
      </c>
      <c r="B4058" s="42" t="s">
        <v>2004</v>
      </c>
      <c r="C4058" s="42" t="s">
        <v>126</v>
      </c>
      <c r="D4058" s="42" t="s">
        <v>159</v>
      </c>
      <c r="E4058" s="42" t="s">
        <v>5098</v>
      </c>
      <c r="F4058" s="40">
        <v>7</v>
      </c>
    </row>
    <row r="4059" spans="1:6" x14ac:dyDescent="0.25">
      <c r="A4059" t="s">
        <v>5959</v>
      </c>
      <c r="B4059" s="42" t="s">
        <v>2004</v>
      </c>
      <c r="C4059" s="42" t="s">
        <v>126</v>
      </c>
      <c r="D4059" s="42" t="s">
        <v>164</v>
      </c>
      <c r="E4059" s="42" t="s">
        <v>5097</v>
      </c>
      <c r="F4059" s="40">
        <v>8</v>
      </c>
    </row>
    <row r="4060" spans="1:6" x14ac:dyDescent="0.25">
      <c r="A4060" t="s">
        <v>5959</v>
      </c>
      <c r="B4060" s="42" t="s">
        <v>2004</v>
      </c>
      <c r="C4060" s="42" t="s">
        <v>126</v>
      </c>
      <c r="D4060" s="42" t="s">
        <v>170</v>
      </c>
      <c r="E4060" s="42" t="s">
        <v>5096</v>
      </c>
      <c r="F4060" s="40">
        <v>9</v>
      </c>
    </row>
    <row r="4061" spans="1:6" x14ac:dyDescent="0.25">
      <c r="A4061" t="s">
        <v>5959</v>
      </c>
      <c r="B4061" s="42" t="s">
        <v>2004</v>
      </c>
      <c r="C4061" s="42" t="s">
        <v>126</v>
      </c>
      <c r="D4061" s="42" t="s">
        <v>176</v>
      </c>
      <c r="E4061" s="42" t="s">
        <v>5095</v>
      </c>
      <c r="F4061" s="40">
        <v>10</v>
      </c>
    </row>
    <row r="4062" spans="1:6" x14ac:dyDescent="0.25">
      <c r="A4062" t="s">
        <v>5959</v>
      </c>
      <c r="B4062" s="42" t="s">
        <v>2004</v>
      </c>
      <c r="C4062" s="42" t="s">
        <v>126</v>
      </c>
      <c r="D4062" s="42" t="s">
        <v>181</v>
      </c>
      <c r="E4062" s="42" t="s">
        <v>5094</v>
      </c>
      <c r="F4062" s="40">
        <v>11</v>
      </c>
    </row>
    <row r="4063" spans="1:6" x14ac:dyDescent="0.25">
      <c r="A4063" t="s">
        <v>5959</v>
      </c>
      <c r="B4063" s="42" t="s">
        <v>2004</v>
      </c>
      <c r="C4063" s="42" t="s">
        <v>126</v>
      </c>
      <c r="D4063" s="42" t="s">
        <v>187</v>
      </c>
      <c r="E4063" s="42" t="s">
        <v>5093</v>
      </c>
      <c r="F4063" s="40">
        <v>12</v>
      </c>
    </row>
    <row r="4064" spans="1:6" x14ac:dyDescent="0.25">
      <c r="A4064" t="s">
        <v>5959</v>
      </c>
      <c r="B4064" s="42" t="s">
        <v>2004</v>
      </c>
      <c r="C4064" s="42" t="s">
        <v>126</v>
      </c>
      <c r="D4064" s="42" t="s">
        <v>195</v>
      </c>
      <c r="E4064" s="42" t="s">
        <v>5092</v>
      </c>
      <c r="F4064" s="40">
        <v>13</v>
      </c>
    </row>
    <row r="4065" spans="1:6" x14ac:dyDescent="0.25">
      <c r="A4065" t="s">
        <v>5959</v>
      </c>
      <c r="B4065" s="42" t="s">
        <v>2004</v>
      </c>
      <c r="C4065" s="42" t="s">
        <v>126</v>
      </c>
      <c r="D4065" s="42" t="s">
        <v>201</v>
      </c>
      <c r="E4065" s="42" t="s">
        <v>5091</v>
      </c>
      <c r="F4065" s="40">
        <v>14</v>
      </c>
    </row>
    <row r="4066" spans="1:6" x14ac:dyDescent="0.25">
      <c r="A4066" t="s">
        <v>5959</v>
      </c>
      <c r="B4066" s="42" t="s">
        <v>2004</v>
      </c>
      <c r="C4066" s="42" t="s">
        <v>126</v>
      </c>
      <c r="D4066" s="42" t="s">
        <v>206</v>
      </c>
      <c r="E4066" s="42" t="s">
        <v>5090</v>
      </c>
      <c r="F4066" s="40">
        <v>15</v>
      </c>
    </row>
    <row r="4067" spans="1:6" x14ac:dyDescent="0.25">
      <c r="A4067" t="s">
        <v>5959</v>
      </c>
      <c r="B4067" s="42" t="s">
        <v>2004</v>
      </c>
      <c r="C4067" s="42" t="s">
        <v>126</v>
      </c>
      <c r="D4067" s="42" t="s">
        <v>208</v>
      </c>
      <c r="E4067" s="42" t="s">
        <v>5089</v>
      </c>
      <c r="F4067" s="40">
        <v>16</v>
      </c>
    </row>
    <row r="4068" spans="1:6" x14ac:dyDescent="0.25">
      <c r="A4068" t="s">
        <v>5959</v>
      </c>
      <c r="B4068" s="42" t="s">
        <v>2004</v>
      </c>
      <c r="C4068" s="42" t="s">
        <v>126</v>
      </c>
      <c r="D4068" s="42" t="s">
        <v>213</v>
      </c>
      <c r="E4068" s="42" t="s">
        <v>5088</v>
      </c>
      <c r="F4068" s="40">
        <v>17</v>
      </c>
    </row>
    <row r="4069" spans="1:6" x14ac:dyDescent="0.25">
      <c r="A4069" t="s">
        <v>5959</v>
      </c>
      <c r="B4069" s="42" t="s">
        <v>2004</v>
      </c>
      <c r="C4069" s="42" t="s">
        <v>126</v>
      </c>
      <c r="D4069" s="42" t="s">
        <v>218</v>
      </c>
      <c r="E4069" s="42" t="s">
        <v>5087</v>
      </c>
      <c r="F4069" s="40">
        <v>18</v>
      </c>
    </row>
    <row r="4070" spans="1:6" x14ac:dyDescent="0.25">
      <c r="A4070" t="s">
        <v>5959</v>
      </c>
      <c r="B4070" s="42" t="s">
        <v>2004</v>
      </c>
      <c r="C4070" s="42" t="s">
        <v>126</v>
      </c>
      <c r="D4070" s="42" t="s">
        <v>221</v>
      </c>
      <c r="E4070" s="42" t="s">
        <v>5086</v>
      </c>
      <c r="F4070" s="40">
        <v>19</v>
      </c>
    </row>
    <row r="4071" spans="1:6" x14ac:dyDescent="0.25">
      <c r="A4071" t="s">
        <v>5959</v>
      </c>
      <c r="B4071" s="42" t="s">
        <v>2004</v>
      </c>
      <c r="C4071" s="42" t="s">
        <v>126</v>
      </c>
      <c r="D4071" s="42" t="s">
        <v>224</v>
      </c>
      <c r="E4071" s="42" t="s">
        <v>5085</v>
      </c>
      <c r="F4071" s="40">
        <v>20</v>
      </c>
    </row>
    <row r="4072" spans="1:6" x14ac:dyDescent="0.25">
      <c r="A4072" t="s">
        <v>5959</v>
      </c>
      <c r="B4072" s="42" t="s">
        <v>2004</v>
      </c>
      <c r="C4072" s="42" t="s">
        <v>126</v>
      </c>
      <c r="D4072" s="42" t="s">
        <v>226</v>
      </c>
      <c r="E4072" s="42" t="s">
        <v>5084</v>
      </c>
      <c r="F4072" s="40">
        <v>21</v>
      </c>
    </row>
    <row r="4073" spans="1:6" x14ac:dyDescent="0.25">
      <c r="A4073" t="s">
        <v>5959</v>
      </c>
      <c r="B4073" s="42" t="s">
        <v>2004</v>
      </c>
      <c r="C4073" s="42" t="s">
        <v>126</v>
      </c>
      <c r="D4073" s="42" t="s">
        <v>228</v>
      </c>
      <c r="E4073" s="42" t="s">
        <v>5083</v>
      </c>
      <c r="F4073" s="40">
        <v>22</v>
      </c>
    </row>
    <row r="4074" spans="1:6" x14ac:dyDescent="0.25">
      <c r="A4074" t="s">
        <v>5959</v>
      </c>
      <c r="B4074" s="42" t="s">
        <v>2004</v>
      </c>
      <c r="C4074" s="42" t="s">
        <v>126</v>
      </c>
      <c r="D4074" s="42" t="s">
        <v>231</v>
      </c>
      <c r="E4074" s="42" t="s">
        <v>5082</v>
      </c>
      <c r="F4074" s="40">
        <v>23</v>
      </c>
    </row>
    <row r="4075" spans="1:6" x14ac:dyDescent="0.25">
      <c r="A4075" t="s">
        <v>5959</v>
      </c>
      <c r="B4075" s="42" t="s">
        <v>2004</v>
      </c>
      <c r="C4075" s="42" t="s">
        <v>126</v>
      </c>
      <c r="D4075" s="42" t="s">
        <v>235</v>
      </c>
      <c r="E4075" s="42" t="s">
        <v>5081</v>
      </c>
      <c r="F4075" s="40">
        <v>24</v>
      </c>
    </row>
    <row r="4076" spans="1:6" x14ac:dyDescent="0.25">
      <c r="A4076" t="s">
        <v>5959</v>
      </c>
      <c r="B4076" s="42" t="s">
        <v>2004</v>
      </c>
      <c r="C4076" s="42" t="s">
        <v>126</v>
      </c>
      <c r="D4076" s="42" t="s">
        <v>238</v>
      </c>
      <c r="E4076" s="42" t="s">
        <v>5080</v>
      </c>
      <c r="F4076" s="40">
        <v>25</v>
      </c>
    </row>
    <row r="4077" spans="1:6" x14ac:dyDescent="0.25">
      <c r="A4077" t="s">
        <v>5959</v>
      </c>
      <c r="B4077" s="42" t="s">
        <v>2004</v>
      </c>
      <c r="C4077" s="42" t="s">
        <v>126</v>
      </c>
      <c r="D4077" s="42" t="s">
        <v>243</v>
      </c>
      <c r="E4077" s="42" t="s">
        <v>5079</v>
      </c>
      <c r="F4077" s="40">
        <v>26</v>
      </c>
    </row>
    <row r="4078" spans="1:6" x14ac:dyDescent="0.25">
      <c r="A4078" t="s">
        <v>5959</v>
      </c>
      <c r="B4078" s="42" t="s">
        <v>2004</v>
      </c>
      <c r="C4078" s="42" t="s">
        <v>126</v>
      </c>
      <c r="D4078" s="42" t="s">
        <v>247</v>
      </c>
      <c r="E4078" s="42" t="s">
        <v>5078</v>
      </c>
      <c r="F4078" s="40">
        <v>27</v>
      </c>
    </row>
    <row r="4079" spans="1:6" x14ac:dyDescent="0.25">
      <c r="A4079" t="s">
        <v>5959</v>
      </c>
      <c r="B4079" s="42" t="s">
        <v>2004</v>
      </c>
      <c r="C4079" s="42" t="s">
        <v>126</v>
      </c>
      <c r="D4079" s="42" t="s">
        <v>251</v>
      </c>
      <c r="E4079" s="42" t="s">
        <v>5077</v>
      </c>
      <c r="F4079" s="40">
        <v>28</v>
      </c>
    </row>
    <row r="4080" spans="1:6" x14ac:dyDescent="0.25">
      <c r="A4080" t="s">
        <v>5959</v>
      </c>
      <c r="B4080" s="42" t="s">
        <v>2004</v>
      </c>
      <c r="C4080" s="42" t="s">
        <v>126</v>
      </c>
      <c r="D4080" s="42" t="s">
        <v>256</v>
      </c>
      <c r="E4080" s="42" t="s">
        <v>5076</v>
      </c>
      <c r="F4080" s="40">
        <v>29</v>
      </c>
    </row>
    <row r="4081" spans="1:6" x14ac:dyDescent="0.25">
      <c r="A4081" t="s">
        <v>5959</v>
      </c>
      <c r="B4081" s="42" t="s">
        <v>2004</v>
      </c>
      <c r="C4081" s="42" t="s">
        <v>126</v>
      </c>
      <c r="D4081" s="42" t="s">
        <v>259</v>
      </c>
      <c r="E4081" s="42" t="s">
        <v>5075</v>
      </c>
      <c r="F4081" s="40">
        <v>30</v>
      </c>
    </row>
    <row r="4082" spans="1:6" x14ac:dyDescent="0.25">
      <c r="A4082" t="s">
        <v>5959</v>
      </c>
      <c r="B4082" s="42" t="s">
        <v>2004</v>
      </c>
      <c r="C4082" s="42" t="s">
        <v>126</v>
      </c>
      <c r="D4082" s="42" t="s">
        <v>262</v>
      </c>
      <c r="E4082" s="42" t="s">
        <v>5074</v>
      </c>
      <c r="F4082" s="40">
        <v>31</v>
      </c>
    </row>
    <row r="4083" spans="1:6" x14ac:dyDescent="0.25">
      <c r="A4083" t="s">
        <v>5959</v>
      </c>
      <c r="B4083" s="42" t="s">
        <v>2004</v>
      </c>
      <c r="C4083" s="42" t="s">
        <v>126</v>
      </c>
      <c r="D4083" s="42" t="s">
        <v>266</v>
      </c>
      <c r="E4083" s="42" t="s">
        <v>5073</v>
      </c>
      <c r="F4083" s="40">
        <v>32</v>
      </c>
    </row>
    <row r="4084" spans="1:6" x14ac:dyDescent="0.25">
      <c r="A4084" t="s">
        <v>5959</v>
      </c>
      <c r="B4084" s="42" t="s">
        <v>2004</v>
      </c>
      <c r="C4084" s="42" t="s">
        <v>126</v>
      </c>
      <c r="D4084" s="42" t="s">
        <v>270</v>
      </c>
      <c r="E4084" s="42" t="s">
        <v>5072</v>
      </c>
      <c r="F4084" s="40">
        <v>33</v>
      </c>
    </row>
    <row r="4085" spans="1:6" x14ac:dyDescent="0.25">
      <c r="A4085" t="s">
        <v>5959</v>
      </c>
      <c r="B4085" s="42" t="s">
        <v>2004</v>
      </c>
      <c r="C4085" s="42" t="s">
        <v>126</v>
      </c>
      <c r="D4085" s="42" t="s">
        <v>274</v>
      </c>
      <c r="E4085" s="42" t="s">
        <v>5071</v>
      </c>
      <c r="F4085" s="40">
        <v>34</v>
      </c>
    </row>
    <row r="4086" spans="1:6" x14ac:dyDescent="0.25">
      <c r="A4086" t="s">
        <v>5959</v>
      </c>
      <c r="B4086" s="42" t="s">
        <v>2004</v>
      </c>
      <c r="C4086" s="42" t="s">
        <v>126</v>
      </c>
      <c r="D4086" s="42" t="s">
        <v>279</v>
      </c>
      <c r="E4086" s="42" t="s">
        <v>5070</v>
      </c>
      <c r="F4086" s="40">
        <v>35</v>
      </c>
    </row>
    <row r="4087" spans="1:6" x14ac:dyDescent="0.25">
      <c r="A4087" t="s">
        <v>5959</v>
      </c>
      <c r="B4087" s="42" t="s">
        <v>2004</v>
      </c>
      <c r="C4087" s="42" t="s">
        <v>126</v>
      </c>
      <c r="D4087" s="42" t="s">
        <v>283</v>
      </c>
      <c r="E4087" s="42" t="s">
        <v>5069</v>
      </c>
      <c r="F4087" s="40">
        <v>36</v>
      </c>
    </row>
    <row r="4088" spans="1:6" x14ac:dyDescent="0.25">
      <c r="A4088" t="s">
        <v>5959</v>
      </c>
      <c r="B4088" s="42" t="s">
        <v>2004</v>
      </c>
      <c r="C4088" s="42" t="s">
        <v>126</v>
      </c>
      <c r="D4088" s="42" t="s">
        <v>285</v>
      </c>
      <c r="E4088" s="42" t="s">
        <v>5068</v>
      </c>
      <c r="F4088" s="40">
        <v>37</v>
      </c>
    </row>
    <row r="4089" spans="1:6" x14ac:dyDescent="0.25">
      <c r="A4089" t="s">
        <v>5959</v>
      </c>
      <c r="B4089" s="42" t="s">
        <v>2004</v>
      </c>
      <c r="C4089" s="42" t="s">
        <v>126</v>
      </c>
      <c r="D4089" s="42" t="s">
        <v>287</v>
      </c>
      <c r="E4089" s="42" t="s">
        <v>5067</v>
      </c>
      <c r="F4089" s="40">
        <v>38</v>
      </c>
    </row>
    <row r="4090" spans="1:6" x14ac:dyDescent="0.25">
      <c r="A4090" t="s">
        <v>5959</v>
      </c>
      <c r="B4090" s="42" t="s">
        <v>2004</v>
      </c>
      <c r="C4090" s="42" t="s">
        <v>126</v>
      </c>
      <c r="D4090" s="42" t="s">
        <v>290</v>
      </c>
      <c r="E4090" s="42" t="s">
        <v>5066</v>
      </c>
      <c r="F4090" s="40">
        <v>39</v>
      </c>
    </row>
    <row r="4091" spans="1:6" x14ac:dyDescent="0.25">
      <c r="A4091" t="s">
        <v>5959</v>
      </c>
      <c r="B4091" s="42" t="s">
        <v>2004</v>
      </c>
      <c r="C4091" s="42" t="s">
        <v>126</v>
      </c>
      <c r="D4091" s="42" t="s">
        <v>293</v>
      </c>
      <c r="E4091" s="42" t="s">
        <v>5065</v>
      </c>
      <c r="F4091" s="40">
        <v>40</v>
      </c>
    </row>
    <row r="4092" spans="1:6" x14ac:dyDescent="0.25">
      <c r="A4092" t="s">
        <v>5959</v>
      </c>
      <c r="B4092" s="42" t="s">
        <v>2004</v>
      </c>
      <c r="C4092" s="42" t="s">
        <v>126</v>
      </c>
      <c r="D4092" s="42" t="s">
        <v>295</v>
      </c>
      <c r="E4092" s="42" t="s">
        <v>5064</v>
      </c>
      <c r="F4092" s="40">
        <v>41</v>
      </c>
    </row>
    <row r="4093" spans="1:6" x14ac:dyDescent="0.25">
      <c r="A4093" t="s">
        <v>5959</v>
      </c>
      <c r="B4093" s="42" t="s">
        <v>2004</v>
      </c>
      <c r="C4093" s="42" t="s">
        <v>126</v>
      </c>
      <c r="D4093" s="42" t="s">
        <v>298</v>
      </c>
      <c r="E4093" s="42" t="s">
        <v>5063</v>
      </c>
      <c r="F4093" s="40">
        <v>42</v>
      </c>
    </row>
    <row r="4094" spans="1:6" x14ac:dyDescent="0.25">
      <c r="A4094" t="s">
        <v>5959</v>
      </c>
      <c r="B4094" s="42" t="s">
        <v>2004</v>
      </c>
      <c r="C4094" s="42" t="s">
        <v>126</v>
      </c>
      <c r="D4094" s="42" t="s">
        <v>301</v>
      </c>
      <c r="E4094" s="42" t="s">
        <v>5062</v>
      </c>
      <c r="F4094" s="40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FCF1-2DB0-49BB-80EA-E275790E6E47}">
  <sheetPr>
    <tabColor theme="8"/>
  </sheetPr>
  <dimension ref="A1:O66"/>
  <sheetViews>
    <sheetView zoomScale="85" zoomScaleNormal="85" workbookViewId="0"/>
  </sheetViews>
  <sheetFormatPr defaultRowHeight="15" x14ac:dyDescent="0.25"/>
  <cols>
    <col min="1" max="1" width="9.28515625" bestFit="1" customWidth="1"/>
    <col min="2" max="2" width="30.28515625" bestFit="1" customWidth="1"/>
    <col min="3" max="3" width="35" bestFit="1" customWidth="1"/>
    <col min="4" max="4" width="32.140625" bestFit="1" customWidth="1"/>
    <col min="5" max="6" width="12" bestFit="1" customWidth="1"/>
    <col min="7" max="7" width="14.7109375" bestFit="1" customWidth="1"/>
    <col min="8" max="8" width="16.7109375" bestFit="1" customWidth="1"/>
    <col min="9" max="9" width="15.42578125" bestFit="1" customWidth="1"/>
    <col min="10" max="10" width="15.5703125" bestFit="1" customWidth="1"/>
    <col min="11" max="11" width="12" bestFit="1" customWidth="1"/>
    <col min="12" max="12" width="10.7109375" bestFit="1" customWidth="1"/>
    <col min="13" max="13" width="66" bestFit="1" customWidth="1"/>
    <col min="14" max="14" width="65.85546875" bestFit="1" customWidth="1"/>
    <col min="15" max="15" width="32.140625" bestFit="1" customWidth="1"/>
  </cols>
  <sheetData>
    <row r="1" spans="1:15" x14ac:dyDescent="0.25">
      <c r="A1" t="s">
        <v>1904</v>
      </c>
      <c r="B1" t="s">
        <v>1923</v>
      </c>
      <c r="C1" t="s">
        <v>1905</v>
      </c>
      <c r="D1" s="24" t="s">
        <v>1906</v>
      </c>
      <c r="E1" t="s">
        <v>1924</v>
      </c>
      <c r="F1" t="s">
        <v>1925</v>
      </c>
      <c r="G1" t="s">
        <v>1926</v>
      </c>
      <c r="H1" t="s">
        <v>1908</v>
      </c>
      <c r="I1" t="s">
        <v>1927</v>
      </c>
      <c r="J1" t="s">
        <v>1909</v>
      </c>
      <c r="K1" t="s">
        <v>1910</v>
      </c>
      <c r="L1" t="s">
        <v>1928</v>
      </c>
      <c r="M1" t="s">
        <v>1911</v>
      </c>
      <c r="N1" t="s">
        <v>1922</v>
      </c>
      <c r="O1" t="s">
        <v>1906</v>
      </c>
    </row>
    <row r="2" spans="1:15" x14ac:dyDescent="0.25">
      <c r="A2" t="s">
        <v>1912</v>
      </c>
      <c r="B2" t="s">
        <v>15</v>
      </c>
      <c r="C2" t="s">
        <v>15</v>
      </c>
      <c r="D2" s="24" t="s">
        <v>15</v>
      </c>
      <c r="E2" s="25">
        <v>13</v>
      </c>
      <c r="F2" s="25">
        <v>13449819.75067642</v>
      </c>
      <c r="G2" s="25">
        <v>13082239.67067642</v>
      </c>
      <c r="H2" s="25">
        <v>348415.61795626901</v>
      </c>
      <c r="I2" s="25">
        <v>714479.56728175865</v>
      </c>
      <c r="J2" s="26">
        <v>470743.6912736746</v>
      </c>
      <c r="K2" s="26">
        <v>2.6632719375814195E-2</v>
      </c>
      <c r="L2" s="26">
        <v>5.3121869328087164E-2</v>
      </c>
      <c r="M2">
        <v>3.4999999999999996E-2</v>
      </c>
      <c r="N2" t="s">
        <v>1930</v>
      </c>
      <c r="O2" t="s">
        <v>15</v>
      </c>
    </row>
    <row r="3" spans="1:15" x14ac:dyDescent="0.25">
      <c r="A3" t="s">
        <v>1912</v>
      </c>
      <c r="B3" t="s">
        <v>21</v>
      </c>
      <c r="C3" t="s">
        <v>21</v>
      </c>
      <c r="D3" s="24" t="s">
        <v>21</v>
      </c>
      <c r="E3" s="25">
        <v>40</v>
      </c>
      <c r="F3" s="25">
        <v>20928358.778594539</v>
      </c>
      <c r="G3" s="25">
        <v>20972541.282994539</v>
      </c>
      <c r="H3" s="25">
        <v>343049.1475111937</v>
      </c>
      <c r="I3" s="25">
        <v>605014.31947529188</v>
      </c>
      <c r="J3" s="26">
        <v>1569626.90839459</v>
      </c>
      <c r="K3" s="26">
        <v>1.6357061496851271E-2</v>
      </c>
      <c r="L3" s="26">
        <v>2.8908827771726594E-2</v>
      </c>
      <c r="M3">
        <v>7.4999999999999983E-2</v>
      </c>
      <c r="N3" t="s">
        <v>1931</v>
      </c>
      <c r="O3" t="s">
        <v>21</v>
      </c>
    </row>
    <row r="4" spans="1:15" x14ac:dyDescent="0.25">
      <c r="A4" t="s">
        <v>1912</v>
      </c>
      <c r="B4" t="s">
        <v>21</v>
      </c>
      <c r="C4" t="s">
        <v>33</v>
      </c>
      <c r="D4" s="24" t="s">
        <v>21</v>
      </c>
      <c r="E4" s="25">
        <v>1</v>
      </c>
      <c r="F4" s="25">
        <v>1729454.02</v>
      </c>
      <c r="G4" s="25">
        <v>1729454.02</v>
      </c>
      <c r="H4" s="25">
        <v>13316.34463444573</v>
      </c>
      <c r="I4" s="25">
        <v>37374.298346806507</v>
      </c>
      <c r="J4" s="26">
        <v>129709.0515</v>
      </c>
      <c r="K4" s="26">
        <v>7.6997390392869363E-3</v>
      </c>
      <c r="L4" s="26">
        <v>2.1610460824397347E-2</v>
      </c>
      <c r="M4">
        <v>7.4999999999999997E-2</v>
      </c>
      <c r="N4" t="s">
        <v>1932</v>
      </c>
      <c r="O4" t="s">
        <v>21</v>
      </c>
    </row>
    <row r="5" spans="1:15" x14ac:dyDescent="0.25">
      <c r="A5" t="s">
        <v>1912</v>
      </c>
      <c r="B5" t="s">
        <v>25</v>
      </c>
      <c r="C5" t="s">
        <v>25</v>
      </c>
      <c r="D5" s="24" t="s">
        <v>25</v>
      </c>
      <c r="E5" s="25">
        <v>89</v>
      </c>
      <c r="F5" s="25">
        <v>60894952.87188103</v>
      </c>
      <c r="G5" s="25">
        <v>59770363.599781029</v>
      </c>
      <c r="H5" s="25">
        <v>924830.3337431557</v>
      </c>
      <c r="I5" s="25">
        <v>5387102.020817847</v>
      </c>
      <c r="J5" s="26">
        <v>2131323.3505158359</v>
      </c>
      <c r="K5" s="26">
        <v>1.5473058520034565E-2</v>
      </c>
      <c r="L5" s="26">
        <v>8.8465492898105277E-2</v>
      </c>
      <c r="M5">
        <v>3.4999999999999996E-2</v>
      </c>
      <c r="N5" t="s">
        <v>1933</v>
      </c>
      <c r="O5" t="s">
        <v>25</v>
      </c>
    </row>
    <row r="6" spans="1:15" x14ac:dyDescent="0.25">
      <c r="A6" t="s">
        <v>1912</v>
      </c>
      <c r="B6" t="s">
        <v>25</v>
      </c>
      <c r="C6" t="s">
        <v>30</v>
      </c>
      <c r="D6" s="24" t="s">
        <v>30</v>
      </c>
      <c r="E6" s="25">
        <v>16</v>
      </c>
      <c r="F6" s="25">
        <v>5692661.6407482922</v>
      </c>
      <c r="G6" s="25">
        <v>5692661.6407482922</v>
      </c>
      <c r="H6" s="25">
        <v>207154.83788620029</v>
      </c>
      <c r="I6" s="25">
        <v>545550.97963561548</v>
      </c>
      <c r="J6" s="26">
        <v>426949.62305612193</v>
      </c>
      <c r="K6" s="26">
        <v>3.6389803392384672E-2</v>
      </c>
      <c r="L6" s="26">
        <v>9.583407798744624E-2</v>
      </c>
      <c r="M6">
        <v>7.4999999999999997E-2</v>
      </c>
      <c r="N6" t="s">
        <v>1934</v>
      </c>
      <c r="O6" t="s">
        <v>30</v>
      </c>
    </row>
    <row r="7" spans="1:15" x14ac:dyDescent="0.25">
      <c r="A7" t="s">
        <v>1912</v>
      </c>
      <c r="B7" t="s">
        <v>27</v>
      </c>
      <c r="C7" t="s">
        <v>27</v>
      </c>
      <c r="D7" s="27" t="s">
        <v>15</v>
      </c>
      <c r="E7" s="25">
        <v>4</v>
      </c>
      <c r="F7" s="25">
        <v>1772152.0164102931</v>
      </c>
      <c r="G7" s="25">
        <v>1772152.0164102931</v>
      </c>
      <c r="H7" s="25">
        <v>58013.060013811591</v>
      </c>
      <c r="I7" s="25">
        <v>75723.656593624808</v>
      </c>
      <c r="J7" s="26">
        <v>212658.24196923521</v>
      </c>
      <c r="K7" s="26">
        <v>3.2735938834030739E-2</v>
      </c>
      <c r="L7" s="26">
        <v>4.2729774811876564E-2</v>
      </c>
      <c r="M7">
        <v>0.12000000000000002</v>
      </c>
      <c r="N7" t="s">
        <v>1935</v>
      </c>
      <c r="O7" t="s">
        <v>15</v>
      </c>
    </row>
    <row r="8" spans="1:15" x14ac:dyDescent="0.25">
      <c r="A8" t="s">
        <v>1912</v>
      </c>
      <c r="B8" t="s">
        <v>32</v>
      </c>
      <c r="C8" t="s">
        <v>25</v>
      </c>
      <c r="D8" s="24" t="s">
        <v>25</v>
      </c>
      <c r="E8" s="25">
        <v>38</v>
      </c>
      <c r="F8" s="25">
        <v>531769.19999999995</v>
      </c>
      <c r="G8" s="25">
        <v>328419.52</v>
      </c>
      <c r="H8" s="25">
        <v>6466.7309803611488</v>
      </c>
      <c r="I8" s="25">
        <v>27512.182884200731</v>
      </c>
      <c r="J8" s="26">
        <v>18611.921999999999</v>
      </c>
      <c r="K8" s="26">
        <v>1.9690458655932351E-2</v>
      </c>
      <c r="L8" s="26">
        <v>5.1737074814037241E-2</v>
      </c>
      <c r="M8">
        <v>3.5000000000000003E-2</v>
      </c>
      <c r="N8" t="s">
        <v>1936</v>
      </c>
      <c r="O8" t="s">
        <v>25</v>
      </c>
    </row>
    <row r="9" spans="1:15" x14ac:dyDescent="0.25">
      <c r="A9" t="s">
        <v>1912</v>
      </c>
      <c r="B9" t="s">
        <v>32</v>
      </c>
      <c r="C9" t="s">
        <v>32</v>
      </c>
      <c r="D9" s="24" t="s">
        <v>32</v>
      </c>
      <c r="E9" s="25">
        <v>80</v>
      </c>
      <c r="F9" s="25">
        <v>4169210.63</v>
      </c>
      <c r="G9" s="25">
        <v>3795571.36</v>
      </c>
      <c r="H9" s="25">
        <v>132969.85046129421</v>
      </c>
      <c r="I9" s="25">
        <v>346445.17399773753</v>
      </c>
      <c r="J9" s="26">
        <v>312690.79725</v>
      </c>
      <c r="K9" s="26">
        <v>3.5032894352246935E-2</v>
      </c>
      <c r="L9" s="26">
        <v>8.3096107331410485E-2</v>
      </c>
      <c r="M9">
        <v>7.4999999999999997E-2</v>
      </c>
      <c r="N9" t="s">
        <v>1937</v>
      </c>
      <c r="O9" t="s">
        <v>32</v>
      </c>
    </row>
    <row r="10" spans="1:15" x14ac:dyDescent="0.25">
      <c r="A10" t="s">
        <v>1912</v>
      </c>
      <c r="B10" t="s">
        <v>32</v>
      </c>
      <c r="C10" t="s">
        <v>33</v>
      </c>
      <c r="D10" s="24" t="s">
        <v>7</v>
      </c>
      <c r="E10" s="25">
        <v>2</v>
      </c>
      <c r="F10" s="25">
        <v>4702127.59</v>
      </c>
      <c r="G10" s="25">
        <v>4702127.59</v>
      </c>
      <c r="H10" s="25">
        <v>147008.33138575591</v>
      </c>
      <c r="I10" s="25">
        <v>352660.11512984871</v>
      </c>
      <c r="J10" s="26">
        <v>352659.56924999988</v>
      </c>
      <c r="K10" s="26">
        <v>3.1264215734681057E-2</v>
      </c>
      <c r="L10" s="26">
        <v>7.5000116092096239E-2</v>
      </c>
      <c r="M10">
        <v>7.4999999999999983E-2</v>
      </c>
      <c r="N10" t="s">
        <v>1938</v>
      </c>
      <c r="O10" t="s">
        <v>7</v>
      </c>
    </row>
    <row r="11" spans="1:15" x14ac:dyDescent="0.25">
      <c r="A11" t="s">
        <v>1912</v>
      </c>
      <c r="B11" t="s">
        <v>7</v>
      </c>
      <c r="C11" t="s">
        <v>7</v>
      </c>
      <c r="D11" s="24" t="s">
        <v>7</v>
      </c>
      <c r="E11" s="25">
        <v>408</v>
      </c>
      <c r="F11" s="25">
        <v>138460435.7038562</v>
      </c>
      <c r="G11" s="25">
        <v>134265498.7373614</v>
      </c>
      <c r="H11" s="25">
        <v>1573192.888551933</v>
      </c>
      <c r="I11" s="25">
        <v>3873660.110088367</v>
      </c>
      <c r="J11" s="26">
        <v>17307554.462982029</v>
      </c>
      <c r="K11" s="26">
        <v>1.1717030088491141E-2</v>
      </c>
      <c r="L11" s="26">
        <v>2.7976656944612543E-2</v>
      </c>
      <c r="M11">
        <v>0.12500000000000003</v>
      </c>
      <c r="N11" t="s">
        <v>1939</v>
      </c>
      <c r="O11" t="s">
        <v>7</v>
      </c>
    </row>
    <row r="12" spans="1:15" x14ac:dyDescent="0.25">
      <c r="A12" t="s">
        <v>1912</v>
      </c>
      <c r="B12" t="s">
        <v>7</v>
      </c>
      <c r="C12" t="s">
        <v>33</v>
      </c>
      <c r="D12" s="24" t="s">
        <v>7</v>
      </c>
      <c r="E12" s="25">
        <v>40</v>
      </c>
      <c r="F12" s="25">
        <v>104788310.8481539</v>
      </c>
      <c r="G12" s="25">
        <v>101919619.9753482</v>
      </c>
      <c r="H12" s="25">
        <v>3031194.4647561861</v>
      </c>
      <c r="I12" s="25">
        <v>3327374.4633434559</v>
      </c>
      <c r="J12" s="26">
        <v>7859123.3136115447</v>
      </c>
      <c r="K12" s="26">
        <v>2.9741029896788822E-2</v>
      </c>
      <c r="L12" s="26">
        <v>3.1753298019710142E-2</v>
      </c>
      <c r="M12">
        <v>7.5000000000000011E-2</v>
      </c>
      <c r="N12" t="s">
        <v>1940</v>
      </c>
      <c r="O12" t="s">
        <v>7</v>
      </c>
    </row>
    <row r="13" spans="1:15" x14ac:dyDescent="0.25">
      <c r="A13" t="s">
        <v>1912</v>
      </c>
      <c r="B13" t="s">
        <v>7</v>
      </c>
      <c r="C13" t="s">
        <v>39</v>
      </c>
      <c r="D13" s="24" t="s">
        <v>7</v>
      </c>
      <c r="E13" s="25">
        <v>8</v>
      </c>
      <c r="F13" s="25">
        <v>67526608.274700001</v>
      </c>
      <c r="G13" s="25">
        <v>67444608.274700001</v>
      </c>
      <c r="H13" s="25">
        <v>946003.57912528783</v>
      </c>
      <c r="I13" s="25">
        <v>1591943.0429725421</v>
      </c>
      <c r="J13" s="26">
        <v>3038697.3723614998</v>
      </c>
      <c r="K13" s="26">
        <v>1.402637813940948E-2</v>
      </c>
      <c r="L13" s="26">
        <v>2.3575048172069835E-2</v>
      </c>
      <c r="M13">
        <v>4.4999999999999998E-2</v>
      </c>
      <c r="N13" t="s">
        <v>1941</v>
      </c>
      <c r="O13" t="s">
        <v>7</v>
      </c>
    </row>
    <row r="14" spans="1:15" x14ac:dyDescent="0.25">
      <c r="A14" t="s">
        <v>1913</v>
      </c>
      <c r="B14" t="s">
        <v>64</v>
      </c>
      <c r="C14" t="s">
        <v>79</v>
      </c>
      <c r="D14" s="24" t="s">
        <v>79</v>
      </c>
      <c r="E14" s="25">
        <v>3</v>
      </c>
      <c r="F14" s="25">
        <v>1943213.6543633291</v>
      </c>
      <c r="G14" s="25">
        <v>1943213.6543633291</v>
      </c>
      <c r="H14" s="25">
        <v>1191800.30749357</v>
      </c>
      <c r="I14" s="25">
        <v>961113.47344810236</v>
      </c>
      <c r="J14" s="26">
        <v>534383.75494991534</v>
      </c>
      <c r="K14" s="26">
        <v>0.61331408659952491</v>
      </c>
      <c r="L14" s="26">
        <v>0.49459999999999993</v>
      </c>
      <c r="M14">
        <v>0.27499999999999991</v>
      </c>
      <c r="N14" t="s">
        <v>1942</v>
      </c>
      <c r="O14" t="s">
        <v>79</v>
      </c>
    </row>
    <row r="15" spans="1:15" x14ac:dyDescent="0.25">
      <c r="A15" t="s">
        <v>1913</v>
      </c>
      <c r="B15" t="s">
        <v>68</v>
      </c>
      <c r="C15" t="s">
        <v>81</v>
      </c>
      <c r="D15" s="24" t="s">
        <v>81</v>
      </c>
      <c r="E15" s="25">
        <v>9</v>
      </c>
      <c r="F15" s="25">
        <v>5600370.6514930958</v>
      </c>
      <c r="G15" s="25">
        <v>5600370.6514930958</v>
      </c>
      <c r="H15" s="25">
        <v>1458866.9261830561</v>
      </c>
      <c r="I15" s="25">
        <v>1284725.0274525159</v>
      </c>
      <c r="J15" s="26">
        <v>560037.06514930958</v>
      </c>
      <c r="K15" s="26">
        <v>0.26049470954107518</v>
      </c>
      <c r="L15" s="26">
        <v>0.22939999999999997</v>
      </c>
      <c r="M15">
        <v>0.1</v>
      </c>
      <c r="N15" t="s">
        <v>1943</v>
      </c>
      <c r="O15" t="s">
        <v>81</v>
      </c>
    </row>
    <row r="16" spans="1:15" x14ac:dyDescent="0.25">
      <c r="A16" t="s">
        <v>1913</v>
      </c>
      <c r="B16" t="s">
        <v>73</v>
      </c>
      <c r="C16" t="s">
        <v>79</v>
      </c>
      <c r="D16" s="24" t="s">
        <v>79</v>
      </c>
      <c r="E16" s="25">
        <v>6</v>
      </c>
      <c r="F16" s="25">
        <v>1093288.6433049359</v>
      </c>
      <c r="G16" s="25">
        <v>1093288.6433049359</v>
      </c>
      <c r="H16" s="25">
        <v>578634.79319458012</v>
      </c>
      <c r="I16" s="25">
        <v>578349.69230831135</v>
      </c>
      <c r="J16" s="26">
        <v>300654.37690885761</v>
      </c>
      <c r="K16" s="26">
        <v>0.52926077366486424</v>
      </c>
      <c r="L16" s="26">
        <v>0.52900000000000025</v>
      </c>
      <c r="M16">
        <v>0.27500000000000024</v>
      </c>
      <c r="N16" t="s">
        <v>1944</v>
      </c>
      <c r="O16" t="s">
        <v>79</v>
      </c>
    </row>
    <row r="17" spans="1:15" x14ac:dyDescent="0.25">
      <c r="A17" t="s">
        <v>1913</v>
      </c>
      <c r="B17" t="s">
        <v>103</v>
      </c>
      <c r="C17" t="s">
        <v>97</v>
      </c>
      <c r="D17" s="24" t="s">
        <v>103</v>
      </c>
      <c r="E17" s="25">
        <v>56</v>
      </c>
      <c r="F17" s="25">
        <v>23362779.779548772</v>
      </c>
      <c r="G17" s="25">
        <v>23406962.28398468</v>
      </c>
      <c r="H17" s="25">
        <v>1152512.6979101</v>
      </c>
      <c r="I17" s="25">
        <v>1142439.931219935</v>
      </c>
      <c r="J17" s="26">
        <v>0</v>
      </c>
      <c r="K17" s="26">
        <v>4.9238029434458604E-2</v>
      </c>
      <c r="L17" s="26">
        <v>4.8899999999999999E-2</v>
      </c>
      <c r="M17">
        <v>0</v>
      </c>
      <c r="N17" t="s">
        <v>1945</v>
      </c>
      <c r="O17" t="s">
        <v>103</v>
      </c>
    </row>
    <row r="18" spans="1:15" x14ac:dyDescent="0.25">
      <c r="A18" t="s">
        <v>1913</v>
      </c>
      <c r="B18" t="s">
        <v>109</v>
      </c>
      <c r="C18" t="s">
        <v>97</v>
      </c>
      <c r="D18" s="24" t="s">
        <v>109</v>
      </c>
      <c r="E18" s="25">
        <v>12</v>
      </c>
      <c r="F18" s="25">
        <v>6450934.4768374953</v>
      </c>
      <c r="G18" s="25">
        <v>6450934.4768597791</v>
      </c>
      <c r="H18" s="25">
        <v>192825.33753963999</v>
      </c>
      <c r="I18" s="25">
        <v>161918.45536862119</v>
      </c>
      <c r="J18" s="26">
        <v>0</v>
      </c>
      <c r="K18" s="26">
        <v>2.9891070546651181E-2</v>
      </c>
      <c r="L18" s="26">
        <v>2.5100000000000008E-2</v>
      </c>
      <c r="M18">
        <v>0</v>
      </c>
      <c r="N18" t="s">
        <v>1946</v>
      </c>
      <c r="O18" t="s">
        <v>109</v>
      </c>
    </row>
    <row r="19" spans="1:15" x14ac:dyDescent="0.25">
      <c r="A19" t="s">
        <v>1913</v>
      </c>
      <c r="B19" t="s">
        <v>109</v>
      </c>
      <c r="C19" t="s">
        <v>72</v>
      </c>
      <c r="D19" s="24" t="s">
        <v>72</v>
      </c>
      <c r="E19" s="25">
        <v>2</v>
      </c>
      <c r="F19" s="25">
        <v>1597574.2465744</v>
      </c>
      <c r="G19" s="25">
        <v>1597574.2465744</v>
      </c>
      <c r="H19" s="25">
        <v>40065.710371942958</v>
      </c>
      <c r="I19" s="25">
        <v>40099.113589017448</v>
      </c>
      <c r="J19" s="26">
        <v>191708.90958892801</v>
      </c>
      <c r="K19" s="26">
        <v>2.5079091289718705E-2</v>
      </c>
      <c r="L19" s="26">
        <v>2.5100000000000004E-2</v>
      </c>
      <c r="M19">
        <v>0.12000000000000001</v>
      </c>
      <c r="N19" t="s">
        <v>1947</v>
      </c>
      <c r="O19" t="s">
        <v>72</v>
      </c>
    </row>
    <row r="20" spans="1:15" x14ac:dyDescent="0.25">
      <c r="A20" t="s">
        <v>1913</v>
      </c>
      <c r="B20" t="s">
        <v>97</v>
      </c>
      <c r="C20" t="s">
        <v>97</v>
      </c>
      <c r="D20" s="24" t="s">
        <v>97</v>
      </c>
      <c r="E20" s="25">
        <v>576</v>
      </c>
      <c r="F20" s="25">
        <v>360700316.56014812</v>
      </c>
      <c r="G20" s="25">
        <v>352848942.28386861</v>
      </c>
      <c r="H20" s="25">
        <v>122.1862906374251</v>
      </c>
      <c r="I20" s="25">
        <v>0</v>
      </c>
      <c r="J20" s="26">
        <v>0</v>
      </c>
      <c r="K20" s="26">
        <v>3.462849848622351E-7</v>
      </c>
      <c r="L20" s="26">
        <v>0</v>
      </c>
      <c r="M20">
        <v>0</v>
      </c>
      <c r="N20" t="s">
        <v>1948</v>
      </c>
      <c r="O20" t="s">
        <v>97</v>
      </c>
    </row>
    <row r="21" spans="1:15" x14ac:dyDescent="0.25">
      <c r="A21" t="s">
        <v>1913</v>
      </c>
      <c r="B21" t="s">
        <v>97</v>
      </c>
      <c r="C21" t="s">
        <v>81</v>
      </c>
      <c r="D21" s="24" t="s">
        <v>81</v>
      </c>
      <c r="E21" s="25">
        <v>3</v>
      </c>
      <c r="F21" s="25">
        <v>7500</v>
      </c>
      <c r="G21" s="25">
        <v>7500</v>
      </c>
      <c r="H21" s="25">
        <v>0</v>
      </c>
      <c r="I21" s="25">
        <v>0</v>
      </c>
      <c r="J21" s="26">
        <v>750</v>
      </c>
      <c r="K21" s="26">
        <v>0</v>
      </c>
      <c r="L21" s="26">
        <v>0</v>
      </c>
      <c r="M21">
        <v>0.1</v>
      </c>
      <c r="N21" t="s">
        <v>1949</v>
      </c>
      <c r="O21" t="s">
        <v>81</v>
      </c>
    </row>
    <row r="22" spans="1:15" x14ac:dyDescent="0.25">
      <c r="A22" t="s">
        <v>1913</v>
      </c>
      <c r="B22" t="s">
        <v>80</v>
      </c>
      <c r="C22" t="s">
        <v>63</v>
      </c>
      <c r="D22" s="24" t="s">
        <v>63</v>
      </c>
      <c r="E22" s="25">
        <v>8</v>
      </c>
      <c r="F22" s="25">
        <v>1603680.3070647849</v>
      </c>
      <c r="G22" s="25">
        <v>1603680.30711266</v>
      </c>
      <c r="H22" s="25">
        <v>418449.65456933872</v>
      </c>
      <c r="I22" s="25">
        <v>418560.56014390878</v>
      </c>
      <c r="J22" s="26">
        <v>681564.13050253352</v>
      </c>
      <c r="K22" s="26">
        <v>0.26093084308226916</v>
      </c>
      <c r="L22" s="26">
        <v>0.26099999999999995</v>
      </c>
      <c r="M22">
        <v>0.42499999999999993</v>
      </c>
      <c r="N22" t="s">
        <v>1950</v>
      </c>
      <c r="O22" t="s">
        <v>63</v>
      </c>
    </row>
    <row r="23" spans="1:15" x14ac:dyDescent="0.25">
      <c r="A23" t="s">
        <v>1913</v>
      </c>
      <c r="B23" t="s">
        <v>56</v>
      </c>
      <c r="C23" t="s">
        <v>56</v>
      </c>
      <c r="D23" s="24" t="s">
        <v>56</v>
      </c>
      <c r="E23" s="25">
        <v>4</v>
      </c>
      <c r="F23" s="25">
        <v>710256.16501383332</v>
      </c>
      <c r="G23" s="25">
        <v>710256.16500560008</v>
      </c>
      <c r="H23" s="25">
        <v>111269.03864879999</v>
      </c>
      <c r="I23" s="25">
        <v>111297.1410576677</v>
      </c>
      <c r="J23" s="26">
        <v>195320.4453788042</v>
      </c>
      <c r="K23" s="26">
        <v>0.15666043341971228</v>
      </c>
      <c r="L23" s="26">
        <v>0.15670000000000003</v>
      </c>
      <c r="M23">
        <v>0.27500000000000008</v>
      </c>
      <c r="N23" t="s">
        <v>1951</v>
      </c>
      <c r="O23" t="s">
        <v>56</v>
      </c>
    </row>
    <row r="24" spans="1:15" x14ac:dyDescent="0.25">
      <c r="A24" t="s">
        <v>1913</v>
      </c>
      <c r="B24" t="s">
        <v>63</v>
      </c>
      <c r="C24" t="s">
        <v>63</v>
      </c>
      <c r="D24" s="24" t="s">
        <v>63</v>
      </c>
      <c r="E24" s="25">
        <v>47</v>
      </c>
      <c r="F24" s="25">
        <v>11774607.38812389</v>
      </c>
      <c r="G24" s="25">
        <v>11517017.8328817</v>
      </c>
      <c r="H24" s="25">
        <v>4519889.1762273349</v>
      </c>
      <c r="I24" s="25">
        <v>4618001.0176221896</v>
      </c>
      <c r="J24" s="26">
        <v>5004208.1399526522</v>
      </c>
      <c r="K24" s="26">
        <v>0.39245308480141539</v>
      </c>
      <c r="L24" s="26">
        <v>0.39219999999999999</v>
      </c>
      <c r="M24">
        <v>0.42499999999999988</v>
      </c>
      <c r="N24" t="s">
        <v>1952</v>
      </c>
      <c r="O24" t="s">
        <v>63</v>
      </c>
    </row>
    <row r="25" spans="1:15" x14ac:dyDescent="0.25">
      <c r="A25" t="s">
        <v>1913</v>
      </c>
      <c r="B25" t="s">
        <v>72</v>
      </c>
      <c r="C25" t="s">
        <v>72</v>
      </c>
      <c r="D25" s="24" t="s">
        <v>72</v>
      </c>
      <c r="E25" s="25">
        <v>13</v>
      </c>
      <c r="F25" s="25">
        <v>9801339.4525480717</v>
      </c>
      <c r="G25" s="25">
        <v>8695517.1425712891</v>
      </c>
      <c r="H25" s="25">
        <v>696394.4210493156</v>
      </c>
      <c r="I25" s="25">
        <v>784107.15620384575</v>
      </c>
      <c r="J25" s="26">
        <v>1176160.734305769</v>
      </c>
      <c r="K25" s="26">
        <v>8.0086602053824466E-2</v>
      </c>
      <c r="L25" s="26">
        <v>0.08</v>
      </c>
      <c r="M25">
        <v>0.12000000000000004</v>
      </c>
      <c r="N25" t="s">
        <v>1953</v>
      </c>
      <c r="O25" t="s">
        <v>72</v>
      </c>
    </row>
    <row r="26" spans="1:15" x14ac:dyDescent="0.25">
      <c r="A26" t="s">
        <v>1914</v>
      </c>
      <c r="B26" t="s">
        <v>168</v>
      </c>
      <c r="C26" t="s">
        <v>122</v>
      </c>
      <c r="D26" s="24" t="s">
        <v>122</v>
      </c>
      <c r="E26" s="25">
        <v>3</v>
      </c>
      <c r="F26" s="25">
        <v>2828376.6902172398</v>
      </c>
      <c r="G26" s="25">
        <v>2828376.6902172398</v>
      </c>
      <c r="H26" s="25">
        <v>2554375.2920390181</v>
      </c>
      <c r="I26" s="25">
        <v>2554589.8266042108</v>
      </c>
      <c r="J26" s="26">
        <v>954577.13294831861</v>
      </c>
      <c r="K26" s="26">
        <v>0.90312414922455875</v>
      </c>
      <c r="L26" s="26">
        <v>0.90319999999999989</v>
      </c>
      <c r="M26">
        <v>0.33750000000000008</v>
      </c>
      <c r="N26" t="s">
        <v>1954</v>
      </c>
      <c r="O26" t="s">
        <v>122</v>
      </c>
    </row>
    <row r="27" spans="1:15" x14ac:dyDescent="0.25">
      <c r="A27" t="s">
        <v>1914</v>
      </c>
      <c r="B27" t="s">
        <v>168</v>
      </c>
      <c r="C27" t="s">
        <v>102</v>
      </c>
      <c r="D27" s="24" t="s">
        <v>102</v>
      </c>
      <c r="E27" s="25">
        <v>1</v>
      </c>
      <c r="F27" s="25">
        <v>621061.8299814614</v>
      </c>
      <c r="G27" s="25">
        <v>621061.8299814614</v>
      </c>
      <c r="H27" s="25">
        <v>725509.31645698706</v>
      </c>
      <c r="I27" s="25">
        <v>560943.04483925598</v>
      </c>
      <c r="J27" s="26">
        <v>186318.5489944384</v>
      </c>
      <c r="K27" s="26">
        <v>1.1681756653417961</v>
      </c>
      <c r="L27" s="26">
        <v>0.90320000000000011</v>
      </c>
      <c r="M27">
        <v>0.3</v>
      </c>
      <c r="N27" t="s">
        <v>1955</v>
      </c>
      <c r="O27" t="s">
        <v>102</v>
      </c>
    </row>
    <row r="28" spans="1:15" x14ac:dyDescent="0.25">
      <c r="A28" t="s">
        <v>1914</v>
      </c>
      <c r="B28" t="s">
        <v>168</v>
      </c>
      <c r="C28" t="s">
        <v>108</v>
      </c>
      <c r="D28" s="24" t="s">
        <v>108</v>
      </c>
      <c r="E28" s="25">
        <v>2</v>
      </c>
      <c r="F28" s="25">
        <v>737467.19152820902</v>
      </c>
      <c r="G28" s="25">
        <v>737467.19152820902</v>
      </c>
      <c r="H28" s="25">
        <v>565464.47341901762</v>
      </c>
      <c r="I28" s="25">
        <v>666080.36738827836</v>
      </c>
      <c r="J28" s="26">
        <v>737467.19152820902</v>
      </c>
      <c r="K28" s="26">
        <v>0.76676559976483771</v>
      </c>
      <c r="L28" s="26">
        <v>0.9032</v>
      </c>
      <c r="M28">
        <v>1</v>
      </c>
      <c r="N28" t="s">
        <v>1956</v>
      </c>
      <c r="O28" t="s">
        <v>108</v>
      </c>
    </row>
    <row r="29" spans="1:15" x14ac:dyDescent="0.25">
      <c r="A29" t="s">
        <v>1914</v>
      </c>
      <c r="B29" t="s">
        <v>168</v>
      </c>
      <c r="C29" t="s">
        <v>152</v>
      </c>
      <c r="D29" s="24" t="s">
        <v>152</v>
      </c>
      <c r="E29" s="25">
        <v>12</v>
      </c>
      <c r="F29" s="25">
        <v>4517026.6337999059</v>
      </c>
      <c r="G29" s="25">
        <v>4517026.63395241</v>
      </c>
      <c r="H29" s="25">
        <v>3841251.7375568729</v>
      </c>
      <c r="I29" s="25">
        <v>4079778.4556480749</v>
      </c>
      <c r="J29" s="26">
        <v>2032661.9852099579</v>
      </c>
      <c r="K29" s="26">
        <v>0.85039386500047442</v>
      </c>
      <c r="L29" s="26">
        <v>0.9032</v>
      </c>
      <c r="M29">
        <v>0.45000000000000007</v>
      </c>
      <c r="N29" t="s">
        <v>1957</v>
      </c>
      <c r="O29" t="s">
        <v>152</v>
      </c>
    </row>
    <row r="30" spans="1:15" x14ac:dyDescent="0.25">
      <c r="A30" t="s">
        <v>1914</v>
      </c>
      <c r="B30" t="s">
        <v>174</v>
      </c>
      <c r="C30" t="s">
        <v>119</v>
      </c>
      <c r="D30" s="24" t="s">
        <v>119</v>
      </c>
      <c r="E30" s="25">
        <v>13</v>
      </c>
      <c r="F30" s="25">
        <v>9520536.9618519638</v>
      </c>
      <c r="G30" s="25">
        <v>9438536.9618289992</v>
      </c>
      <c r="H30" s="25">
        <v>2010892.9609530021</v>
      </c>
      <c r="I30" s="25">
        <v>2622907.9329902162</v>
      </c>
      <c r="J30" s="26">
        <v>1807414.438851584</v>
      </c>
      <c r="K30" s="26">
        <v>0.21305134144045682</v>
      </c>
      <c r="L30" s="26">
        <v>0.27550000000000002</v>
      </c>
      <c r="M30">
        <v>0.18984375000000003</v>
      </c>
      <c r="N30" t="s">
        <v>1958</v>
      </c>
      <c r="O30" t="s">
        <v>119</v>
      </c>
    </row>
    <row r="31" spans="1:15" x14ac:dyDescent="0.25">
      <c r="A31" t="s">
        <v>1914</v>
      </c>
      <c r="B31" t="s">
        <v>179</v>
      </c>
      <c r="C31" t="s">
        <v>152</v>
      </c>
      <c r="D31" s="24" t="s">
        <v>152</v>
      </c>
      <c r="E31" s="25">
        <v>8</v>
      </c>
      <c r="F31" s="25">
        <v>6649420.0736804474</v>
      </c>
      <c r="G31" s="25">
        <v>6218844.1436804468</v>
      </c>
      <c r="H31" s="25">
        <v>8316995.9818145838</v>
      </c>
      <c r="I31" s="25">
        <v>11591934.014447119</v>
      </c>
      <c r="J31" s="26">
        <v>2992239.0331562008</v>
      </c>
      <c r="K31" s="26">
        <v>1.3373861427716061</v>
      </c>
      <c r="L31" s="26">
        <v>1.7432999999999992</v>
      </c>
      <c r="M31">
        <v>0.4499999999999999</v>
      </c>
      <c r="N31" t="s">
        <v>1959</v>
      </c>
      <c r="O31" t="s">
        <v>152</v>
      </c>
    </row>
    <row r="32" spans="1:15" x14ac:dyDescent="0.25">
      <c r="A32" t="s">
        <v>1914</v>
      </c>
      <c r="B32" t="s">
        <v>185</v>
      </c>
      <c r="C32" t="s">
        <v>102</v>
      </c>
      <c r="D32" s="24" t="s">
        <v>102</v>
      </c>
      <c r="E32" s="25">
        <v>2</v>
      </c>
      <c r="F32" s="25">
        <v>4439742.1961787716</v>
      </c>
      <c r="G32" s="25">
        <v>4439742.1961787716</v>
      </c>
      <c r="H32" s="25">
        <v>583654.16320559231</v>
      </c>
      <c r="I32" s="25">
        <v>583826.0987975084</v>
      </c>
      <c r="J32" s="26">
        <v>1331922.6588536319</v>
      </c>
      <c r="K32" s="26">
        <v>0.13146127351897502</v>
      </c>
      <c r="L32" s="26">
        <v>0.13149999999999998</v>
      </c>
      <c r="M32">
        <v>0.3000000000000001</v>
      </c>
      <c r="N32" t="s">
        <v>1960</v>
      </c>
      <c r="O32" t="s">
        <v>102</v>
      </c>
    </row>
    <row r="33" spans="1:15" x14ac:dyDescent="0.25">
      <c r="A33" t="s">
        <v>1914</v>
      </c>
      <c r="B33" t="s">
        <v>199</v>
      </c>
      <c r="C33" t="s">
        <v>102</v>
      </c>
      <c r="D33" s="24" t="s">
        <v>102</v>
      </c>
      <c r="E33" s="25">
        <v>2</v>
      </c>
      <c r="F33" s="25">
        <v>428210.11189379892</v>
      </c>
      <c r="G33" s="25">
        <v>383258.32189379889</v>
      </c>
      <c r="H33" s="25">
        <v>65524.69586034691</v>
      </c>
      <c r="I33" s="25">
        <v>73223.929133839629</v>
      </c>
      <c r="J33" s="26">
        <v>128463.0335681397</v>
      </c>
      <c r="K33" s="26">
        <v>0.17096744445513656</v>
      </c>
      <c r="L33" s="26">
        <v>0.17100000000000004</v>
      </c>
      <c r="M33">
        <v>0.30000000000000004</v>
      </c>
      <c r="N33" t="s">
        <v>1961</v>
      </c>
      <c r="O33" t="s">
        <v>102</v>
      </c>
    </row>
    <row r="34" spans="1:15" x14ac:dyDescent="0.25">
      <c r="A34" t="s">
        <v>1914</v>
      </c>
      <c r="B34" t="s">
        <v>199</v>
      </c>
      <c r="C34" t="s">
        <v>157</v>
      </c>
      <c r="D34" s="24" t="s">
        <v>102</v>
      </c>
      <c r="E34" s="25">
        <v>2</v>
      </c>
      <c r="F34" s="25">
        <v>460564.78113324748</v>
      </c>
      <c r="G34" s="25">
        <v>460564.78113324748</v>
      </c>
      <c r="H34" s="25">
        <v>78736.291015392329</v>
      </c>
      <c r="I34" s="25">
        <v>78756.57757378534</v>
      </c>
      <c r="J34" s="26">
        <v>0</v>
      </c>
      <c r="K34" s="26">
        <v>0.17095595286651516</v>
      </c>
      <c r="L34" s="26">
        <v>0.17100000000000004</v>
      </c>
      <c r="M34">
        <v>0</v>
      </c>
      <c r="N34" t="s">
        <v>1962</v>
      </c>
      <c r="O34" t="s">
        <v>102</v>
      </c>
    </row>
    <row r="35" spans="1:15" x14ac:dyDescent="0.25">
      <c r="A35" t="s">
        <v>1914</v>
      </c>
      <c r="B35" t="s">
        <v>191</v>
      </c>
      <c r="C35" t="s">
        <v>108</v>
      </c>
      <c r="D35" s="24" t="s">
        <v>1915</v>
      </c>
      <c r="E35" s="25">
        <v>12</v>
      </c>
      <c r="F35" s="25">
        <v>2967591.2355999998</v>
      </c>
      <c r="G35" s="25">
        <v>3057910.92</v>
      </c>
      <c r="H35" s="25">
        <v>6811573.1505493624</v>
      </c>
      <c r="I35" s="25">
        <v>6610606.2364225592</v>
      </c>
      <c r="J35" s="26">
        <v>2967591.2355999998</v>
      </c>
      <c r="K35" s="26">
        <v>2.227525042014423</v>
      </c>
      <c r="L35" s="26">
        <v>2.2275999999999998</v>
      </c>
      <c r="M35">
        <v>1</v>
      </c>
      <c r="N35" t="s">
        <v>1963</v>
      </c>
      <c r="O35" t="s">
        <v>1915</v>
      </c>
    </row>
    <row r="36" spans="1:15" x14ac:dyDescent="0.25">
      <c r="A36" t="s">
        <v>1914</v>
      </c>
      <c r="B36" t="s">
        <v>210</v>
      </c>
      <c r="C36" t="s">
        <v>162</v>
      </c>
      <c r="D36" s="24" t="s">
        <v>162</v>
      </c>
      <c r="E36" s="25">
        <v>2</v>
      </c>
      <c r="F36" s="25">
        <v>2008173.44242</v>
      </c>
      <c r="G36" s="25">
        <v>2008173.44242</v>
      </c>
      <c r="H36" s="25">
        <v>290524.04417129298</v>
      </c>
      <c r="I36" s="25">
        <v>290582.69711817388</v>
      </c>
      <c r="J36" s="26">
        <v>502043.36060499988</v>
      </c>
      <c r="K36" s="26">
        <v>0.14467079288788406</v>
      </c>
      <c r="L36" s="26">
        <v>0.14469999999999994</v>
      </c>
      <c r="M36">
        <v>0.24999999999999994</v>
      </c>
      <c r="N36" t="s">
        <v>1964</v>
      </c>
      <c r="O36" t="s">
        <v>162</v>
      </c>
    </row>
    <row r="37" spans="1:15" x14ac:dyDescent="0.25">
      <c r="A37" t="s">
        <v>1914</v>
      </c>
      <c r="B37" t="s">
        <v>157</v>
      </c>
      <c r="C37" t="s">
        <v>102</v>
      </c>
      <c r="D37" s="24" t="s">
        <v>102</v>
      </c>
      <c r="E37" s="25">
        <v>3</v>
      </c>
      <c r="F37" s="25">
        <v>1943213.6543633291</v>
      </c>
      <c r="G37" s="25">
        <v>1943213.6543633291</v>
      </c>
      <c r="H37" s="25">
        <v>0</v>
      </c>
      <c r="I37" s="25">
        <v>0</v>
      </c>
      <c r="J37" s="26">
        <v>582964.09630899853</v>
      </c>
      <c r="K37" s="26">
        <v>0</v>
      </c>
      <c r="L37" s="26">
        <v>0</v>
      </c>
      <c r="M37">
        <v>0.29999999999999988</v>
      </c>
      <c r="N37" t="s">
        <v>1965</v>
      </c>
      <c r="O37" t="s">
        <v>102</v>
      </c>
    </row>
    <row r="38" spans="1:15" x14ac:dyDescent="0.25">
      <c r="A38" t="s">
        <v>1914</v>
      </c>
      <c r="B38" t="s">
        <v>157</v>
      </c>
      <c r="C38" t="s">
        <v>95</v>
      </c>
      <c r="D38" s="24" t="s">
        <v>1929</v>
      </c>
      <c r="E38" s="25">
        <v>4</v>
      </c>
      <c r="F38" s="25">
        <v>1772152.0164102931</v>
      </c>
      <c r="G38" s="25">
        <v>1772152.0164102931</v>
      </c>
      <c r="H38" s="25">
        <v>0</v>
      </c>
      <c r="I38" s="25">
        <v>0</v>
      </c>
      <c r="J38" s="26">
        <v>2516455.8633026159</v>
      </c>
      <c r="K38" s="26">
        <v>0</v>
      </c>
      <c r="L38" s="26">
        <v>0</v>
      </c>
      <c r="M38">
        <v>1.42</v>
      </c>
      <c r="N38" t="s">
        <v>1966</v>
      </c>
      <c r="O38" t="s">
        <v>1929</v>
      </c>
    </row>
    <row r="39" spans="1:15" x14ac:dyDescent="0.25">
      <c r="A39" t="s">
        <v>1914</v>
      </c>
      <c r="B39" t="s">
        <v>157</v>
      </c>
      <c r="C39" t="s">
        <v>157</v>
      </c>
      <c r="D39" s="24" t="s">
        <v>157</v>
      </c>
      <c r="E39" s="25">
        <v>650</v>
      </c>
      <c r="F39" s="25">
        <v>378470525.27691442</v>
      </c>
      <c r="G39" s="25">
        <v>369823437.49537188</v>
      </c>
      <c r="H39" s="25">
        <v>0</v>
      </c>
      <c r="I39" s="25">
        <v>0</v>
      </c>
      <c r="J39" s="26">
        <v>0</v>
      </c>
      <c r="K39" s="26">
        <v>0</v>
      </c>
      <c r="L39" s="26">
        <v>0</v>
      </c>
      <c r="M39">
        <v>0</v>
      </c>
      <c r="N39" t="s">
        <v>1967</v>
      </c>
      <c r="O39" t="s">
        <v>157</v>
      </c>
    </row>
    <row r="40" spans="1:15" x14ac:dyDescent="0.25">
      <c r="A40" t="s">
        <v>1914</v>
      </c>
      <c r="B40" t="s">
        <v>157</v>
      </c>
      <c r="C40" t="s">
        <v>162</v>
      </c>
      <c r="D40" s="24" t="s">
        <v>162</v>
      </c>
      <c r="E40" s="25">
        <v>5</v>
      </c>
      <c r="F40" s="25">
        <v>18233.900000000001</v>
      </c>
      <c r="G40" s="25">
        <v>18233.900000000001</v>
      </c>
      <c r="H40" s="25">
        <v>0</v>
      </c>
      <c r="I40" s="25">
        <v>0</v>
      </c>
      <c r="J40" s="26">
        <v>4558.4750000000004</v>
      </c>
      <c r="K40" s="26">
        <v>0</v>
      </c>
      <c r="L40" s="26">
        <v>0</v>
      </c>
      <c r="M40">
        <v>0.25</v>
      </c>
      <c r="N40" t="s">
        <v>1968</v>
      </c>
      <c r="O40" t="s">
        <v>162</v>
      </c>
    </row>
    <row r="41" spans="1:15" x14ac:dyDescent="0.25">
      <c r="A41" t="s">
        <v>1914</v>
      </c>
      <c r="B41" t="s">
        <v>157</v>
      </c>
      <c r="C41" t="s">
        <v>152</v>
      </c>
      <c r="D41" s="24" t="s">
        <v>152</v>
      </c>
      <c r="E41" s="25">
        <v>2</v>
      </c>
      <c r="F41" s="25">
        <v>211683.5</v>
      </c>
      <c r="G41" s="25">
        <v>155375.67999999999</v>
      </c>
      <c r="H41" s="25">
        <v>0</v>
      </c>
      <c r="I41" s="25">
        <v>0</v>
      </c>
      <c r="J41" s="26">
        <v>95257.574999999997</v>
      </c>
      <c r="K41" s="26">
        <v>0</v>
      </c>
      <c r="L41" s="26">
        <v>0</v>
      </c>
      <c r="M41">
        <v>0.45</v>
      </c>
      <c r="N41" t="s">
        <v>1969</v>
      </c>
      <c r="O41" t="s">
        <v>152</v>
      </c>
    </row>
    <row r="42" spans="1:15" x14ac:dyDescent="0.25">
      <c r="A42" t="s">
        <v>1914</v>
      </c>
      <c r="B42" t="s">
        <v>215</v>
      </c>
      <c r="C42" t="s">
        <v>108</v>
      </c>
      <c r="D42" s="24" t="s">
        <v>1915</v>
      </c>
      <c r="E42" s="25">
        <v>4</v>
      </c>
      <c r="F42" s="25">
        <v>1033179.00444</v>
      </c>
      <c r="G42" s="25">
        <v>1033179.00444</v>
      </c>
      <c r="H42" s="25">
        <v>2051195.8448431571</v>
      </c>
      <c r="I42" s="25">
        <v>2051273.5954151759</v>
      </c>
      <c r="J42" s="26">
        <v>1033179.00444</v>
      </c>
      <c r="K42" s="26">
        <v>1.9853247462717643</v>
      </c>
      <c r="L42" s="26">
        <v>1.9853999999999998</v>
      </c>
      <c r="M42">
        <v>1</v>
      </c>
      <c r="N42" t="s">
        <v>1970</v>
      </c>
      <c r="O42" t="s">
        <v>1915</v>
      </c>
    </row>
    <row r="43" spans="1:15" x14ac:dyDescent="0.25">
      <c r="A43" t="s">
        <v>1914</v>
      </c>
      <c r="B43" t="s">
        <v>215</v>
      </c>
      <c r="C43" t="s">
        <v>152</v>
      </c>
      <c r="D43" s="24" t="s">
        <v>1916</v>
      </c>
      <c r="E43" s="25">
        <v>1</v>
      </c>
      <c r="F43" s="25">
        <v>1588720.78</v>
      </c>
      <c r="G43" s="25">
        <v>1588720.78</v>
      </c>
      <c r="H43" s="25">
        <v>3154126.953506371</v>
      </c>
      <c r="I43" s="25">
        <v>3154246.236612</v>
      </c>
      <c r="J43" s="26">
        <v>714924.35100000002</v>
      </c>
      <c r="K43" s="26">
        <v>1.9853249187729332</v>
      </c>
      <c r="L43" s="26">
        <v>1.9854000000000001</v>
      </c>
      <c r="M43">
        <v>0.45</v>
      </c>
      <c r="N43" t="s">
        <v>1971</v>
      </c>
      <c r="O43" t="s">
        <v>1916</v>
      </c>
    </row>
    <row r="44" spans="1:15" x14ac:dyDescent="0.25">
      <c r="A44" t="s">
        <v>1914</v>
      </c>
      <c r="B44" t="s">
        <v>152</v>
      </c>
      <c r="C44" t="s">
        <v>119</v>
      </c>
      <c r="D44" s="24" t="s">
        <v>152</v>
      </c>
      <c r="E44" s="25">
        <v>2</v>
      </c>
      <c r="F44" s="25">
        <v>203392.6914876083</v>
      </c>
      <c r="G44" s="25">
        <v>203392.69149999999</v>
      </c>
      <c r="H44" s="25">
        <v>297165.89115501317</v>
      </c>
      <c r="I44" s="25">
        <v>315177.31472919788</v>
      </c>
      <c r="J44" s="26">
        <v>38612.831274600663</v>
      </c>
      <c r="K44" s="26">
        <v>1.4610450796606582</v>
      </c>
      <c r="L44" s="26">
        <v>1.5496000000000003</v>
      </c>
      <c r="M44">
        <v>0.18984375000000012</v>
      </c>
      <c r="N44" t="s">
        <v>1972</v>
      </c>
      <c r="O44" t="s">
        <v>152</v>
      </c>
    </row>
    <row r="45" spans="1:15" x14ac:dyDescent="0.25">
      <c r="A45" t="s">
        <v>1914</v>
      </c>
      <c r="B45" t="s">
        <v>207</v>
      </c>
      <c r="C45" t="s">
        <v>162</v>
      </c>
      <c r="D45" s="24" t="s">
        <v>207</v>
      </c>
      <c r="E45" s="25">
        <v>9</v>
      </c>
      <c r="F45" s="25">
        <v>4226589.3531200001</v>
      </c>
      <c r="G45" s="25">
        <v>4226589.3531200001</v>
      </c>
      <c r="H45" s="25">
        <v>1794767.888124913</v>
      </c>
      <c r="I45" s="25">
        <v>1795032.4982700639</v>
      </c>
      <c r="J45" s="26">
        <v>1056647.33828</v>
      </c>
      <c r="K45" s="26">
        <v>0.42463739393088762</v>
      </c>
      <c r="L45" s="26">
        <v>0.42469999999999997</v>
      </c>
      <c r="M45">
        <v>0.25</v>
      </c>
      <c r="N45" t="s">
        <v>1973</v>
      </c>
      <c r="O45" t="s">
        <v>207</v>
      </c>
    </row>
    <row r="46" spans="1:15" x14ac:dyDescent="0.25">
      <c r="A46" t="s">
        <v>1917</v>
      </c>
      <c r="B46" t="s">
        <v>125</v>
      </c>
      <c r="C46" t="s">
        <v>125</v>
      </c>
      <c r="D46" s="24" t="s">
        <v>125</v>
      </c>
      <c r="E46" s="25">
        <v>65</v>
      </c>
      <c r="F46" s="25">
        <v>30546530.781801529</v>
      </c>
      <c r="G46" s="25">
        <v>30033899.566206198</v>
      </c>
      <c r="H46" s="25">
        <v>1646307.4098927451</v>
      </c>
      <c r="I46" s="25">
        <v>1637294.0499045621</v>
      </c>
      <c r="J46" s="26">
        <v>1680059.192999084</v>
      </c>
      <c r="K46" s="26">
        <v>5.4814973535609456E-2</v>
      </c>
      <c r="L46" s="26">
        <v>5.3600000000000002E-2</v>
      </c>
      <c r="M46">
        <v>5.5E-2</v>
      </c>
      <c r="N46" t="s">
        <v>1974</v>
      </c>
      <c r="O46" t="s">
        <v>125</v>
      </c>
    </row>
    <row r="47" spans="1:15" x14ac:dyDescent="0.25">
      <c r="A47" t="s">
        <v>1917</v>
      </c>
      <c r="B47" t="s">
        <v>193</v>
      </c>
      <c r="C47" t="s">
        <v>193</v>
      </c>
      <c r="D47" s="24" t="s">
        <v>193</v>
      </c>
      <c r="E47" s="25">
        <v>674</v>
      </c>
      <c r="F47" s="25">
        <v>394099330.54321921</v>
      </c>
      <c r="G47" s="25">
        <v>385441358.12181389</v>
      </c>
      <c r="H47" s="25">
        <v>0</v>
      </c>
      <c r="I47" s="25">
        <v>0</v>
      </c>
      <c r="J47" s="26">
        <v>0</v>
      </c>
      <c r="K47" s="26">
        <v>0</v>
      </c>
      <c r="L47" s="26">
        <v>0</v>
      </c>
      <c r="M47">
        <v>0</v>
      </c>
      <c r="N47" t="s">
        <v>1975</v>
      </c>
      <c r="O47" t="s">
        <v>193</v>
      </c>
    </row>
    <row r="48" spans="1:15" x14ac:dyDescent="0.25">
      <c r="A48" t="s">
        <v>1918</v>
      </c>
      <c r="B48" t="s">
        <v>15</v>
      </c>
      <c r="C48" t="s">
        <v>216</v>
      </c>
      <c r="D48" s="24" t="s">
        <v>15</v>
      </c>
      <c r="E48" s="25">
        <v>1</v>
      </c>
      <c r="F48" s="25">
        <v>4836.17</v>
      </c>
      <c r="G48" s="25">
        <v>4836.17</v>
      </c>
      <c r="H48" s="25">
        <v>108.4386830655006</v>
      </c>
      <c r="I48" s="25">
        <v>90.749748309781765</v>
      </c>
      <c r="J48" s="26">
        <v>84.632975000000016</v>
      </c>
      <c r="K48" s="26">
        <v>2.242242995293809E-2</v>
      </c>
      <c r="L48" s="26">
        <v>1.8764797000473881E-2</v>
      </c>
      <c r="M48">
        <v>1.7500000000000002E-2</v>
      </c>
      <c r="N48" t="s">
        <v>1976</v>
      </c>
      <c r="O48" t="s">
        <v>15</v>
      </c>
    </row>
    <row r="49" spans="1:15" x14ac:dyDescent="0.25">
      <c r="A49" t="s">
        <v>1918</v>
      </c>
      <c r="B49" t="s">
        <v>15</v>
      </c>
      <c r="C49" t="s">
        <v>142</v>
      </c>
      <c r="D49" s="24" t="s">
        <v>15</v>
      </c>
      <c r="E49" s="25">
        <v>23</v>
      </c>
      <c r="F49" s="25">
        <v>5234222.0690920493</v>
      </c>
      <c r="G49" s="25">
        <v>5231481.8390920497</v>
      </c>
      <c r="H49" s="25">
        <v>236336.27588654091</v>
      </c>
      <c r="I49" s="25">
        <v>98219.114581912683</v>
      </c>
      <c r="J49" s="26">
        <v>39256.66551819037</v>
      </c>
      <c r="K49" s="26">
        <v>4.5175780621185962E-2</v>
      </c>
      <c r="L49" s="26">
        <v>1.8764797000473881E-2</v>
      </c>
      <c r="M49">
        <v>7.4999999999999997E-3</v>
      </c>
      <c r="N49" t="s">
        <v>1977</v>
      </c>
      <c r="O49" t="s">
        <v>15</v>
      </c>
    </row>
    <row r="50" spans="1:15" x14ac:dyDescent="0.25">
      <c r="A50" t="s">
        <v>1918</v>
      </c>
      <c r="B50" t="s">
        <v>264</v>
      </c>
      <c r="C50" t="s">
        <v>142</v>
      </c>
      <c r="D50" s="24" t="s">
        <v>40</v>
      </c>
      <c r="E50" s="25">
        <v>24</v>
      </c>
      <c r="F50" s="25">
        <v>15272063.352443241</v>
      </c>
      <c r="G50" s="25">
        <v>14791581.583443239</v>
      </c>
      <c r="H50" s="25">
        <v>331592.62974252098</v>
      </c>
      <c r="I50" s="25">
        <v>286577.16858697397</v>
      </c>
      <c r="J50" s="26">
        <v>114540.47514332429</v>
      </c>
      <c r="K50" s="26">
        <v>2.2417658846818976E-2</v>
      </c>
      <c r="L50" s="26">
        <v>1.8764797000473878E-2</v>
      </c>
      <c r="M50">
        <v>7.4999999999999989E-3</v>
      </c>
      <c r="N50" t="s">
        <v>1978</v>
      </c>
      <c r="O50" t="s">
        <v>40</v>
      </c>
    </row>
    <row r="51" spans="1:15" x14ac:dyDescent="0.25">
      <c r="A51" t="s">
        <v>1918</v>
      </c>
      <c r="B51" t="s">
        <v>268</v>
      </c>
      <c r="C51" t="s">
        <v>142</v>
      </c>
      <c r="D51" s="24" t="s">
        <v>268</v>
      </c>
      <c r="E51" s="25">
        <v>7</v>
      </c>
      <c r="F51" s="25">
        <v>6904775.4765616022</v>
      </c>
      <c r="G51" s="25">
        <v>6859823.6865616022</v>
      </c>
      <c r="H51" s="25">
        <v>153910.25086550781</v>
      </c>
      <c r="I51" s="25">
        <v>129566.71015152879</v>
      </c>
      <c r="J51" s="26">
        <v>51785.816074212009</v>
      </c>
      <c r="K51" s="26">
        <v>2.2436473282399089E-2</v>
      </c>
      <c r="L51" s="26">
        <v>1.8764797000473885E-2</v>
      </c>
      <c r="M51">
        <v>7.4999999999999989E-3</v>
      </c>
      <c r="N51" t="s">
        <v>1979</v>
      </c>
      <c r="O51" t="s">
        <v>268</v>
      </c>
    </row>
    <row r="52" spans="1:15" x14ac:dyDescent="0.25">
      <c r="A52" t="s">
        <v>1918</v>
      </c>
      <c r="B52" t="s">
        <v>239</v>
      </c>
      <c r="C52" t="s">
        <v>211</v>
      </c>
      <c r="D52" s="24" t="s">
        <v>211</v>
      </c>
      <c r="E52" s="25">
        <v>89</v>
      </c>
      <c r="F52" s="25">
        <v>47361405.165721953</v>
      </c>
      <c r="G52" s="25">
        <v>46975058.123621941</v>
      </c>
      <c r="H52" s="25">
        <v>170388.14691755551</v>
      </c>
      <c r="I52" s="25">
        <v>87285.702584925355</v>
      </c>
      <c r="J52" s="26">
        <v>260487.72841147071</v>
      </c>
      <c r="K52" s="26">
        <v>3.6272046001338291E-3</v>
      </c>
      <c r="L52" s="26">
        <v>1.8429711339751128E-3</v>
      </c>
      <c r="M52">
        <v>5.4999999999999997E-3</v>
      </c>
      <c r="N52" t="s">
        <v>1980</v>
      </c>
      <c r="O52" t="s">
        <v>211</v>
      </c>
    </row>
    <row r="53" spans="1:15" x14ac:dyDescent="0.25">
      <c r="A53" t="s">
        <v>1918</v>
      </c>
      <c r="B53" t="s">
        <v>277</v>
      </c>
      <c r="C53" t="s">
        <v>211</v>
      </c>
      <c r="D53" s="24" t="s">
        <v>211</v>
      </c>
      <c r="E53" s="25">
        <v>1</v>
      </c>
      <c r="F53" s="25">
        <v>2500</v>
      </c>
      <c r="G53" s="25">
        <v>2500</v>
      </c>
      <c r="H53" s="25">
        <v>56.056074882345229</v>
      </c>
      <c r="I53" s="25">
        <v>46.911992501184713</v>
      </c>
      <c r="J53" s="26">
        <v>13.75</v>
      </c>
      <c r="K53" s="26">
        <v>2.242242995293809E-2</v>
      </c>
      <c r="L53" s="26">
        <v>1.8764797000473885E-2</v>
      </c>
      <c r="M53">
        <v>5.4999999999999997E-3</v>
      </c>
      <c r="N53" t="s">
        <v>1981</v>
      </c>
      <c r="O53" t="s">
        <v>211</v>
      </c>
    </row>
    <row r="54" spans="1:15" x14ac:dyDescent="0.25">
      <c r="A54" t="s">
        <v>1918</v>
      </c>
      <c r="B54" t="s">
        <v>277</v>
      </c>
      <c r="C54" t="s">
        <v>142</v>
      </c>
      <c r="D54" s="24" t="s">
        <v>25</v>
      </c>
      <c r="E54" s="25">
        <v>52</v>
      </c>
      <c r="F54" s="25">
        <v>24264547.796920002</v>
      </c>
      <c r="G54" s="25">
        <v>22955375.806919999</v>
      </c>
      <c r="H54" s="25">
        <v>576560.84906036139</v>
      </c>
      <c r="I54" s="25">
        <v>455319.31371749961</v>
      </c>
      <c r="J54" s="26">
        <v>181984.1084769</v>
      </c>
      <c r="K54" s="26">
        <v>2.5116593773496603E-2</v>
      </c>
      <c r="L54" s="26">
        <v>1.8764797000473885E-2</v>
      </c>
      <c r="M54">
        <v>7.4999999999999997E-3</v>
      </c>
      <c r="N54" t="s">
        <v>1982</v>
      </c>
      <c r="O54" t="s">
        <v>25</v>
      </c>
    </row>
    <row r="55" spans="1:15" x14ac:dyDescent="0.25">
      <c r="A55" t="s">
        <v>1918</v>
      </c>
      <c r="B55" t="s">
        <v>248</v>
      </c>
      <c r="C55" t="s">
        <v>142</v>
      </c>
      <c r="D55" s="24" t="s">
        <v>25</v>
      </c>
      <c r="E55" s="25">
        <v>3</v>
      </c>
      <c r="F55" s="25">
        <v>513686.58216853038</v>
      </c>
      <c r="G55" s="25">
        <v>513686.58216853038</v>
      </c>
      <c r="H55" s="25">
        <v>51943.260371880257</v>
      </c>
      <c r="I55" s="25">
        <v>43505.606719011492</v>
      </c>
      <c r="J55" s="26">
        <v>3852.6493662639782</v>
      </c>
      <c r="K55" s="26">
        <v>0.10111858509638608</v>
      </c>
      <c r="L55" s="26">
        <v>8.4692900747674507E-2</v>
      </c>
      <c r="M55">
        <v>7.5000000000000006E-3</v>
      </c>
      <c r="N55" t="s">
        <v>1983</v>
      </c>
      <c r="O55" t="s">
        <v>25</v>
      </c>
    </row>
    <row r="56" spans="1:15" x14ac:dyDescent="0.25">
      <c r="A56" t="s">
        <v>1918</v>
      </c>
      <c r="B56" t="s">
        <v>252</v>
      </c>
      <c r="C56" t="s">
        <v>216</v>
      </c>
      <c r="D56" s="24" t="s">
        <v>1827</v>
      </c>
      <c r="E56">
        <v>1</v>
      </c>
      <c r="F56">
        <v>716962.01617382513</v>
      </c>
      <c r="G56">
        <v>716962.01617382513</v>
      </c>
      <c r="H56">
        <v>36362.143310921281</v>
      </c>
      <c r="I56">
        <v>30450.887821919721</v>
      </c>
      <c r="J56">
        <v>12546.835283041941</v>
      </c>
      <c r="K56">
        <v>5.0716973131956541E-2</v>
      </c>
      <c r="L56">
        <v>4.2472107496608305E-2</v>
      </c>
      <c r="M56">
        <v>1.7500000000000002E-2</v>
      </c>
      <c r="N56" t="s">
        <v>1984</v>
      </c>
      <c r="O56" t="s">
        <v>1827</v>
      </c>
    </row>
    <row r="57" spans="1:15" x14ac:dyDescent="0.25">
      <c r="A57" t="s">
        <v>1918</v>
      </c>
      <c r="B57" t="s">
        <v>257</v>
      </c>
      <c r="C57" t="s">
        <v>142</v>
      </c>
      <c r="D57" s="24" t="s">
        <v>257</v>
      </c>
      <c r="E57">
        <v>20</v>
      </c>
      <c r="F57">
        <v>11759477.781992931</v>
      </c>
      <c r="G57">
        <v>11758292.39199293</v>
      </c>
      <c r="H57">
        <v>413878.69377919752</v>
      </c>
      <c r="I57">
        <v>309323.94201318547</v>
      </c>
      <c r="J57">
        <v>88196.083364946986</v>
      </c>
      <c r="K57">
        <v>3.5198877522474047E-2</v>
      </c>
      <c r="L57">
        <v>2.6304224366735695E-2</v>
      </c>
      <c r="M57">
        <v>7.5000000000000006E-3</v>
      </c>
      <c r="N57" t="s">
        <v>1985</v>
      </c>
      <c r="O57" t="s">
        <v>257</v>
      </c>
    </row>
    <row r="58" spans="1:15" x14ac:dyDescent="0.25">
      <c r="A58" t="s">
        <v>1918</v>
      </c>
      <c r="B58" t="s">
        <v>288</v>
      </c>
      <c r="C58" t="s">
        <v>216</v>
      </c>
      <c r="D58" s="24" t="s">
        <v>225</v>
      </c>
      <c r="E58">
        <v>2</v>
      </c>
      <c r="F58">
        <v>2450692.2128723399</v>
      </c>
      <c r="G58">
        <v>2450692.2128723399</v>
      </c>
      <c r="H58">
        <v>100568.2638891409</v>
      </c>
      <c r="I58">
        <v>84582.757395977373</v>
      </c>
      <c r="J58">
        <v>42887.113725265961</v>
      </c>
      <c r="K58">
        <v>4.1036676642175973E-2</v>
      </c>
      <c r="L58">
        <v>3.4513823054443032E-2</v>
      </c>
      <c r="M58">
        <v>1.7500000000000005E-2</v>
      </c>
      <c r="N58" t="s">
        <v>1986</v>
      </c>
      <c r="O58" t="s">
        <v>225</v>
      </c>
    </row>
    <row r="59" spans="1:15" x14ac:dyDescent="0.25">
      <c r="A59" t="s">
        <v>1918</v>
      </c>
      <c r="B59" t="s">
        <v>288</v>
      </c>
      <c r="C59" t="s">
        <v>142</v>
      </c>
      <c r="D59" s="24" t="s">
        <v>225</v>
      </c>
      <c r="E59">
        <v>3</v>
      </c>
      <c r="F59">
        <v>2238703.4627297688</v>
      </c>
      <c r="G59">
        <v>2238703.4627297688</v>
      </c>
      <c r="H59">
        <v>92248.71971649646</v>
      </c>
      <c r="I59">
        <v>77266.215184024128</v>
      </c>
      <c r="J59">
        <v>16790.27597047326</v>
      </c>
      <c r="K59">
        <v>4.1206314839042038E-2</v>
      </c>
      <c r="L59">
        <v>3.4513823054443026E-2</v>
      </c>
      <c r="M59">
        <v>7.4999999999999971E-3</v>
      </c>
      <c r="N59" t="s">
        <v>1987</v>
      </c>
      <c r="O59" t="s">
        <v>225</v>
      </c>
    </row>
    <row r="60" spans="1:15" x14ac:dyDescent="0.25">
      <c r="A60" t="s">
        <v>1918</v>
      </c>
      <c r="B60" t="s">
        <v>291</v>
      </c>
      <c r="C60" t="s">
        <v>222</v>
      </c>
      <c r="D60" s="24" t="s">
        <v>40</v>
      </c>
      <c r="E60">
        <v>5</v>
      </c>
      <c r="F60">
        <v>10899049.90582679</v>
      </c>
      <c r="G60">
        <v>8385404.9057902461</v>
      </c>
      <c r="H60">
        <v>397890.33639596828</v>
      </c>
      <c r="I60">
        <v>364298.50505968131</v>
      </c>
      <c r="J60">
        <v>272476.24764566979</v>
      </c>
      <c r="K60">
        <v>4.745034269260142E-2</v>
      </c>
      <c r="L60">
        <v>3.3424794657094102E-2</v>
      </c>
      <c r="M60">
        <v>2.5000000000000005E-2</v>
      </c>
      <c r="N60" t="s">
        <v>1988</v>
      </c>
      <c r="O60" t="s">
        <v>40</v>
      </c>
    </row>
    <row r="61" spans="1:15" x14ac:dyDescent="0.25">
      <c r="A61" t="s">
        <v>1918</v>
      </c>
      <c r="B61" t="s">
        <v>267</v>
      </c>
      <c r="C61" t="s">
        <v>142</v>
      </c>
      <c r="D61" s="24" t="s">
        <v>225</v>
      </c>
      <c r="E61">
        <v>2</v>
      </c>
      <c r="F61">
        <v>448949.45403757138</v>
      </c>
      <c r="G61">
        <v>448949.45403757138</v>
      </c>
      <c r="H61">
        <v>4543.7631276502334</v>
      </c>
      <c r="I61">
        <v>4400.2683397909241</v>
      </c>
      <c r="J61">
        <v>3367.1209052817858</v>
      </c>
      <c r="K61">
        <v>1.0120879058402815E-2</v>
      </c>
      <c r="L61">
        <v>9.8012555761403768E-3</v>
      </c>
      <c r="M61">
        <v>7.5000000000000006E-3</v>
      </c>
      <c r="N61" t="s">
        <v>1989</v>
      </c>
      <c r="O61" t="s">
        <v>225</v>
      </c>
    </row>
    <row r="62" spans="1:15" x14ac:dyDescent="0.25">
      <c r="A62" t="s">
        <v>1918</v>
      </c>
      <c r="B62" t="s">
        <v>296</v>
      </c>
      <c r="C62" t="s">
        <v>142</v>
      </c>
      <c r="D62" s="24" t="s">
        <v>1919</v>
      </c>
      <c r="E62">
        <v>12</v>
      </c>
      <c r="F62">
        <v>18548136.513888739</v>
      </c>
      <c r="G62">
        <v>18546423.033888739</v>
      </c>
      <c r="H62">
        <v>392474.41324166948</v>
      </c>
      <c r="I62">
        <v>326298.76539393701</v>
      </c>
      <c r="J62">
        <v>139111.02385416551</v>
      </c>
      <c r="K62">
        <v>2.1161730891424459E-2</v>
      </c>
      <c r="L62">
        <v>1.7591997187944262E-2</v>
      </c>
      <c r="M62">
        <v>7.499999999999998E-3</v>
      </c>
      <c r="N62" t="s">
        <v>1990</v>
      </c>
      <c r="O62" t="s">
        <v>1919</v>
      </c>
    </row>
    <row r="63" spans="1:15" x14ac:dyDescent="0.25">
      <c r="A63" t="s">
        <v>1918</v>
      </c>
      <c r="B63" t="s">
        <v>296</v>
      </c>
      <c r="C63" t="s">
        <v>222</v>
      </c>
      <c r="D63" s="24" t="s">
        <v>1919</v>
      </c>
      <c r="E63">
        <v>27</v>
      </c>
      <c r="F63">
        <v>33820167.891769297</v>
      </c>
      <c r="G63">
        <v>33312251.447200101</v>
      </c>
      <c r="H63">
        <v>1568707.7197265939</v>
      </c>
      <c r="I63">
        <v>594964.29844780837</v>
      </c>
      <c r="J63">
        <v>845504.19729423255</v>
      </c>
      <c r="K63">
        <v>4.7091014614037564E-2</v>
      </c>
      <c r="L63">
        <v>1.7591997187944262E-2</v>
      </c>
      <c r="M63">
        <v>2.5000000000000005E-2</v>
      </c>
      <c r="N63" t="s">
        <v>1991</v>
      </c>
      <c r="O63" t="s">
        <v>1919</v>
      </c>
    </row>
    <row r="64" spans="1:15" x14ac:dyDescent="0.25">
      <c r="A64" t="s">
        <v>1918</v>
      </c>
      <c r="B64" t="s">
        <v>299</v>
      </c>
      <c r="C64" t="s">
        <v>142</v>
      </c>
      <c r="D64" s="24" t="s">
        <v>1920</v>
      </c>
      <c r="E64">
        <v>145</v>
      </c>
      <c r="F64">
        <v>45518624.147855401</v>
      </c>
      <c r="G64">
        <v>42319155.374493517</v>
      </c>
      <c r="H64">
        <v>94477.936612579535</v>
      </c>
      <c r="I64">
        <v>64823.712553041842</v>
      </c>
      <c r="J64">
        <v>341389.68110891548</v>
      </c>
      <c r="K64">
        <v>2.2325099774917296E-3</v>
      </c>
      <c r="L64">
        <v>1.4241140580716783E-3</v>
      </c>
      <c r="M64">
        <v>7.4999999999999997E-3</v>
      </c>
      <c r="N64" t="s">
        <v>1992</v>
      </c>
      <c r="O64" t="s">
        <v>1920</v>
      </c>
    </row>
    <row r="65" spans="1:15" x14ac:dyDescent="0.25">
      <c r="A65" t="s">
        <v>1918</v>
      </c>
      <c r="B65" t="s">
        <v>302</v>
      </c>
      <c r="C65" t="s">
        <v>142</v>
      </c>
      <c r="D65" s="24" t="s">
        <v>1921</v>
      </c>
      <c r="E65">
        <v>321</v>
      </c>
      <c r="F65">
        <v>197566612.9749667</v>
      </c>
      <c r="G65">
        <v>196888389.22203371</v>
      </c>
      <c r="H65">
        <v>1327581.2827225539</v>
      </c>
      <c r="I65">
        <v>595815.65140924894</v>
      </c>
      <c r="J65">
        <v>1481749.5973122499</v>
      </c>
      <c r="K65">
        <v>6.7428114373236222E-3</v>
      </c>
      <c r="L65">
        <v>3.0157709465047297E-3</v>
      </c>
      <c r="M65">
        <v>7.499999999999998E-3</v>
      </c>
      <c r="N65" t="s">
        <v>1993</v>
      </c>
      <c r="O65" t="s">
        <v>1921</v>
      </c>
    </row>
    <row r="66" spans="1:15" x14ac:dyDescent="0.25">
      <c r="A66" t="s">
        <v>1918</v>
      </c>
      <c r="B66" t="s">
        <v>302</v>
      </c>
      <c r="C66" t="s">
        <v>222</v>
      </c>
      <c r="D66" s="24" t="s">
        <v>1921</v>
      </c>
      <c r="E66">
        <v>1</v>
      </c>
      <c r="F66">
        <v>1120448.3500000001</v>
      </c>
      <c r="G66">
        <v>1075690.375</v>
      </c>
      <c r="H66">
        <v>3955.132689832551</v>
      </c>
      <c r="I66">
        <v>3379.0155809891639</v>
      </c>
      <c r="J66">
        <v>28011.208750000009</v>
      </c>
      <c r="K66">
        <v>3.6768319041922738E-3</v>
      </c>
      <c r="L66">
        <v>3.0157709465047306E-3</v>
      </c>
      <c r="M66">
        <v>2.5000000000000005E-2</v>
      </c>
      <c r="N66" t="s">
        <v>1994</v>
      </c>
      <c r="O66" t="s">
        <v>1921</v>
      </c>
    </row>
  </sheetData>
  <autoFilter ref="A1:O66" xr:uid="{CDA4317F-3F4F-4634-A1B8-14652B9421D6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BE39-9E7D-47FC-86A1-405A1C635DF2}">
  <sheetPr>
    <tabColor theme="4"/>
  </sheetPr>
  <dimension ref="A1:BD740"/>
  <sheetViews>
    <sheetView zoomScale="85" zoomScaleNormal="85" workbookViewId="0"/>
  </sheetViews>
  <sheetFormatPr defaultRowHeight="15" x14ac:dyDescent="0.25"/>
  <cols>
    <col min="1" max="1" width="13.28515625" bestFit="1" customWidth="1"/>
    <col min="2" max="2" width="19" bestFit="1" customWidth="1"/>
    <col min="3" max="3" width="18.85546875" bestFit="1" customWidth="1"/>
    <col min="4" max="4" width="8.28515625" bestFit="1" customWidth="1"/>
    <col min="5" max="5" width="18.85546875" bestFit="1" customWidth="1"/>
    <col min="6" max="6" width="96.85546875" bestFit="1" customWidth="1"/>
    <col min="7" max="7" width="17" bestFit="1" customWidth="1"/>
    <col min="8" max="8" width="19.7109375" bestFit="1" customWidth="1"/>
    <col min="9" max="9" width="16.85546875" bestFit="1" customWidth="1"/>
    <col min="10" max="11" width="10.85546875" bestFit="1" customWidth="1"/>
    <col min="12" max="12" width="7.140625" bestFit="1" customWidth="1"/>
    <col min="13" max="20" width="9.7109375" bestFit="1" customWidth="1"/>
    <col min="21" max="21" width="10.28515625" bestFit="1" customWidth="1"/>
    <col min="22" max="22" width="11.85546875" bestFit="1" customWidth="1"/>
    <col min="23" max="24" width="12" bestFit="1" customWidth="1"/>
    <col min="25" max="25" width="11" bestFit="1" customWidth="1"/>
    <col min="26" max="26" width="9.85546875" bestFit="1" customWidth="1"/>
    <col min="27" max="27" width="13.140625" bestFit="1" customWidth="1"/>
    <col min="28" max="28" width="35.85546875" bestFit="1" customWidth="1"/>
    <col min="29" max="29" width="26.5703125" bestFit="1" customWidth="1"/>
    <col min="30" max="30" width="11.5703125" bestFit="1" customWidth="1"/>
    <col min="31" max="31" width="25.140625" bestFit="1" customWidth="1"/>
    <col min="32" max="32" width="25.5703125" bestFit="1" customWidth="1"/>
    <col min="33" max="33" width="39.85546875" bestFit="1" customWidth="1"/>
    <col min="34" max="34" width="39.7109375" bestFit="1" customWidth="1"/>
    <col min="35" max="35" width="14.7109375" bestFit="1" customWidth="1"/>
    <col min="36" max="36" width="26" bestFit="1" customWidth="1"/>
    <col min="37" max="41" width="11.5703125" bestFit="1" customWidth="1"/>
    <col min="42" max="46" width="11.28515625" bestFit="1" customWidth="1"/>
    <col min="47" max="47" width="13.7109375" bestFit="1" customWidth="1"/>
    <col min="48" max="48" width="13" bestFit="1" customWidth="1"/>
    <col min="49" max="50" width="13.7109375" bestFit="1" customWidth="1"/>
    <col min="51" max="51" width="12.28515625" bestFit="1" customWidth="1"/>
    <col min="52" max="52" width="13.7109375" bestFit="1" customWidth="1"/>
    <col min="53" max="53" width="12" bestFit="1" customWidth="1"/>
    <col min="54" max="55" width="13.7109375" bestFit="1" customWidth="1"/>
    <col min="56" max="56" width="12" bestFit="1" customWidth="1"/>
  </cols>
  <sheetData>
    <row r="1" spans="1:56" ht="45" x14ac:dyDescent="0.25">
      <c r="A1" s="6" t="s">
        <v>0</v>
      </c>
      <c r="B1" s="6" t="s">
        <v>26</v>
      </c>
      <c r="C1" s="6" t="s">
        <v>1780</v>
      </c>
      <c r="D1" s="6" t="s">
        <v>1781</v>
      </c>
      <c r="E1" s="6" t="s">
        <v>74</v>
      </c>
      <c r="F1" s="6" t="s">
        <v>303</v>
      </c>
      <c r="G1" s="6" t="s">
        <v>126</v>
      </c>
      <c r="H1" s="7" t="s">
        <v>1782</v>
      </c>
      <c r="I1" s="7" t="s">
        <v>1783</v>
      </c>
      <c r="J1" s="7" t="s">
        <v>1784</v>
      </c>
      <c r="K1" s="8" t="s">
        <v>1785</v>
      </c>
      <c r="L1" s="7" t="s">
        <v>1786</v>
      </c>
      <c r="M1" s="7" t="s">
        <v>1787</v>
      </c>
      <c r="N1" s="7" t="s">
        <v>1788</v>
      </c>
      <c r="O1" s="7" t="s">
        <v>1789</v>
      </c>
      <c r="P1" s="7" t="s">
        <v>1790</v>
      </c>
      <c r="Q1" s="7" t="s">
        <v>1791</v>
      </c>
      <c r="R1" s="7" t="s">
        <v>1792</v>
      </c>
      <c r="S1" s="7" t="s">
        <v>1793</v>
      </c>
      <c r="T1" s="7" t="s">
        <v>1794</v>
      </c>
      <c r="U1" s="7" t="s">
        <v>1795</v>
      </c>
      <c r="V1" s="7" t="s">
        <v>1796</v>
      </c>
      <c r="W1" s="7" t="s">
        <v>1797</v>
      </c>
      <c r="X1" s="7" t="s">
        <v>1798</v>
      </c>
      <c r="Y1" s="7" t="s">
        <v>1799</v>
      </c>
      <c r="Z1" s="7" t="s">
        <v>1800</v>
      </c>
      <c r="AA1" s="7" t="s">
        <v>1801</v>
      </c>
      <c r="AB1" s="7" t="s">
        <v>1802</v>
      </c>
      <c r="AC1" s="7" t="s">
        <v>1803</v>
      </c>
      <c r="AD1" s="7" t="s">
        <v>1804</v>
      </c>
      <c r="AE1" s="7" t="s">
        <v>1805</v>
      </c>
      <c r="AF1" s="7" t="str">
        <f>SUBSTITUTE(AA1, "Marriott", "Market")</f>
        <v>Market AOP Base ID</v>
      </c>
      <c r="AG1" s="7" t="str">
        <f t="shared" ref="AG1:AJ1" si="0">SUBSTITUTE(AB1, "Marriott", "Market")</f>
        <v>Market CAT EQ ID</v>
      </c>
      <c r="AH1" s="7" t="str">
        <f t="shared" si="0"/>
        <v>Market CAT Wind ID</v>
      </c>
      <c r="AI1" s="7" t="str">
        <f t="shared" si="0"/>
        <v>Market CAT Flood ID</v>
      </c>
      <c r="AJ1" s="7" t="str">
        <f t="shared" si="0"/>
        <v>Market Terror ID</v>
      </c>
      <c r="AK1" s="7" t="str">
        <f>SUBSTITUTE(AA1, "ID", "Rate")</f>
        <v>Marriott AOP Base Rate</v>
      </c>
      <c r="AL1" s="7" t="str">
        <f t="shared" ref="AL1:AO1" si="1">SUBSTITUTE(AB1, "ID", "Rate")</f>
        <v>Marriott CAT EQ Rate</v>
      </c>
      <c r="AM1" s="7" t="str">
        <f t="shared" si="1"/>
        <v>Marriott CAT Wind Rate</v>
      </c>
      <c r="AN1" s="7" t="str">
        <f t="shared" si="1"/>
        <v>Marriott CAT Flood Rate</v>
      </c>
      <c r="AO1" s="7" t="str">
        <f t="shared" si="1"/>
        <v>Marriott Terror Rate</v>
      </c>
      <c r="AP1" s="7" t="str">
        <f>SUBSTITUTE(AF1, "ID", "Rate")</f>
        <v>Market AOP Base Rate</v>
      </c>
      <c r="AQ1" s="7" t="str">
        <f>SUBSTITUTE(AG1, "ID", "Rate")</f>
        <v>Market CAT EQ Rate</v>
      </c>
      <c r="AR1" s="7" t="str">
        <f>SUBSTITUTE(AH1, "ID", "Rate")</f>
        <v>Market CAT Wind Rate</v>
      </c>
      <c r="AS1" s="7" t="str">
        <f>SUBSTITUTE(AI1, "ID", "Rate")</f>
        <v>Market CAT Flood Rate</v>
      </c>
      <c r="AT1" s="7" t="str">
        <f>SUBSTITUTE(AJ1, "ID", "Rate")</f>
        <v>Market Terror Rate</v>
      </c>
      <c r="AU1" s="7" t="str">
        <f>SUBSTITUTE(AK1, "Rate", "Premium")</f>
        <v>Marriott AOP Base Premium</v>
      </c>
      <c r="AV1" s="7" t="str">
        <f t="shared" ref="AV1:BD1" si="2">SUBSTITUTE(AL1, "Rate", "Premium")</f>
        <v>Marriott CAT EQ Premium</v>
      </c>
      <c r="AW1" s="7" t="str">
        <f t="shared" si="2"/>
        <v>Marriott CAT Wind Premium</v>
      </c>
      <c r="AX1" s="7" t="str">
        <f t="shared" si="2"/>
        <v>Marriott CAT Flood Premium</v>
      </c>
      <c r="AY1" s="7" t="str">
        <f t="shared" si="2"/>
        <v>Marriott Terror Premium</v>
      </c>
      <c r="AZ1" s="7" t="str">
        <f t="shared" si="2"/>
        <v>Market AOP Base Premium</v>
      </c>
      <c r="BA1" s="7" t="str">
        <f t="shared" si="2"/>
        <v>Market CAT EQ Premium</v>
      </c>
      <c r="BB1" s="7" t="str">
        <f t="shared" si="2"/>
        <v>Market CAT Wind Premium</v>
      </c>
      <c r="BC1" s="7" t="str">
        <f t="shared" si="2"/>
        <v>Market CAT Flood Premium</v>
      </c>
      <c r="BD1" s="7" t="str">
        <f t="shared" si="2"/>
        <v>Market Terror Premium</v>
      </c>
    </row>
    <row r="2" spans="1:56" x14ac:dyDescent="0.25">
      <c r="A2" s="13" t="e">
        <f>#REF!</f>
        <v>#REF!</v>
      </c>
      <c r="B2" s="13" t="e">
        <f>#REF!</f>
        <v>#REF!</v>
      </c>
      <c r="C2" s="13" t="e">
        <f>#REF!</f>
        <v>#REF!</v>
      </c>
      <c r="D2" s="14" t="e">
        <f>IF(C2="United States",#REF!, "")</f>
        <v>#REF!</v>
      </c>
      <c r="E2" s="13" t="e">
        <f>#REF!</f>
        <v>#REF!</v>
      </c>
      <c r="F2" s="13" t="e">
        <f>#REF!</f>
        <v>#REF!</v>
      </c>
      <c r="G2" s="13" t="e">
        <f>#REF!</f>
        <v>#REF!</v>
      </c>
      <c r="H2" s="15" t="e">
        <f>#REF!</f>
        <v>#REF!</v>
      </c>
      <c r="I2" s="16" t="str">
        <f ca="1">IF(RAND()&gt;=0.5, "Combustible", "Non-Combustible")</f>
        <v>Combustible</v>
      </c>
      <c r="J2" s="17" t="e">
        <f>#REF!</f>
        <v>#REF!</v>
      </c>
      <c r="K2" s="17" t="e">
        <f>#REF!</f>
        <v>#REF!</v>
      </c>
      <c r="L2" s="18" t="e">
        <f t="shared" ref="L2" si="3">IF(K2=0, 1, 0)</f>
        <v>#REF!</v>
      </c>
      <c r="M2" s="17" t="e">
        <f>#REF!</f>
        <v>#REF!</v>
      </c>
      <c r="N2" s="17" t="e">
        <f>#REF!</f>
        <v>#REF!</v>
      </c>
      <c r="O2" s="17" t="e">
        <f>#REF!</f>
        <v>#REF!</v>
      </c>
      <c r="P2" s="17" t="e">
        <f>#REF!</f>
        <v>#REF!</v>
      </c>
      <c r="Q2" s="17" t="e">
        <f>#REF!</f>
        <v>#REF!</v>
      </c>
      <c r="R2" s="17" t="e">
        <f>#REF!</f>
        <v>#REF!</v>
      </c>
      <c r="S2" s="17" t="e">
        <f>#REF!</f>
        <v>#REF!</v>
      </c>
      <c r="T2" s="17" t="e">
        <f>#REF!</f>
        <v>#REF!</v>
      </c>
      <c r="U2" s="17" t="e">
        <f>IF(#REF!="No Prior TIV",0,#REF!)</f>
        <v>#REF!</v>
      </c>
      <c r="V2" s="17" t="e">
        <f>IF(#REF!="No Prior TIV",0,#REF!)</f>
        <v>#REF!</v>
      </c>
      <c r="W2" s="17" t="e">
        <f>IF(#REF!="No Prior TIV",0,#REF!)</f>
        <v>#REF!</v>
      </c>
      <c r="X2" s="17" t="e">
        <f>IF(#REF!="No Prior TIV",0,#REF!)</f>
        <v>#REF!</v>
      </c>
      <c r="Y2" s="17" t="e">
        <f>IF(#REF!="No Prior TIV",0,#REF!)</f>
        <v>#REF!</v>
      </c>
      <c r="Z2" s="18" t="e">
        <f>#REF! - SUM(U2:Y2)</f>
        <v>#REF!</v>
      </c>
      <c r="AA2" s="13" t="e">
        <f>#REF!</f>
        <v>#REF!</v>
      </c>
      <c r="AB2" s="13" t="e">
        <f>#REF!</f>
        <v>#REF!</v>
      </c>
      <c r="AC2" s="13" t="e">
        <f>#REF!</f>
        <v>#REF!</v>
      </c>
      <c r="AD2" s="13" t="e">
        <f>#REF!</f>
        <v>#REF!</v>
      </c>
      <c r="AE2" s="13" t="e">
        <f>#REF!</f>
        <v>#REF!</v>
      </c>
      <c r="AF2" s="13" t="e">
        <f>#REF!</f>
        <v>#REF!</v>
      </c>
      <c r="AG2" s="13" t="e">
        <f>#REF!</f>
        <v>#REF!</v>
      </c>
      <c r="AH2" s="13" t="e">
        <f>#REF!</f>
        <v>#REF!</v>
      </c>
      <c r="AI2" s="13" t="e">
        <f>#REF!</f>
        <v>#REF!</v>
      </c>
      <c r="AJ2" s="13" t="e">
        <f>#REF!</f>
        <v>#REF!</v>
      </c>
      <c r="AK2" s="19" t="e">
        <f>#REF!</f>
        <v>#REF!</v>
      </c>
      <c r="AL2" s="19" t="e">
        <f>#REF!</f>
        <v>#REF!</v>
      </c>
      <c r="AM2" s="19" t="e">
        <f>#REF!</f>
        <v>#REF!</v>
      </c>
      <c r="AN2" s="19" t="e">
        <f>#REF!</f>
        <v>#REF!</v>
      </c>
      <c r="AO2" s="19" t="e">
        <f>#REF!</f>
        <v>#REF!</v>
      </c>
      <c r="AP2" s="19" t="e">
        <f>#REF!</f>
        <v>#REF!</v>
      </c>
      <c r="AQ2" s="19" t="e">
        <f>#REF!</f>
        <v>#REF!</v>
      </c>
      <c r="AR2" s="19" t="e">
        <f>#REF!</f>
        <v>#REF!</v>
      </c>
      <c r="AS2" s="19" t="e">
        <f>#REF!</f>
        <v>#REF!</v>
      </c>
      <c r="AT2" s="19" t="e">
        <f>#REF!</f>
        <v>#REF!</v>
      </c>
      <c r="AU2" s="18" t="e">
        <f t="shared" ref="AU2:BD2" si="4">AK2*$J2</f>
        <v>#REF!</v>
      </c>
      <c r="AV2" s="18" t="e">
        <f t="shared" si="4"/>
        <v>#REF!</v>
      </c>
      <c r="AW2" s="18" t="e">
        <f t="shared" si="4"/>
        <v>#REF!</v>
      </c>
      <c r="AX2" s="18" t="e">
        <f t="shared" si="4"/>
        <v>#REF!</v>
      </c>
      <c r="AY2" s="18" t="e">
        <f t="shared" si="4"/>
        <v>#REF!</v>
      </c>
      <c r="AZ2" s="18" t="e">
        <f t="shared" si="4"/>
        <v>#REF!</v>
      </c>
      <c r="BA2" s="18" t="e">
        <f t="shared" si="4"/>
        <v>#REF!</v>
      </c>
      <c r="BB2" s="18" t="e">
        <f t="shared" si="4"/>
        <v>#REF!</v>
      </c>
      <c r="BC2" s="18" t="e">
        <f t="shared" si="4"/>
        <v>#REF!</v>
      </c>
      <c r="BD2" s="18" t="e">
        <f t="shared" si="4"/>
        <v>#REF!</v>
      </c>
    </row>
    <row r="3" spans="1:56" x14ac:dyDescent="0.25">
      <c r="A3" s="9" t="s">
        <v>9</v>
      </c>
      <c r="B3" s="9" t="s">
        <v>21</v>
      </c>
      <c r="C3" s="9" t="s">
        <v>1806</v>
      </c>
      <c r="D3" s="9" t="str">
        <f>IF(C3="United States",#REF!, "")</f>
        <v/>
      </c>
      <c r="E3" s="9" t="s">
        <v>82</v>
      </c>
      <c r="F3" s="9" t="s">
        <v>1366</v>
      </c>
      <c r="G3" s="9" t="s">
        <v>282</v>
      </c>
      <c r="H3" s="10" t="s">
        <v>4</v>
      </c>
      <c r="I3" s="10" t="s">
        <v>1807</v>
      </c>
      <c r="J3" s="11">
        <v>1897135.9379896775</v>
      </c>
      <c r="K3" s="11">
        <v>1897135.9379896773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16239.344790944722</v>
      </c>
      <c r="V3" s="11">
        <v>103130.38445158402</v>
      </c>
      <c r="W3" s="11">
        <v>0</v>
      </c>
      <c r="X3" s="11">
        <v>0</v>
      </c>
      <c r="Y3" s="11">
        <v>66363.520520834936</v>
      </c>
      <c r="Z3" s="11">
        <v>18614.414236636308</v>
      </c>
      <c r="AA3" s="9" t="s">
        <v>21</v>
      </c>
      <c r="AB3" s="9" t="s">
        <v>123</v>
      </c>
      <c r="AC3" s="9" t="s">
        <v>96</v>
      </c>
      <c r="AD3" s="9" t="s">
        <v>192</v>
      </c>
      <c r="AE3" s="9" t="s">
        <v>257</v>
      </c>
      <c r="AF3" s="9" t="s">
        <v>21</v>
      </c>
      <c r="AG3" s="9" t="s">
        <v>96</v>
      </c>
      <c r="AH3" s="9" t="s">
        <v>96</v>
      </c>
      <c r="AI3" s="9" t="s">
        <v>192</v>
      </c>
      <c r="AJ3" s="9" t="s">
        <v>141</v>
      </c>
      <c r="AK3" s="12">
        <v>4.3220921648794687E-2</v>
      </c>
      <c r="AL3" s="12">
        <v>4.8899999999999999E-2</v>
      </c>
      <c r="AM3" s="12">
        <v>0</v>
      </c>
      <c r="AN3" s="12">
        <v>0</v>
      </c>
      <c r="AO3" s="12">
        <v>2.6304224366735698E-2</v>
      </c>
      <c r="AP3" s="12">
        <v>7.4999999999999997E-2</v>
      </c>
      <c r="AQ3" s="12">
        <v>0</v>
      </c>
      <c r="AR3" s="12">
        <v>0</v>
      </c>
      <c r="AS3" s="12">
        <v>0</v>
      </c>
      <c r="AT3" s="12">
        <v>7.4999999999999997E-3</v>
      </c>
      <c r="AU3" s="11">
        <v>81995.963732964476</v>
      </c>
      <c r="AV3" s="11">
        <v>92769.947367695233</v>
      </c>
      <c r="AW3" s="11">
        <v>0</v>
      </c>
      <c r="AX3" s="11">
        <v>0</v>
      </c>
      <c r="AY3" s="11">
        <v>49902.689367078063</v>
      </c>
      <c r="AZ3" s="11">
        <v>142285.1953492258</v>
      </c>
      <c r="BA3" s="11">
        <v>0</v>
      </c>
      <c r="BB3" s="11">
        <v>0</v>
      </c>
      <c r="BC3" s="11">
        <v>0</v>
      </c>
      <c r="BD3" s="11">
        <v>14228.519534922581</v>
      </c>
    </row>
    <row r="4" spans="1:56" x14ac:dyDescent="0.25">
      <c r="A4" s="9" t="s">
        <v>2</v>
      </c>
      <c r="B4" s="9" t="s">
        <v>21</v>
      </c>
      <c r="C4" s="9" t="s">
        <v>1808</v>
      </c>
      <c r="D4" s="9" t="str">
        <f>IF(C4="United States",#REF!, "")</f>
        <v/>
      </c>
      <c r="E4" s="9" t="s">
        <v>82</v>
      </c>
      <c r="F4" s="9" t="s">
        <v>320</v>
      </c>
      <c r="G4" s="9" t="s">
        <v>230</v>
      </c>
      <c r="H4" s="10" t="s">
        <v>4</v>
      </c>
      <c r="I4" s="10" t="s">
        <v>1783</v>
      </c>
      <c r="J4" s="11">
        <v>2475885.1167709497</v>
      </c>
      <c r="K4" s="11">
        <v>2475885.1167709497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19058.700997246131</v>
      </c>
      <c r="V4" s="11">
        <v>0</v>
      </c>
      <c r="W4" s="11">
        <v>325483.01053738524</v>
      </c>
      <c r="X4" s="11">
        <v>0</v>
      </c>
      <c r="Y4" s="11">
        <v>55561.323335554102</v>
      </c>
      <c r="Z4" s="11">
        <v>24484.126955152606</v>
      </c>
      <c r="AA4" s="9" t="s">
        <v>21</v>
      </c>
      <c r="AB4" s="9" t="s">
        <v>96</v>
      </c>
      <c r="AC4" s="9" t="s">
        <v>165</v>
      </c>
      <c r="AD4" s="9" t="s">
        <v>192</v>
      </c>
      <c r="AE4" s="9" t="s">
        <v>236</v>
      </c>
      <c r="AF4" s="9" t="s">
        <v>21</v>
      </c>
      <c r="AG4" s="9" t="s">
        <v>96</v>
      </c>
      <c r="AH4" s="9" t="s">
        <v>101</v>
      </c>
      <c r="AI4" s="9" t="s">
        <v>192</v>
      </c>
      <c r="AJ4" s="9" t="s">
        <v>141</v>
      </c>
      <c r="AK4" s="12">
        <v>2.1610460824397347E-2</v>
      </c>
      <c r="AL4" s="12">
        <v>0</v>
      </c>
      <c r="AM4" s="12">
        <v>0.13150000000000001</v>
      </c>
      <c r="AN4" s="12">
        <v>0</v>
      </c>
      <c r="AO4" s="12">
        <v>1.8764797000473881E-2</v>
      </c>
      <c r="AP4" s="12">
        <v>7.4999999999999997E-2</v>
      </c>
      <c r="AQ4" s="12">
        <v>0</v>
      </c>
      <c r="AR4" s="12">
        <v>0.3</v>
      </c>
      <c r="AS4" s="12">
        <v>0</v>
      </c>
      <c r="AT4" s="12">
        <v>7.4999999999999997E-3</v>
      </c>
      <c r="AU4" s="11">
        <v>53505.018321687057</v>
      </c>
      <c r="AV4" s="11">
        <v>0</v>
      </c>
      <c r="AW4" s="11">
        <v>325578.89285537991</v>
      </c>
      <c r="AX4" s="11">
        <v>0</v>
      </c>
      <c r="AY4" s="11">
        <v>46459.481612701442</v>
      </c>
      <c r="AZ4" s="11">
        <v>185691.38375782123</v>
      </c>
      <c r="BA4" s="11">
        <v>0</v>
      </c>
      <c r="BB4" s="11">
        <v>742765.5350312849</v>
      </c>
      <c r="BC4" s="11">
        <v>0</v>
      </c>
      <c r="BD4" s="11">
        <v>18569.13837578212</v>
      </c>
    </row>
    <row r="5" spans="1:56" x14ac:dyDescent="0.25">
      <c r="A5" s="9" t="s">
        <v>2</v>
      </c>
      <c r="B5" s="9" t="s">
        <v>21</v>
      </c>
      <c r="C5" s="9" t="s">
        <v>1808</v>
      </c>
      <c r="D5" s="9" t="str">
        <f>IF(C5="United States",#REF!, "")</f>
        <v/>
      </c>
      <c r="E5" s="9" t="s">
        <v>82</v>
      </c>
      <c r="F5" s="9" t="s">
        <v>1604</v>
      </c>
      <c r="G5" s="9" t="s">
        <v>255</v>
      </c>
      <c r="H5" s="10" t="s">
        <v>4</v>
      </c>
      <c r="I5" s="10" t="s">
        <v>1807</v>
      </c>
      <c r="J5" s="11">
        <v>1963857.0794078214</v>
      </c>
      <c r="K5" s="11">
        <v>1963857.0794078214</v>
      </c>
      <c r="L5" s="11">
        <v>0</v>
      </c>
      <c r="M5" s="11">
        <v>0</v>
      </c>
      <c r="N5" s="11">
        <v>2</v>
      </c>
      <c r="O5" s="11">
        <v>1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15117.2462018646</v>
      </c>
      <c r="V5" s="11">
        <v>0</v>
      </c>
      <c r="W5" s="11">
        <v>258171.1526682071</v>
      </c>
      <c r="X5" s="11">
        <v>0</v>
      </c>
      <c r="Y5" s="11">
        <v>44070.905162232288</v>
      </c>
      <c r="Z5" s="11">
        <v>19420.6612125471</v>
      </c>
      <c r="AA5" s="9" t="s">
        <v>21</v>
      </c>
      <c r="AB5" s="9" t="s">
        <v>96</v>
      </c>
      <c r="AC5" s="9" t="s">
        <v>165</v>
      </c>
      <c r="AD5" s="9" t="s">
        <v>192</v>
      </c>
      <c r="AE5" s="9" t="s">
        <v>236</v>
      </c>
      <c r="AF5" s="9" t="s">
        <v>21</v>
      </c>
      <c r="AG5" s="9" t="s">
        <v>96</v>
      </c>
      <c r="AH5" s="9" t="s">
        <v>101</v>
      </c>
      <c r="AI5" s="9" t="s">
        <v>192</v>
      </c>
      <c r="AJ5" s="9" t="s">
        <v>141</v>
      </c>
      <c r="AK5" s="12">
        <v>2.1610460824397347E-2</v>
      </c>
      <c r="AL5" s="12">
        <v>0</v>
      </c>
      <c r="AM5" s="12">
        <v>0.13150000000000001</v>
      </c>
      <c r="AN5" s="12">
        <v>0</v>
      </c>
      <c r="AO5" s="12">
        <v>1.8764797000473881E-2</v>
      </c>
      <c r="AP5" s="12">
        <v>7.4999999999999997E-2</v>
      </c>
      <c r="AQ5" s="12">
        <v>0</v>
      </c>
      <c r="AR5" s="12">
        <v>0.3</v>
      </c>
      <c r="AS5" s="12">
        <v>0</v>
      </c>
      <c r="AT5" s="12">
        <v>7.4999999999999997E-3</v>
      </c>
      <c r="AU5" s="11">
        <v>42439.856479258116</v>
      </c>
      <c r="AV5" s="11">
        <v>0</v>
      </c>
      <c r="AW5" s="11">
        <v>258247.20594212852</v>
      </c>
      <c r="AX5" s="11">
        <v>0</v>
      </c>
      <c r="AY5" s="11">
        <v>36851.379433031281</v>
      </c>
      <c r="AZ5" s="11">
        <v>147289.28095558661</v>
      </c>
      <c r="BA5" s="11">
        <v>0</v>
      </c>
      <c r="BB5" s="11">
        <v>589157.12382234645</v>
      </c>
      <c r="BC5" s="11">
        <v>0</v>
      </c>
      <c r="BD5" s="11">
        <v>14728.92809555866</v>
      </c>
    </row>
    <row r="6" spans="1:56" x14ac:dyDescent="0.25">
      <c r="A6" s="9" t="s">
        <v>9</v>
      </c>
      <c r="B6" s="9" t="s">
        <v>28</v>
      </c>
      <c r="C6" s="9" t="s">
        <v>1809</v>
      </c>
      <c r="D6" s="9" t="str">
        <f>IF(C6="United States",#REF!, "")</f>
        <v/>
      </c>
      <c r="E6" s="9" t="s">
        <v>115</v>
      </c>
      <c r="F6" s="9" t="s">
        <v>866</v>
      </c>
      <c r="G6" s="9" t="s">
        <v>194</v>
      </c>
      <c r="H6" s="10" t="s">
        <v>4</v>
      </c>
      <c r="I6" s="10" t="s">
        <v>1807</v>
      </c>
      <c r="J6" s="11">
        <v>646728.51799827896</v>
      </c>
      <c r="K6" s="11">
        <v>646728.51799827896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43048.634103219825</v>
      </c>
      <c r="V6" s="11">
        <v>0</v>
      </c>
      <c r="W6" s="11">
        <v>0</v>
      </c>
      <c r="X6" s="11">
        <v>0</v>
      </c>
      <c r="Y6" s="11">
        <v>11178.576855164898</v>
      </c>
      <c r="Z6" s="11">
        <v>39667.100341615296</v>
      </c>
      <c r="AA6" s="9" t="s">
        <v>15</v>
      </c>
      <c r="AB6" s="9" t="s">
        <v>96</v>
      </c>
      <c r="AC6" s="9" t="s">
        <v>96</v>
      </c>
      <c r="AD6" s="9" t="s">
        <v>192</v>
      </c>
      <c r="AE6" s="9" t="s">
        <v>239</v>
      </c>
      <c r="AF6" s="9" t="s">
        <v>15</v>
      </c>
      <c r="AG6" s="9" t="s">
        <v>96</v>
      </c>
      <c r="AH6" s="9" t="s">
        <v>96</v>
      </c>
      <c r="AI6" s="9" t="s">
        <v>192</v>
      </c>
      <c r="AJ6" s="9" t="s">
        <v>137</v>
      </c>
      <c r="AK6" s="12">
        <v>4.2729774811876564E-2</v>
      </c>
      <c r="AL6" s="12">
        <v>0</v>
      </c>
      <c r="AM6" s="12">
        <v>0</v>
      </c>
      <c r="AN6" s="12">
        <v>0</v>
      </c>
      <c r="AO6" s="12">
        <v>1.8429711339751132E-3</v>
      </c>
      <c r="AP6" s="12">
        <v>3.5000000000000003E-2</v>
      </c>
      <c r="AQ6" s="12">
        <v>0</v>
      </c>
      <c r="AR6" s="12">
        <v>0</v>
      </c>
      <c r="AS6" s="12">
        <v>0</v>
      </c>
      <c r="AT6" s="12">
        <v>5.4999999999999997E-3</v>
      </c>
      <c r="AU6" s="11">
        <v>27634.56393848512</v>
      </c>
      <c r="AV6" s="11">
        <v>0</v>
      </c>
      <c r="AW6" s="11">
        <v>0</v>
      </c>
      <c r="AX6" s="11">
        <v>0</v>
      </c>
      <c r="AY6" s="11">
        <v>1191.9019901893325</v>
      </c>
      <c r="AZ6" s="11">
        <v>22635.498129939766</v>
      </c>
      <c r="BA6" s="11">
        <v>0</v>
      </c>
      <c r="BB6" s="11">
        <v>0</v>
      </c>
      <c r="BC6" s="11">
        <v>0</v>
      </c>
      <c r="BD6" s="11">
        <v>3557.0068489905339</v>
      </c>
    </row>
    <row r="7" spans="1:56" x14ac:dyDescent="0.25">
      <c r="A7" s="9" t="s">
        <v>9</v>
      </c>
      <c r="B7" s="9" t="s">
        <v>28</v>
      </c>
      <c r="C7" s="9" t="s">
        <v>1809</v>
      </c>
      <c r="D7" s="9" t="str">
        <f>IF(C7="United States",#REF!, "")</f>
        <v/>
      </c>
      <c r="E7" s="9" t="s">
        <v>82</v>
      </c>
      <c r="F7" s="9" t="s">
        <v>1390</v>
      </c>
      <c r="G7" s="9" t="s">
        <v>282</v>
      </c>
      <c r="H7" s="10" t="s">
        <v>4</v>
      </c>
      <c r="I7" s="10" t="s">
        <v>1807</v>
      </c>
      <c r="J7" s="11">
        <v>1515420.8951213676</v>
      </c>
      <c r="K7" s="11">
        <v>1515420.8951213676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30516.543426694327</v>
      </c>
      <c r="V7" s="11">
        <v>0</v>
      </c>
      <c r="W7" s="11">
        <v>0</v>
      </c>
      <c r="X7" s="11">
        <v>0</v>
      </c>
      <c r="Y7" s="11">
        <v>7924.328684420786</v>
      </c>
      <c r="Z7" s="11">
        <v>28119.423888884892</v>
      </c>
      <c r="AA7" s="9" t="s">
        <v>15</v>
      </c>
      <c r="AB7" s="9" t="s">
        <v>96</v>
      </c>
      <c r="AC7" s="9" t="s">
        <v>96</v>
      </c>
      <c r="AD7" s="9" t="s">
        <v>192</v>
      </c>
      <c r="AE7" s="9" t="s">
        <v>239</v>
      </c>
      <c r="AF7" s="9" t="s">
        <v>15</v>
      </c>
      <c r="AG7" s="9" t="s">
        <v>96</v>
      </c>
      <c r="AH7" s="9" t="s">
        <v>96</v>
      </c>
      <c r="AI7" s="9" t="s">
        <v>192</v>
      </c>
      <c r="AJ7" s="9" t="s">
        <v>137</v>
      </c>
      <c r="AK7" s="12">
        <v>4.2729774811876564E-2</v>
      </c>
      <c r="AL7" s="12">
        <v>0</v>
      </c>
      <c r="AM7" s="12">
        <v>0</v>
      </c>
      <c r="AN7" s="12">
        <v>0</v>
      </c>
      <c r="AO7" s="12">
        <v>1.8429711339751132E-3</v>
      </c>
      <c r="AP7" s="12">
        <v>3.5000000000000003E-2</v>
      </c>
      <c r="AQ7" s="12">
        <v>0</v>
      </c>
      <c r="AR7" s="12">
        <v>0</v>
      </c>
      <c r="AS7" s="12">
        <v>0</v>
      </c>
      <c r="AT7" s="12">
        <v>5.4999999999999997E-3</v>
      </c>
      <c r="AU7" s="11">
        <v>64753.593593748454</v>
      </c>
      <c r="AV7" s="11">
        <v>0</v>
      </c>
      <c r="AW7" s="11">
        <v>0</v>
      </c>
      <c r="AX7" s="11">
        <v>0</v>
      </c>
      <c r="AY7" s="11">
        <v>2792.8769655314081</v>
      </c>
      <c r="AZ7" s="11">
        <v>53039.731329247872</v>
      </c>
      <c r="BA7" s="11">
        <v>0</v>
      </c>
      <c r="BB7" s="11">
        <v>0</v>
      </c>
      <c r="BC7" s="11">
        <v>0</v>
      </c>
      <c r="BD7" s="11">
        <v>8334.8149231675216</v>
      </c>
    </row>
    <row r="8" spans="1:56" x14ac:dyDescent="0.25">
      <c r="A8" s="9" t="s">
        <v>9</v>
      </c>
      <c r="B8" s="9" t="s">
        <v>28</v>
      </c>
      <c r="C8" s="9" t="s">
        <v>1809</v>
      </c>
      <c r="D8" s="9" t="str">
        <f>IF(C8="United States",#REF!, "")</f>
        <v/>
      </c>
      <c r="E8" s="9" t="s">
        <v>82</v>
      </c>
      <c r="F8" s="9" t="s">
        <v>1388</v>
      </c>
      <c r="G8" s="9" t="s">
        <v>282</v>
      </c>
      <c r="H8" s="10" t="s">
        <v>4</v>
      </c>
      <c r="I8" s="10" t="s">
        <v>1783</v>
      </c>
      <c r="J8" s="11">
        <v>151817.42329380629</v>
      </c>
      <c r="K8" s="11">
        <v>151817.42329380629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8748.2943915450742</v>
      </c>
      <c r="V8" s="11">
        <v>0</v>
      </c>
      <c r="W8" s="11">
        <v>0</v>
      </c>
      <c r="X8" s="11">
        <v>0</v>
      </c>
      <c r="Y8" s="11">
        <v>2271.6976564926631</v>
      </c>
      <c r="Z8" s="11">
        <v>8061.1029519622643</v>
      </c>
      <c r="AA8" s="9" t="s">
        <v>15</v>
      </c>
      <c r="AB8" s="9" t="s">
        <v>96</v>
      </c>
      <c r="AC8" s="9" t="s">
        <v>96</v>
      </c>
      <c r="AD8" s="9" t="s">
        <v>192</v>
      </c>
      <c r="AE8" s="9" t="s">
        <v>239</v>
      </c>
      <c r="AF8" s="9" t="s">
        <v>15</v>
      </c>
      <c r="AG8" s="9" t="s">
        <v>96</v>
      </c>
      <c r="AH8" s="9" t="s">
        <v>96</v>
      </c>
      <c r="AI8" s="9" t="s">
        <v>192</v>
      </c>
      <c r="AJ8" s="9" t="s">
        <v>137</v>
      </c>
      <c r="AK8" s="12">
        <v>4.2729774811876564E-2</v>
      </c>
      <c r="AL8" s="12">
        <v>0</v>
      </c>
      <c r="AM8" s="12">
        <v>0</v>
      </c>
      <c r="AN8" s="12">
        <v>0</v>
      </c>
      <c r="AO8" s="12">
        <v>1.8429711339751132E-3</v>
      </c>
      <c r="AP8" s="12">
        <v>3.5000000000000003E-2</v>
      </c>
      <c r="AQ8" s="12">
        <v>0</v>
      </c>
      <c r="AR8" s="12">
        <v>0</v>
      </c>
      <c r="AS8" s="12">
        <v>0</v>
      </c>
      <c r="AT8" s="12">
        <v>5.4999999999999997E-3</v>
      </c>
      <c r="AU8" s="11">
        <v>6487.1243098636869</v>
      </c>
      <c r="AV8" s="11">
        <v>0</v>
      </c>
      <c r="AW8" s="11">
        <v>0</v>
      </c>
      <c r="AX8" s="11">
        <v>0</v>
      </c>
      <c r="AY8" s="11">
        <v>279.79512876496597</v>
      </c>
      <c r="AZ8" s="11">
        <v>5313.609815283221</v>
      </c>
      <c r="BA8" s="11">
        <v>0</v>
      </c>
      <c r="BB8" s="11">
        <v>0</v>
      </c>
      <c r="BC8" s="11">
        <v>0</v>
      </c>
      <c r="BD8" s="11">
        <v>834.99582811593461</v>
      </c>
    </row>
    <row r="9" spans="1:56" x14ac:dyDescent="0.25">
      <c r="A9" s="9" t="s">
        <v>9</v>
      </c>
      <c r="B9" s="9" t="s">
        <v>28</v>
      </c>
      <c r="C9" s="9" t="s">
        <v>1809</v>
      </c>
      <c r="D9" s="9" t="str">
        <f>IF(C9="United States",#REF!, "")</f>
        <v/>
      </c>
      <c r="E9" s="9" t="s">
        <v>115</v>
      </c>
      <c r="F9" s="9" t="s">
        <v>848</v>
      </c>
      <c r="G9" s="9" t="s">
        <v>180</v>
      </c>
      <c r="H9" s="10" t="s">
        <v>4</v>
      </c>
      <c r="I9" s="10" t="s">
        <v>1783</v>
      </c>
      <c r="J9" s="11">
        <v>367580.08</v>
      </c>
      <c r="K9" s="11">
        <v>0</v>
      </c>
      <c r="L9" s="11">
        <v>1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9" t="s">
        <v>15</v>
      </c>
      <c r="AB9" s="9" t="s">
        <v>96</v>
      </c>
      <c r="AC9" s="9" t="s">
        <v>96</v>
      </c>
      <c r="AD9" s="9" t="s">
        <v>192</v>
      </c>
      <c r="AE9" s="9" t="s">
        <v>239</v>
      </c>
      <c r="AF9" s="9" t="s">
        <v>15</v>
      </c>
      <c r="AG9" s="9" t="s">
        <v>96</v>
      </c>
      <c r="AH9" s="9" t="s">
        <v>96</v>
      </c>
      <c r="AI9" s="9" t="s">
        <v>192</v>
      </c>
      <c r="AJ9" s="9" t="s">
        <v>137</v>
      </c>
      <c r="AK9" s="12">
        <v>4.2729774811876564E-2</v>
      </c>
      <c r="AL9" s="12">
        <v>0</v>
      </c>
      <c r="AM9" s="12">
        <v>0</v>
      </c>
      <c r="AN9" s="12">
        <v>0</v>
      </c>
      <c r="AO9" s="12">
        <v>1.8429711339751132E-3</v>
      </c>
      <c r="AP9" s="12">
        <v>3.5000000000000003E-2</v>
      </c>
      <c r="AQ9" s="12">
        <v>0</v>
      </c>
      <c r="AR9" s="12">
        <v>0</v>
      </c>
      <c r="AS9" s="12">
        <v>0</v>
      </c>
      <c r="AT9" s="12">
        <v>5.4999999999999997E-3</v>
      </c>
      <c r="AU9" s="11">
        <v>15706.614043731573</v>
      </c>
      <c r="AV9" s="11">
        <v>0</v>
      </c>
      <c r="AW9" s="11">
        <v>0</v>
      </c>
      <c r="AX9" s="11">
        <v>0</v>
      </c>
      <c r="AY9" s="11">
        <v>677.43947686426282</v>
      </c>
      <c r="AZ9" s="11">
        <v>12865.302800000001</v>
      </c>
      <c r="BA9" s="11">
        <v>0</v>
      </c>
      <c r="BB9" s="11">
        <v>0</v>
      </c>
      <c r="BC9" s="11">
        <v>0</v>
      </c>
      <c r="BD9" s="11">
        <v>2021.6904400000001</v>
      </c>
    </row>
    <row r="10" spans="1:56" x14ac:dyDescent="0.25">
      <c r="A10" s="9" t="s">
        <v>9</v>
      </c>
      <c r="B10" s="9" t="s">
        <v>28</v>
      </c>
      <c r="C10" s="9" t="s">
        <v>1809</v>
      </c>
      <c r="D10" s="9" t="str">
        <f>IF(C10="United States",#REF!, "")</f>
        <v/>
      </c>
      <c r="E10" s="9" t="s">
        <v>104</v>
      </c>
      <c r="F10" s="9" t="s">
        <v>1092</v>
      </c>
      <c r="G10" s="9" t="s">
        <v>104</v>
      </c>
      <c r="H10" s="10" t="s">
        <v>4</v>
      </c>
      <c r="I10" s="10" t="s">
        <v>1783</v>
      </c>
      <c r="J10" s="11">
        <v>804085.83</v>
      </c>
      <c r="K10" s="11">
        <v>804085.83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31963.433702658287</v>
      </c>
      <c r="V10" s="11">
        <v>0</v>
      </c>
      <c r="W10" s="11">
        <v>0</v>
      </c>
      <c r="X10" s="11">
        <v>0</v>
      </c>
      <c r="Y10" s="11">
        <v>541.57808775435501</v>
      </c>
      <c r="Z10" s="11">
        <v>12797.41020958735</v>
      </c>
      <c r="AA10" s="9" t="s">
        <v>31</v>
      </c>
      <c r="AB10" s="9" t="s">
        <v>96</v>
      </c>
      <c r="AC10" s="9" t="s">
        <v>96</v>
      </c>
      <c r="AD10" s="9" t="s">
        <v>192</v>
      </c>
      <c r="AE10" s="9" t="s">
        <v>239</v>
      </c>
      <c r="AF10" s="9" t="s">
        <v>31</v>
      </c>
      <c r="AG10" s="9" t="s">
        <v>96</v>
      </c>
      <c r="AH10" s="9" t="s">
        <v>96</v>
      </c>
      <c r="AI10" s="9" t="s">
        <v>192</v>
      </c>
      <c r="AJ10" s="9" t="s">
        <v>137</v>
      </c>
      <c r="AK10" s="12">
        <v>9.8229367383624283E-2</v>
      </c>
      <c r="AL10" s="12">
        <v>0</v>
      </c>
      <c r="AM10" s="12">
        <v>0</v>
      </c>
      <c r="AN10" s="12">
        <v>0</v>
      </c>
      <c r="AO10" s="12">
        <v>1.8429711339751132E-3</v>
      </c>
      <c r="AP10" s="12">
        <v>7.4999999999999997E-2</v>
      </c>
      <c r="AQ10" s="12">
        <v>0</v>
      </c>
      <c r="AR10" s="12">
        <v>0</v>
      </c>
      <c r="AS10" s="12">
        <v>0</v>
      </c>
      <c r="AT10" s="12">
        <v>5.4999999999999997E-3</v>
      </c>
      <c r="AU10" s="11">
        <v>78984.842403036455</v>
      </c>
      <c r="AV10" s="11">
        <v>0</v>
      </c>
      <c r="AW10" s="11">
        <v>0</v>
      </c>
      <c r="AX10" s="11">
        <v>0</v>
      </c>
      <c r="AY10" s="11">
        <v>1481.90697392842</v>
      </c>
      <c r="AZ10" s="11">
        <v>60306.437249999995</v>
      </c>
      <c r="BA10" s="11">
        <v>0</v>
      </c>
      <c r="BB10" s="11">
        <v>0</v>
      </c>
      <c r="BC10" s="11">
        <v>0</v>
      </c>
      <c r="BD10" s="11">
        <v>4422.4720649999999</v>
      </c>
    </row>
    <row r="11" spans="1:56" x14ac:dyDescent="0.25">
      <c r="A11" s="9" t="s">
        <v>9</v>
      </c>
      <c r="B11" s="9" t="s">
        <v>28</v>
      </c>
      <c r="C11" s="9" t="s">
        <v>1809</v>
      </c>
      <c r="D11" s="9" t="str">
        <f>IF(C11="United States",#REF!, "")</f>
        <v/>
      </c>
      <c r="E11" s="9" t="s">
        <v>82</v>
      </c>
      <c r="F11" s="9" t="s">
        <v>1392</v>
      </c>
      <c r="G11" s="9" t="s">
        <v>282</v>
      </c>
      <c r="H11" s="10" t="s">
        <v>4</v>
      </c>
      <c r="I11" s="10" t="s">
        <v>1783</v>
      </c>
      <c r="J11" s="11">
        <v>1433924.7402061888</v>
      </c>
      <c r="K11" s="11">
        <v>1433924.7402061888</v>
      </c>
      <c r="L11" s="11">
        <v>0</v>
      </c>
      <c r="M11" s="11">
        <v>3</v>
      </c>
      <c r="N11" s="11">
        <v>1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40165.937409676284</v>
      </c>
      <c r="V11" s="11">
        <v>0</v>
      </c>
      <c r="W11" s="11">
        <v>0</v>
      </c>
      <c r="X11" s="11">
        <v>0</v>
      </c>
      <c r="Y11" s="11">
        <v>10430.017761242427</v>
      </c>
      <c r="Z11" s="11">
        <v>37010.843729081302</v>
      </c>
      <c r="AA11" s="9" t="s">
        <v>15</v>
      </c>
      <c r="AB11" s="9" t="s">
        <v>96</v>
      </c>
      <c r="AC11" s="9" t="s">
        <v>96</v>
      </c>
      <c r="AD11" s="9" t="s">
        <v>192</v>
      </c>
      <c r="AE11" s="9" t="s">
        <v>239</v>
      </c>
      <c r="AF11" s="9" t="s">
        <v>15</v>
      </c>
      <c r="AG11" s="9" t="s">
        <v>96</v>
      </c>
      <c r="AH11" s="9" t="s">
        <v>96</v>
      </c>
      <c r="AI11" s="9" t="s">
        <v>192</v>
      </c>
      <c r="AJ11" s="9" t="s">
        <v>137</v>
      </c>
      <c r="AK11" s="12">
        <v>4.2729774811876564E-2</v>
      </c>
      <c r="AL11" s="12">
        <v>0</v>
      </c>
      <c r="AM11" s="12">
        <v>0</v>
      </c>
      <c r="AN11" s="12">
        <v>0</v>
      </c>
      <c r="AO11" s="12">
        <v>1.8429711339751132E-3</v>
      </c>
      <c r="AP11" s="12">
        <v>3.5000000000000003E-2</v>
      </c>
      <c r="AQ11" s="12">
        <v>0</v>
      </c>
      <c r="AR11" s="12">
        <v>0</v>
      </c>
      <c r="AS11" s="12">
        <v>0</v>
      </c>
      <c r="AT11" s="12">
        <v>5.4999999999999997E-3</v>
      </c>
      <c r="AU11" s="11">
        <v>61271.28124618905</v>
      </c>
      <c r="AV11" s="11">
        <v>0</v>
      </c>
      <c r="AW11" s="11">
        <v>0</v>
      </c>
      <c r="AX11" s="11">
        <v>0</v>
      </c>
      <c r="AY11" s="11">
        <v>2642.6819044927693</v>
      </c>
      <c r="AZ11" s="11">
        <v>50187.365907216612</v>
      </c>
      <c r="BA11" s="11">
        <v>0</v>
      </c>
      <c r="BB11" s="11">
        <v>0</v>
      </c>
      <c r="BC11" s="11">
        <v>0</v>
      </c>
      <c r="BD11" s="11">
        <v>7886.5860711340374</v>
      </c>
    </row>
    <row r="12" spans="1:56" x14ac:dyDescent="0.25">
      <c r="A12" s="9" t="s">
        <v>9</v>
      </c>
      <c r="B12" s="9" t="s">
        <v>28</v>
      </c>
      <c r="C12" s="9" t="s">
        <v>1809</v>
      </c>
      <c r="D12" s="9" t="str">
        <f>IF(C12="United States",#REF!, "")</f>
        <v/>
      </c>
      <c r="E12" s="9" t="s">
        <v>82</v>
      </c>
      <c r="F12" s="9" t="s">
        <v>1396</v>
      </c>
      <c r="G12" s="9" t="s">
        <v>282</v>
      </c>
      <c r="H12" s="10" t="s">
        <v>4</v>
      </c>
      <c r="I12" s="10" t="s">
        <v>1783</v>
      </c>
      <c r="J12" s="11">
        <v>2027002.6713119433</v>
      </c>
      <c r="K12" s="11">
        <v>2027002.6713119433</v>
      </c>
      <c r="L12" s="11">
        <v>0</v>
      </c>
      <c r="M12" s="11">
        <v>3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43161.938966755341</v>
      </c>
      <c r="V12" s="11">
        <v>0</v>
      </c>
      <c r="W12" s="11">
        <v>0</v>
      </c>
      <c r="X12" s="11">
        <v>0</v>
      </c>
      <c r="Y12" s="11">
        <v>11207.999092396831</v>
      </c>
      <c r="Z12" s="11">
        <v>39771.504940847859</v>
      </c>
      <c r="AA12" s="9" t="s">
        <v>15</v>
      </c>
      <c r="AB12" s="9" t="s">
        <v>96</v>
      </c>
      <c r="AC12" s="9" t="s">
        <v>96</v>
      </c>
      <c r="AD12" s="9" t="s">
        <v>192</v>
      </c>
      <c r="AE12" s="9" t="s">
        <v>239</v>
      </c>
      <c r="AF12" s="9" t="s">
        <v>15</v>
      </c>
      <c r="AG12" s="9" t="s">
        <v>96</v>
      </c>
      <c r="AH12" s="9" t="s">
        <v>96</v>
      </c>
      <c r="AI12" s="9" t="s">
        <v>192</v>
      </c>
      <c r="AJ12" s="9" t="s">
        <v>137</v>
      </c>
      <c r="AK12" s="12">
        <v>4.2729774811876564E-2</v>
      </c>
      <c r="AL12" s="12">
        <v>0</v>
      </c>
      <c r="AM12" s="12">
        <v>0</v>
      </c>
      <c r="AN12" s="12">
        <v>0</v>
      </c>
      <c r="AO12" s="12">
        <v>1.8429711339751132E-3</v>
      </c>
      <c r="AP12" s="12">
        <v>3.5000000000000003E-2</v>
      </c>
      <c r="AQ12" s="12">
        <v>0</v>
      </c>
      <c r="AR12" s="12">
        <v>0</v>
      </c>
      <c r="AS12" s="12">
        <v>0</v>
      </c>
      <c r="AT12" s="12">
        <v>5.4999999999999997E-3</v>
      </c>
      <c r="AU12" s="11">
        <v>86613.367688231592</v>
      </c>
      <c r="AV12" s="11">
        <v>0</v>
      </c>
      <c r="AW12" s="11">
        <v>0</v>
      </c>
      <c r="AX12" s="11">
        <v>0</v>
      </c>
      <c r="AY12" s="11">
        <v>3735.7074117183561</v>
      </c>
      <c r="AZ12" s="11">
        <v>70945.09349591803</v>
      </c>
      <c r="BA12" s="11">
        <v>0</v>
      </c>
      <c r="BB12" s="11">
        <v>0</v>
      </c>
      <c r="BC12" s="11">
        <v>0</v>
      </c>
      <c r="BD12" s="11">
        <v>11148.514692215687</v>
      </c>
    </row>
    <row r="13" spans="1:56" x14ac:dyDescent="0.25">
      <c r="A13" s="9" t="s">
        <v>2</v>
      </c>
      <c r="B13" s="9" t="s">
        <v>28</v>
      </c>
      <c r="C13" s="9" t="s">
        <v>1809</v>
      </c>
      <c r="D13" s="9" t="str">
        <f>IF(C13="United States",#REF!, "")</f>
        <v/>
      </c>
      <c r="E13" s="9" t="s">
        <v>115</v>
      </c>
      <c r="F13" s="9" t="s">
        <v>870</v>
      </c>
      <c r="G13" s="9" t="s">
        <v>200</v>
      </c>
      <c r="H13" s="10" t="s">
        <v>4</v>
      </c>
      <c r="I13" s="10" t="s">
        <v>1783</v>
      </c>
      <c r="J13" s="11">
        <v>810096.47715332871</v>
      </c>
      <c r="K13" s="11">
        <v>810096.47715332871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7009.7955208221529</v>
      </c>
      <c r="V13" s="11">
        <v>0</v>
      </c>
      <c r="W13" s="11">
        <v>0</v>
      </c>
      <c r="X13" s="11">
        <v>0</v>
      </c>
      <c r="Y13" s="11">
        <v>1820.25608014913</v>
      </c>
      <c r="Z13" s="11">
        <v>6459.165734084474</v>
      </c>
      <c r="AA13" s="9" t="s">
        <v>15</v>
      </c>
      <c r="AB13" s="9" t="s">
        <v>96</v>
      </c>
      <c r="AC13" s="9" t="s">
        <v>96</v>
      </c>
      <c r="AD13" s="9" t="s">
        <v>192</v>
      </c>
      <c r="AE13" s="9" t="s">
        <v>239</v>
      </c>
      <c r="AF13" s="9" t="s">
        <v>15</v>
      </c>
      <c r="AG13" s="9" t="s">
        <v>96</v>
      </c>
      <c r="AH13" s="9" t="s">
        <v>96</v>
      </c>
      <c r="AI13" s="9" t="s">
        <v>192</v>
      </c>
      <c r="AJ13" s="9" t="s">
        <v>137</v>
      </c>
      <c r="AK13" s="12">
        <v>2.1364887405938279E-2</v>
      </c>
      <c r="AL13" s="12">
        <v>0</v>
      </c>
      <c r="AM13" s="12">
        <v>0</v>
      </c>
      <c r="AN13" s="12">
        <v>0</v>
      </c>
      <c r="AO13" s="12">
        <v>1.8429711339751132E-3</v>
      </c>
      <c r="AP13" s="12">
        <v>3.5000000000000003E-2</v>
      </c>
      <c r="AQ13" s="12">
        <v>0</v>
      </c>
      <c r="AR13" s="12">
        <v>0</v>
      </c>
      <c r="AS13" s="12">
        <v>0</v>
      </c>
      <c r="AT13" s="12">
        <v>5.4999999999999997E-3</v>
      </c>
      <c r="AU13" s="11">
        <v>17307.620022328119</v>
      </c>
      <c r="AV13" s="11">
        <v>0</v>
      </c>
      <c r="AW13" s="11">
        <v>0</v>
      </c>
      <c r="AX13" s="11">
        <v>0</v>
      </c>
      <c r="AY13" s="11">
        <v>1492.9844231285147</v>
      </c>
      <c r="AZ13" s="11">
        <v>28353.376700366509</v>
      </c>
      <c r="BA13" s="11">
        <v>0</v>
      </c>
      <c r="BB13" s="11">
        <v>0</v>
      </c>
      <c r="BC13" s="11">
        <v>0</v>
      </c>
      <c r="BD13" s="11">
        <v>4455.5306243433079</v>
      </c>
    </row>
    <row r="14" spans="1:56" x14ac:dyDescent="0.25">
      <c r="A14" s="9" t="s">
        <v>2</v>
      </c>
      <c r="B14" s="9" t="s">
        <v>28</v>
      </c>
      <c r="C14" s="9" t="s">
        <v>1809</v>
      </c>
      <c r="D14" s="9" t="str">
        <f>IF(C14="United States",#REF!, "")</f>
        <v/>
      </c>
      <c r="E14" s="9" t="s">
        <v>82</v>
      </c>
      <c r="F14" s="9" t="s">
        <v>1532</v>
      </c>
      <c r="G14" s="9" t="s">
        <v>230</v>
      </c>
      <c r="H14" s="10" t="s">
        <v>4</v>
      </c>
      <c r="I14" s="10" t="s">
        <v>1783</v>
      </c>
      <c r="J14" s="11">
        <v>2530534.2285347749</v>
      </c>
      <c r="K14" s="11">
        <v>2530534.2285347749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21896.808591000448</v>
      </c>
      <c r="V14" s="11">
        <v>0</v>
      </c>
      <c r="W14" s="11">
        <v>0</v>
      </c>
      <c r="X14" s="11">
        <v>0</v>
      </c>
      <c r="Y14" s="11">
        <v>5686.0145000285975</v>
      </c>
      <c r="Z14" s="11">
        <v>20176.78194986895</v>
      </c>
      <c r="AA14" s="9" t="s">
        <v>15</v>
      </c>
      <c r="AB14" s="9" t="s">
        <v>96</v>
      </c>
      <c r="AC14" s="9" t="s">
        <v>96</v>
      </c>
      <c r="AD14" s="9" t="s">
        <v>192</v>
      </c>
      <c r="AE14" s="9" t="s">
        <v>239</v>
      </c>
      <c r="AF14" s="9" t="s">
        <v>15</v>
      </c>
      <c r="AG14" s="9" t="s">
        <v>96</v>
      </c>
      <c r="AH14" s="9" t="s">
        <v>96</v>
      </c>
      <c r="AI14" s="9" t="s">
        <v>192</v>
      </c>
      <c r="AJ14" s="9" t="s">
        <v>137</v>
      </c>
      <c r="AK14" s="12">
        <v>2.1364887405938279E-2</v>
      </c>
      <c r="AL14" s="12">
        <v>0</v>
      </c>
      <c r="AM14" s="12">
        <v>0</v>
      </c>
      <c r="AN14" s="12">
        <v>0</v>
      </c>
      <c r="AO14" s="12">
        <v>1.8429711339751132E-3</v>
      </c>
      <c r="AP14" s="12">
        <v>3.5000000000000003E-2</v>
      </c>
      <c r="AQ14" s="12">
        <v>0</v>
      </c>
      <c r="AR14" s="12">
        <v>0</v>
      </c>
      <c r="AS14" s="12">
        <v>0</v>
      </c>
      <c r="AT14" s="12">
        <v>5.4999999999999997E-3</v>
      </c>
      <c r="AU14" s="11">
        <v>54064.578869518351</v>
      </c>
      <c r="AV14" s="11">
        <v>0</v>
      </c>
      <c r="AW14" s="11">
        <v>0</v>
      </c>
      <c r="AX14" s="11">
        <v>0</v>
      </c>
      <c r="AY14" s="11">
        <v>4663.7015367255726</v>
      </c>
      <c r="AZ14" s="11">
        <v>88568.697998717122</v>
      </c>
      <c r="BA14" s="11">
        <v>0</v>
      </c>
      <c r="BB14" s="11">
        <v>0</v>
      </c>
      <c r="BC14" s="11">
        <v>0</v>
      </c>
      <c r="BD14" s="11">
        <v>13917.938256941261</v>
      </c>
    </row>
    <row r="15" spans="1:56" x14ac:dyDescent="0.25">
      <c r="A15" s="9" t="s">
        <v>2</v>
      </c>
      <c r="B15" s="9" t="s">
        <v>28</v>
      </c>
      <c r="C15" s="9" t="s">
        <v>1809</v>
      </c>
      <c r="D15" s="9" t="str">
        <f>IF(C15="United States",#REF!, "")</f>
        <v/>
      </c>
      <c r="E15" s="9" t="s">
        <v>115</v>
      </c>
      <c r="F15" s="9" t="s">
        <v>476</v>
      </c>
      <c r="G15" s="9" t="s">
        <v>163</v>
      </c>
      <c r="H15" s="10" t="s">
        <v>4</v>
      </c>
      <c r="I15" s="10" t="s">
        <v>1807</v>
      </c>
      <c r="J15" s="11">
        <v>590872.11437497113</v>
      </c>
      <c r="K15" s="11">
        <v>590872.11437497113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5112.8388007302019</v>
      </c>
      <c r="V15" s="11">
        <v>0</v>
      </c>
      <c r="W15" s="11">
        <v>0</v>
      </c>
      <c r="X15" s="11">
        <v>0</v>
      </c>
      <c r="Y15" s="11">
        <v>1327.6672459569825</v>
      </c>
      <c r="Z15" s="11">
        <v>4711.2177648372754</v>
      </c>
      <c r="AA15" s="9" t="s">
        <v>15</v>
      </c>
      <c r="AB15" s="9" t="s">
        <v>96</v>
      </c>
      <c r="AC15" s="9" t="s">
        <v>96</v>
      </c>
      <c r="AD15" s="9" t="s">
        <v>192</v>
      </c>
      <c r="AE15" s="9" t="s">
        <v>239</v>
      </c>
      <c r="AF15" s="9" t="s">
        <v>15</v>
      </c>
      <c r="AG15" s="9" t="s">
        <v>96</v>
      </c>
      <c r="AH15" s="9" t="s">
        <v>96</v>
      </c>
      <c r="AI15" s="9" t="s">
        <v>192</v>
      </c>
      <c r="AJ15" s="9" t="s">
        <v>137</v>
      </c>
      <c r="AK15" s="12">
        <v>2.1364887405938279E-2</v>
      </c>
      <c r="AL15" s="12">
        <v>0</v>
      </c>
      <c r="AM15" s="12">
        <v>0</v>
      </c>
      <c r="AN15" s="12">
        <v>0</v>
      </c>
      <c r="AO15" s="12">
        <v>1.8429711339751132E-3</v>
      </c>
      <c r="AP15" s="12">
        <v>3.5000000000000003E-2</v>
      </c>
      <c r="AQ15" s="12">
        <v>0</v>
      </c>
      <c r="AR15" s="12">
        <v>0</v>
      </c>
      <c r="AS15" s="12">
        <v>0</v>
      </c>
      <c r="AT15" s="12">
        <v>5.4999999999999997E-3</v>
      </c>
      <c r="AU15" s="11">
        <v>12623.916194929943</v>
      </c>
      <c r="AV15" s="11">
        <v>0</v>
      </c>
      <c r="AW15" s="11">
        <v>0</v>
      </c>
      <c r="AX15" s="11">
        <v>0</v>
      </c>
      <c r="AY15" s="11">
        <v>1088.9602506639133</v>
      </c>
      <c r="AZ15" s="11">
        <v>20680.524003123992</v>
      </c>
      <c r="BA15" s="11">
        <v>0</v>
      </c>
      <c r="BB15" s="11">
        <v>0</v>
      </c>
      <c r="BC15" s="11">
        <v>0</v>
      </c>
      <c r="BD15" s="11">
        <v>3249.7966290623413</v>
      </c>
    </row>
    <row r="16" spans="1:56" x14ac:dyDescent="0.25">
      <c r="A16" s="9" t="s">
        <v>9</v>
      </c>
      <c r="B16" s="9" t="s">
        <v>50</v>
      </c>
      <c r="C16" s="9" t="s">
        <v>1810</v>
      </c>
      <c r="D16" s="9" t="str">
        <f>IF(C16="United States",#REF!, "")</f>
        <v/>
      </c>
      <c r="E16" s="9" t="s">
        <v>82</v>
      </c>
      <c r="F16" s="9" t="s">
        <v>1362</v>
      </c>
      <c r="G16" s="9" t="s">
        <v>282</v>
      </c>
      <c r="H16" s="10" t="s">
        <v>4</v>
      </c>
      <c r="I16" s="10" t="s">
        <v>1807</v>
      </c>
      <c r="J16" s="11">
        <v>802371.26186170208</v>
      </c>
      <c r="K16" s="11">
        <v>802371.26186170208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31570.208427717203</v>
      </c>
      <c r="V16" s="11">
        <v>0</v>
      </c>
      <c r="W16" s="11">
        <v>0</v>
      </c>
      <c r="X16" s="11">
        <v>0</v>
      </c>
      <c r="Y16" s="11">
        <v>32586.421071438788</v>
      </c>
      <c r="Z16" s="11">
        <v>6863.454100844021</v>
      </c>
      <c r="AA16" s="9" t="s">
        <v>24</v>
      </c>
      <c r="AB16" s="9" t="s">
        <v>96</v>
      </c>
      <c r="AC16" s="9" t="s">
        <v>96</v>
      </c>
      <c r="AD16" s="9" t="s">
        <v>192</v>
      </c>
      <c r="AE16" s="9" t="s">
        <v>260</v>
      </c>
      <c r="AF16" s="9" t="s">
        <v>30</v>
      </c>
      <c r="AG16" s="9" t="s">
        <v>96</v>
      </c>
      <c r="AH16" s="9" t="s">
        <v>96</v>
      </c>
      <c r="AI16" s="9" t="s">
        <v>192</v>
      </c>
      <c r="AJ16" s="9" t="s">
        <v>133</v>
      </c>
      <c r="AK16" s="12">
        <v>0.12155884213723507</v>
      </c>
      <c r="AL16" s="12">
        <v>0</v>
      </c>
      <c r="AM16" s="12">
        <v>0</v>
      </c>
      <c r="AN16" s="12">
        <v>0</v>
      </c>
      <c r="AO16" s="12">
        <v>3.4513823054443026E-2</v>
      </c>
      <c r="AP16" s="12">
        <v>7.4999999999999997E-2</v>
      </c>
      <c r="AQ16" s="12">
        <v>0</v>
      </c>
      <c r="AR16" s="12">
        <v>0</v>
      </c>
      <c r="AS16" s="12">
        <v>0</v>
      </c>
      <c r="AT16" s="12">
        <v>1.7500000000000002E-2</v>
      </c>
      <c r="AU16" s="11">
        <v>97535.321556100753</v>
      </c>
      <c r="AV16" s="11">
        <v>0</v>
      </c>
      <c r="AW16" s="11">
        <v>0</v>
      </c>
      <c r="AX16" s="11">
        <v>0</v>
      </c>
      <c r="AY16" s="11">
        <v>27692.899755864953</v>
      </c>
      <c r="AZ16" s="11">
        <v>60177.844639627656</v>
      </c>
      <c r="BA16" s="11">
        <v>0</v>
      </c>
      <c r="BB16" s="11">
        <v>0</v>
      </c>
      <c r="BC16" s="11">
        <v>0</v>
      </c>
      <c r="BD16" s="11">
        <v>14041.497082579788</v>
      </c>
    </row>
    <row r="17" spans="1:56" x14ac:dyDescent="0.25">
      <c r="A17" s="9" t="s">
        <v>2</v>
      </c>
      <c r="B17" s="9" t="s">
        <v>50</v>
      </c>
      <c r="C17" s="9" t="s">
        <v>1810</v>
      </c>
      <c r="D17" s="9" t="str">
        <f>IF(C17="United States",#REF!, "")</f>
        <v/>
      </c>
      <c r="E17" s="9" t="s">
        <v>82</v>
      </c>
      <c r="F17" s="9" t="s">
        <v>1608</v>
      </c>
      <c r="G17" s="9" t="s">
        <v>255</v>
      </c>
      <c r="H17" s="10" t="s">
        <v>4</v>
      </c>
      <c r="I17" s="10" t="s">
        <v>1807</v>
      </c>
      <c r="J17" s="11">
        <v>1648320.9510106381</v>
      </c>
      <c r="K17" s="11">
        <v>1648320.9510106384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65861.818404361664</v>
      </c>
      <c r="V17" s="11">
        <v>0</v>
      </c>
      <c r="W17" s="11">
        <v>0</v>
      </c>
      <c r="X17" s="11">
        <v>0</v>
      </c>
      <c r="Y17" s="11">
        <v>67981.842817702141</v>
      </c>
      <c r="Z17" s="11">
        <v>14318.548724549764</v>
      </c>
      <c r="AA17" s="9" t="s">
        <v>24</v>
      </c>
      <c r="AB17" s="9" t="s">
        <v>96</v>
      </c>
      <c r="AC17" s="9" t="s">
        <v>96</v>
      </c>
      <c r="AD17" s="9" t="s">
        <v>192</v>
      </c>
      <c r="AE17" s="9" t="s">
        <v>260</v>
      </c>
      <c r="AF17" s="9" t="s">
        <v>30</v>
      </c>
      <c r="AG17" s="9" t="s">
        <v>96</v>
      </c>
      <c r="AH17" s="9" t="s">
        <v>96</v>
      </c>
      <c r="AI17" s="9" t="s">
        <v>192</v>
      </c>
      <c r="AJ17" s="9" t="s">
        <v>133</v>
      </c>
      <c r="AK17" s="12">
        <v>6.0779421068617542E-2</v>
      </c>
      <c r="AL17" s="12">
        <v>0</v>
      </c>
      <c r="AM17" s="12">
        <v>0</v>
      </c>
      <c r="AN17" s="12">
        <v>0</v>
      </c>
      <c r="AO17" s="12">
        <v>3.4513823054443026E-2</v>
      </c>
      <c r="AP17" s="12">
        <v>7.4999999999999997E-2</v>
      </c>
      <c r="AQ17" s="12">
        <v>0</v>
      </c>
      <c r="AR17" s="12">
        <v>0</v>
      </c>
      <c r="AS17" s="12">
        <v>0</v>
      </c>
      <c r="AT17" s="12">
        <v>1.7500000000000002E-2</v>
      </c>
      <c r="AU17" s="11">
        <v>100183.99313769968</v>
      </c>
      <c r="AV17" s="11">
        <v>0</v>
      </c>
      <c r="AW17" s="11">
        <v>0</v>
      </c>
      <c r="AX17" s="11">
        <v>0</v>
      </c>
      <c r="AY17" s="11">
        <v>56889.857640112416</v>
      </c>
      <c r="AZ17" s="11">
        <v>123624.07132579785</v>
      </c>
      <c r="BA17" s="11">
        <v>0</v>
      </c>
      <c r="BB17" s="11">
        <v>0</v>
      </c>
      <c r="BC17" s="11">
        <v>0</v>
      </c>
      <c r="BD17" s="11">
        <v>28845.616642686171</v>
      </c>
    </row>
    <row r="18" spans="1:56" x14ac:dyDescent="0.25">
      <c r="A18" s="9" t="s">
        <v>2</v>
      </c>
      <c r="B18" s="9" t="s">
        <v>21</v>
      </c>
      <c r="C18" s="9" t="s">
        <v>1811</v>
      </c>
      <c r="D18" s="9" t="str">
        <f>IF(C18="United States",#REF!, "")</f>
        <v/>
      </c>
      <c r="E18" s="9" t="s">
        <v>115</v>
      </c>
      <c r="F18" s="9" t="s">
        <v>460</v>
      </c>
      <c r="G18" s="9" t="s">
        <v>163</v>
      </c>
      <c r="H18" s="10" t="s">
        <v>4</v>
      </c>
      <c r="I18" s="10" t="s">
        <v>1807</v>
      </c>
      <c r="J18" s="11">
        <v>268034.41031000001</v>
      </c>
      <c r="K18" s="11">
        <v>223082.62031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1717.4091480995498</v>
      </c>
      <c r="V18" s="11">
        <v>10906.66329117766</v>
      </c>
      <c r="W18" s="11">
        <v>38139.865496756247</v>
      </c>
      <c r="X18" s="11">
        <v>0</v>
      </c>
      <c r="Y18" s="11">
        <v>5006.7171414665399</v>
      </c>
      <c r="Z18" s="11">
        <v>2483.5404417005411</v>
      </c>
      <c r="AA18" s="9" t="s">
        <v>21</v>
      </c>
      <c r="AB18" s="9" t="s">
        <v>75</v>
      </c>
      <c r="AC18" s="9" t="s">
        <v>177</v>
      </c>
      <c r="AD18" s="9" t="s">
        <v>192</v>
      </c>
      <c r="AE18" s="9" t="s">
        <v>236</v>
      </c>
      <c r="AF18" s="9" t="s">
        <v>21</v>
      </c>
      <c r="AG18" s="9" t="s">
        <v>96</v>
      </c>
      <c r="AH18" s="9" t="s">
        <v>101</v>
      </c>
      <c r="AI18" s="9" t="s">
        <v>192</v>
      </c>
      <c r="AJ18" s="9" t="s">
        <v>141</v>
      </c>
      <c r="AK18" s="12">
        <v>2.1610460824397347E-2</v>
      </c>
      <c r="AL18" s="12">
        <v>4.8899999999999999E-2</v>
      </c>
      <c r="AM18" s="12">
        <v>0.17100000000000004</v>
      </c>
      <c r="AN18" s="12">
        <v>0</v>
      </c>
      <c r="AO18" s="12">
        <v>1.8764797000473881E-2</v>
      </c>
      <c r="AP18" s="12">
        <v>7.4999999999999997E-2</v>
      </c>
      <c r="AQ18" s="12">
        <v>0</v>
      </c>
      <c r="AR18" s="12">
        <v>0.3</v>
      </c>
      <c r="AS18" s="12">
        <v>0</v>
      </c>
      <c r="AT18" s="12">
        <v>7.4999999999999997E-3</v>
      </c>
      <c r="AU18" s="11">
        <v>5792.3471235947</v>
      </c>
      <c r="AV18" s="11">
        <v>13106.882664159</v>
      </c>
      <c r="AW18" s="11">
        <v>45833.884163010014</v>
      </c>
      <c r="AX18" s="11">
        <v>0</v>
      </c>
      <c r="AY18" s="11">
        <v>5029.6112986088738</v>
      </c>
      <c r="AZ18" s="11">
        <v>20102.58077325</v>
      </c>
      <c r="BA18" s="11">
        <v>0</v>
      </c>
      <c r="BB18" s="11">
        <v>80410.323092999999</v>
      </c>
      <c r="BC18" s="11">
        <v>0</v>
      </c>
      <c r="BD18" s="11">
        <v>2010.2580773249999</v>
      </c>
    </row>
    <row r="19" spans="1:56" x14ac:dyDescent="0.25">
      <c r="A19" s="9" t="s">
        <v>2</v>
      </c>
      <c r="B19" s="9" t="s">
        <v>25</v>
      </c>
      <c r="C19" s="9" t="s">
        <v>1812</v>
      </c>
      <c r="D19" s="9" t="str">
        <f>IF(C19="United States",#REF!, "")</f>
        <v/>
      </c>
      <c r="E19" s="9" t="s">
        <v>115</v>
      </c>
      <c r="F19" s="9" t="s">
        <v>462</v>
      </c>
      <c r="G19" s="9" t="s">
        <v>163</v>
      </c>
      <c r="H19" s="10" t="s">
        <v>4</v>
      </c>
      <c r="I19" s="10" t="s">
        <v>1783</v>
      </c>
      <c r="J19" s="11">
        <v>508686.58216853038</v>
      </c>
      <c r="K19" s="11">
        <v>508686.58216853038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4823.1527249850451</v>
      </c>
      <c r="V19" s="11">
        <v>0</v>
      </c>
      <c r="W19" s="11">
        <v>0</v>
      </c>
      <c r="X19" s="11">
        <v>0</v>
      </c>
      <c r="Y19" s="11">
        <v>51437.583262854416</v>
      </c>
      <c r="Z19" s="11">
        <v>4514.0765911782146</v>
      </c>
      <c r="AA19" s="9" t="s">
        <v>24</v>
      </c>
      <c r="AB19" s="9" t="s">
        <v>96</v>
      </c>
      <c r="AC19" s="9" t="s">
        <v>96</v>
      </c>
      <c r="AD19" s="9" t="s">
        <v>192</v>
      </c>
      <c r="AE19" s="9" t="s">
        <v>248</v>
      </c>
      <c r="AF19" s="9" t="s">
        <v>25</v>
      </c>
      <c r="AG19" s="9" t="s">
        <v>96</v>
      </c>
      <c r="AH19" s="9" t="s">
        <v>96</v>
      </c>
      <c r="AI19" s="9" t="s">
        <v>192</v>
      </c>
      <c r="AJ19" s="9" t="s">
        <v>141</v>
      </c>
      <c r="AK19" s="12">
        <v>6.0779421068617542E-2</v>
      </c>
      <c r="AL19" s="12">
        <v>0</v>
      </c>
      <c r="AM19" s="12">
        <v>0</v>
      </c>
      <c r="AN19" s="12">
        <v>0</v>
      </c>
      <c r="AO19" s="12">
        <v>8.4692900747674507E-2</v>
      </c>
      <c r="AP19" s="12">
        <v>3.5000000000000003E-2</v>
      </c>
      <c r="AQ19" s="12">
        <v>0</v>
      </c>
      <c r="AR19" s="12">
        <v>0</v>
      </c>
      <c r="AS19" s="12">
        <v>0</v>
      </c>
      <c r="AT19" s="12">
        <v>7.4999999999999997E-3</v>
      </c>
      <c r="AU19" s="11">
        <v>30917.675969577023</v>
      </c>
      <c r="AV19" s="11">
        <v>0</v>
      </c>
      <c r="AW19" s="11">
        <v>0</v>
      </c>
      <c r="AX19" s="11">
        <v>0</v>
      </c>
      <c r="AY19" s="11">
        <v>43082.142215273117</v>
      </c>
      <c r="AZ19" s="11">
        <v>17804.030375898565</v>
      </c>
      <c r="BA19" s="11">
        <v>0</v>
      </c>
      <c r="BB19" s="11">
        <v>0</v>
      </c>
      <c r="BC19" s="11">
        <v>0</v>
      </c>
      <c r="BD19" s="11">
        <v>3815.1493662639778</v>
      </c>
    </row>
    <row r="20" spans="1:56" x14ac:dyDescent="0.25">
      <c r="A20" s="9" t="s">
        <v>2</v>
      </c>
      <c r="B20" s="9" t="s">
        <v>21</v>
      </c>
      <c r="C20" s="9" t="s">
        <v>1813</v>
      </c>
      <c r="D20" s="9" t="str">
        <f>IF(C20="United States",#REF!, "")</f>
        <v/>
      </c>
      <c r="E20" s="9" t="s">
        <v>115</v>
      </c>
      <c r="F20" s="9" t="s">
        <v>468</v>
      </c>
      <c r="G20" s="9" t="s">
        <v>163</v>
      </c>
      <c r="H20" s="10" t="s">
        <v>4</v>
      </c>
      <c r="I20" s="10" t="s">
        <v>1807</v>
      </c>
      <c r="J20" s="11">
        <v>765741.80577954662</v>
      </c>
      <c r="K20" s="11">
        <v>765741.80577954662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6717.5214561892799</v>
      </c>
      <c r="V20" s="11">
        <v>0</v>
      </c>
      <c r="W20" s="11">
        <v>0</v>
      </c>
      <c r="X20" s="11">
        <v>0</v>
      </c>
      <c r="Y20" s="11">
        <v>24065.299136148486</v>
      </c>
      <c r="Z20" s="11">
        <v>6159.4295243047854</v>
      </c>
      <c r="AA20" s="9" t="s">
        <v>21</v>
      </c>
      <c r="AB20" s="9" t="s">
        <v>96</v>
      </c>
      <c r="AC20" s="9" t="s">
        <v>96</v>
      </c>
      <c r="AD20" s="9" t="s">
        <v>192</v>
      </c>
      <c r="AE20" s="9" t="s">
        <v>257</v>
      </c>
      <c r="AF20" s="9" t="s">
        <v>21</v>
      </c>
      <c r="AG20" s="9" t="s">
        <v>96</v>
      </c>
      <c r="AH20" s="9" t="s">
        <v>96</v>
      </c>
      <c r="AI20" s="9" t="s">
        <v>192</v>
      </c>
      <c r="AJ20" s="9" t="s">
        <v>141</v>
      </c>
      <c r="AK20" s="12">
        <v>2.1610460824397347E-2</v>
      </c>
      <c r="AL20" s="12">
        <v>0</v>
      </c>
      <c r="AM20" s="12">
        <v>0</v>
      </c>
      <c r="AN20" s="12">
        <v>0</v>
      </c>
      <c r="AO20" s="12">
        <v>2.6304224366735698E-2</v>
      </c>
      <c r="AP20" s="12">
        <v>7.4999999999999997E-2</v>
      </c>
      <c r="AQ20" s="12">
        <v>0</v>
      </c>
      <c r="AR20" s="12">
        <v>0</v>
      </c>
      <c r="AS20" s="12">
        <v>0</v>
      </c>
      <c r="AT20" s="12">
        <v>7.4999999999999997E-3</v>
      </c>
      <c r="AU20" s="11">
        <v>16548.033295402172</v>
      </c>
      <c r="AV20" s="11">
        <v>0</v>
      </c>
      <c r="AW20" s="11">
        <v>0</v>
      </c>
      <c r="AX20" s="11">
        <v>0</v>
      </c>
      <c r="AY20" s="11">
        <v>20142.244266214544</v>
      </c>
      <c r="AZ20" s="11">
        <v>57430.635433465992</v>
      </c>
      <c r="BA20" s="11">
        <v>0</v>
      </c>
      <c r="BB20" s="11">
        <v>0</v>
      </c>
      <c r="BC20" s="11">
        <v>0</v>
      </c>
      <c r="BD20" s="11">
        <v>5743.0635433465995</v>
      </c>
    </row>
    <row r="21" spans="1:56" x14ac:dyDescent="0.25">
      <c r="A21" s="9" t="s">
        <v>2</v>
      </c>
      <c r="B21" s="9" t="s">
        <v>21</v>
      </c>
      <c r="C21" s="9" t="s">
        <v>1813</v>
      </c>
      <c r="D21" s="9" t="str">
        <f>IF(C21="United States",#REF!, "")</f>
        <v/>
      </c>
      <c r="E21" s="9" t="s">
        <v>115</v>
      </c>
      <c r="F21" s="9" t="s">
        <v>1234</v>
      </c>
      <c r="G21" s="9" t="s">
        <v>273</v>
      </c>
      <c r="H21" s="10" t="s">
        <v>4</v>
      </c>
      <c r="I21" s="10" t="s">
        <v>1783</v>
      </c>
      <c r="J21" s="11">
        <v>405933.03086552589</v>
      </c>
      <c r="K21" s="11">
        <v>405933.03086552589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3561.0747957519334</v>
      </c>
      <c r="V21" s="11">
        <v>0</v>
      </c>
      <c r="W21" s="11">
        <v>0</v>
      </c>
      <c r="X21" s="11">
        <v>0</v>
      </c>
      <c r="Y21" s="11">
        <v>12757.433045042206</v>
      </c>
      <c r="Z21" s="11">
        <v>3265.2205695603261</v>
      </c>
      <c r="AA21" s="9" t="s">
        <v>21</v>
      </c>
      <c r="AB21" s="9" t="s">
        <v>96</v>
      </c>
      <c r="AC21" s="9" t="s">
        <v>96</v>
      </c>
      <c r="AD21" s="9" t="s">
        <v>192</v>
      </c>
      <c r="AE21" s="9" t="s">
        <v>257</v>
      </c>
      <c r="AF21" s="9" t="s">
        <v>21</v>
      </c>
      <c r="AG21" s="9" t="s">
        <v>96</v>
      </c>
      <c r="AH21" s="9" t="s">
        <v>96</v>
      </c>
      <c r="AI21" s="9" t="s">
        <v>192</v>
      </c>
      <c r="AJ21" s="9" t="s">
        <v>141</v>
      </c>
      <c r="AK21" s="12">
        <v>2.1610460824397347E-2</v>
      </c>
      <c r="AL21" s="12">
        <v>0</v>
      </c>
      <c r="AM21" s="12">
        <v>0</v>
      </c>
      <c r="AN21" s="12">
        <v>0</v>
      </c>
      <c r="AO21" s="12">
        <v>2.6304224366735698E-2</v>
      </c>
      <c r="AP21" s="12">
        <v>7.4999999999999997E-2</v>
      </c>
      <c r="AQ21" s="12">
        <v>0</v>
      </c>
      <c r="AR21" s="12">
        <v>0</v>
      </c>
      <c r="AS21" s="12">
        <v>0</v>
      </c>
      <c r="AT21" s="12">
        <v>7.4999999999999997E-3</v>
      </c>
      <c r="AU21" s="11">
        <v>8772.3998608483271</v>
      </c>
      <c r="AV21" s="11">
        <v>0</v>
      </c>
      <c r="AW21" s="11">
        <v>0</v>
      </c>
      <c r="AX21" s="11">
        <v>0</v>
      </c>
      <c r="AY21" s="11">
        <v>10677.75352175584</v>
      </c>
      <c r="AZ21" s="11">
        <v>30444.977314914438</v>
      </c>
      <c r="BA21" s="11">
        <v>0</v>
      </c>
      <c r="BB21" s="11">
        <v>0</v>
      </c>
      <c r="BC21" s="11">
        <v>0</v>
      </c>
      <c r="BD21" s="11">
        <v>3044.497731491444</v>
      </c>
    </row>
    <row r="22" spans="1:56" x14ac:dyDescent="0.25">
      <c r="A22" s="9" t="s">
        <v>9</v>
      </c>
      <c r="B22" s="9" t="s">
        <v>21</v>
      </c>
      <c r="C22" s="9" t="s">
        <v>1813</v>
      </c>
      <c r="D22" s="9" t="str">
        <f>IF(C22="United States",#REF!, "")</f>
        <v/>
      </c>
      <c r="E22" s="9" t="s">
        <v>82</v>
      </c>
      <c r="F22" s="9" t="s">
        <v>1400</v>
      </c>
      <c r="G22" s="9" t="s">
        <v>282</v>
      </c>
      <c r="H22" s="10" t="s">
        <v>4</v>
      </c>
      <c r="I22" s="10" t="s">
        <v>1807</v>
      </c>
      <c r="J22" s="11">
        <v>671053.63905687351</v>
      </c>
      <c r="K22" s="11">
        <v>671053.63905687351</v>
      </c>
      <c r="L22" s="11">
        <v>0</v>
      </c>
      <c r="M22" s="11">
        <v>2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1</v>
      </c>
      <c r="U22" s="11">
        <v>173325.07513311741</v>
      </c>
      <c r="V22" s="11">
        <v>0</v>
      </c>
      <c r="W22" s="11">
        <v>0</v>
      </c>
      <c r="X22" s="11">
        <v>0</v>
      </c>
      <c r="Y22" s="11">
        <v>21146.26946556455</v>
      </c>
      <c r="Z22" s="11">
        <v>5790.5580883182411</v>
      </c>
      <c r="AA22" s="9" t="s">
        <v>21</v>
      </c>
      <c r="AB22" s="9" t="s">
        <v>96</v>
      </c>
      <c r="AC22" s="9" t="s">
        <v>96</v>
      </c>
      <c r="AD22" s="9" t="s">
        <v>192</v>
      </c>
      <c r="AE22" s="9" t="s">
        <v>257</v>
      </c>
      <c r="AF22" s="9" t="s">
        <v>21</v>
      </c>
      <c r="AG22" s="9" t="s">
        <v>96</v>
      </c>
      <c r="AH22" s="9" t="s">
        <v>96</v>
      </c>
      <c r="AI22" s="9" t="s">
        <v>192</v>
      </c>
      <c r="AJ22" s="9" t="s">
        <v>141</v>
      </c>
      <c r="AK22" s="12">
        <v>4.3220921648794687E-2</v>
      </c>
      <c r="AL22" s="12">
        <v>0</v>
      </c>
      <c r="AM22" s="12">
        <v>0</v>
      </c>
      <c r="AN22" s="12">
        <v>0</v>
      </c>
      <c r="AO22" s="12">
        <v>2.6304224366735698E-2</v>
      </c>
      <c r="AP22" s="12">
        <v>7.4999999999999997E-2</v>
      </c>
      <c r="AQ22" s="12">
        <v>0</v>
      </c>
      <c r="AR22" s="12">
        <v>0</v>
      </c>
      <c r="AS22" s="12">
        <v>0</v>
      </c>
      <c r="AT22" s="12">
        <v>7.4999999999999997E-3</v>
      </c>
      <c r="AU22" s="11">
        <v>29003.55675581568</v>
      </c>
      <c r="AV22" s="11">
        <v>0</v>
      </c>
      <c r="AW22" s="11">
        <v>0</v>
      </c>
      <c r="AX22" s="11">
        <v>0</v>
      </c>
      <c r="AY22" s="11">
        <v>17651.545483866474</v>
      </c>
      <c r="AZ22" s="11">
        <v>50329.022929265513</v>
      </c>
      <c r="BA22" s="11">
        <v>0</v>
      </c>
      <c r="BB22" s="11">
        <v>0</v>
      </c>
      <c r="BC22" s="11">
        <v>0</v>
      </c>
      <c r="BD22" s="11">
        <v>5032.9022929265511</v>
      </c>
    </row>
    <row r="23" spans="1:56" x14ac:dyDescent="0.25">
      <c r="A23" s="9" t="s">
        <v>2</v>
      </c>
      <c r="B23" s="9" t="s">
        <v>28</v>
      </c>
      <c r="C23" s="9" t="s">
        <v>1814</v>
      </c>
      <c r="D23" s="9" t="str">
        <f>IF(C23="United States",#REF!, "")</f>
        <v/>
      </c>
      <c r="E23" s="9" t="s">
        <v>115</v>
      </c>
      <c r="F23" s="9" t="s">
        <v>464</v>
      </c>
      <c r="G23" s="9" t="s">
        <v>163</v>
      </c>
      <c r="H23" s="10" t="s">
        <v>4</v>
      </c>
      <c r="I23" s="10" t="s">
        <v>1807</v>
      </c>
      <c r="J23" s="11">
        <v>294728.00695682003</v>
      </c>
      <c r="K23" s="11">
        <v>294728.00695682003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2560.2147300407614</v>
      </c>
      <c r="V23" s="11">
        <v>0</v>
      </c>
      <c r="W23" s="11">
        <v>0</v>
      </c>
      <c r="X23" s="11">
        <v>0</v>
      </c>
      <c r="Y23" s="11">
        <v>6605.8262863163418</v>
      </c>
      <c r="Z23" s="11">
        <v>2373.4166408626097</v>
      </c>
      <c r="AA23" s="9" t="s">
        <v>15</v>
      </c>
      <c r="AB23" s="9" t="s">
        <v>96</v>
      </c>
      <c r="AC23" s="9" t="s">
        <v>96</v>
      </c>
      <c r="AD23" s="9" t="s">
        <v>192</v>
      </c>
      <c r="AE23" s="9" t="s">
        <v>15</v>
      </c>
      <c r="AF23" s="9" t="s">
        <v>15</v>
      </c>
      <c r="AG23" s="9" t="s">
        <v>96</v>
      </c>
      <c r="AH23" s="9" t="s">
        <v>96</v>
      </c>
      <c r="AI23" s="9" t="s">
        <v>192</v>
      </c>
      <c r="AJ23" s="9" t="s">
        <v>141</v>
      </c>
      <c r="AK23" s="12">
        <v>2.1364887405938279E-2</v>
      </c>
      <c r="AL23" s="12">
        <v>0</v>
      </c>
      <c r="AM23" s="12">
        <v>0</v>
      </c>
      <c r="AN23" s="12">
        <v>0</v>
      </c>
      <c r="AO23" s="12">
        <v>1.8764797000473881E-2</v>
      </c>
      <c r="AP23" s="12">
        <v>3.5000000000000003E-2</v>
      </c>
      <c r="AQ23" s="12">
        <v>0</v>
      </c>
      <c r="AR23" s="12">
        <v>0</v>
      </c>
      <c r="AS23" s="12">
        <v>0</v>
      </c>
      <c r="AT23" s="12">
        <v>7.4999999999999997E-3</v>
      </c>
      <c r="AU23" s="11">
        <v>6296.8306840090536</v>
      </c>
      <c r="AV23" s="11">
        <v>0</v>
      </c>
      <c r="AW23" s="11">
        <v>0</v>
      </c>
      <c r="AX23" s="11">
        <v>0</v>
      </c>
      <c r="AY23" s="11">
        <v>5530.5112208989813</v>
      </c>
      <c r="AZ23" s="11">
        <v>10315.480243488702</v>
      </c>
      <c r="BA23" s="11">
        <v>0</v>
      </c>
      <c r="BB23" s="11">
        <v>0</v>
      </c>
      <c r="BC23" s="11">
        <v>0</v>
      </c>
      <c r="BD23" s="11">
        <v>2210.4600521761499</v>
      </c>
    </row>
    <row r="24" spans="1:56" x14ac:dyDescent="0.25">
      <c r="A24" s="9" t="s">
        <v>2</v>
      </c>
      <c r="B24" s="9" t="s">
        <v>40</v>
      </c>
      <c r="C24" s="9" t="s">
        <v>40</v>
      </c>
      <c r="D24" s="9" t="str">
        <f>IF(C24="United States",#REF!, "")</f>
        <v/>
      </c>
      <c r="E24" s="9" t="s">
        <v>82</v>
      </c>
      <c r="F24" s="9" t="s">
        <v>788</v>
      </c>
      <c r="G24" s="9" t="s">
        <v>169</v>
      </c>
      <c r="H24" s="10" t="s">
        <v>4</v>
      </c>
      <c r="I24" s="10" t="s">
        <v>1807</v>
      </c>
      <c r="J24" s="11">
        <v>1009883.3996023946</v>
      </c>
      <c r="K24" s="11">
        <v>1009883.3996023946</v>
      </c>
      <c r="L24" s="11">
        <v>0</v>
      </c>
      <c r="M24" s="11">
        <v>1</v>
      </c>
      <c r="N24" s="11">
        <v>1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9680.4794440143396</v>
      </c>
      <c r="V24" s="11">
        <v>0</v>
      </c>
      <c r="W24" s="11">
        <v>0</v>
      </c>
      <c r="X24" s="11">
        <v>0</v>
      </c>
      <c r="Y24" s="11">
        <v>22635.789343262277</v>
      </c>
      <c r="Z24" s="11">
        <v>8145.2832315642881</v>
      </c>
      <c r="AA24" s="9" t="s">
        <v>6</v>
      </c>
      <c r="AB24" s="9" t="s">
        <v>96</v>
      </c>
      <c r="AC24" s="9" t="s">
        <v>96</v>
      </c>
      <c r="AD24" s="9" t="s">
        <v>192</v>
      </c>
      <c r="AE24" s="9" t="s">
        <v>232</v>
      </c>
      <c r="AF24" s="9" t="s">
        <v>6</v>
      </c>
      <c r="AG24" s="9" t="s">
        <v>96</v>
      </c>
      <c r="AH24" s="9" t="s">
        <v>96</v>
      </c>
      <c r="AI24" s="9" t="s">
        <v>192</v>
      </c>
      <c r="AJ24" s="9" t="s">
        <v>141</v>
      </c>
      <c r="AK24" s="12">
        <v>2.3575048172069828E-2</v>
      </c>
      <c r="AL24" s="12">
        <v>0</v>
      </c>
      <c r="AM24" s="12">
        <v>0</v>
      </c>
      <c r="AN24" s="12">
        <v>0</v>
      </c>
      <c r="AO24" s="12">
        <v>1.8764797000473881E-2</v>
      </c>
      <c r="AP24" s="12">
        <v>0.125</v>
      </c>
      <c r="AQ24" s="12">
        <v>0</v>
      </c>
      <c r="AR24" s="12">
        <v>0</v>
      </c>
      <c r="AS24" s="12">
        <v>0</v>
      </c>
      <c r="AT24" s="12">
        <v>7.4999999999999997E-3</v>
      </c>
      <c r="AU24" s="11">
        <v>23808.049793800095</v>
      </c>
      <c r="AV24" s="11">
        <v>0</v>
      </c>
      <c r="AW24" s="11">
        <v>0</v>
      </c>
      <c r="AX24" s="11">
        <v>0</v>
      </c>
      <c r="AY24" s="11">
        <v>18950.256987687379</v>
      </c>
      <c r="AZ24" s="11">
        <v>126235.42495029932</v>
      </c>
      <c r="BA24" s="11">
        <v>0</v>
      </c>
      <c r="BB24" s="11">
        <v>0</v>
      </c>
      <c r="BC24" s="11">
        <v>0</v>
      </c>
      <c r="BD24" s="11">
        <v>7574.1254970179589</v>
      </c>
    </row>
    <row r="25" spans="1:56" x14ac:dyDescent="0.25">
      <c r="A25" s="9" t="s">
        <v>2</v>
      </c>
      <c r="B25" s="9" t="s">
        <v>40</v>
      </c>
      <c r="C25" s="9" t="s">
        <v>40</v>
      </c>
      <c r="D25" s="9" t="str">
        <f>IF(C25="United States",#REF!, "")</f>
        <v/>
      </c>
      <c r="E25" s="9" t="s">
        <v>82</v>
      </c>
      <c r="F25" s="9" t="s">
        <v>786</v>
      </c>
      <c r="G25" s="9" t="s">
        <v>169</v>
      </c>
      <c r="H25" s="10" t="s">
        <v>4</v>
      </c>
      <c r="I25" s="10" t="s">
        <v>1807</v>
      </c>
      <c r="J25" s="11">
        <v>531718.25477853557</v>
      </c>
      <c r="K25" s="11">
        <v>531718.25477853557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5096.9128093573518</v>
      </c>
      <c r="V25" s="11">
        <v>0</v>
      </c>
      <c r="W25" s="11">
        <v>0</v>
      </c>
      <c r="X25" s="11">
        <v>0</v>
      </c>
      <c r="Y25" s="11">
        <v>11918.071343555786</v>
      </c>
      <c r="Z25" s="11">
        <v>4288.6097407576053</v>
      </c>
      <c r="AA25" s="9" t="s">
        <v>6</v>
      </c>
      <c r="AB25" s="9" t="s">
        <v>96</v>
      </c>
      <c r="AC25" s="9" t="s">
        <v>96</v>
      </c>
      <c r="AD25" s="9" t="s">
        <v>192</v>
      </c>
      <c r="AE25" s="9" t="s">
        <v>232</v>
      </c>
      <c r="AF25" s="9" t="s">
        <v>6</v>
      </c>
      <c r="AG25" s="9" t="s">
        <v>96</v>
      </c>
      <c r="AH25" s="9" t="s">
        <v>96</v>
      </c>
      <c r="AI25" s="9" t="s">
        <v>192</v>
      </c>
      <c r="AJ25" s="9" t="s">
        <v>141</v>
      </c>
      <c r="AK25" s="12">
        <v>2.3575048172069828E-2</v>
      </c>
      <c r="AL25" s="12">
        <v>0</v>
      </c>
      <c r="AM25" s="12">
        <v>0</v>
      </c>
      <c r="AN25" s="12">
        <v>0</v>
      </c>
      <c r="AO25" s="12">
        <v>1.8764797000473881E-2</v>
      </c>
      <c r="AP25" s="12">
        <v>0.125</v>
      </c>
      <c r="AQ25" s="12">
        <v>0</v>
      </c>
      <c r="AR25" s="12">
        <v>0</v>
      </c>
      <c r="AS25" s="12">
        <v>0</v>
      </c>
      <c r="AT25" s="12">
        <v>7.4999999999999997E-3</v>
      </c>
      <c r="AU25" s="11">
        <v>12535.283470372875</v>
      </c>
      <c r="AV25" s="11">
        <v>0</v>
      </c>
      <c r="AW25" s="11">
        <v>0</v>
      </c>
      <c r="AX25" s="11">
        <v>0</v>
      </c>
      <c r="AY25" s="11">
        <v>9977.585112365472</v>
      </c>
      <c r="AZ25" s="11">
        <v>66464.781847316946</v>
      </c>
      <c r="BA25" s="11">
        <v>0</v>
      </c>
      <c r="BB25" s="11">
        <v>0</v>
      </c>
      <c r="BC25" s="11">
        <v>0</v>
      </c>
      <c r="BD25" s="11">
        <v>3987.8869108390168</v>
      </c>
    </row>
    <row r="26" spans="1:56" x14ac:dyDescent="0.25">
      <c r="A26" s="9" t="s">
        <v>2</v>
      </c>
      <c r="B26" s="9" t="s">
        <v>40</v>
      </c>
      <c r="C26" s="9" t="s">
        <v>40</v>
      </c>
      <c r="D26" s="9" t="str">
        <f>IF(C26="United States",#REF!, "")</f>
        <v/>
      </c>
      <c r="E26" s="9" t="s">
        <v>82</v>
      </c>
      <c r="F26" s="9" t="s">
        <v>1058</v>
      </c>
      <c r="G26" s="9" t="s">
        <v>230</v>
      </c>
      <c r="H26" s="10" t="s">
        <v>4</v>
      </c>
      <c r="I26" s="10" t="s">
        <v>1783</v>
      </c>
      <c r="J26" s="11">
        <v>745112.32061082928</v>
      </c>
      <c r="K26" s="11">
        <v>745112.32061082928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7142.4527881088397</v>
      </c>
      <c r="V26" s="11">
        <v>0</v>
      </c>
      <c r="W26" s="11">
        <v>0</v>
      </c>
      <c r="X26" s="11">
        <v>0</v>
      </c>
      <c r="Y26" s="11">
        <v>16701.141471437695</v>
      </c>
      <c r="Z26" s="11">
        <v>6009.7540895244492</v>
      </c>
      <c r="AA26" s="9" t="s">
        <v>6</v>
      </c>
      <c r="AB26" s="9" t="s">
        <v>96</v>
      </c>
      <c r="AC26" s="9" t="s">
        <v>96</v>
      </c>
      <c r="AD26" s="9" t="s">
        <v>192</v>
      </c>
      <c r="AE26" s="9" t="s">
        <v>232</v>
      </c>
      <c r="AF26" s="9" t="s">
        <v>6</v>
      </c>
      <c r="AG26" s="9" t="s">
        <v>96</v>
      </c>
      <c r="AH26" s="9" t="s">
        <v>96</v>
      </c>
      <c r="AI26" s="9" t="s">
        <v>192</v>
      </c>
      <c r="AJ26" s="9" t="s">
        <v>141</v>
      </c>
      <c r="AK26" s="12">
        <v>2.3575048172069828E-2</v>
      </c>
      <c r="AL26" s="12">
        <v>0</v>
      </c>
      <c r="AM26" s="12">
        <v>0</v>
      </c>
      <c r="AN26" s="12">
        <v>0</v>
      </c>
      <c r="AO26" s="12">
        <v>1.8764797000473881E-2</v>
      </c>
      <c r="AP26" s="12">
        <v>0.125</v>
      </c>
      <c r="AQ26" s="12">
        <v>0</v>
      </c>
      <c r="AR26" s="12">
        <v>0</v>
      </c>
      <c r="AS26" s="12">
        <v>0</v>
      </c>
      <c r="AT26" s="12">
        <v>7.4999999999999997E-3</v>
      </c>
      <c r="AU26" s="11">
        <v>17566.05885200304</v>
      </c>
      <c r="AV26" s="11">
        <v>0</v>
      </c>
      <c r="AW26" s="11">
        <v>0</v>
      </c>
      <c r="AX26" s="11">
        <v>0</v>
      </c>
      <c r="AY26" s="11">
        <v>13981.881438814222</v>
      </c>
      <c r="AZ26" s="11">
        <v>93139.04007635366</v>
      </c>
      <c r="BA26" s="11">
        <v>0</v>
      </c>
      <c r="BB26" s="11">
        <v>0</v>
      </c>
      <c r="BC26" s="11">
        <v>0</v>
      </c>
      <c r="BD26" s="11">
        <v>5588.3424045812189</v>
      </c>
    </row>
    <row r="27" spans="1:56" x14ac:dyDescent="0.25">
      <c r="A27" s="9" t="s">
        <v>2</v>
      </c>
      <c r="B27" s="9" t="s">
        <v>40</v>
      </c>
      <c r="C27" s="9" t="s">
        <v>40</v>
      </c>
      <c r="D27" s="9" t="str">
        <f>IF(C27="United States",#REF!, "")</f>
        <v/>
      </c>
      <c r="E27" s="9" t="s">
        <v>82</v>
      </c>
      <c r="F27" s="9" t="s">
        <v>792</v>
      </c>
      <c r="G27" s="9" t="s">
        <v>169</v>
      </c>
      <c r="H27" s="10" t="s">
        <v>4</v>
      </c>
      <c r="I27" s="10" t="s">
        <v>1807</v>
      </c>
      <c r="J27" s="11">
        <v>550611.21098071034</v>
      </c>
      <c r="K27" s="11">
        <v>550611.21098071034</v>
      </c>
      <c r="L27" s="11">
        <v>0</v>
      </c>
      <c r="M27" s="11">
        <v>2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5278.0157705742831</v>
      </c>
      <c r="V27" s="11">
        <v>0</v>
      </c>
      <c r="W27" s="11">
        <v>0</v>
      </c>
      <c r="X27" s="11">
        <v>0</v>
      </c>
      <c r="Y27" s="11">
        <v>12341.542980808443</v>
      </c>
      <c r="Z27" s="11">
        <v>4440.9921637272673</v>
      </c>
      <c r="AA27" s="9" t="s">
        <v>6</v>
      </c>
      <c r="AB27" s="9" t="s">
        <v>96</v>
      </c>
      <c r="AC27" s="9" t="s">
        <v>96</v>
      </c>
      <c r="AD27" s="9" t="s">
        <v>192</v>
      </c>
      <c r="AE27" s="9" t="s">
        <v>232</v>
      </c>
      <c r="AF27" s="9" t="s">
        <v>6</v>
      </c>
      <c r="AG27" s="9" t="s">
        <v>96</v>
      </c>
      <c r="AH27" s="9" t="s">
        <v>96</v>
      </c>
      <c r="AI27" s="9" t="s">
        <v>192</v>
      </c>
      <c r="AJ27" s="9" t="s">
        <v>141</v>
      </c>
      <c r="AK27" s="12">
        <v>2.3575048172069828E-2</v>
      </c>
      <c r="AL27" s="12">
        <v>0</v>
      </c>
      <c r="AM27" s="12">
        <v>0</v>
      </c>
      <c r="AN27" s="12">
        <v>0</v>
      </c>
      <c r="AO27" s="12">
        <v>1.8764797000473881E-2</v>
      </c>
      <c r="AP27" s="12">
        <v>0.125</v>
      </c>
      <c r="AQ27" s="12">
        <v>0</v>
      </c>
      <c r="AR27" s="12">
        <v>0</v>
      </c>
      <c r="AS27" s="12">
        <v>0</v>
      </c>
      <c r="AT27" s="12">
        <v>7.4999999999999997E-3</v>
      </c>
      <c r="AU27" s="11">
        <v>12980.685822951949</v>
      </c>
      <c r="AV27" s="11">
        <v>0</v>
      </c>
      <c r="AW27" s="11">
        <v>0</v>
      </c>
      <c r="AX27" s="11">
        <v>0</v>
      </c>
      <c r="AY27" s="11">
        <v>10332.107600238125</v>
      </c>
      <c r="AZ27" s="11">
        <v>68826.401372588793</v>
      </c>
      <c r="BA27" s="11">
        <v>0</v>
      </c>
      <c r="BB27" s="11">
        <v>0</v>
      </c>
      <c r="BC27" s="11">
        <v>0</v>
      </c>
      <c r="BD27" s="11">
        <v>4129.5840823553272</v>
      </c>
    </row>
    <row r="28" spans="1:56" x14ac:dyDescent="0.25">
      <c r="A28" s="9" t="s">
        <v>2</v>
      </c>
      <c r="B28" s="9" t="s">
        <v>40</v>
      </c>
      <c r="C28" s="9" t="s">
        <v>40</v>
      </c>
      <c r="D28" s="9" t="str">
        <f>IF(C28="United States",#REF!, "")</f>
        <v/>
      </c>
      <c r="E28" s="9" t="s">
        <v>82</v>
      </c>
      <c r="F28" s="9" t="s">
        <v>790</v>
      </c>
      <c r="G28" s="9" t="s">
        <v>169</v>
      </c>
      <c r="H28" s="10" t="s">
        <v>4</v>
      </c>
      <c r="I28" s="10" t="s">
        <v>1783</v>
      </c>
      <c r="J28" s="11">
        <v>228747.644414368</v>
      </c>
      <c r="K28" s="11">
        <v>228747.644414368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2192.7153872336421</v>
      </c>
      <c r="V28" s="11">
        <v>0</v>
      </c>
      <c r="W28" s="11">
        <v>0</v>
      </c>
      <c r="X28" s="11">
        <v>0</v>
      </c>
      <c r="Y28" s="11">
        <v>5127.2092340261333</v>
      </c>
      <c r="Z28" s="11">
        <v>1844.9796808639057</v>
      </c>
      <c r="AA28" s="9" t="s">
        <v>6</v>
      </c>
      <c r="AB28" s="9" t="s">
        <v>96</v>
      </c>
      <c r="AC28" s="9" t="s">
        <v>96</v>
      </c>
      <c r="AD28" s="9" t="s">
        <v>192</v>
      </c>
      <c r="AE28" s="9" t="s">
        <v>232</v>
      </c>
      <c r="AF28" s="9" t="s">
        <v>6</v>
      </c>
      <c r="AG28" s="9" t="s">
        <v>96</v>
      </c>
      <c r="AH28" s="9" t="s">
        <v>96</v>
      </c>
      <c r="AI28" s="9" t="s">
        <v>192</v>
      </c>
      <c r="AJ28" s="9" t="s">
        <v>141</v>
      </c>
      <c r="AK28" s="12">
        <v>2.3575048172069828E-2</v>
      </c>
      <c r="AL28" s="12">
        <v>0</v>
      </c>
      <c r="AM28" s="12">
        <v>0</v>
      </c>
      <c r="AN28" s="12">
        <v>0</v>
      </c>
      <c r="AO28" s="12">
        <v>1.8764797000473881E-2</v>
      </c>
      <c r="AP28" s="12">
        <v>0.125</v>
      </c>
      <c r="AQ28" s="12">
        <v>0</v>
      </c>
      <c r="AR28" s="12">
        <v>0</v>
      </c>
      <c r="AS28" s="12">
        <v>0</v>
      </c>
      <c r="AT28" s="12">
        <v>7.4999999999999997E-3</v>
      </c>
      <c r="AU28" s="11">
        <v>5392.7367363162257</v>
      </c>
      <c r="AV28" s="11">
        <v>0</v>
      </c>
      <c r="AW28" s="11">
        <v>0</v>
      </c>
      <c r="AX28" s="11">
        <v>0</v>
      </c>
      <c r="AY28" s="11">
        <v>4292.4031117721988</v>
      </c>
      <c r="AZ28" s="11">
        <v>28593.455551796</v>
      </c>
      <c r="BA28" s="11">
        <v>0</v>
      </c>
      <c r="BB28" s="11">
        <v>0</v>
      </c>
      <c r="BC28" s="11">
        <v>0</v>
      </c>
      <c r="BD28" s="11">
        <v>1715.6073331077598</v>
      </c>
    </row>
    <row r="29" spans="1:56" x14ac:dyDescent="0.25">
      <c r="A29" s="9" t="s">
        <v>2</v>
      </c>
      <c r="B29" s="9" t="s">
        <v>40</v>
      </c>
      <c r="C29" s="9" t="s">
        <v>40</v>
      </c>
      <c r="D29" s="9" t="str">
        <f>IF(C29="United States",#REF!, "")</f>
        <v/>
      </c>
      <c r="E29" s="9" t="s">
        <v>82</v>
      </c>
      <c r="F29" s="9" t="s">
        <v>796</v>
      </c>
      <c r="G29" s="9" t="s">
        <v>169</v>
      </c>
      <c r="H29" s="10" t="s">
        <v>4</v>
      </c>
      <c r="I29" s="10" t="s">
        <v>1807</v>
      </c>
      <c r="J29" s="11">
        <v>1069609.0084271163</v>
      </c>
      <c r="K29" s="11">
        <v>1069609.0084271163</v>
      </c>
      <c r="L29" s="11">
        <v>0</v>
      </c>
      <c r="M29" s="11">
        <v>1</v>
      </c>
      <c r="N29" s="11">
        <v>0</v>
      </c>
      <c r="O29" s="11">
        <v>1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10252.993586475337</v>
      </c>
      <c r="V29" s="11">
        <v>0</v>
      </c>
      <c r="W29" s="11">
        <v>0</v>
      </c>
      <c r="X29" s="11">
        <v>0</v>
      </c>
      <c r="Y29" s="11">
        <v>23974.494683192377</v>
      </c>
      <c r="Z29" s="11">
        <v>8627.0041908814819</v>
      </c>
      <c r="AA29" s="9" t="s">
        <v>6</v>
      </c>
      <c r="AB29" s="9" t="s">
        <v>96</v>
      </c>
      <c r="AC29" s="9" t="s">
        <v>96</v>
      </c>
      <c r="AD29" s="9" t="s">
        <v>192</v>
      </c>
      <c r="AE29" s="9" t="s">
        <v>232</v>
      </c>
      <c r="AF29" s="9" t="s">
        <v>6</v>
      </c>
      <c r="AG29" s="9" t="s">
        <v>96</v>
      </c>
      <c r="AH29" s="9" t="s">
        <v>96</v>
      </c>
      <c r="AI29" s="9" t="s">
        <v>192</v>
      </c>
      <c r="AJ29" s="9" t="s">
        <v>141</v>
      </c>
      <c r="AK29" s="12">
        <v>2.3575048172069828E-2</v>
      </c>
      <c r="AL29" s="12">
        <v>0</v>
      </c>
      <c r="AM29" s="12">
        <v>0</v>
      </c>
      <c r="AN29" s="12">
        <v>0</v>
      </c>
      <c r="AO29" s="12">
        <v>1.8764797000473881E-2</v>
      </c>
      <c r="AP29" s="12">
        <v>0.125</v>
      </c>
      <c r="AQ29" s="12">
        <v>0</v>
      </c>
      <c r="AR29" s="12">
        <v>0</v>
      </c>
      <c r="AS29" s="12">
        <v>0</v>
      </c>
      <c r="AT29" s="12">
        <v>7.4999999999999997E-3</v>
      </c>
      <c r="AU29" s="11">
        <v>25216.083898949109</v>
      </c>
      <c r="AV29" s="11">
        <v>0</v>
      </c>
      <c r="AW29" s="11">
        <v>0</v>
      </c>
      <c r="AX29" s="11">
        <v>0</v>
      </c>
      <c r="AY29" s="11">
        <v>20070.995913012994</v>
      </c>
      <c r="AZ29" s="11">
        <v>133701.12605338954</v>
      </c>
      <c r="BA29" s="11">
        <v>0</v>
      </c>
      <c r="BB29" s="11">
        <v>0</v>
      </c>
      <c r="BC29" s="11">
        <v>0</v>
      </c>
      <c r="BD29" s="11">
        <v>8022.0675632033717</v>
      </c>
    </row>
    <row r="30" spans="1:56" x14ac:dyDescent="0.25">
      <c r="A30" s="9" t="s">
        <v>2</v>
      </c>
      <c r="B30" s="9" t="s">
        <v>40</v>
      </c>
      <c r="C30" s="9" t="s">
        <v>40</v>
      </c>
      <c r="D30" s="9" t="str">
        <f>IF(C30="United States",#REF!, "")</f>
        <v/>
      </c>
      <c r="E30" s="9" t="s">
        <v>82</v>
      </c>
      <c r="F30" s="9" t="s">
        <v>812</v>
      </c>
      <c r="G30" s="9" t="s">
        <v>169</v>
      </c>
      <c r="H30" s="10" t="s">
        <v>4</v>
      </c>
      <c r="I30" s="10" t="s">
        <v>1807</v>
      </c>
      <c r="J30" s="11">
        <v>729107.38107208058</v>
      </c>
      <c r="K30" s="11">
        <v>729107.38107208058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6993.6002179752395</v>
      </c>
      <c r="V30" s="11">
        <v>18285.35056991443</v>
      </c>
      <c r="W30" s="11">
        <v>0</v>
      </c>
      <c r="X30" s="11">
        <v>0</v>
      </c>
      <c r="Y30" s="11">
        <v>16353.080671326119</v>
      </c>
      <c r="Z30" s="11">
        <v>6138.1545367160579</v>
      </c>
      <c r="AA30" s="9" t="s">
        <v>6</v>
      </c>
      <c r="AB30" s="9" t="s">
        <v>84</v>
      </c>
      <c r="AC30" s="9" t="s">
        <v>96</v>
      </c>
      <c r="AD30" s="9" t="s">
        <v>192</v>
      </c>
      <c r="AE30" s="9" t="s">
        <v>232</v>
      </c>
      <c r="AF30" s="9" t="s">
        <v>6</v>
      </c>
      <c r="AG30" s="9" t="s">
        <v>71</v>
      </c>
      <c r="AH30" s="9" t="s">
        <v>96</v>
      </c>
      <c r="AI30" s="9" t="s">
        <v>192</v>
      </c>
      <c r="AJ30" s="9" t="s">
        <v>141</v>
      </c>
      <c r="AK30" s="12">
        <v>2.3575048172069828E-2</v>
      </c>
      <c r="AL30" s="12">
        <v>2.5100000000000004E-2</v>
      </c>
      <c r="AM30" s="12">
        <v>0</v>
      </c>
      <c r="AN30" s="12">
        <v>0</v>
      </c>
      <c r="AO30" s="12">
        <v>1.8764797000473881E-2</v>
      </c>
      <c r="AP30" s="12">
        <v>0.125</v>
      </c>
      <c r="AQ30" s="12">
        <v>0.12</v>
      </c>
      <c r="AR30" s="12">
        <v>0</v>
      </c>
      <c r="AS30" s="12">
        <v>0</v>
      </c>
      <c r="AT30" s="12">
        <v>7.4999999999999997E-3</v>
      </c>
      <c r="AU30" s="11">
        <v>17188.741631385972</v>
      </c>
      <c r="AV30" s="11">
        <v>18300.595264909225</v>
      </c>
      <c r="AW30" s="11">
        <v>0</v>
      </c>
      <c r="AX30" s="11">
        <v>0</v>
      </c>
      <c r="AY30" s="11">
        <v>13681.551997364744</v>
      </c>
      <c r="AZ30" s="11">
        <v>91138.422634010072</v>
      </c>
      <c r="BA30" s="11">
        <v>87492.885728649664</v>
      </c>
      <c r="BB30" s="11">
        <v>0</v>
      </c>
      <c r="BC30" s="11">
        <v>0</v>
      </c>
      <c r="BD30" s="11">
        <v>5468.305358040604</v>
      </c>
    </row>
    <row r="31" spans="1:56" x14ac:dyDescent="0.25">
      <c r="A31" s="9" t="s">
        <v>2</v>
      </c>
      <c r="B31" s="9" t="s">
        <v>40</v>
      </c>
      <c r="C31" s="9" t="s">
        <v>40</v>
      </c>
      <c r="D31" s="9" t="str">
        <f>IF(C31="United States",#REF!, "")</f>
        <v/>
      </c>
      <c r="E31" s="9" t="s">
        <v>82</v>
      </c>
      <c r="F31" s="9" t="s">
        <v>1712</v>
      </c>
      <c r="G31" s="9" t="s">
        <v>230</v>
      </c>
      <c r="H31" s="10" t="s">
        <v>4</v>
      </c>
      <c r="I31" s="10" t="s">
        <v>1807</v>
      </c>
      <c r="J31" s="11">
        <v>868466.86550231953</v>
      </c>
      <c r="K31" s="11">
        <v>868466.86550231953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8330.3368167121062</v>
      </c>
      <c r="V31" s="11">
        <v>21780.359802028532</v>
      </c>
      <c r="W31" s="11">
        <v>0</v>
      </c>
      <c r="X31" s="11">
        <v>0</v>
      </c>
      <c r="Y31" s="11">
        <v>19478.7614014418</v>
      </c>
      <c r="Z31" s="11">
        <v>7311.383712276016</v>
      </c>
      <c r="AA31" s="9" t="s">
        <v>6</v>
      </c>
      <c r="AB31" s="9" t="s">
        <v>84</v>
      </c>
      <c r="AC31" s="9" t="s">
        <v>96</v>
      </c>
      <c r="AD31" s="9" t="s">
        <v>192</v>
      </c>
      <c r="AE31" s="9" t="s">
        <v>232</v>
      </c>
      <c r="AF31" s="9" t="s">
        <v>6</v>
      </c>
      <c r="AG31" s="9" t="s">
        <v>71</v>
      </c>
      <c r="AH31" s="9" t="s">
        <v>96</v>
      </c>
      <c r="AI31" s="9" t="s">
        <v>192</v>
      </c>
      <c r="AJ31" s="9" t="s">
        <v>141</v>
      </c>
      <c r="AK31" s="12">
        <v>2.3575048172069828E-2</v>
      </c>
      <c r="AL31" s="12">
        <v>2.5100000000000004E-2</v>
      </c>
      <c r="AM31" s="12">
        <v>0</v>
      </c>
      <c r="AN31" s="12">
        <v>0</v>
      </c>
      <c r="AO31" s="12">
        <v>1.8764797000473881E-2</v>
      </c>
      <c r="AP31" s="12">
        <v>0.125</v>
      </c>
      <c r="AQ31" s="12">
        <v>0.12</v>
      </c>
      <c r="AR31" s="12">
        <v>0</v>
      </c>
      <c r="AS31" s="12">
        <v>0</v>
      </c>
      <c r="AT31" s="12">
        <v>7.4999999999999997E-3</v>
      </c>
      <c r="AU31" s="11">
        <v>20474.148190063672</v>
      </c>
      <c r="AV31" s="11">
        <v>21798.518324108223</v>
      </c>
      <c r="AW31" s="11">
        <v>0</v>
      </c>
      <c r="AX31" s="11">
        <v>0</v>
      </c>
      <c r="AY31" s="11">
        <v>16296.604432788879</v>
      </c>
      <c r="AZ31" s="11">
        <v>108558.35818778994</v>
      </c>
      <c r="BA31" s="11">
        <v>104216.02386027834</v>
      </c>
      <c r="BB31" s="11">
        <v>0</v>
      </c>
      <c r="BC31" s="11">
        <v>0</v>
      </c>
      <c r="BD31" s="11">
        <v>6513.501491267396</v>
      </c>
    </row>
    <row r="32" spans="1:56" x14ac:dyDescent="0.25">
      <c r="A32" s="9" t="s">
        <v>2</v>
      </c>
      <c r="B32" s="9" t="s">
        <v>40</v>
      </c>
      <c r="C32" s="9" t="s">
        <v>40</v>
      </c>
      <c r="D32" s="9" t="str">
        <f>IF(C32="United States",#REF!, "")</f>
        <v/>
      </c>
      <c r="E32" s="9" t="s">
        <v>82</v>
      </c>
      <c r="F32" s="9" t="s">
        <v>814</v>
      </c>
      <c r="G32" s="9" t="s">
        <v>169</v>
      </c>
      <c r="H32" s="10" t="s">
        <v>4</v>
      </c>
      <c r="I32" s="10" t="s">
        <v>1783</v>
      </c>
      <c r="J32" s="11">
        <v>724586.53060647519</v>
      </c>
      <c r="K32" s="11">
        <v>724586.53060647519</v>
      </c>
      <c r="L32" s="11">
        <v>0</v>
      </c>
      <c r="M32" s="11">
        <v>1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6950.2362065518473</v>
      </c>
      <c r="V32" s="11">
        <v>18171.971748380354</v>
      </c>
      <c r="W32" s="11">
        <v>0</v>
      </c>
      <c r="X32" s="11">
        <v>0</v>
      </c>
      <c r="Y32" s="11">
        <v>16251.682942697533</v>
      </c>
      <c r="Z32" s="11">
        <v>6100.0947398800054</v>
      </c>
      <c r="AA32" s="9" t="s">
        <v>6</v>
      </c>
      <c r="AB32" s="9" t="s">
        <v>84</v>
      </c>
      <c r="AC32" s="9" t="s">
        <v>96</v>
      </c>
      <c r="AD32" s="9" t="s">
        <v>192</v>
      </c>
      <c r="AE32" s="9" t="s">
        <v>232</v>
      </c>
      <c r="AF32" s="9" t="s">
        <v>6</v>
      </c>
      <c r="AG32" s="9" t="s">
        <v>96</v>
      </c>
      <c r="AH32" s="9" t="s">
        <v>96</v>
      </c>
      <c r="AI32" s="9" t="s">
        <v>192</v>
      </c>
      <c r="AJ32" s="9" t="s">
        <v>141</v>
      </c>
      <c r="AK32" s="12">
        <v>2.3575048172069828E-2</v>
      </c>
      <c r="AL32" s="12">
        <v>2.5100000000000004E-2</v>
      </c>
      <c r="AM32" s="12">
        <v>0</v>
      </c>
      <c r="AN32" s="12">
        <v>0</v>
      </c>
      <c r="AO32" s="12">
        <v>1.8764797000473881E-2</v>
      </c>
      <c r="AP32" s="12">
        <v>0.125</v>
      </c>
      <c r="AQ32" s="12">
        <v>0</v>
      </c>
      <c r="AR32" s="12">
        <v>0</v>
      </c>
      <c r="AS32" s="12">
        <v>0</v>
      </c>
      <c r="AT32" s="12">
        <v>7.4999999999999997E-3</v>
      </c>
      <c r="AU32" s="11">
        <v>17082.162363880601</v>
      </c>
      <c r="AV32" s="11">
        <v>18187.121918222529</v>
      </c>
      <c r="AW32" s="11">
        <v>0</v>
      </c>
      <c r="AX32" s="11">
        <v>0</v>
      </c>
      <c r="AY32" s="11">
        <v>13596.719156108162</v>
      </c>
      <c r="AZ32" s="11">
        <v>90573.316325809399</v>
      </c>
      <c r="BA32" s="11">
        <v>0</v>
      </c>
      <c r="BB32" s="11">
        <v>0</v>
      </c>
      <c r="BC32" s="11">
        <v>0</v>
      </c>
      <c r="BD32" s="11">
        <v>5434.3989795485641</v>
      </c>
    </row>
    <row r="33" spans="1:56" x14ac:dyDescent="0.25">
      <c r="A33" s="9" t="s">
        <v>2</v>
      </c>
      <c r="B33" s="9" t="s">
        <v>40</v>
      </c>
      <c r="C33" s="9" t="s">
        <v>40</v>
      </c>
      <c r="D33" s="9" t="str">
        <f>IF(C33="United States",#REF!, "")</f>
        <v/>
      </c>
      <c r="E33" s="9" t="s">
        <v>82</v>
      </c>
      <c r="F33" s="9" t="s">
        <v>816</v>
      </c>
      <c r="G33" s="9" t="s">
        <v>169</v>
      </c>
      <c r="H33" s="10" t="s">
        <v>4</v>
      </c>
      <c r="I33" s="10" t="s">
        <v>1807</v>
      </c>
      <c r="J33" s="11">
        <v>880001.15975711588</v>
      </c>
      <c r="K33" s="11">
        <v>880001.15975711588</v>
      </c>
      <c r="L33" s="11">
        <v>0</v>
      </c>
      <c r="M33" s="11">
        <v>2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8435.4620950215867</v>
      </c>
      <c r="V33" s="11">
        <v>0</v>
      </c>
      <c r="W33" s="11">
        <v>0</v>
      </c>
      <c r="X33" s="11">
        <v>0</v>
      </c>
      <c r="Y33" s="11">
        <v>19724.575017206113</v>
      </c>
      <c r="Z33" s="11">
        <v>7097.7091940998871</v>
      </c>
      <c r="AA33" s="9" t="s">
        <v>6</v>
      </c>
      <c r="AB33" s="9" t="s">
        <v>96</v>
      </c>
      <c r="AC33" s="9" t="s">
        <v>96</v>
      </c>
      <c r="AD33" s="9" t="s">
        <v>192</v>
      </c>
      <c r="AE33" s="9" t="s">
        <v>232</v>
      </c>
      <c r="AF33" s="9" t="s">
        <v>6</v>
      </c>
      <c r="AG33" s="9" t="s">
        <v>96</v>
      </c>
      <c r="AH33" s="9" t="s">
        <v>96</v>
      </c>
      <c r="AI33" s="9" t="s">
        <v>192</v>
      </c>
      <c r="AJ33" s="9" t="s">
        <v>141</v>
      </c>
      <c r="AK33" s="12">
        <v>2.3575048172069828E-2</v>
      </c>
      <c r="AL33" s="12">
        <v>0</v>
      </c>
      <c r="AM33" s="12">
        <v>0</v>
      </c>
      <c r="AN33" s="12">
        <v>0</v>
      </c>
      <c r="AO33" s="12">
        <v>1.8764797000473881E-2</v>
      </c>
      <c r="AP33" s="12">
        <v>0.125</v>
      </c>
      <c r="AQ33" s="12">
        <v>0</v>
      </c>
      <c r="AR33" s="12">
        <v>0</v>
      </c>
      <c r="AS33" s="12">
        <v>0</v>
      </c>
      <c r="AT33" s="12">
        <v>7.4999999999999997E-3</v>
      </c>
      <c r="AU33" s="11">
        <v>20746.069732751323</v>
      </c>
      <c r="AV33" s="11">
        <v>0</v>
      </c>
      <c r="AW33" s="11">
        <v>0</v>
      </c>
      <c r="AX33" s="11">
        <v>0</v>
      </c>
      <c r="AY33" s="11">
        <v>16513.043123023865</v>
      </c>
      <c r="AZ33" s="11">
        <v>110000.14496963948</v>
      </c>
      <c r="BA33" s="11">
        <v>0</v>
      </c>
      <c r="BB33" s="11">
        <v>0</v>
      </c>
      <c r="BC33" s="11">
        <v>0</v>
      </c>
      <c r="BD33" s="11">
        <v>6600.0086981783688</v>
      </c>
    </row>
    <row r="34" spans="1:56" x14ac:dyDescent="0.25">
      <c r="A34" s="9" t="s">
        <v>2</v>
      </c>
      <c r="B34" s="9" t="s">
        <v>40</v>
      </c>
      <c r="C34" s="9" t="s">
        <v>40</v>
      </c>
      <c r="D34" s="9" t="str">
        <f>IF(C34="United States",#REF!, "")</f>
        <v/>
      </c>
      <c r="E34" s="9" t="s">
        <v>82</v>
      </c>
      <c r="F34" s="9" t="s">
        <v>794</v>
      </c>
      <c r="G34" s="9" t="s">
        <v>169</v>
      </c>
      <c r="H34" s="10" t="s">
        <v>4</v>
      </c>
      <c r="I34" s="10" t="s">
        <v>1783</v>
      </c>
      <c r="J34" s="11">
        <v>549691.78284198954</v>
      </c>
      <c r="K34" s="11">
        <v>549691.78284198954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5269.2023717198826</v>
      </c>
      <c r="V34" s="11">
        <v>0</v>
      </c>
      <c r="W34" s="11">
        <v>0</v>
      </c>
      <c r="X34" s="11">
        <v>0</v>
      </c>
      <c r="Y34" s="11">
        <v>12320.934679223787</v>
      </c>
      <c r="Z34" s="11">
        <v>4433.5764535532981</v>
      </c>
      <c r="AA34" s="9" t="s">
        <v>6</v>
      </c>
      <c r="AB34" s="9" t="s">
        <v>96</v>
      </c>
      <c r="AC34" s="9" t="s">
        <v>96</v>
      </c>
      <c r="AD34" s="9" t="s">
        <v>192</v>
      </c>
      <c r="AE34" s="9" t="s">
        <v>232</v>
      </c>
      <c r="AF34" s="9" t="s">
        <v>6</v>
      </c>
      <c r="AG34" s="9" t="s">
        <v>96</v>
      </c>
      <c r="AH34" s="9" t="s">
        <v>96</v>
      </c>
      <c r="AI34" s="9" t="s">
        <v>192</v>
      </c>
      <c r="AJ34" s="9" t="s">
        <v>141</v>
      </c>
      <c r="AK34" s="12">
        <v>2.3575048172069828E-2</v>
      </c>
      <c r="AL34" s="12">
        <v>0</v>
      </c>
      <c r="AM34" s="12">
        <v>0</v>
      </c>
      <c r="AN34" s="12">
        <v>0</v>
      </c>
      <c r="AO34" s="12">
        <v>1.8764797000473881E-2</v>
      </c>
      <c r="AP34" s="12">
        <v>0.125</v>
      </c>
      <c r="AQ34" s="12">
        <v>0</v>
      </c>
      <c r="AR34" s="12">
        <v>0</v>
      </c>
      <c r="AS34" s="12">
        <v>0</v>
      </c>
      <c r="AT34" s="12">
        <v>7.4999999999999997E-3</v>
      </c>
      <c r="AU34" s="11">
        <v>12959.01026029085</v>
      </c>
      <c r="AV34" s="11">
        <v>0</v>
      </c>
      <c r="AW34" s="11">
        <v>0</v>
      </c>
      <c r="AX34" s="11">
        <v>0</v>
      </c>
      <c r="AY34" s="11">
        <v>10314.854717858505</v>
      </c>
      <c r="AZ34" s="11">
        <v>68711.472855248692</v>
      </c>
      <c r="BA34" s="11">
        <v>0</v>
      </c>
      <c r="BB34" s="11">
        <v>0</v>
      </c>
      <c r="BC34" s="11">
        <v>0</v>
      </c>
      <c r="BD34" s="11">
        <v>4122.6883713149218</v>
      </c>
    </row>
    <row r="35" spans="1:56" x14ac:dyDescent="0.25">
      <c r="A35" s="9" t="s">
        <v>2</v>
      </c>
      <c r="B35" s="9" t="s">
        <v>40</v>
      </c>
      <c r="C35" s="9" t="s">
        <v>40</v>
      </c>
      <c r="D35" s="9" t="str">
        <f>IF(C35="United States",#REF!, "")</f>
        <v/>
      </c>
      <c r="E35" s="9" t="s">
        <v>82</v>
      </c>
      <c r="F35" s="9" t="s">
        <v>940</v>
      </c>
      <c r="G35" s="9" t="s">
        <v>230</v>
      </c>
      <c r="H35" s="10" t="s">
        <v>4</v>
      </c>
      <c r="I35" s="10" t="s">
        <v>1807</v>
      </c>
      <c r="J35" s="11">
        <v>897337.01508987322</v>
      </c>
      <c r="K35" s="11">
        <v>897337.01508987334</v>
      </c>
      <c r="L35" s="11">
        <v>0</v>
      </c>
      <c r="M35" s="11">
        <v>0</v>
      </c>
      <c r="N35" s="11">
        <v>0</v>
      </c>
      <c r="O35" s="11">
        <v>1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8601.6390925435171</v>
      </c>
      <c r="V35" s="11">
        <v>0</v>
      </c>
      <c r="W35" s="11">
        <v>0</v>
      </c>
      <c r="X35" s="11">
        <v>0</v>
      </c>
      <c r="Y35" s="11">
        <v>20113.145390332429</v>
      </c>
      <c r="Z35" s="11">
        <v>7237.5327141243979</v>
      </c>
      <c r="AA35" s="9" t="s">
        <v>6</v>
      </c>
      <c r="AB35" s="9" t="s">
        <v>96</v>
      </c>
      <c r="AC35" s="9" t="s">
        <v>96</v>
      </c>
      <c r="AD35" s="9" t="s">
        <v>192</v>
      </c>
      <c r="AE35" s="9" t="s">
        <v>232</v>
      </c>
      <c r="AF35" s="9" t="s">
        <v>6</v>
      </c>
      <c r="AG35" s="9" t="s">
        <v>96</v>
      </c>
      <c r="AH35" s="9" t="s">
        <v>96</v>
      </c>
      <c r="AI35" s="9" t="s">
        <v>192</v>
      </c>
      <c r="AJ35" s="9" t="s">
        <v>141</v>
      </c>
      <c r="AK35" s="12">
        <v>2.3575048172069828E-2</v>
      </c>
      <c r="AL35" s="12">
        <v>0</v>
      </c>
      <c r="AM35" s="12">
        <v>0</v>
      </c>
      <c r="AN35" s="12">
        <v>0</v>
      </c>
      <c r="AO35" s="12">
        <v>1.8764797000473881E-2</v>
      </c>
      <c r="AP35" s="12">
        <v>0.125</v>
      </c>
      <c r="AQ35" s="12">
        <v>0</v>
      </c>
      <c r="AR35" s="12">
        <v>0</v>
      </c>
      <c r="AS35" s="12">
        <v>0</v>
      </c>
      <c r="AT35" s="12">
        <v>7.4999999999999997E-3</v>
      </c>
      <c r="AU35" s="11">
        <v>21154.763357325111</v>
      </c>
      <c r="AV35" s="11">
        <v>0</v>
      </c>
      <c r="AW35" s="11">
        <v>0</v>
      </c>
      <c r="AX35" s="11">
        <v>0</v>
      </c>
      <c r="AY35" s="11">
        <v>16838.34692917264</v>
      </c>
      <c r="AZ35" s="11">
        <v>112167.12688623415</v>
      </c>
      <c r="BA35" s="11">
        <v>0</v>
      </c>
      <c r="BB35" s="11">
        <v>0</v>
      </c>
      <c r="BC35" s="11">
        <v>0</v>
      </c>
      <c r="BD35" s="11">
        <v>6730.0276131740493</v>
      </c>
    </row>
    <row r="36" spans="1:56" x14ac:dyDescent="0.25">
      <c r="A36" s="9" t="s">
        <v>2</v>
      </c>
      <c r="B36" s="9" t="s">
        <v>40</v>
      </c>
      <c r="C36" s="9" t="s">
        <v>40</v>
      </c>
      <c r="D36" s="9" t="str">
        <f>IF(C36="United States",#REF!, "")</f>
        <v/>
      </c>
      <c r="E36" s="9" t="s">
        <v>82</v>
      </c>
      <c r="F36" s="9" t="s">
        <v>798</v>
      </c>
      <c r="G36" s="9" t="s">
        <v>169</v>
      </c>
      <c r="H36" s="10" t="s">
        <v>4</v>
      </c>
      <c r="I36" s="10" t="s">
        <v>1783</v>
      </c>
      <c r="J36" s="11">
        <v>227365.47847266513</v>
      </c>
      <c r="K36" s="11">
        <v>227365.47847266513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2179.4663042284765</v>
      </c>
      <c r="V36" s="11">
        <v>0</v>
      </c>
      <c r="W36" s="11">
        <v>0</v>
      </c>
      <c r="X36" s="11">
        <v>0</v>
      </c>
      <c r="Y36" s="11">
        <v>5096.2290068968086</v>
      </c>
      <c r="Z36" s="11">
        <v>1833.8317274738156</v>
      </c>
      <c r="AA36" s="9" t="s">
        <v>6</v>
      </c>
      <c r="AB36" s="9" t="s">
        <v>96</v>
      </c>
      <c r="AC36" s="9" t="s">
        <v>96</v>
      </c>
      <c r="AD36" s="9" t="s">
        <v>192</v>
      </c>
      <c r="AE36" s="9" t="s">
        <v>232</v>
      </c>
      <c r="AF36" s="9" t="s">
        <v>6</v>
      </c>
      <c r="AG36" s="9" t="s">
        <v>96</v>
      </c>
      <c r="AH36" s="9" t="s">
        <v>96</v>
      </c>
      <c r="AI36" s="9" t="s">
        <v>192</v>
      </c>
      <c r="AJ36" s="9" t="s">
        <v>141</v>
      </c>
      <c r="AK36" s="12">
        <v>2.3575048172069828E-2</v>
      </c>
      <c r="AL36" s="12">
        <v>0</v>
      </c>
      <c r="AM36" s="12">
        <v>0</v>
      </c>
      <c r="AN36" s="12">
        <v>0</v>
      </c>
      <c r="AO36" s="12">
        <v>1.8764797000473881E-2</v>
      </c>
      <c r="AP36" s="12">
        <v>0.125</v>
      </c>
      <c r="AQ36" s="12">
        <v>0</v>
      </c>
      <c r="AR36" s="12">
        <v>0</v>
      </c>
      <c r="AS36" s="12">
        <v>0</v>
      </c>
      <c r="AT36" s="12">
        <v>7.4999999999999997E-3</v>
      </c>
      <c r="AU36" s="11">
        <v>5360.152107658786</v>
      </c>
      <c r="AV36" s="11">
        <v>0</v>
      </c>
      <c r="AW36" s="11">
        <v>0</v>
      </c>
      <c r="AX36" s="11">
        <v>0</v>
      </c>
      <c r="AY36" s="11">
        <v>4266.4670484551752</v>
      </c>
      <c r="AZ36" s="11">
        <v>28420.684809083141</v>
      </c>
      <c r="BA36" s="11">
        <v>0</v>
      </c>
      <c r="BB36" s="11">
        <v>0</v>
      </c>
      <c r="BC36" s="11">
        <v>0</v>
      </c>
      <c r="BD36" s="11">
        <v>1705.2410885449883</v>
      </c>
    </row>
    <row r="37" spans="1:56" x14ac:dyDescent="0.25">
      <c r="A37" s="9" t="s">
        <v>2</v>
      </c>
      <c r="B37" s="9" t="s">
        <v>40</v>
      </c>
      <c r="C37" s="9" t="s">
        <v>40</v>
      </c>
      <c r="D37" s="9" t="str">
        <f>IF(C37="United States",#REF!, "")</f>
        <v/>
      </c>
      <c r="E37" s="9" t="s">
        <v>82</v>
      </c>
      <c r="F37" s="9" t="s">
        <v>802</v>
      </c>
      <c r="G37" s="9" t="s">
        <v>169</v>
      </c>
      <c r="H37" s="10" t="s">
        <v>4</v>
      </c>
      <c r="I37" s="10" t="s">
        <v>1807</v>
      </c>
      <c r="J37" s="11">
        <v>1001596.5807211936</v>
      </c>
      <c r="K37" s="11">
        <v>1001596.5807211936</v>
      </c>
      <c r="L37" s="11">
        <v>0</v>
      </c>
      <c r="M37" s="11">
        <v>0</v>
      </c>
      <c r="N37" s="11">
        <v>1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9601.0441548836134</v>
      </c>
      <c r="V37" s="11">
        <v>0</v>
      </c>
      <c r="W37" s="11">
        <v>0</v>
      </c>
      <c r="X37" s="11">
        <v>0</v>
      </c>
      <c r="Y37" s="11">
        <v>22450.046428194575</v>
      </c>
      <c r="Z37" s="11">
        <v>8078.4453303742812</v>
      </c>
      <c r="AA37" s="9" t="s">
        <v>6</v>
      </c>
      <c r="AB37" s="9" t="s">
        <v>96</v>
      </c>
      <c r="AC37" s="9" t="s">
        <v>96</v>
      </c>
      <c r="AD37" s="9" t="s">
        <v>192</v>
      </c>
      <c r="AE37" s="9" t="s">
        <v>232</v>
      </c>
      <c r="AF37" s="9" t="s">
        <v>6</v>
      </c>
      <c r="AG37" s="9" t="s">
        <v>96</v>
      </c>
      <c r="AH37" s="9" t="s">
        <v>96</v>
      </c>
      <c r="AI37" s="9" t="s">
        <v>192</v>
      </c>
      <c r="AJ37" s="9" t="s">
        <v>141</v>
      </c>
      <c r="AK37" s="12">
        <v>2.3575048172069828E-2</v>
      </c>
      <c r="AL37" s="12">
        <v>0</v>
      </c>
      <c r="AM37" s="12">
        <v>0</v>
      </c>
      <c r="AN37" s="12">
        <v>0</v>
      </c>
      <c r="AO37" s="12">
        <v>1.8764797000473881E-2</v>
      </c>
      <c r="AP37" s="12">
        <v>0.125</v>
      </c>
      <c r="AQ37" s="12">
        <v>0</v>
      </c>
      <c r="AR37" s="12">
        <v>0</v>
      </c>
      <c r="AS37" s="12">
        <v>0</v>
      </c>
      <c r="AT37" s="12">
        <v>7.4999999999999997E-3</v>
      </c>
      <c r="AU37" s="11">
        <v>23612.687639482563</v>
      </c>
      <c r="AV37" s="11">
        <v>0</v>
      </c>
      <c r="AW37" s="11">
        <v>0</v>
      </c>
      <c r="AX37" s="11">
        <v>0</v>
      </c>
      <c r="AY37" s="11">
        <v>18794.756513601948</v>
      </c>
      <c r="AZ37" s="11">
        <v>125199.5725901492</v>
      </c>
      <c r="BA37" s="11">
        <v>0</v>
      </c>
      <c r="BB37" s="11">
        <v>0</v>
      </c>
      <c r="BC37" s="11">
        <v>0</v>
      </c>
      <c r="BD37" s="11">
        <v>7511.9743554089519</v>
      </c>
    </row>
    <row r="38" spans="1:56" x14ac:dyDescent="0.25">
      <c r="A38" s="9" t="s">
        <v>2</v>
      </c>
      <c r="B38" s="9" t="s">
        <v>40</v>
      </c>
      <c r="C38" s="9" t="s">
        <v>40</v>
      </c>
      <c r="D38" s="9" t="str">
        <f>IF(C38="United States",#REF!, "")</f>
        <v/>
      </c>
      <c r="E38" s="9" t="s">
        <v>82</v>
      </c>
      <c r="F38" s="9" t="s">
        <v>806</v>
      </c>
      <c r="G38" s="9" t="s">
        <v>169</v>
      </c>
      <c r="H38" s="10" t="s">
        <v>4</v>
      </c>
      <c r="I38" s="10" t="s">
        <v>1807</v>
      </c>
      <c r="J38" s="11">
        <v>235067.36295913727</v>
      </c>
      <c r="K38" s="11">
        <v>235067.36295913727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2253.2945644819079</v>
      </c>
      <c r="V38" s="11">
        <v>0</v>
      </c>
      <c r="W38" s="11">
        <v>0</v>
      </c>
      <c r="X38" s="11">
        <v>0</v>
      </c>
      <c r="Y38" s="11">
        <v>5268.861050210483</v>
      </c>
      <c r="Z38" s="11">
        <v>1895.9518005276041</v>
      </c>
      <c r="AA38" s="9" t="s">
        <v>6</v>
      </c>
      <c r="AB38" s="9" t="s">
        <v>96</v>
      </c>
      <c r="AC38" s="9" t="s">
        <v>96</v>
      </c>
      <c r="AD38" s="9" t="s">
        <v>192</v>
      </c>
      <c r="AE38" s="9" t="s">
        <v>232</v>
      </c>
      <c r="AF38" s="9" t="s">
        <v>6</v>
      </c>
      <c r="AG38" s="9" t="s">
        <v>96</v>
      </c>
      <c r="AH38" s="9" t="s">
        <v>96</v>
      </c>
      <c r="AI38" s="9" t="s">
        <v>192</v>
      </c>
      <c r="AJ38" s="9" t="s">
        <v>141</v>
      </c>
      <c r="AK38" s="12">
        <v>2.3575048172069828E-2</v>
      </c>
      <c r="AL38" s="12">
        <v>0</v>
      </c>
      <c r="AM38" s="12">
        <v>0</v>
      </c>
      <c r="AN38" s="12">
        <v>0</v>
      </c>
      <c r="AO38" s="12">
        <v>1.8764797000473881E-2</v>
      </c>
      <c r="AP38" s="12">
        <v>0.125</v>
      </c>
      <c r="AQ38" s="12">
        <v>0</v>
      </c>
      <c r="AR38" s="12">
        <v>0</v>
      </c>
      <c r="AS38" s="12">
        <v>0</v>
      </c>
      <c r="AT38" s="12">
        <v>7.4999999999999997E-3</v>
      </c>
      <c r="AU38" s="11">
        <v>5541.7244054430839</v>
      </c>
      <c r="AV38" s="11">
        <v>0</v>
      </c>
      <c r="AW38" s="11">
        <v>0</v>
      </c>
      <c r="AX38" s="11">
        <v>0</v>
      </c>
      <c r="AY38" s="11">
        <v>4410.991347364924</v>
      </c>
      <c r="AZ38" s="11">
        <v>29383.420369892159</v>
      </c>
      <c r="BA38" s="11">
        <v>0</v>
      </c>
      <c r="BB38" s="11">
        <v>0</v>
      </c>
      <c r="BC38" s="11">
        <v>0</v>
      </c>
      <c r="BD38" s="11">
        <v>1763.0052221935296</v>
      </c>
    </row>
    <row r="39" spans="1:56" x14ac:dyDescent="0.25">
      <c r="A39" s="9" t="s">
        <v>2</v>
      </c>
      <c r="B39" s="9" t="s">
        <v>40</v>
      </c>
      <c r="C39" s="9" t="s">
        <v>40</v>
      </c>
      <c r="D39" s="9" t="str">
        <f>IF(C39="United States",#REF!, "")</f>
        <v/>
      </c>
      <c r="E39" s="9" t="s">
        <v>82</v>
      </c>
      <c r="F39" s="9" t="s">
        <v>784</v>
      </c>
      <c r="G39" s="9" t="s">
        <v>169</v>
      </c>
      <c r="H39" s="10" t="s">
        <v>4</v>
      </c>
      <c r="I39" s="10" t="s">
        <v>1807</v>
      </c>
      <c r="J39" s="11">
        <v>313812.75899999996</v>
      </c>
      <c r="K39" s="11">
        <v>0</v>
      </c>
      <c r="L39" s="11">
        <v>1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9" t="s">
        <v>6</v>
      </c>
      <c r="AB39" s="9" t="s">
        <v>96</v>
      </c>
      <c r="AC39" s="9" t="s">
        <v>96</v>
      </c>
      <c r="AD39" s="9" t="s">
        <v>192</v>
      </c>
      <c r="AE39" s="9" t="s">
        <v>232</v>
      </c>
      <c r="AF39" s="9" t="s">
        <v>6</v>
      </c>
      <c r="AG39" s="9" t="s">
        <v>96</v>
      </c>
      <c r="AH39" s="9" t="s">
        <v>96</v>
      </c>
      <c r="AI39" s="9" t="s">
        <v>192</v>
      </c>
      <c r="AJ39" s="9" t="s">
        <v>141</v>
      </c>
      <c r="AK39" s="12">
        <v>2.3575048172069828E-2</v>
      </c>
      <c r="AL39" s="12">
        <v>0</v>
      </c>
      <c r="AM39" s="12">
        <v>0</v>
      </c>
      <c r="AN39" s="12">
        <v>0</v>
      </c>
      <c r="AO39" s="12">
        <v>1.8764797000473881E-2</v>
      </c>
      <c r="AP39" s="12">
        <v>0.125</v>
      </c>
      <c r="AQ39" s="12">
        <v>0</v>
      </c>
      <c r="AR39" s="12">
        <v>0</v>
      </c>
      <c r="AS39" s="12">
        <v>0</v>
      </c>
      <c r="AT39" s="12">
        <v>7.4999999999999997E-3</v>
      </c>
      <c r="AU39" s="11">
        <v>7398.1509104351389</v>
      </c>
      <c r="AV39" s="11">
        <v>0</v>
      </c>
      <c r="AW39" s="11">
        <v>0</v>
      </c>
      <c r="AX39" s="11">
        <v>0</v>
      </c>
      <c r="AY39" s="11">
        <v>5888.6327187936322</v>
      </c>
      <c r="AZ39" s="11">
        <v>39226.594874999995</v>
      </c>
      <c r="BA39" s="11">
        <v>0</v>
      </c>
      <c r="BB39" s="11">
        <v>0</v>
      </c>
      <c r="BC39" s="11">
        <v>0</v>
      </c>
      <c r="BD39" s="11">
        <v>2353.5956924999996</v>
      </c>
    </row>
    <row r="40" spans="1:56" x14ac:dyDescent="0.25">
      <c r="A40" s="9" t="s">
        <v>2</v>
      </c>
      <c r="B40" s="9" t="s">
        <v>40</v>
      </c>
      <c r="C40" s="9" t="s">
        <v>40</v>
      </c>
      <c r="D40" s="9" t="str">
        <f>IF(C40="United States",#REF!, "")</f>
        <v/>
      </c>
      <c r="E40" s="9" t="s">
        <v>82</v>
      </c>
      <c r="F40" s="9" t="s">
        <v>810</v>
      </c>
      <c r="G40" s="9" t="s">
        <v>169</v>
      </c>
      <c r="H40" s="10" t="s">
        <v>4</v>
      </c>
      <c r="I40" s="10" t="s">
        <v>1783</v>
      </c>
      <c r="J40" s="11">
        <v>2554697.1274192766</v>
      </c>
      <c r="K40" s="11">
        <v>2554697.1274192766</v>
      </c>
      <c r="L40" s="11">
        <v>0</v>
      </c>
      <c r="M40" s="11">
        <v>0</v>
      </c>
      <c r="N40" s="11">
        <v>1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24483.1514451355</v>
      </c>
      <c r="V40" s="11">
        <v>0</v>
      </c>
      <c r="W40" s="11">
        <v>0</v>
      </c>
      <c r="X40" s="11">
        <v>0</v>
      </c>
      <c r="Y40" s="11">
        <v>101974.35636211866</v>
      </c>
      <c r="Z40" s="11">
        <v>21065.120485824868</v>
      </c>
      <c r="AA40" s="9" t="s">
        <v>6</v>
      </c>
      <c r="AB40" s="9" t="s">
        <v>96</v>
      </c>
      <c r="AC40" s="9" t="s">
        <v>96</v>
      </c>
      <c r="AD40" s="9" t="s">
        <v>192</v>
      </c>
      <c r="AE40" s="9" t="s">
        <v>263</v>
      </c>
      <c r="AF40" s="9" t="s">
        <v>13</v>
      </c>
      <c r="AG40" s="9" t="s">
        <v>96</v>
      </c>
      <c r="AH40" s="9" t="s">
        <v>96</v>
      </c>
      <c r="AI40" s="9" t="s">
        <v>192</v>
      </c>
      <c r="AJ40" s="9" t="s">
        <v>128</v>
      </c>
      <c r="AK40" s="12">
        <v>2.3575048172069828E-2</v>
      </c>
      <c r="AL40" s="12">
        <v>0</v>
      </c>
      <c r="AM40" s="12">
        <v>0</v>
      </c>
      <c r="AN40" s="12">
        <v>0</v>
      </c>
      <c r="AO40" s="12">
        <v>3.3424794657094102E-2</v>
      </c>
      <c r="AP40" s="12">
        <v>7.4999999999999997E-2</v>
      </c>
      <c r="AQ40" s="12">
        <v>0</v>
      </c>
      <c r="AR40" s="12">
        <v>0</v>
      </c>
      <c r="AS40" s="12">
        <v>0</v>
      </c>
      <c r="AT40" s="12">
        <v>2.5000000000000001E-2</v>
      </c>
      <c r="AU40" s="11">
        <v>60227.107843957856</v>
      </c>
      <c r="AV40" s="11">
        <v>0</v>
      </c>
      <c r="AW40" s="11">
        <v>0</v>
      </c>
      <c r="AX40" s="11">
        <v>0</v>
      </c>
      <c r="AY40" s="11">
        <v>85390.226895057494</v>
      </c>
      <c r="AZ40" s="11">
        <v>191602.28455644575</v>
      </c>
      <c r="BA40" s="11">
        <v>0</v>
      </c>
      <c r="BB40" s="11">
        <v>0</v>
      </c>
      <c r="BC40" s="11">
        <v>0</v>
      </c>
      <c r="BD40" s="11">
        <v>63867.42818548192</v>
      </c>
    </row>
    <row r="41" spans="1:56" x14ac:dyDescent="0.25">
      <c r="A41" s="9" t="s">
        <v>2</v>
      </c>
      <c r="B41" s="9" t="s">
        <v>40</v>
      </c>
      <c r="C41" s="9" t="s">
        <v>40</v>
      </c>
      <c r="D41" s="9" t="str">
        <f>IF(C41="United States",#REF!, "")</f>
        <v/>
      </c>
      <c r="E41" s="9" t="s">
        <v>82</v>
      </c>
      <c r="F41" s="9" t="s">
        <v>1664</v>
      </c>
      <c r="G41" s="9" t="s">
        <v>230</v>
      </c>
      <c r="H41" s="10" t="s">
        <v>4</v>
      </c>
      <c r="I41" s="10" t="s">
        <v>1807</v>
      </c>
      <c r="J41" s="11">
        <v>1152853.1915454958</v>
      </c>
      <c r="K41" s="11">
        <v>1152853.1915454958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11050.950661350029</v>
      </c>
      <c r="V41" s="11">
        <v>0</v>
      </c>
      <c r="W41" s="11">
        <v>0</v>
      </c>
      <c r="X41" s="11">
        <v>0</v>
      </c>
      <c r="Y41" s="11">
        <v>25840.35146810583</v>
      </c>
      <c r="Z41" s="11">
        <v>9298.4158104272283</v>
      </c>
      <c r="AA41" s="9" t="s">
        <v>6</v>
      </c>
      <c r="AB41" s="9" t="s">
        <v>96</v>
      </c>
      <c r="AC41" s="9" t="s">
        <v>96</v>
      </c>
      <c r="AD41" s="9" t="s">
        <v>192</v>
      </c>
      <c r="AE41" s="9" t="s">
        <v>232</v>
      </c>
      <c r="AF41" s="9" t="s">
        <v>6</v>
      </c>
      <c r="AG41" s="9" t="s">
        <v>96</v>
      </c>
      <c r="AH41" s="9" t="s">
        <v>96</v>
      </c>
      <c r="AI41" s="9" t="s">
        <v>192</v>
      </c>
      <c r="AJ41" s="9" t="s">
        <v>141</v>
      </c>
      <c r="AK41" s="12">
        <v>2.3575048172069828E-2</v>
      </c>
      <c r="AL41" s="12">
        <v>0</v>
      </c>
      <c r="AM41" s="12">
        <v>0</v>
      </c>
      <c r="AN41" s="12">
        <v>0</v>
      </c>
      <c r="AO41" s="12">
        <v>1.8764797000473881E-2</v>
      </c>
      <c r="AP41" s="12">
        <v>0.125</v>
      </c>
      <c r="AQ41" s="12">
        <v>0</v>
      </c>
      <c r="AR41" s="12">
        <v>0</v>
      </c>
      <c r="AS41" s="12">
        <v>0</v>
      </c>
      <c r="AT41" s="12">
        <v>7.4999999999999997E-3</v>
      </c>
      <c r="AU41" s="11">
        <v>27178.569526009509</v>
      </c>
      <c r="AV41" s="11">
        <v>0</v>
      </c>
      <c r="AW41" s="11">
        <v>0</v>
      </c>
      <c r="AX41" s="11">
        <v>0</v>
      </c>
      <c r="AY41" s="11">
        <v>21633.056110699661</v>
      </c>
      <c r="AZ41" s="11">
        <v>144106.64894318697</v>
      </c>
      <c r="BA41" s="11">
        <v>0</v>
      </c>
      <c r="BB41" s="11">
        <v>0</v>
      </c>
      <c r="BC41" s="11">
        <v>0</v>
      </c>
      <c r="BD41" s="11">
        <v>8646.3989365912184</v>
      </c>
    </row>
    <row r="42" spans="1:56" x14ac:dyDescent="0.25">
      <c r="A42" s="9" t="s">
        <v>9</v>
      </c>
      <c r="B42" s="9" t="s">
        <v>40</v>
      </c>
      <c r="C42" s="9" t="s">
        <v>40</v>
      </c>
      <c r="D42" s="9" t="str">
        <f>IF(C42="United States",#REF!, "")</f>
        <v/>
      </c>
      <c r="E42" s="9" t="s">
        <v>82</v>
      </c>
      <c r="F42" s="9" t="s">
        <v>1470</v>
      </c>
      <c r="G42" s="9" t="s">
        <v>289</v>
      </c>
      <c r="H42" s="10" t="s">
        <v>4</v>
      </c>
      <c r="I42" s="10" t="s">
        <v>1807</v>
      </c>
      <c r="J42" s="11">
        <v>2513645</v>
      </c>
      <c r="K42" s="11">
        <v>0</v>
      </c>
      <c r="L42" s="11">
        <v>1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9" t="s">
        <v>6</v>
      </c>
      <c r="AB42" s="9" t="s">
        <v>96</v>
      </c>
      <c r="AC42" s="9" t="s">
        <v>96</v>
      </c>
      <c r="AD42" s="9" t="s">
        <v>192</v>
      </c>
      <c r="AE42" s="9" t="s">
        <v>263</v>
      </c>
      <c r="AF42" s="9" t="s">
        <v>13</v>
      </c>
      <c r="AG42" s="9" t="s">
        <v>96</v>
      </c>
      <c r="AH42" s="9" t="s">
        <v>96</v>
      </c>
      <c r="AI42" s="9" t="s">
        <v>192</v>
      </c>
      <c r="AJ42" s="9" t="s">
        <v>128</v>
      </c>
      <c r="AK42" s="12">
        <v>4.715009634413965E-2</v>
      </c>
      <c r="AL42" s="12">
        <v>0</v>
      </c>
      <c r="AM42" s="12">
        <v>0</v>
      </c>
      <c r="AN42" s="12">
        <v>0</v>
      </c>
      <c r="AO42" s="12">
        <v>3.3424794657094102E-2</v>
      </c>
      <c r="AP42" s="12">
        <v>7.4999999999999997E-2</v>
      </c>
      <c r="AQ42" s="12">
        <v>0</v>
      </c>
      <c r="AR42" s="12">
        <v>0</v>
      </c>
      <c r="AS42" s="12">
        <v>0</v>
      </c>
      <c r="AT42" s="12">
        <v>2.5000000000000001E-2</v>
      </c>
      <c r="AU42" s="11">
        <v>118518.6039249649</v>
      </c>
      <c r="AV42" s="11">
        <v>0</v>
      </c>
      <c r="AW42" s="11">
        <v>0</v>
      </c>
      <c r="AX42" s="11">
        <v>0</v>
      </c>
      <c r="AY42" s="11">
        <v>84018.067965831302</v>
      </c>
      <c r="AZ42" s="11">
        <v>188523.375</v>
      </c>
      <c r="BA42" s="11">
        <v>0</v>
      </c>
      <c r="BB42" s="11">
        <v>0</v>
      </c>
      <c r="BC42" s="11">
        <v>0</v>
      </c>
      <c r="BD42" s="11">
        <v>62841.125</v>
      </c>
    </row>
    <row r="43" spans="1:56" x14ac:dyDescent="0.25">
      <c r="A43" s="9" t="s">
        <v>2</v>
      </c>
      <c r="B43" s="9" t="s">
        <v>40</v>
      </c>
      <c r="C43" s="9" t="s">
        <v>40</v>
      </c>
      <c r="D43" s="9" t="str">
        <f>IF(C43="United States",#REF!, "")</f>
        <v/>
      </c>
      <c r="E43" s="9" t="s">
        <v>82</v>
      </c>
      <c r="F43" s="9" t="s">
        <v>1642</v>
      </c>
      <c r="G43" s="9" t="s">
        <v>255</v>
      </c>
      <c r="H43" s="10" t="s">
        <v>4</v>
      </c>
      <c r="I43" s="10" t="s">
        <v>1807</v>
      </c>
      <c r="J43" s="11">
        <v>2520889.9038889124</v>
      </c>
      <c r="K43" s="11">
        <v>2520889.9038889124</v>
      </c>
      <c r="L43" s="11">
        <v>0</v>
      </c>
      <c r="M43" s="11">
        <v>3</v>
      </c>
      <c r="N43" s="11">
        <v>0</v>
      </c>
      <c r="O43" s="11">
        <v>0</v>
      </c>
      <c r="P43" s="11">
        <v>1</v>
      </c>
      <c r="Q43" s="11">
        <v>0</v>
      </c>
      <c r="R43" s="11">
        <v>0</v>
      </c>
      <c r="S43" s="11">
        <v>0</v>
      </c>
      <c r="T43" s="11">
        <v>0</v>
      </c>
      <c r="U43" s="11">
        <v>24159.157119252501</v>
      </c>
      <c r="V43" s="11">
        <v>0</v>
      </c>
      <c r="W43" s="11">
        <v>0</v>
      </c>
      <c r="X43" s="11">
        <v>0</v>
      </c>
      <c r="Y43" s="11">
        <v>100624.89312324868</v>
      </c>
      <c r="Z43" s="11">
        <v>20786.358189772276</v>
      </c>
      <c r="AA43" s="9" t="s">
        <v>6</v>
      </c>
      <c r="AB43" s="9" t="s">
        <v>96</v>
      </c>
      <c r="AC43" s="9" t="s">
        <v>96</v>
      </c>
      <c r="AD43" s="9" t="s">
        <v>192</v>
      </c>
      <c r="AE43" s="9" t="s">
        <v>263</v>
      </c>
      <c r="AF43" s="9" t="s">
        <v>13</v>
      </c>
      <c r="AG43" s="9" t="s">
        <v>96</v>
      </c>
      <c r="AH43" s="9" t="s">
        <v>96</v>
      </c>
      <c r="AI43" s="9" t="s">
        <v>192</v>
      </c>
      <c r="AJ43" s="9" t="s">
        <v>128</v>
      </c>
      <c r="AK43" s="12">
        <v>2.3575048172069828E-2</v>
      </c>
      <c r="AL43" s="12">
        <v>0</v>
      </c>
      <c r="AM43" s="12">
        <v>0</v>
      </c>
      <c r="AN43" s="12">
        <v>0</v>
      </c>
      <c r="AO43" s="12">
        <v>3.3424794657094102E-2</v>
      </c>
      <c r="AP43" s="12">
        <v>7.4999999999999997E-2</v>
      </c>
      <c r="AQ43" s="12">
        <v>0</v>
      </c>
      <c r="AR43" s="12">
        <v>0</v>
      </c>
      <c r="AS43" s="12">
        <v>0</v>
      </c>
      <c r="AT43" s="12">
        <v>2.5000000000000001E-2</v>
      </c>
      <c r="AU43" s="11">
        <v>59430.100920665587</v>
      </c>
      <c r="AV43" s="11">
        <v>0</v>
      </c>
      <c r="AW43" s="11">
        <v>0</v>
      </c>
      <c r="AX43" s="11">
        <v>0</v>
      </c>
      <c r="AY43" s="11">
        <v>84260.227390628585</v>
      </c>
      <c r="AZ43" s="11">
        <v>189066.74279166842</v>
      </c>
      <c r="BA43" s="11">
        <v>0</v>
      </c>
      <c r="BB43" s="11">
        <v>0</v>
      </c>
      <c r="BC43" s="11">
        <v>0</v>
      </c>
      <c r="BD43" s="11">
        <v>63022.247597222813</v>
      </c>
    </row>
    <row r="44" spans="1:56" x14ac:dyDescent="0.25">
      <c r="A44" s="9" t="s">
        <v>2</v>
      </c>
      <c r="B44" s="9" t="s">
        <v>40</v>
      </c>
      <c r="C44" s="9" t="s">
        <v>40</v>
      </c>
      <c r="D44" s="9" t="str">
        <f>IF(C44="United States",#REF!, "")</f>
        <v/>
      </c>
      <c r="E44" s="9" t="s">
        <v>82</v>
      </c>
      <c r="F44" s="9" t="s">
        <v>1572</v>
      </c>
      <c r="G44" s="9" t="s">
        <v>265</v>
      </c>
      <c r="H44" s="10" t="s">
        <v>4</v>
      </c>
      <c r="I44" s="10" t="s">
        <v>1783</v>
      </c>
      <c r="J44" s="11">
        <v>2373590.3532365449</v>
      </c>
      <c r="K44" s="11">
        <v>2373590.3531999998</v>
      </c>
      <c r="L44" s="11">
        <v>0</v>
      </c>
      <c r="M44" s="11">
        <v>6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22747.499679076736</v>
      </c>
      <c r="V44" s="11">
        <v>0</v>
      </c>
      <c r="W44" s="11">
        <v>0</v>
      </c>
      <c r="X44" s="11">
        <v>0</v>
      </c>
      <c r="Y44" s="11">
        <v>94745.222804323261</v>
      </c>
      <c r="Z44" s="11">
        <v>19571.778680731106</v>
      </c>
      <c r="AA44" s="9" t="s">
        <v>6</v>
      </c>
      <c r="AB44" s="9" t="s">
        <v>96</v>
      </c>
      <c r="AC44" s="9" t="s">
        <v>96</v>
      </c>
      <c r="AD44" s="9" t="s">
        <v>192</v>
      </c>
      <c r="AE44" s="9" t="s">
        <v>263</v>
      </c>
      <c r="AF44" s="9" t="s">
        <v>13</v>
      </c>
      <c r="AG44" s="9" t="s">
        <v>96</v>
      </c>
      <c r="AH44" s="9" t="s">
        <v>96</v>
      </c>
      <c r="AI44" s="9" t="s">
        <v>192</v>
      </c>
      <c r="AJ44" s="9" t="s">
        <v>128</v>
      </c>
      <c r="AK44" s="12">
        <v>2.3575048172069828E-2</v>
      </c>
      <c r="AL44" s="12">
        <v>0</v>
      </c>
      <c r="AM44" s="12">
        <v>0</v>
      </c>
      <c r="AN44" s="12">
        <v>0</v>
      </c>
      <c r="AO44" s="12">
        <v>3.3424794657094102E-2</v>
      </c>
      <c r="AP44" s="12">
        <v>7.4999999999999997E-2</v>
      </c>
      <c r="AQ44" s="12">
        <v>0</v>
      </c>
      <c r="AR44" s="12">
        <v>0</v>
      </c>
      <c r="AS44" s="12">
        <v>0</v>
      </c>
      <c r="AT44" s="12">
        <v>2.5000000000000001E-2</v>
      </c>
      <c r="AU44" s="11">
        <v>55957.506918311788</v>
      </c>
      <c r="AV44" s="11">
        <v>0</v>
      </c>
      <c r="AW44" s="11">
        <v>0</v>
      </c>
      <c r="AX44" s="11">
        <v>0</v>
      </c>
      <c r="AY44" s="11">
        <v>79336.77015699097</v>
      </c>
      <c r="AZ44" s="11">
        <v>178019.27649274087</v>
      </c>
      <c r="BA44" s="11">
        <v>0</v>
      </c>
      <c r="BB44" s="11">
        <v>0</v>
      </c>
      <c r="BC44" s="11">
        <v>0</v>
      </c>
      <c r="BD44" s="11">
        <v>59339.758830913626</v>
      </c>
    </row>
    <row r="45" spans="1:56" x14ac:dyDescent="0.25">
      <c r="A45" s="9" t="s">
        <v>9</v>
      </c>
      <c r="B45" s="9" t="s">
        <v>40</v>
      </c>
      <c r="C45" s="9" t="s">
        <v>40</v>
      </c>
      <c r="D45" s="9" t="str">
        <f>IF(C45="United States",#REF!, "")</f>
        <v/>
      </c>
      <c r="E45" s="9" t="s">
        <v>82</v>
      </c>
      <c r="F45" s="9" t="s">
        <v>1374</v>
      </c>
      <c r="G45" s="9" t="s">
        <v>282</v>
      </c>
      <c r="H45" s="10" t="s">
        <v>4</v>
      </c>
      <c r="I45" s="10" t="s">
        <v>1807</v>
      </c>
      <c r="J45" s="11">
        <v>936227.52128205751</v>
      </c>
      <c r="K45" s="11">
        <v>936227.52128205751</v>
      </c>
      <c r="L45" s="11">
        <v>0</v>
      </c>
      <c r="M45" s="11">
        <v>1</v>
      </c>
      <c r="N45" s="11">
        <v>0</v>
      </c>
      <c r="O45" s="11">
        <v>0</v>
      </c>
      <c r="P45" s="11">
        <v>1</v>
      </c>
      <c r="Q45" s="11">
        <v>0</v>
      </c>
      <c r="R45" s="11">
        <v>0</v>
      </c>
      <c r="S45" s="11">
        <v>0</v>
      </c>
      <c r="T45" s="11">
        <v>0</v>
      </c>
      <c r="U45" s="11">
        <v>24140.18294319406</v>
      </c>
      <c r="V45" s="11">
        <v>0</v>
      </c>
      <c r="W45" s="11">
        <v>0</v>
      </c>
      <c r="X45" s="11">
        <v>0</v>
      </c>
      <c r="Y45" s="11">
        <v>100545.8641062777</v>
      </c>
      <c r="Z45" s="11">
        <v>20770.032950528228</v>
      </c>
      <c r="AA45" s="9" t="s">
        <v>6</v>
      </c>
      <c r="AB45" s="9" t="s">
        <v>96</v>
      </c>
      <c r="AC45" s="9" t="s">
        <v>96</v>
      </c>
      <c r="AD45" s="9" t="s">
        <v>192</v>
      </c>
      <c r="AE45" s="9" t="s">
        <v>263</v>
      </c>
      <c r="AF45" s="9" t="s">
        <v>6</v>
      </c>
      <c r="AG45" s="9" t="s">
        <v>96</v>
      </c>
      <c r="AH45" s="9" t="s">
        <v>96</v>
      </c>
      <c r="AI45" s="9" t="s">
        <v>192</v>
      </c>
      <c r="AJ45" s="9" t="s">
        <v>128</v>
      </c>
      <c r="AK45" s="12">
        <v>4.715009634413965E-2</v>
      </c>
      <c r="AL45" s="12">
        <v>0</v>
      </c>
      <c r="AM45" s="12">
        <v>0</v>
      </c>
      <c r="AN45" s="12">
        <v>0</v>
      </c>
      <c r="AO45" s="12">
        <v>3.3424794657094102E-2</v>
      </c>
      <c r="AP45" s="12">
        <v>0.125</v>
      </c>
      <c r="AQ45" s="12">
        <v>0</v>
      </c>
      <c r="AR45" s="12">
        <v>0</v>
      </c>
      <c r="AS45" s="12">
        <v>0</v>
      </c>
      <c r="AT45" s="12">
        <v>2.5000000000000001E-2</v>
      </c>
      <c r="AU45" s="11">
        <v>44143.217828484063</v>
      </c>
      <c r="AV45" s="11">
        <v>0</v>
      </c>
      <c r="AW45" s="11">
        <v>0</v>
      </c>
      <c r="AX45" s="11">
        <v>0</v>
      </c>
      <c r="AY45" s="11">
        <v>31293.212651172969</v>
      </c>
      <c r="AZ45" s="11">
        <v>117028.44016025719</v>
      </c>
      <c r="BA45" s="11">
        <v>0</v>
      </c>
      <c r="BB45" s="11">
        <v>0</v>
      </c>
      <c r="BC45" s="11">
        <v>0</v>
      </c>
      <c r="BD45" s="11">
        <v>23405.688032051439</v>
      </c>
    </row>
    <row r="46" spans="1:56" x14ac:dyDescent="0.25">
      <c r="A46" s="9" t="s">
        <v>9</v>
      </c>
      <c r="B46" s="9" t="s">
        <v>40</v>
      </c>
      <c r="C46" s="9" t="s">
        <v>40</v>
      </c>
      <c r="D46" s="9" t="str">
        <f>IF(C46="United States",#REF!, "")</f>
        <v/>
      </c>
      <c r="E46" s="9" t="s">
        <v>98</v>
      </c>
      <c r="F46" s="9" t="s">
        <v>1026</v>
      </c>
      <c r="G46" s="9" t="s">
        <v>98</v>
      </c>
      <c r="H46" s="10" t="s">
        <v>4</v>
      </c>
      <c r="I46" s="10" t="s">
        <v>1807</v>
      </c>
      <c r="J46" s="11">
        <v>166669.01</v>
      </c>
      <c r="K46" s="11">
        <v>0</v>
      </c>
      <c r="L46" s="11">
        <v>1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9" t="s">
        <v>6</v>
      </c>
      <c r="AB46" s="9" t="s">
        <v>96</v>
      </c>
      <c r="AC46" s="9" t="s">
        <v>96</v>
      </c>
      <c r="AD46" s="9" t="s">
        <v>192</v>
      </c>
      <c r="AE46" s="9" t="s">
        <v>232</v>
      </c>
      <c r="AF46" s="9" t="s">
        <v>6</v>
      </c>
      <c r="AG46" s="9" t="s">
        <v>96</v>
      </c>
      <c r="AH46" s="9" t="s">
        <v>96</v>
      </c>
      <c r="AI46" s="9" t="s">
        <v>192</v>
      </c>
      <c r="AJ46" s="9" t="s">
        <v>141</v>
      </c>
      <c r="AK46" s="12">
        <v>4.715009634413965E-2</v>
      </c>
      <c r="AL46" s="12">
        <v>0</v>
      </c>
      <c r="AM46" s="12">
        <v>0</v>
      </c>
      <c r="AN46" s="12">
        <v>0</v>
      </c>
      <c r="AO46" s="12">
        <v>1.8764797000473881E-2</v>
      </c>
      <c r="AP46" s="12">
        <v>0.125</v>
      </c>
      <c r="AQ46" s="12">
        <v>0</v>
      </c>
      <c r="AR46" s="12">
        <v>0</v>
      </c>
      <c r="AS46" s="12">
        <v>0</v>
      </c>
      <c r="AT46" s="12">
        <v>7.4999999999999997E-3</v>
      </c>
      <c r="AU46" s="11">
        <v>7858.4598790823748</v>
      </c>
      <c r="AV46" s="11">
        <v>0</v>
      </c>
      <c r="AW46" s="11">
        <v>0</v>
      </c>
      <c r="AX46" s="11">
        <v>0</v>
      </c>
      <c r="AY46" s="11">
        <v>3127.5101389199513</v>
      </c>
      <c r="AZ46" s="11">
        <v>20833.626250000001</v>
      </c>
      <c r="BA46" s="11">
        <v>0</v>
      </c>
      <c r="BB46" s="11">
        <v>0</v>
      </c>
      <c r="BC46" s="11">
        <v>0</v>
      </c>
      <c r="BD46" s="11">
        <v>1250.0175750000001</v>
      </c>
    </row>
    <row r="47" spans="1:56" x14ac:dyDescent="0.25">
      <c r="A47" s="9" t="s">
        <v>2</v>
      </c>
      <c r="B47" s="9" t="s">
        <v>40</v>
      </c>
      <c r="C47" s="9" t="s">
        <v>40</v>
      </c>
      <c r="D47" s="9" t="str">
        <f>IF(C47="United States",#REF!, "")</f>
        <v/>
      </c>
      <c r="E47" s="9" t="s">
        <v>82</v>
      </c>
      <c r="F47" s="9" t="s">
        <v>800</v>
      </c>
      <c r="G47" s="9" t="s">
        <v>169</v>
      </c>
      <c r="H47" s="10" t="s">
        <v>4</v>
      </c>
      <c r="I47" s="10" t="s">
        <v>1783</v>
      </c>
      <c r="J47" s="11">
        <v>1279501.9974423125</v>
      </c>
      <c r="K47" s="11">
        <v>1279501.9974423125</v>
      </c>
      <c r="L47" s="11">
        <v>0</v>
      </c>
      <c r="M47" s="11">
        <v>2</v>
      </c>
      <c r="N47" s="11">
        <v>0</v>
      </c>
      <c r="O47" s="11">
        <v>0</v>
      </c>
      <c r="P47" s="11">
        <v>2</v>
      </c>
      <c r="Q47" s="11">
        <v>0</v>
      </c>
      <c r="R47" s="11">
        <v>1</v>
      </c>
      <c r="S47" s="11">
        <v>0</v>
      </c>
      <c r="T47" s="11">
        <v>0</v>
      </c>
      <c r="U47" s="11">
        <v>36943.325408239929</v>
      </c>
      <c r="V47" s="11">
        <v>0</v>
      </c>
      <c r="W47" s="11">
        <v>0</v>
      </c>
      <c r="X47" s="11">
        <v>0</v>
      </c>
      <c r="Y47" s="11">
        <v>28695.127060550698</v>
      </c>
      <c r="Z47" s="11">
        <v>10667.360413414266</v>
      </c>
      <c r="AA47" s="9" t="s">
        <v>6</v>
      </c>
      <c r="AB47" s="9" t="s">
        <v>96</v>
      </c>
      <c r="AC47" s="9" t="s">
        <v>96</v>
      </c>
      <c r="AD47" s="9" t="s">
        <v>192</v>
      </c>
      <c r="AE47" s="9" t="s">
        <v>232</v>
      </c>
      <c r="AF47" s="9" t="s">
        <v>6</v>
      </c>
      <c r="AG47" s="9" t="s">
        <v>96</v>
      </c>
      <c r="AH47" s="9" t="s">
        <v>96</v>
      </c>
      <c r="AI47" s="9" t="s">
        <v>192</v>
      </c>
      <c r="AJ47" s="9" t="s">
        <v>141</v>
      </c>
      <c r="AK47" s="12">
        <v>2.3575048172069828E-2</v>
      </c>
      <c r="AL47" s="12">
        <v>0</v>
      </c>
      <c r="AM47" s="12">
        <v>0</v>
      </c>
      <c r="AN47" s="12">
        <v>0</v>
      </c>
      <c r="AO47" s="12">
        <v>1.8764797000473881E-2</v>
      </c>
      <c r="AP47" s="12">
        <v>0.125</v>
      </c>
      <c r="AQ47" s="12">
        <v>0</v>
      </c>
      <c r="AR47" s="12">
        <v>0</v>
      </c>
      <c r="AS47" s="12">
        <v>0</v>
      </c>
      <c r="AT47" s="12">
        <v>7.4999999999999997E-3</v>
      </c>
      <c r="AU47" s="11">
        <v>30164.321225962085</v>
      </c>
      <c r="AV47" s="11">
        <v>0</v>
      </c>
      <c r="AW47" s="11">
        <v>0</v>
      </c>
      <c r="AX47" s="11">
        <v>0</v>
      </c>
      <c r="AY47" s="11">
        <v>24009.595243705844</v>
      </c>
      <c r="AZ47" s="11">
        <v>159937.74968028907</v>
      </c>
      <c r="BA47" s="11">
        <v>0</v>
      </c>
      <c r="BB47" s="11">
        <v>0</v>
      </c>
      <c r="BC47" s="11">
        <v>0</v>
      </c>
      <c r="BD47" s="11">
        <v>9596.2649808173428</v>
      </c>
    </row>
    <row r="48" spans="1:56" x14ac:dyDescent="0.25">
      <c r="A48" s="9" t="s">
        <v>2</v>
      </c>
      <c r="B48" s="9" t="s">
        <v>40</v>
      </c>
      <c r="C48" s="9" t="s">
        <v>40</v>
      </c>
      <c r="D48" s="9" t="str">
        <f>IF(C48="United States",#REF!, "")</f>
        <v/>
      </c>
      <c r="E48" s="9" t="s">
        <v>82</v>
      </c>
      <c r="F48" s="9" t="s">
        <v>804</v>
      </c>
      <c r="G48" s="9" t="s">
        <v>169</v>
      </c>
      <c r="H48" s="10" t="s">
        <v>4</v>
      </c>
      <c r="I48" s="10" t="s">
        <v>1783</v>
      </c>
      <c r="J48" s="11">
        <v>999457.50395368855</v>
      </c>
      <c r="K48" s="11">
        <v>999457.50395368855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9580.539521690167</v>
      </c>
      <c r="V48" s="11">
        <v>0</v>
      </c>
      <c r="W48" s="11">
        <v>0</v>
      </c>
      <c r="X48" s="11">
        <v>0</v>
      </c>
      <c r="Y48" s="11">
        <v>22402.100604827869</v>
      </c>
      <c r="Z48" s="11">
        <v>8061.1924612487455</v>
      </c>
      <c r="AA48" s="9" t="s">
        <v>6</v>
      </c>
      <c r="AB48" s="9" t="s">
        <v>96</v>
      </c>
      <c r="AC48" s="9" t="s">
        <v>96</v>
      </c>
      <c r="AD48" s="9" t="s">
        <v>192</v>
      </c>
      <c r="AE48" s="9" t="s">
        <v>232</v>
      </c>
      <c r="AF48" s="9" t="s">
        <v>6</v>
      </c>
      <c r="AG48" s="9" t="s">
        <v>96</v>
      </c>
      <c r="AH48" s="9" t="s">
        <v>96</v>
      </c>
      <c r="AI48" s="9" t="s">
        <v>192</v>
      </c>
      <c r="AJ48" s="9" t="s">
        <v>141</v>
      </c>
      <c r="AK48" s="12">
        <v>2.3575048172069828E-2</v>
      </c>
      <c r="AL48" s="12">
        <v>0</v>
      </c>
      <c r="AM48" s="12">
        <v>0</v>
      </c>
      <c r="AN48" s="12">
        <v>0</v>
      </c>
      <c r="AO48" s="12">
        <v>1.8764797000473881E-2</v>
      </c>
      <c r="AP48" s="12">
        <v>0.125</v>
      </c>
      <c r="AQ48" s="12">
        <v>0</v>
      </c>
      <c r="AR48" s="12">
        <v>0</v>
      </c>
      <c r="AS48" s="12">
        <v>0</v>
      </c>
      <c r="AT48" s="12">
        <v>7.4999999999999997E-3</v>
      </c>
      <c r="AU48" s="11">
        <v>23562.258801644879</v>
      </c>
      <c r="AV48" s="11">
        <v>0</v>
      </c>
      <c r="AW48" s="11">
        <v>0</v>
      </c>
      <c r="AX48" s="11">
        <v>0</v>
      </c>
      <c r="AY48" s="11">
        <v>18754.617172291288</v>
      </c>
      <c r="AZ48" s="11">
        <v>124932.18799421107</v>
      </c>
      <c r="BA48" s="11">
        <v>0</v>
      </c>
      <c r="BB48" s="11">
        <v>0</v>
      </c>
      <c r="BC48" s="11">
        <v>0</v>
      </c>
      <c r="BD48" s="11">
        <v>7495.9312796526638</v>
      </c>
    </row>
    <row r="49" spans="1:56" x14ac:dyDescent="0.25">
      <c r="A49" s="9" t="s">
        <v>2</v>
      </c>
      <c r="B49" s="9" t="s">
        <v>40</v>
      </c>
      <c r="C49" s="9" t="s">
        <v>40</v>
      </c>
      <c r="D49" s="9" t="str">
        <f>IF(C49="United States",#REF!, "")</f>
        <v/>
      </c>
      <c r="E49" s="9" t="s">
        <v>82</v>
      </c>
      <c r="F49" s="9" t="s">
        <v>808</v>
      </c>
      <c r="G49" s="9" t="s">
        <v>169</v>
      </c>
      <c r="H49" s="10" t="s">
        <v>4</v>
      </c>
      <c r="I49" s="10" t="s">
        <v>1807</v>
      </c>
      <c r="J49" s="11">
        <v>209077.41007045648</v>
      </c>
      <c r="K49" s="11">
        <v>209077.41007045648</v>
      </c>
      <c r="L49" s="11">
        <v>0</v>
      </c>
      <c r="M49" s="11">
        <v>0</v>
      </c>
      <c r="N49" s="11">
        <v>0</v>
      </c>
      <c r="O49" s="11">
        <v>1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2004.1616400385199</v>
      </c>
      <c r="V49" s="11">
        <v>0</v>
      </c>
      <c r="W49" s="11">
        <v>0</v>
      </c>
      <c r="X49" s="11">
        <v>0</v>
      </c>
      <c r="Y49" s="11">
        <v>4686.3154822160877</v>
      </c>
      <c r="Z49" s="11">
        <v>1686.3280681871511</v>
      </c>
      <c r="AA49" s="9" t="s">
        <v>6</v>
      </c>
      <c r="AB49" s="9" t="s">
        <v>96</v>
      </c>
      <c r="AC49" s="9" t="s">
        <v>96</v>
      </c>
      <c r="AD49" s="9" t="s">
        <v>192</v>
      </c>
      <c r="AE49" s="9" t="s">
        <v>232</v>
      </c>
      <c r="AF49" s="9" t="s">
        <v>6</v>
      </c>
      <c r="AG49" s="9" t="s">
        <v>96</v>
      </c>
      <c r="AH49" s="9" t="s">
        <v>96</v>
      </c>
      <c r="AI49" s="9" t="s">
        <v>192</v>
      </c>
      <c r="AJ49" s="9" t="s">
        <v>141</v>
      </c>
      <c r="AK49" s="12">
        <v>2.3575048172069828E-2</v>
      </c>
      <c r="AL49" s="12">
        <v>0</v>
      </c>
      <c r="AM49" s="12">
        <v>0</v>
      </c>
      <c r="AN49" s="12">
        <v>0</v>
      </c>
      <c r="AO49" s="12">
        <v>1.8764797000473881E-2</v>
      </c>
      <c r="AP49" s="12">
        <v>0.125</v>
      </c>
      <c r="AQ49" s="12">
        <v>0</v>
      </c>
      <c r="AR49" s="12">
        <v>0</v>
      </c>
      <c r="AS49" s="12">
        <v>0</v>
      </c>
      <c r="AT49" s="12">
        <v>7.4999999999999997E-3</v>
      </c>
      <c r="AU49" s="11">
        <v>4929.0100141026087</v>
      </c>
      <c r="AV49" s="11">
        <v>0</v>
      </c>
      <c r="AW49" s="11">
        <v>0</v>
      </c>
      <c r="AX49" s="11">
        <v>0</v>
      </c>
      <c r="AY49" s="11">
        <v>3923.2951573569494</v>
      </c>
      <c r="AZ49" s="11">
        <v>26134.67625880706</v>
      </c>
      <c r="BA49" s="11">
        <v>0</v>
      </c>
      <c r="BB49" s="11">
        <v>0</v>
      </c>
      <c r="BC49" s="11">
        <v>0</v>
      </c>
      <c r="BD49" s="11">
        <v>1568.0805755284234</v>
      </c>
    </row>
    <row r="50" spans="1:56" x14ac:dyDescent="0.25">
      <c r="A50" s="9" t="s">
        <v>2</v>
      </c>
      <c r="B50" s="9" t="s">
        <v>40</v>
      </c>
      <c r="C50" s="9" t="s">
        <v>40</v>
      </c>
      <c r="D50" s="9" t="str">
        <f>IF(C50="United States",#REF!, "")</f>
        <v/>
      </c>
      <c r="E50" s="9" t="s">
        <v>82</v>
      </c>
      <c r="F50" s="9" t="s">
        <v>782</v>
      </c>
      <c r="G50" s="9" t="s">
        <v>169</v>
      </c>
      <c r="H50" s="10" t="s">
        <v>4</v>
      </c>
      <c r="I50" s="10" t="s">
        <v>1807</v>
      </c>
      <c r="J50" s="11">
        <v>874214.12459448283</v>
      </c>
      <c r="K50" s="11">
        <v>874214.12459448283</v>
      </c>
      <c r="L50" s="11">
        <v>0</v>
      </c>
      <c r="M50" s="11">
        <v>1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8379.9890820423552</v>
      </c>
      <c r="V50" s="11">
        <v>0</v>
      </c>
      <c r="W50" s="11">
        <v>0</v>
      </c>
      <c r="X50" s="11">
        <v>0</v>
      </c>
      <c r="Y50" s="11">
        <v>19594.862904981095</v>
      </c>
      <c r="Z50" s="11">
        <v>7051.0334684772752</v>
      </c>
      <c r="AA50" s="9" t="s">
        <v>6</v>
      </c>
      <c r="AB50" s="9" t="s">
        <v>96</v>
      </c>
      <c r="AC50" s="9" t="s">
        <v>96</v>
      </c>
      <c r="AD50" s="9" t="s">
        <v>192</v>
      </c>
      <c r="AE50" s="9" t="s">
        <v>232</v>
      </c>
      <c r="AF50" s="9" t="s">
        <v>6</v>
      </c>
      <c r="AG50" s="9" t="s">
        <v>96</v>
      </c>
      <c r="AH50" s="9" t="s">
        <v>96</v>
      </c>
      <c r="AI50" s="9" t="s">
        <v>192</v>
      </c>
      <c r="AJ50" s="9" t="s">
        <v>141</v>
      </c>
      <c r="AK50" s="12">
        <v>2.3575048172069828E-2</v>
      </c>
      <c r="AL50" s="12">
        <v>0</v>
      </c>
      <c r="AM50" s="12">
        <v>0</v>
      </c>
      <c r="AN50" s="12">
        <v>0</v>
      </c>
      <c r="AO50" s="12">
        <v>1.8764797000473881E-2</v>
      </c>
      <c r="AP50" s="12">
        <v>0.125</v>
      </c>
      <c r="AQ50" s="12">
        <v>0</v>
      </c>
      <c r="AR50" s="12">
        <v>0</v>
      </c>
      <c r="AS50" s="12">
        <v>0</v>
      </c>
      <c r="AT50" s="12">
        <v>7.4999999999999997E-3</v>
      </c>
      <c r="AU50" s="11">
        <v>20609.640100018787</v>
      </c>
      <c r="AV50" s="11">
        <v>0</v>
      </c>
      <c r="AW50" s="11">
        <v>0</v>
      </c>
      <c r="AX50" s="11">
        <v>0</v>
      </c>
      <c r="AY50" s="11">
        <v>16404.45058296245</v>
      </c>
      <c r="AZ50" s="11">
        <v>109276.76557431035</v>
      </c>
      <c r="BA50" s="11">
        <v>0</v>
      </c>
      <c r="BB50" s="11">
        <v>0</v>
      </c>
      <c r="BC50" s="11">
        <v>0</v>
      </c>
      <c r="BD50" s="11">
        <v>6556.605934458621</v>
      </c>
    </row>
    <row r="51" spans="1:56" x14ac:dyDescent="0.25">
      <c r="A51" s="9" t="s">
        <v>9</v>
      </c>
      <c r="B51" s="9" t="s">
        <v>21</v>
      </c>
      <c r="C51" s="9" t="s">
        <v>1815</v>
      </c>
      <c r="D51" s="9" t="str">
        <f>IF(C51="United States",#REF!, "")</f>
        <v/>
      </c>
      <c r="E51" s="9" t="s">
        <v>82</v>
      </c>
      <c r="F51" s="9" t="s">
        <v>1728</v>
      </c>
      <c r="G51" s="9" t="s">
        <v>297</v>
      </c>
      <c r="H51" s="10" t="s">
        <v>4</v>
      </c>
      <c r="I51" s="10" t="s">
        <v>1807</v>
      </c>
      <c r="J51" s="11">
        <v>730478.34771331982</v>
      </c>
      <c r="K51" s="11">
        <v>730478.34771331993</v>
      </c>
      <c r="L51" s="11">
        <v>0</v>
      </c>
      <c r="M51" s="11">
        <v>1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6750.1724583063678</v>
      </c>
      <c r="V51" s="11">
        <v>201102.54051110146</v>
      </c>
      <c r="W51" s="11">
        <v>0</v>
      </c>
      <c r="X51" s="11">
        <v>0</v>
      </c>
      <c r="Y51" s="11">
        <v>27585.177494709082</v>
      </c>
      <c r="Z51" s="11">
        <v>9960.3845358831168</v>
      </c>
      <c r="AA51" s="9" t="s">
        <v>21</v>
      </c>
      <c r="AB51" s="9" t="s">
        <v>112</v>
      </c>
      <c r="AC51" s="9" t="s">
        <v>96</v>
      </c>
      <c r="AD51" s="9" t="s">
        <v>192</v>
      </c>
      <c r="AE51" s="9" t="s">
        <v>257</v>
      </c>
      <c r="AF51" s="9" t="s">
        <v>21</v>
      </c>
      <c r="AG51" s="9" t="s">
        <v>67</v>
      </c>
      <c r="AH51" s="9" t="s">
        <v>96</v>
      </c>
      <c r="AI51" s="9" t="s">
        <v>192</v>
      </c>
      <c r="AJ51" s="9" t="s">
        <v>141</v>
      </c>
      <c r="AK51" s="12">
        <v>4.3220921648794687E-2</v>
      </c>
      <c r="AL51" s="12">
        <v>0.22939999999999999</v>
      </c>
      <c r="AM51" s="12">
        <v>0</v>
      </c>
      <c r="AN51" s="12">
        <v>0</v>
      </c>
      <c r="AO51" s="12">
        <v>2.6304224366735698E-2</v>
      </c>
      <c r="AP51" s="12">
        <v>7.4999999999999997E-2</v>
      </c>
      <c r="AQ51" s="12">
        <v>0.1</v>
      </c>
      <c r="AR51" s="12">
        <v>0</v>
      </c>
      <c r="AS51" s="12">
        <v>0</v>
      </c>
      <c r="AT51" s="12">
        <v>7.4999999999999997E-3</v>
      </c>
      <c r="AU51" s="11">
        <v>31571.947432658399</v>
      </c>
      <c r="AV51" s="11">
        <v>167571.73296543557</v>
      </c>
      <c r="AW51" s="11">
        <v>0</v>
      </c>
      <c r="AX51" s="11">
        <v>0</v>
      </c>
      <c r="AY51" s="11">
        <v>19214.666353293538</v>
      </c>
      <c r="AZ51" s="11">
        <v>54785.876078498986</v>
      </c>
      <c r="BA51" s="11">
        <v>73047.834771331982</v>
      </c>
      <c r="BB51" s="11">
        <v>0</v>
      </c>
      <c r="BC51" s="11">
        <v>0</v>
      </c>
      <c r="BD51" s="11">
        <v>5478.5876078498986</v>
      </c>
    </row>
    <row r="52" spans="1:56" x14ac:dyDescent="0.25">
      <c r="A52" s="9" t="s">
        <v>9</v>
      </c>
      <c r="B52" s="9" t="s">
        <v>21</v>
      </c>
      <c r="C52" s="9" t="s">
        <v>1815</v>
      </c>
      <c r="D52" s="9" t="str">
        <f>IF(C52="United States",#REF!, "")</f>
        <v/>
      </c>
      <c r="E52" s="9" t="s">
        <v>82</v>
      </c>
      <c r="F52" s="9" t="s">
        <v>1394</v>
      </c>
      <c r="G52" s="9" t="s">
        <v>282</v>
      </c>
      <c r="H52" s="10" t="s">
        <v>4</v>
      </c>
      <c r="I52" s="10" t="s">
        <v>1783</v>
      </c>
      <c r="J52" s="11">
        <v>446249.03216103668</v>
      </c>
      <c r="K52" s="11">
        <v>446249.03216103668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5749.4169057028867</v>
      </c>
      <c r="V52" s="11">
        <v>171287.82313873278</v>
      </c>
      <c r="W52" s="11">
        <v>0</v>
      </c>
      <c r="X52" s="11">
        <v>40021.91508385387</v>
      </c>
      <c r="Y52" s="11">
        <v>23495.501309708448</v>
      </c>
      <c r="Z52" s="11">
        <v>9046.5690620020323</v>
      </c>
      <c r="AA52" s="9" t="s">
        <v>21</v>
      </c>
      <c r="AB52" s="9" t="s">
        <v>112</v>
      </c>
      <c r="AC52" s="9" t="s">
        <v>96</v>
      </c>
      <c r="AD52" s="9" t="s">
        <v>246</v>
      </c>
      <c r="AE52" s="9" t="s">
        <v>257</v>
      </c>
      <c r="AF52" s="9" t="s">
        <v>21</v>
      </c>
      <c r="AG52" s="9" t="s">
        <v>67</v>
      </c>
      <c r="AH52" s="9" t="s">
        <v>96</v>
      </c>
      <c r="AI52" s="9" t="s">
        <v>124</v>
      </c>
      <c r="AJ52" s="9" t="s">
        <v>141</v>
      </c>
      <c r="AK52" s="12">
        <v>4.3220921648794687E-2</v>
      </c>
      <c r="AL52" s="12">
        <v>0.22939999999999999</v>
      </c>
      <c r="AM52" s="12">
        <v>0</v>
      </c>
      <c r="AN52" s="12">
        <v>5.3600000000000002E-2</v>
      </c>
      <c r="AO52" s="12">
        <v>2.6304224366735698E-2</v>
      </c>
      <c r="AP52" s="12">
        <v>7.4999999999999997E-2</v>
      </c>
      <c r="AQ52" s="12">
        <v>0.1</v>
      </c>
      <c r="AR52" s="12">
        <v>0</v>
      </c>
      <c r="AS52" s="12">
        <v>5.5E-2</v>
      </c>
      <c r="AT52" s="12">
        <v>7.4999999999999997E-3</v>
      </c>
      <c r="AU52" s="11">
        <v>19287.294454882627</v>
      </c>
      <c r="AV52" s="11">
        <v>102369.52797774182</v>
      </c>
      <c r="AW52" s="11">
        <v>0</v>
      </c>
      <c r="AX52" s="11">
        <v>23918.948123831568</v>
      </c>
      <c r="AY52" s="11">
        <v>11738.234665402564</v>
      </c>
      <c r="AZ52" s="11">
        <v>33468.677412077748</v>
      </c>
      <c r="BA52" s="11">
        <v>44624.903216103674</v>
      </c>
      <c r="BB52" s="11">
        <v>0</v>
      </c>
      <c r="BC52" s="11">
        <v>24543.696768857018</v>
      </c>
      <c r="BD52" s="11">
        <v>3346.867741207775</v>
      </c>
    </row>
    <row r="53" spans="1:56" x14ac:dyDescent="0.25">
      <c r="A53" s="9" t="s">
        <v>2</v>
      </c>
      <c r="B53" s="9" t="s">
        <v>21</v>
      </c>
      <c r="C53" s="9" t="s">
        <v>1815</v>
      </c>
      <c r="D53" s="9" t="str">
        <f>IF(C53="United States",#REF!, "")</f>
        <v/>
      </c>
      <c r="E53" s="9" t="s">
        <v>82</v>
      </c>
      <c r="F53" s="9" t="s">
        <v>1354</v>
      </c>
      <c r="G53" s="9" t="s">
        <v>230</v>
      </c>
      <c r="H53" s="10" t="s">
        <v>4</v>
      </c>
      <c r="I53" s="10" t="s">
        <v>1807</v>
      </c>
      <c r="J53" s="11">
        <v>579211.58347369137</v>
      </c>
      <c r="K53" s="11">
        <v>579211.58347369137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4458.8210162480518</v>
      </c>
      <c r="V53" s="11">
        <v>132838.12222432511</v>
      </c>
      <c r="W53" s="11">
        <v>0</v>
      </c>
      <c r="X53" s="11">
        <v>0</v>
      </c>
      <c r="Y53" s="11">
        <v>18221.366922112971</v>
      </c>
      <c r="Z53" s="11">
        <v>6579.3240354707523</v>
      </c>
      <c r="AA53" s="9" t="s">
        <v>21</v>
      </c>
      <c r="AB53" s="9" t="s">
        <v>47</v>
      </c>
      <c r="AC53" s="9" t="s">
        <v>96</v>
      </c>
      <c r="AD53" s="9" t="s">
        <v>192</v>
      </c>
      <c r="AE53" s="9" t="s">
        <v>257</v>
      </c>
      <c r="AF53" s="9" t="s">
        <v>21</v>
      </c>
      <c r="AG53" s="9" t="s">
        <v>67</v>
      </c>
      <c r="AH53" s="9" t="s">
        <v>96</v>
      </c>
      <c r="AI53" s="9" t="s">
        <v>192</v>
      </c>
      <c r="AJ53" s="9" t="s">
        <v>141</v>
      </c>
      <c r="AK53" s="12">
        <v>2.1610460824397347E-2</v>
      </c>
      <c r="AL53" s="12">
        <v>0.22939999999999999</v>
      </c>
      <c r="AM53" s="12">
        <v>0</v>
      </c>
      <c r="AN53" s="12">
        <v>0</v>
      </c>
      <c r="AO53" s="12">
        <v>2.6304224366735698E-2</v>
      </c>
      <c r="AP53" s="12">
        <v>7.4999999999999997E-2</v>
      </c>
      <c r="AQ53" s="12">
        <v>0.1</v>
      </c>
      <c r="AR53" s="12">
        <v>0</v>
      </c>
      <c r="AS53" s="12">
        <v>0</v>
      </c>
      <c r="AT53" s="12">
        <v>7.4999999999999997E-3</v>
      </c>
      <c r="AU53" s="11">
        <v>12517.029233695361</v>
      </c>
      <c r="AV53" s="11">
        <v>132871.1372488648</v>
      </c>
      <c r="AW53" s="11">
        <v>0</v>
      </c>
      <c r="AX53" s="11">
        <v>0</v>
      </c>
      <c r="AY53" s="11">
        <v>15235.71144750424</v>
      </c>
      <c r="AZ53" s="11">
        <v>43440.86876052685</v>
      </c>
      <c r="BA53" s="11">
        <v>57921.158347369143</v>
      </c>
      <c r="BB53" s="11">
        <v>0</v>
      </c>
      <c r="BC53" s="11">
        <v>0</v>
      </c>
      <c r="BD53" s="11">
        <v>4344.0868760526855</v>
      </c>
    </row>
    <row r="54" spans="1:56" x14ac:dyDescent="0.25">
      <c r="A54" s="9" t="s">
        <v>2</v>
      </c>
      <c r="B54" s="9" t="s">
        <v>21</v>
      </c>
      <c r="C54" s="9" t="s">
        <v>1816</v>
      </c>
      <c r="D54" s="9" t="str">
        <f>IF(C54="United States",#REF!, "")</f>
        <v/>
      </c>
      <c r="E54" s="9" t="s">
        <v>115</v>
      </c>
      <c r="F54" s="9" t="s">
        <v>470</v>
      </c>
      <c r="G54" s="9" t="s">
        <v>163</v>
      </c>
      <c r="H54" s="10" t="s">
        <v>4</v>
      </c>
      <c r="I54" s="10" t="s">
        <v>1783</v>
      </c>
      <c r="J54" s="11">
        <v>133154.81063646296</v>
      </c>
      <c r="K54" s="11">
        <v>133154.81063646296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1025.0279414596505</v>
      </c>
      <c r="V54" s="11">
        <v>6509.5930308281695</v>
      </c>
      <c r="W54" s="11">
        <v>22763.607531116912</v>
      </c>
      <c r="X54" s="11">
        <v>0</v>
      </c>
      <c r="Y54" s="11">
        <v>4188.8674514391769</v>
      </c>
      <c r="Z54" s="11">
        <v>1494.7210712013548</v>
      </c>
      <c r="AA54" s="9" t="s">
        <v>21</v>
      </c>
      <c r="AB54" s="9" t="s">
        <v>75</v>
      </c>
      <c r="AC54" s="9" t="s">
        <v>177</v>
      </c>
      <c r="AD54" s="9" t="s">
        <v>192</v>
      </c>
      <c r="AE54" s="9" t="s">
        <v>257</v>
      </c>
      <c r="AF54" s="9" t="s">
        <v>21</v>
      </c>
      <c r="AG54" s="9" t="s">
        <v>96</v>
      </c>
      <c r="AH54" s="9" t="s">
        <v>96</v>
      </c>
      <c r="AI54" s="9" t="s">
        <v>192</v>
      </c>
      <c r="AJ54" s="9" t="s">
        <v>141</v>
      </c>
      <c r="AK54" s="12">
        <v>2.1610460824397347E-2</v>
      </c>
      <c r="AL54" s="12">
        <v>4.8899999999999999E-2</v>
      </c>
      <c r="AM54" s="12">
        <v>0.17100000000000004</v>
      </c>
      <c r="AN54" s="12">
        <v>0</v>
      </c>
      <c r="AO54" s="12">
        <v>2.6304224366735698E-2</v>
      </c>
      <c r="AP54" s="12">
        <v>7.4999999999999997E-2</v>
      </c>
      <c r="AQ54" s="12">
        <v>0</v>
      </c>
      <c r="AR54" s="12">
        <v>0</v>
      </c>
      <c r="AS54" s="12">
        <v>0</v>
      </c>
      <c r="AT54" s="12">
        <v>7.4999999999999997E-3</v>
      </c>
      <c r="AU54" s="11">
        <v>2877.53681883933</v>
      </c>
      <c r="AV54" s="11">
        <v>6511.270240123039</v>
      </c>
      <c r="AW54" s="11">
        <v>22769.472618835171</v>
      </c>
      <c r="AX54" s="11">
        <v>0</v>
      </c>
      <c r="AY54" s="11">
        <v>3502.5340144917268</v>
      </c>
      <c r="AZ54" s="11">
        <v>9986.6107977347219</v>
      </c>
      <c r="BA54" s="11">
        <v>0</v>
      </c>
      <c r="BB54" s="11">
        <v>0</v>
      </c>
      <c r="BC54" s="11">
        <v>0</v>
      </c>
      <c r="BD54" s="11">
        <v>998.66107977347224</v>
      </c>
    </row>
    <row r="55" spans="1:56" x14ac:dyDescent="0.25">
      <c r="A55" s="9" t="s">
        <v>2</v>
      </c>
      <c r="B55" s="9" t="s">
        <v>21</v>
      </c>
      <c r="C55" s="9" t="s">
        <v>1817</v>
      </c>
      <c r="D55" s="9" t="str">
        <f>IF(C55="United States",#REF!, "")</f>
        <v/>
      </c>
      <c r="E55" s="9" t="s">
        <v>115</v>
      </c>
      <c r="F55" s="9" t="s">
        <v>474</v>
      </c>
      <c r="G55" s="9" t="s">
        <v>163</v>
      </c>
      <c r="H55" s="10" t="s">
        <v>4</v>
      </c>
      <c r="I55" s="10" t="s">
        <v>1783</v>
      </c>
      <c r="J55" s="11">
        <v>145447.84740098446</v>
      </c>
      <c r="K55" s="11">
        <v>145447.84740098446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1119.8941463920494</v>
      </c>
      <c r="V55" s="11">
        <v>7112.0550335806793</v>
      </c>
      <c r="W55" s="11">
        <v>131362.12896380509</v>
      </c>
      <c r="X55" s="11">
        <v>0</v>
      </c>
      <c r="Y55" s="11">
        <v>3264.7975734691395</v>
      </c>
      <c r="Z55" s="11">
        <v>3117.6574461940909</v>
      </c>
      <c r="AA55" s="9" t="s">
        <v>21</v>
      </c>
      <c r="AB55" s="9" t="s">
        <v>75</v>
      </c>
      <c r="AC55" s="9" t="s">
        <v>149</v>
      </c>
      <c r="AD55" s="9" t="s">
        <v>192</v>
      </c>
      <c r="AE55" s="9" t="s">
        <v>236</v>
      </c>
      <c r="AF55" s="9" t="s">
        <v>21</v>
      </c>
      <c r="AG55" s="9" t="s">
        <v>96</v>
      </c>
      <c r="AH55" s="9" t="s">
        <v>107</v>
      </c>
      <c r="AI55" s="9" t="s">
        <v>192</v>
      </c>
      <c r="AJ55" s="9" t="s">
        <v>141</v>
      </c>
      <c r="AK55" s="12">
        <v>2.1610460824397347E-2</v>
      </c>
      <c r="AL55" s="12">
        <v>4.8899999999999999E-2</v>
      </c>
      <c r="AM55" s="12">
        <v>0.9032</v>
      </c>
      <c r="AN55" s="12">
        <v>0</v>
      </c>
      <c r="AO55" s="12">
        <v>1.8764797000473881E-2</v>
      </c>
      <c r="AP55" s="12">
        <v>7.4999999999999997E-2</v>
      </c>
      <c r="AQ55" s="12">
        <v>0</v>
      </c>
      <c r="AR55" s="12">
        <v>1</v>
      </c>
      <c r="AS55" s="12">
        <v>0</v>
      </c>
      <c r="AT55" s="12">
        <v>7.4999999999999997E-3</v>
      </c>
      <c r="AU55" s="11">
        <v>3143.1950082518983</v>
      </c>
      <c r="AV55" s="11">
        <v>7112.3997379081402</v>
      </c>
      <c r="AW55" s="11">
        <v>131368.49577256918</v>
      </c>
      <c r="AX55" s="11">
        <v>0</v>
      </c>
      <c r="AY55" s="11">
        <v>2729.299330635376</v>
      </c>
      <c r="AZ55" s="11">
        <v>10908.588555073835</v>
      </c>
      <c r="BA55" s="11">
        <v>0</v>
      </c>
      <c r="BB55" s="11">
        <v>145447.84740098446</v>
      </c>
      <c r="BC55" s="11">
        <v>0</v>
      </c>
      <c r="BD55" s="11">
        <v>1090.8588555073834</v>
      </c>
    </row>
    <row r="56" spans="1:56" x14ac:dyDescent="0.25">
      <c r="A56" s="9" t="s">
        <v>2</v>
      </c>
      <c r="B56" s="9" t="s">
        <v>21</v>
      </c>
      <c r="C56" s="9" t="s">
        <v>1817</v>
      </c>
      <c r="D56" s="9" t="str">
        <f>IF(C56="United States",#REF!, "")</f>
        <v/>
      </c>
      <c r="E56" s="9" t="s">
        <v>82</v>
      </c>
      <c r="F56" s="9" t="s">
        <v>1194</v>
      </c>
      <c r="G56" s="9" t="s">
        <v>269</v>
      </c>
      <c r="H56" s="10" t="s">
        <v>4</v>
      </c>
      <c r="I56" s="10" t="s">
        <v>1783</v>
      </c>
      <c r="J56" s="11">
        <v>592019.34412722453</v>
      </c>
      <c r="K56" s="11">
        <v>592019.34412722453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4558.2818114075226</v>
      </c>
      <c r="V56" s="11">
        <v>28948.04942569193</v>
      </c>
      <c r="W56" s="11">
        <v>434102.34445521259</v>
      </c>
      <c r="X56" s="11">
        <v>0</v>
      </c>
      <c r="Y56" s="11">
        <v>13288.637542232487</v>
      </c>
      <c r="Z56" s="11">
        <v>11274.64668508363</v>
      </c>
      <c r="AA56" s="9" t="s">
        <v>21</v>
      </c>
      <c r="AB56" s="9" t="s">
        <v>75</v>
      </c>
      <c r="AC56" s="9" t="s">
        <v>149</v>
      </c>
      <c r="AD56" s="9" t="s">
        <v>192</v>
      </c>
      <c r="AE56" s="9" t="s">
        <v>236</v>
      </c>
      <c r="AF56" s="9" t="s">
        <v>21</v>
      </c>
      <c r="AG56" s="9" t="s">
        <v>96</v>
      </c>
      <c r="AH56" s="9" t="s">
        <v>107</v>
      </c>
      <c r="AI56" s="9" t="s">
        <v>192</v>
      </c>
      <c r="AJ56" s="9" t="s">
        <v>141</v>
      </c>
      <c r="AK56" s="12">
        <v>2.1610460824397347E-2</v>
      </c>
      <c r="AL56" s="12">
        <v>4.8899999999999999E-2</v>
      </c>
      <c r="AM56" s="12">
        <v>0.9032</v>
      </c>
      <c r="AN56" s="12">
        <v>0</v>
      </c>
      <c r="AO56" s="12">
        <v>1.8764797000473881E-2</v>
      </c>
      <c r="AP56" s="12">
        <v>7.4999999999999997E-2</v>
      </c>
      <c r="AQ56" s="12">
        <v>0</v>
      </c>
      <c r="AR56" s="12">
        <v>1</v>
      </c>
      <c r="AS56" s="12">
        <v>0</v>
      </c>
      <c r="AT56" s="12">
        <v>7.4999999999999997E-3</v>
      </c>
      <c r="AU56" s="11">
        <v>12793.810843546797</v>
      </c>
      <c r="AV56" s="11">
        <v>28949.745927821277</v>
      </c>
      <c r="AW56" s="11">
        <v>534711.87161570915</v>
      </c>
      <c r="AX56" s="11">
        <v>0</v>
      </c>
      <c r="AY56" s="11">
        <v>11109.122812901058</v>
      </c>
      <c r="AZ56" s="11">
        <v>44401.450809541835</v>
      </c>
      <c r="BA56" s="11">
        <v>0</v>
      </c>
      <c r="BB56" s="11">
        <v>592019.34412722453</v>
      </c>
      <c r="BC56" s="11">
        <v>0</v>
      </c>
      <c r="BD56" s="11">
        <v>4440.1450809541839</v>
      </c>
    </row>
    <row r="57" spans="1:56" x14ac:dyDescent="0.25">
      <c r="A57" s="9" t="s">
        <v>2</v>
      </c>
      <c r="B57" s="9" t="s">
        <v>21</v>
      </c>
      <c r="C57" s="9" t="s">
        <v>1818</v>
      </c>
      <c r="D57" s="9" t="str">
        <f>IF(C57="United States",#REF!, "")</f>
        <v/>
      </c>
      <c r="E57" s="9" t="s">
        <v>115</v>
      </c>
      <c r="F57" s="9" t="s">
        <v>472</v>
      </c>
      <c r="G57" s="9" t="s">
        <v>163</v>
      </c>
      <c r="H57" s="10" t="s">
        <v>4</v>
      </c>
      <c r="I57" s="10" t="s">
        <v>1783</v>
      </c>
      <c r="J57" s="11">
        <v>181749.74851999999</v>
      </c>
      <c r="K57" s="11">
        <v>180564.35851999998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1389.2920375076419</v>
      </c>
      <c r="V57" s="11">
        <v>8822.9065758602192</v>
      </c>
      <c r="W57" s="11">
        <v>0</v>
      </c>
      <c r="X57" s="11">
        <v>0</v>
      </c>
      <c r="Y57" s="11">
        <v>5677.4649363921371</v>
      </c>
      <c r="Z57" s="11">
        <v>1592.4815819076684</v>
      </c>
      <c r="AA57" s="9" t="s">
        <v>21</v>
      </c>
      <c r="AB57" s="9" t="s">
        <v>75</v>
      </c>
      <c r="AC57" s="9" t="s">
        <v>96</v>
      </c>
      <c r="AD57" s="9" t="s">
        <v>192</v>
      </c>
      <c r="AE57" s="9" t="s">
        <v>257</v>
      </c>
      <c r="AF57" s="9" t="s">
        <v>21</v>
      </c>
      <c r="AG57" s="9" t="s">
        <v>96</v>
      </c>
      <c r="AH57" s="9" t="s">
        <v>96</v>
      </c>
      <c r="AI57" s="9" t="s">
        <v>192</v>
      </c>
      <c r="AJ57" s="9" t="s">
        <v>141</v>
      </c>
      <c r="AK57" s="12">
        <v>2.1610460824397347E-2</v>
      </c>
      <c r="AL57" s="12">
        <v>4.8899999999999999E-2</v>
      </c>
      <c r="AM57" s="12">
        <v>0</v>
      </c>
      <c r="AN57" s="12">
        <v>0</v>
      </c>
      <c r="AO57" s="12">
        <v>2.6304224366735698E-2</v>
      </c>
      <c r="AP57" s="12">
        <v>7.4999999999999997E-2</v>
      </c>
      <c r="AQ57" s="12">
        <v>0</v>
      </c>
      <c r="AR57" s="12">
        <v>0</v>
      </c>
      <c r="AS57" s="12">
        <v>0</v>
      </c>
      <c r="AT57" s="12">
        <v>7.4999999999999997E-3</v>
      </c>
      <c r="AU57" s="11">
        <v>3927.6958202355295</v>
      </c>
      <c r="AV57" s="11">
        <v>8887.5627026279999</v>
      </c>
      <c r="AW57" s="11">
        <v>0</v>
      </c>
      <c r="AX57" s="11">
        <v>0</v>
      </c>
      <c r="AY57" s="11">
        <v>4780.786163667869</v>
      </c>
      <c r="AZ57" s="11">
        <v>13631.231139</v>
      </c>
      <c r="BA57" s="11">
        <v>0</v>
      </c>
      <c r="BB57" s="11">
        <v>0</v>
      </c>
      <c r="BC57" s="11">
        <v>0</v>
      </c>
      <c r="BD57" s="11">
        <v>1363.1231138999999</v>
      </c>
    </row>
    <row r="58" spans="1:56" x14ac:dyDescent="0.25">
      <c r="A58" s="9" t="s">
        <v>9</v>
      </c>
      <c r="B58" s="9" t="s">
        <v>28</v>
      </c>
      <c r="C58" s="9" t="s">
        <v>27</v>
      </c>
      <c r="D58" s="9" t="str">
        <f>IF(C58="United States",#REF!, "")</f>
        <v/>
      </c>
      <c r="E58" s="9" t="s">
        <v>104</v>
      </c>
      <c r="F58" s="9" t="s">
        <v>818</v>
      </c>
      <c r="G58" s="9" t="s">
        <v>104</v>
      </c>
      <c r="H58" s="10" t="s">
        <v>4</v>
      </c>
      <c r="I58" s="10" t="s">
        <v>1807</v>
      </c>
      <c r="J58" s="11">
        <v>52528.590199999999</v>
      </c>
      <c r="K58" s="11">
        <v>52528.590199999999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1740.3918004143477</v>
      </c>
      <c r="V58" s="11">
        <v>0</v>
      </c>
      <c r="W58" s="11">
        <v>0</v>
      </c>
      <c r="X58" s="11">
        <v>0</v>
      </c>
      <c r="Y58" s="11">
        <v>4601.8452163207548</v>
      </c>
      <c r="Z58" s="11">
        <v>1907.7629832648972</v>
      </c>
      <c r="AA58" s="9" t="s">
        <v>27</v>
      </c>
      <c r="AB58" s="9" t="s">
        <v>96</v>
      </c>
      <c r="AC58" s="9" t="s">
        <v>96</v>
      </c>
      <c r="AD58" s="9" t="s">
        <v>192</v>
      </c>
      <c r="AE58" s="9" t="s">
        <v>15</v>
      </c>
      <c r="AF58" s="9" t="s">
        <v>27</v>
      </c>
      <c r="AG58" s="9" t="s">
        <v>96</v>
      </c>
      <c r="AH58" s="9" t="s">
        <v>94</v>
      </c>
      <c r="AI58" s="9" t="s">
        <v>192</v>
      </c>
      <c r="AJ58" s="9" t="s">
        <v>141</v>
      </c>
      <c r="AK58" s="12">
        <v>4.2729774811876564E-2</v>
      </c>
      <c r="AL58" s="12">
        <v>0</v>
      </c>
      <c r="AM58" s="12">
        <v>0</v>
      </c>
      <c r="AN58" s="12">
        <v>0</v>
      </c>
      <c r="AO58" s="12">
        <v>1.8764797000473881E-2</v>
      </c>
      <c r="AP58" s="12">
        <v>0.12</v>
      </c>
      <c r="AQ58" s="12">
        <v>0</v>
      </c>
      <c r="AR58" s="12">
        <v>1.42</v>
      </c>
      <c r="AS58" s="12">
        <v>0</v>
      </c>
      <c r="AT58" s="12">
        <v>7.4999999999999997E-3</v>
      </c>
      <c r="AU58" s="11">
        <v>2244.5348304313461</v>
      </c>
      <c r="AV58" s="11">
        <v>0</v>
      </c>
      <c r="AW58" s="11">
        <v>0</v>
      </c>
      <c r="AX58" s="11">
        <v>0</v>
      </c>
      <c r="AY58" s="11">
        <v>985.68833182408173</v>
      </c>
      <c r="AZ58" s="11">
        <v>6303.430824</v>
      </c>
      <c r="BA58" s="11">
        <v>0</v>
      </c>
      <c r="BB58" s="11">
        <v>74590.598083999997</v>
      </c>
      <c r="BC58" s="11">
        <v>0</v>
      </c>
      <c r="BD58" s="11">
        <v>393.9644265</v>
      </c>
    </row>
    <row r="59" spans="1:56" x14ac:dyDescent="0.25">
      <c r="A59" s="9" t="s">
        <v>9</v>
      </c>
      <c r="B59" s="9" t="s">
        <v>28</v>
      </c>
      <c r="C59" s="9" t="s">
        <v>27</v>
      </c>
      <c r="D59" s="9" t="str">
        <f>IF(C59="United States",#REF!, "")</f>
        <v/>
      </c>
      <c r="E59" s="9" t="s">
        <v>82</v>
      </c>
      <c r="F59" s="9" t="s">
        <v>1372</v>
      </c>
      <c r="G59" s="9" t="s">
        <v>282</v>
      </c>
      <c r="H59" s="10" t="s">
        <v>4</v>
      </c>
      <c r="I59" s="10" t="s">
        <v>1783</v>
      </c>
      <c r="J59" s="11">
        <v>628032.69607168471</v>
      </c>
      <c r="K59" s="11">
        <v>628032.69607168471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21464.832205110288</v>
      </c>
      <c r="V59" s="11">
        <v>0</v>
      </c>
      <c r="W59" s="11">
        <v>0</v>
      </c>
      <c r="X59" s="11">
        <v>0</v>
      </c>
      <c r="Y59" s="11">
        <v>56756.091001289322</v>
      </c>
      <c r="Z59" s="11">
        <v>23529.076793600412</v>
      </c>
      <c r="AA59" s="9" t="s">
        <v>27</v>
      </c>
      <c r="AB59" s="9" t="s">
        <v>96</v>
      </c>
      <c r="AC59" s="9" t="s">
        <v>96</v>
      </c>
      <c r="AD59" s="9" t="s">
        <v>192</v>
      </c>
      <c r="AE59" s="9" t="s">
        <v>15</v>
      </c>
      <c r="AF59" s="9" t="s">
        <v>27</v>
      </c>
      <c r="AG59" s="9" t="s">
        <v>96</v>
      </c>
      <c r="AH59" s="9" t="s">
        <v>94</v>
      </c>
      <c r="AI59" s="9" t="s">
        <v>192</v>
      </c>
      <c r="AJ59" s="9" t="s">
        <v>141</v>
      </c>
      <c r="AK59" s="12">
        <v>4.2729774811876564E-2</v>
      </c>
      <c r="AL59" s="12">
        <v>0</v>
      </c>
      <c r="AM59" s="12">
        <v>0</v>
      </c>
      <c r="AN59" s="12">
        <v>0</v>
      </c>
      <c r="AO59" s="12">
        <v>1.8764797000473881E-2</v>
      </c>
      <c r="AP59" s="12">
        <v>0.12</v>
      </c>
      <c r="AQ59" s="12">
        <v>0</v>
      </c>
      <c r="AR59" s="12">
        <v>1.42</v>
      </c>
      <c r="AS59" s="12">
        <v>0</v>
      </c>
      <c r="AT59" s="12">
        <v>7.4999999999999997E-3</v>
      </c>
      <c r="AU59" s="11">
        <v>26835.695677638803</v>
      </c>
      <c r="AV59" s="11">
        <v>0</v>
      </c>
      <c r="AW59" s="11">
        <v>0</v>
      </c>
      <c r="AX59" s="11">
        <v>0</v>
      </c>
      <c r="AY59" s="11">
        <v>11784.906051445474</v>
      </c>
      <c r="AZ59" s="11">
        <v>75363.923528602158</v>
      </c>
      <c r="BA59" s="11">
        <v>0</v>
      </c>
      <c r="BB59" s="11">
        <v>891806.42842179222</v>
      </c>
      <c r="BC59" s="11">
        <v>0</v>
      </c>
      <c r="BD59" s="11">
        <v>4710.2452205376349</v>
      </c>
    </row>
    <row r="60" spans="1:56" x14ac:dyDescent="0.25">
      <c r="A60" s="9" t="s">
        <v>9</v>
      </c>
      <c r="B60" s="9" t="s">
        <v>28</v>
      </c>
      <c r="C60" s="9" t="s">
        <v>27</v>
      </c>
      <c r="D60" s="9" t="str">
        <f>IF(C60="United States",#REF!, "")</f>
        <v/>
      </c>
      <c r="E60" s="9" t="s">
        <v>82</v>
      </c>
      <c r="F60" s="9" t="s">
        <v>1756</v>
      </c>
      <c r="G60" s="9" t="s">
        <v>300</v>
      </c>
      <c r="H60" s="10" t="s">
        <v>4</v>
      </c>
      <c r="I60" s="10" t="s">
        <v>1807</v>
      </c>
      <c r="J60" s="11">
        <v>769408.78859270841</v>
      </c>
      <c r="K60" s="11">
        <v>769408.78859270841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24365.485205800869</v>
      </c>
      <c r="V60" s="11">
        <v>0</v>
      </c>
      <c r="W60" s="11">
        <v>0</v>
      </c>
      <c r="X60" s="11">
        <v>0</v>
      </c>
      <c r="Y60" s="11">
        <v>64425.833028490597</v>
      </c>
      <c r="Z60" s="11">
        <v>26708.681765708548</v>
      </c>
      <c r="AA60" s="9" t="s">
        <v>27</v>
      </c>
      <c r="AB60" s="9" t="s">
        <v>96</v>
      </c>
      <c r="AC60" s="9" t="s">
        <v>96</v>
      </c>
      <c r="AD60" s="9" t="s">
        <v>192</v>
      </c>
      <c r="AE60" s="9" t="s">
        <v>15</v>
      </c>
      <c r="AF60" s="9" t="s">
        <v>27</v>
      </c>
      <c r="AG60" s="9" t="s">
        <v>96</v>
      </c>
      <c r="AH60" s="9" t="s">
        <v>94</v>
      </c>
      <c r="AI60" s="9" t="s">
        <v>192</v>
      </c>
      <c r="AJ60" s="9" t="s">
        <v>141</v>
      </c>
      <c r="AK60" s="12">
        <v>4.2729774811876564E-2</v>
      </c>
      <c r="AL60" s="12">
        <v>0</v>
      </c>
      <c r="AM60" s="12">
        <v>0</v>
      </c>
      <c r="AN60" s="12">
        <v>0</v>
      </c>
      <c r="AO60" s="12">
        <v>1.8764797000473881E-2</v>
      </c>
      <c r="AP60" s="12">
        <v>0.12</v>
      </c>
      <c r="AQ60" s="12">
        <v>0</v>
      </c>
      <c r="AR60" s="12">
        <v>1.42</v>
      </c>
      <c r="AS60" s="12">
        <v>0</v>
      </c>
      <c r="AT60" s="12">
        <v>7.4999999999999997E-3</v>
      </c>
      <c r="AU60" s="11">
        <v>32876.66427484517</v>
      </c>
      <c r="AV60" s="11">
        <v>0</v>
      </c>
      <c r="AW60" s="11">
        <v>0</v>
      </c>
      <c r="AX60" s="11">
        <v>0</v>
      </c>
      <c r="AY60" s="11">
        <v>14437.799728322698</v>
      </c>
      <c r="AZ60" s="11">
        <v>92329.054631125007</v>
      </c>
      <c r="BA60" s="11">
        <v>0</v>
      </c>
      <c r="BB60" s="11">
        <v>1092560.479801646</v>
      </c>
      <c r="BC60" s="11">
        <v>0</v>
      </c>
      <c r="BD60" s="11">
        <v>5770.565914445313</v>
      </c>
    </row>
    <row r="61" spans="1:56" x14ac:dyDescent="0.25">
      <c r="A61" s="9" t="s">
        <v>9</v>
      </c>
      <c r="B61" s="9" t="s">
        <v>28</v>
      </c>
      <c r="C61" s="9" t="s">
        <v>27</v>
      </c>
      <c r="D61" s="9" t="str">
        <f>IF(C61="United States",#REF!, "")</f>
        <v/>
      </c>
      <c r="E61" s="9" t="s">
        <v>82</v>
      </c>
      <c r="F61" s="9" t="s">
        <v>1370</v>
      </c>
      <c r="G61" s="9" t="s">
        <v>282</v>
      </c>
      <c r="H61" s="10" t="s">
        <v>4</v>
      </c>
      <c r="I61" s="10" t="s">
        <v>1807</v>
      </c>
      <c r="J61" s="11">
        <v>322181.94154590007</v>
      </c>
      <c r="K61" s="11">
        <v>322181.94154590007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10442.350802486086</v>
      </c>
      <c r="V61" s="11">
        <v>0</v>
      </c>
      <c r="W61" s="11">
        <v>0</v>
      </c>
      <c r="X61" s="11">
        <v>0</v>
      </c>
      <c r="Y61" s="11">
        <v>27611.07129792454</v>
      </c>
      <c r="Z61" s="11">
        <v>11446.577899589385</v>
      </c>
      <c r="AA61" s="9" t="s">
        <v>27</v>
      </c>
      <c r="AB61" s="9" t="s">
        <v>96</v>
      </c>
      <c r="AC61" s="9" t="s">
        <v>96</v>
      </c>
      <c r="AD61" s="9" t="s">
        <v>192</v>
      </c>
      <c r="AE61" s="9" t="s">
        <v>15</v>
      </c>
      <c r="AF61" s="9" t="s">
        <v>27</v>
      </c>
      <c r="AG61" s="9" t="s">
        <v>96</v>
      </c>
      <c r="AH61" s="9" t="s">
        <v>94</v>
      </c>
      <c r="AI61" s="9" t="s">
        <v>192</v>
      </c>
      <c r="AJ61" s="9" t="s">
        <v>141</v>
      </c>
      <c r="AK61" s="12">
        <v>4.2729774811876564E-2</v>
      </c>
      <c r="AL61" s="12">
        <v>0</v>
      </c>
      <c r="AM61" s="12">
        <v>0</v>
      </c>
      <c r="AN61" s="12">
        <v>0</v>
      </c>
      <c r="AO61" s="12">
        <v>1.8764797000473881E-2</v>
      </c>
      <c r="AP61" s="12">
        <v>0.12</v>
      </c>
      <c r="AQ61" s="12">
        <v>0</v>
      </c>
      <c r="AR61" s="12">
        <v>1.42</v>
      </c>
      <c r="AS61" s="12">
        <v>0</v>
      </c>
      <c r="AT61" s="12">
        <v>7.4999999999999997E-3</v>
      </c>
      <c r="AU61" s="11">
        <v>13766.761810709488</v>
      </c>
      <c r="AV61" s="11">
        <v>0</v>
      </c>
      <c r="AW61" s="11">
        <v>0</v>
      </c>
      <c r="AX61" s="11">
        <v>0</v>
      </c>
      <c r="AY61" s="11">
        <v>6045.6787303273568</v>
      </c>
      <c r="AZ61" s="11">
        <v>38661.832985508008</v>
      </c>
      <c r="BA61" s="11">
        <v>0</v>
      </c>
      <c r="BB61" s="11">
        <v>457498.3569951781</v>
      </c>
      <c r="BC61" s="11">
        <v>0</v>
      </c>
      <c r="BD61" s="11">
        <v>2416.3645615942505</v>
      </c>
    </row>
    <row r="62" spans="1:56" x14ac:dyDescent="0.25">
      <c r="A62" s="9" t="s">
        <v>9</v>
      </c>
      <c r="B62" s="9" t="s">
        <v>25</v>
      </c>
      <c r="C62" s="9" t="s">
        <v>1819</v>
      </c>
      <c r="D62" s="9" t="str">
        <f>IF(C62="United States",#REF!, "")</f>
        <v/>
      </c>
      <c r="E62" s="9" t="s">
        <v>82</v>
      </c>
      <c r="F62" s="9" t="s">
        <v>1144</v>
      </c>
      <c r="G62" s="9" t="s">
        <v>217</v>
      </c>
      <c r="H62" s="10" t="s">
        <v>4</v>
      </c>
      <c r="I62" s="10" t="s">
        <v>1783</v>
      </c>
      <c r="J62" s="11">
        <v>1922169.3261798162</v>
      </c>
      <c r="K62" s="11">
        <v>1922169.3261798162</v>
      </c>
      <c r="L62" s="11">
        <v>0</v>
      </c>
      <c r="M62" s="11">
        <v>1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45529.999670972546</v>
      </c>
      <c r="V62" s="11">
        <v>0</v>
      </c>
      <c r="W62" s="11">
        <v>0</v>
      </c>
      <c r="X62" s="11">
        <v>0</v>
      </c>
      <c r="Y62" s="11">
        <v>10827.306608026982</v>
      </c>
      <c r="Z62" s="11">
        <v>38460.658321000476</v>
      </c>
      <c r="AA62" s="9" t="s">
        <v>24</v>
      </c>
      <c r="AB62" s="9" t="s">
        <v>96</v>
      </c>
      <c r="AC62" s="9" t="s">
        <v>96</v>
      </c>
      <c r="AD62" s="9" t="s">
        <v>192</v>
      </c>
      <c r="AE62" s="9" t="s">
        <v>239</v>
      </c>
      <c r="AF62" s="9" t="s">
        <v>25</v>
      </c>
      <c r="AG62" s="9" t="s">
        <v>96</v>
      </c>
      <c r="AH62" s="9" t="s">
        <v>96</v>
      </c>
      <c r="AI62" s="9" t="s">
        <v>192</v>
      </c>
      <c r="AJ62" s="9" t="s">
        <v>137</v>
      </c>
      <c r="AK62" s="12">
        <v>0.12155884213723507</v>
      </c>
      <c r="AL62" s="12">
        <v>0</v>
      </c>
      <c r="AM62" s="12">
        <v>0</v>
      </c>
      <c r="AN62" s="12">
        <v>0</v>
      </c>
      <c r="AO62" s="12">
        <v>1.8429711339751132E-3</v>
      </c>
      <c r="AP62" s="12">
        <v>3.5000000000000003E-2</v>
      </c>
      <c r="AQ62" s="12">
        <v>0</v>
      </c>
      <c r="AR62" s="12">
        <v>0</v>
      </c>
      <c r="AS62" s="12">
        <v>0</v>
      </c>
      <c r="AT62" s="12">
        <v>5.4999999999999997E-3</v>
      </c>
      <c r="AU62" s="11">
        <v>233656.67768212777</v>
      </c>
      <c r="AV62" s="11">
        <v>0</v>
      </c>
      <c r="AW62" s="11">
        <v>0</v>
      </c>
      <c r="AX62" s="11">
        <v>0</v>
      </c>
      <c r="AY62" s="11">
        <v>3542.5025827617951</v>
      </c>
      <c r="AZ62" s="11">
        <v>67275.926416293572</v>
      </c>
      <c r="BA62" s="11">
        <v>0</v>
      </c>
      <c r="BB62" s="11">
        <v>0</v>
      </c>
      <c r="BC62" s="11">
        <v>0</v>
      </c>
      <c r="BD62" s="11">
        <v>10571.931293988988</v>
      </c>
    </row>
    <row r="63" spans="1:56" x14ac:dyDescent="0.25">
      <c r="A63" s="9" t="s">
        <v>2</v>
      </c>
      <c r="B63" s="9" t="s">
        <v>25</v>
      </c>
      <c r="C63" s="9" t="s">
        <v>1819</v>
      </c>
      <c r="D63" s="9" t="str">
        <f>IF(C63="United States",#REF!, "")</f>
        <v/>
      </c>
      <c r="E63" s="9" t="s">
        <v>115</v>
      </c>
      <c r="F63" s="9" t="s">
        <v>664</v>
      </c>
      <c r="G63" s="9" t="s">
        <v>163</v>
      </c>
      <c r="H63" s="10" t="s">
        <v>4</v>
      </c>
      <c r="I63" s="10" t="s">
        <v>1783</v>
      </c>
      <c r="J63" s="11">
        <v>136159.32690093989</v>
      </c>
      <c r="K63" s="11">
        <v>136159.32690093989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1287.0063149615703</v>
      </c>
      <c r="V63" s="11">
        <v>0</v>
      </c>
      <c r="W63" s="11">
        <v>0</v>
      </c>
      <c r="X63" s="11">
        <v>0</v>
      </c>
      <c r="Y63" s="11">
        <v>306.05780977942641</v>
      </c>
      <c r="Z63" s="11">
        <v>1087.1757191833412</v>
      </c>
      <c r="AA63" s="9" t="s">
        <v>24</v>
      </c>
      <c r="AB63" s="9" t="s">
        <v>96</v>
      </c>
      <c r="AC63" s="9" t="s">
        <v>96</v>
      </c>
      <c r="AD63" s="9" t="s">
        <v>192</v>
      </c>
      <c r="AE63" s="9" t="s">
        <v>239</v>
      </c>
      <c r="AF63" s="9" t="s">
        <v>25</v>
      </c>
      <c r="AG63" s="9" t="s">
        <v>96</v>
      </c>
      <c r="AH63" s="9" t="s">
        <v>96</v>
      </c>
      <c r="AI63" s="9" t="s">
        <v>192</v>
      </c>
      <c r="AJ63" s="9" t="s">
        <v>137</v>
      </c>
      <c r="AK63" s="12">
        <v>6.0779421068617542E-2</v>
      </c>
      <c r="AL63" s="12">
        <v>0</v>
      </c>
      <c r="AM63" s="12">
        <v>0</v>
      </c>
      <c r="AN63" s="12">
        <v>0</v>
      </c>
      <c r="AO63" s="12">
        <v>1.8429711339751132E-3</v>
      </c>
      <c r="AP63" s="12">
        <v>3.5000000000000003E-2</v>
      </c>
      <c r="AQ63" s="12">
        <v>0</v>
      </c>
      <c r="AR63" s="12">
        <v>0</v>
      </c>
      <c r="AS63" s="12">
        <v>0</v>
      </c>
      <c r="AT63" s="12">
        <v>5.4999999999999997E-3</v>
      </c>
      <c r="AU63" s="11">
        <v>8275.6850621317699</v>
      </c>
      <c r="AV63" s="11">
        <v>0</v>
      </c>
      <c r="AW63" s="11">
        <v>0</v>
      </c>
      <c r="AX63" s="11">
        <v>0</v>
      </c>
      <c r="AY63" s="11">
        <v>250.93770909991335</v>
      </c>
      <c r="AZ63" s="11">
        <v>4765.5764415328968</v>
      </c>
      <c r="BA63" s="11">
        <v>0</v>
      </c>
      <c r="BB63" s="11">
        <v>0</v>
      </c>
      <c r="BC63" s="11">
        <v>0</v>
      </c>
      <c r="BD63" s="11">
        <v>748.87629795516932</v>
      </c>
    </row>
    <row r="64" spans="1:56" x14ac:dyDescent="0.25">
      <c r="A64" s="9" t="s">
        <v>2</v>
      </c>
      <c r="B64" s="9" t="s">
        <v>25</v>
      </c>
      <c r="C64" s="9" t="s">
        <v>1819</v>
      </c>
      <c r="D64" s="9" t="str">
        <f>IF(C64="United States",#REF!, "")</f>
        <v/>
      </c>
      <c r="E64" s="9" t="s">
        <v>82</v>
      </c>
      <c r="F64" s="9" t="s">
        <v>1122</v>
      </c>
      <c r="G64" s="9" t="s">
        <v>230</v>
      </c>
      <c r="H64" s="10" t="s">
        <v>4</v>
      </c>
      <c r="I64" s="10" t="s">
        <v>1807</v>
      </c>
      <c r="J64" s="11">
        <v>1179473.6944989539</v>
      </c>
      <c r="K64" s="11">
        <v>1179473.6944989539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9028.0011311905</v>
      </c>
      <c r="V64" s="11">
        <v>0</v>
      </c>
      <c r="W64" s="11">
        <v>0</v>
      </c>
      <c r="X64" s="11">
        <v>0</v>
      </c>
      <c r="Y64" s="11">
        <v>2648.7884443491462</v>
      </c>
      <c r="Z64" s="11">
        <v>9387.7366182040496</v>
      </c>
      <c r="AA64" s="9" t="s">
        <v>24</v>
      </c>
      <c r="AB64" s="9" t="s">
        <v>96</v>
      </c>
      <c r="AC64" s="9" t="s">
        <v>96</v>
      </c>
      <c r="AD64" s="9" t="s">
        <v>192</v>
      </c>
      <c r="AE64" s="9" t="s">
        <v>239</v>
      </c>
      <c r="AF64" s="9" t="s">
        <v>25</v>
      </c>
      <c r="AG64" s="9" t="s">
        <v>96</v>
      </c>
      <c r="AH64" s="9" t="s">
        <v>96</v>
      </c>
      <c r="AI64" s="9" t="s">
        <v>192</v>
      </c>
      <c r="AJ64" s="9" t="s">
        <v>137</v>
      </c>
      <c r="AK64" s="12">
        <v>6.0779421068617542E-2</v>
      </c>
      <c r="AL64" s="12">
        <v>0</v>
      </c>
      <c r="AM64" s="12">
        <v>0</v>
      </c>
      <c r="AN64" s="12">
        <v>0</v>
      </c>
      <c r="AO64" s="12">
        <v>1.8429711339751132E-3</v>
      </c>
      <c r="AP64" s="12">
        <v>3.5000000000000003E-2</v>
      </c>
      <c r="AQ64" s="12">
        <v>0</v>
      </c>
      <c r="AR64" s="12">
        <v>0</v>
      </c>
      <c r="AS64" s="12">
        <v>0</v>
      </c>
      <c r="AT64" s="12">
        <v>5.4999999999999997E-3</v>
      </c>
      <c r="AU64" s="11">
        <v>71687.728317309884</v>
      </c>
      <c r="AV64" s="11">
        <v>0</v>
      </c>
      <c r="AW64" s="11">
        <v>0</v>
      </c>
      <c r="AX64" s="11">
        <v>0</v>
      </c>
      <c r="AY64" s="11">
        <v>2173.7359722445531</v>
      </c>
      <c r="AZ64" s="11">
        <v>41281.579307463391</v>
      </c>
      <c r="BA64" s="11">
        <v>0</v>
      </c>
      <c r="BB64" s="11">
        <v>0</v>
      </c>
      <c r="BC64" s="11">
        <v>0</v>
      </c>
      <c r="BD64" s="11">
        <v>6487.1053197442461</v>
      </c>
    </row>
    <row r="65" spans="1:56" x14ac:dyDescent="0.25">
      <c r="A65" s="9" t="s">
        <v>2</v>
      </c>
      <c r="B65" s="9" t="s">
        <v>25</v>
      </c>
      <c r="C65" s="9" t="s">
        <v>1819</v>
      </c>
      <c r="D65" s="9" t="str">
        <f>IF(C65="United States",#REF!, "")</f>
        <v/>
      </c>
      <c r="E65" s="9" t="s">
        <v>82</v>
      </c>
      <c r="F65" s="9" t="s">
        <v>1190</v>
      </c>
      <c r="G65" s="9" t="s">
        <v>269</v>
      </c>
      <c r="H65" s="10" t="s">
        <v>4</v>
      </c>
      <c r="I65" s="10" t="s">
        <v>1783</v>
      </c>
      <c r="J65" s="11">
        <v>559840.15816177521</v>
      </c>
      <c r="K65" s="11">
        <v>559840.15816177521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4285.1634629439013</v>
      </c>
      <c r="V65" s="11">
        <v>0</v>
      </c>
      <c r="W65" s="11">
        <v>0</v>
      </c>
      <c r="X65" s="11">
        <v>0</v>
      </c>
      <c r="Y65" s="11">
        <v>1257.2541028576741</v>
      </c>
      <c r="Z65" s="11">
        <v>4455.9128174105317</v>
      </c>
      <c r="AA65" s="9" t="s">
        <v>24</v>
      </c>
      <c r="AB65" s="9" t="s">
        <v>96</v>
      </c>
      <c r="AC65" s="9" t="s">
        <v>96</v>
      </c>
      <c r="AD65" s="9" t="s">
        <v>192</v>
      </c>
      <c r="AE65" s="9" t="s">
        <v>239</v>
      </c>
      <c r="AF65" s="9" t="s">
        <v>25</v>
      </c>
      <c r="AG65" s="9" t="s">
        <v>96</v>
      </c>
      <c r="AH65" s="9" t="s">
        <v>96</v>
      </c>
      <c r="AI65" s="9" t="s">
        <v>192</v>
      </c>
      <c r="AJ65" s="9" t="s">
        <v>137</v>
      </c>
      <c r="AK65" s="12">
        <v>6.0779421068617542E-2</v>
      </c>
      <c r="AL65" s="12">
        <v>0</v>
      </c>
      <c r="AM65" s="12">
        <v>0</v>
      </c>
      <c r="AN65" s="12">
        <v>0</v>
      </c>
      <c r="AO65" s="12">
        <v>1.8429711339751132E-3</v>
      </c>
      <c r="AP65" s="12">
        <v>3.5000000000000003E-2</v>
      </c>
      <c r="AQ65" s="12">
        <v>0</v>
      </c>
      <c r="AR65" s="12">
        <v>0</v>
      </c>
      <c r="AS65" s="12">
        <v>0</v>
      </c>
      <c r="AT65" s="12">
        <v>5.4999999999999997E-3</v>
      </c>
      <c r="AU65" s="11">
        <v>34026.76070403598</v>
      </c>
      <c r="AV65" s="11">
        <v>0</v>
      </c>
      <c r="AW65" s="11">
        <v>0</v>
      </c>
      <c r="AX65" s="11">
        <v>0</v>
      </c>
      <c r="AY65" s="11">
        <v>1031.7692511322136</v>
      </c>
      <c r="AZ65" s="11">
        <v>19594.405535662136</v>
      </c>
      <c r="BA65" s="11">
        <v>0</v>
      </c>
      <c r="BB65" s="11">
        <v>0</v>
      </c>
      <c r="BC65" s="11">
        <v>0</v>
      </c>
      <c r="BD65" s="11">
        <v>3079.1208698897635</v>
      </c>
    </row>
    <row r="66" spans="1:56" x14ac:dyDescent="0.25">
      <c r="A66" s="9" t="s">
        <v>2</v>
      </c>
      <c r="B66" s="9" t="s">
        <v>25</v>
      </c>
      <c r="C66" s="9" t="s">
        <v>1819</v>
      </c>
      <c r="D66" s="9" t="str">
        <f>IF(C66="United States",#REF!, "")</f>
        <v/>
      </c>
      <c r="E66" s="9" t="s">
        <v>82</v>
      </c>
      <c r="F66" s="9" t="s">
        <v>1124</v>
      </c>
      <c r="G66" s="9" t="s">
        <v>230</v>
      </c>
      <c r="H66" s="10" t="s">
        <v>4</v>
      </c>
      <c r="I66" s="10" t="s">
        <v>1807</v>
      </c>
      <c r="J66" s="11">
        <v>482647.80776668253</v>
      </c>
      <c r="K66" s="11">
        <v>482647.80776668253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3694.312959082351</v>
      </c>
      <c r="V66" s="11">
        <v>0</v>
      </c>
      <c r="W66" s="11">
        <v>0</v>
      </c>
      <c r="X66" s="11">
        <v>0</v>
      </c>
      <c r="Y66" s="11">
        <v>1083.9003378078055</v>
      </c>
      <c r="Z66" s="11">
        <v>3841.5189077972373</v>
      </c>
      <c r="AA66" s="9" t="s">
        <v>24</v>
      </c>
      <c r="AB66" s="9" t="s">
        <v>96</v>
      </c>
      <c r="AC66" s="9" t="s">
        <v>96</v>
      </c>
      <c r="AD66" s="9" t="s">
        <v>192</v>
      </c>
      <c r="AE66" s="9" t="s">
        <v>239</v>
      </c>
      <c r="AF66" s="9" t="s">
        <v>25</v>
      </c>
      <c r="AG66" s="9" t="s">
        <v>96</v>
      </c>
      <c r="AH66" s="9" t="s">
        <v>96</v>
      </c>
      <c r="AI66" s="9" t="s">
        <v>192</v>
      </c>
      <c r="AJ66" s="9" t="s">
        <v>137</v>
      </c>
      <c r="AK66" s="12">
        <v>6.0779421068617542E-2</v>
      </c>
      <c r="AL66" s="12">
        <v>0</v>
      </c>
      <c r="AM66" s="12">
        <v>0</v>
      </c>
      <c r="AN66" s="12">
        <v>0</v>
      </c>
      <c r="AO66" s="12">
        <v>1.8429711339751132E-3</v>
      </c>
      <c r="AP66" s="12">
        <v>3.5000000000000003E-2</v>
      </c>
      <c r="AQ66" s="12">
        <v>0</v>
      </c>
      <c r="AR66" s="12">
        <v>0</v>
      </c>
      <c r="AS66" s="12">
        <v>0</v>
      </c>
      <c r="AT66" s="12">
        <v>5.4999999999999997E-3</v>
      </c>
      <c r="AU66" s="11">
        <v>29335.054336096375</v>
      </c>
      <c r="AV66" s="11">
        <v>0</v>
      </c>
      <c r="AW66" s="11">
        <v>0</v>
      </c>
      <c r="AX66" s="11">
        <v>0</v>
      </c>
      <c r="AY66" s="11">
        <v>889.50597759036532</v>
      </c>
      <c r="AZ66" s="11">
        <v>16892.67327183389</v>
      </c>
      <c r="BA66" s="11">
        <v>0</v>
      </c>
      <c r="BB66" s="11">
        <v>0</v>
      </c>
      <c r="BC66" s="11">
        <v>0</v>
      </c>
      <c r="BD66" s="11">
        <v>2654.5629427167537</v>
      </c>
    </row>
    <row r="67" spans="1:56" x14ac:dyDescent="0.25">
      <c r="A67" s="9" t="s">
        <v>2</v>
      </c>
      <c r="B67" s="9" t="s">
        <v>25</v>
      </c>
      <c r="C67" s="9" t="s">
        <v>1819</v>
      </c>
      <c r="D67" s="9" t="str">
        <f>IF(C67="United States",#REF!, "")</f>
        <v/>
      </c>
      <c r="E67" s="9" t="s">
        <v>115</v>
      </c>
      <c r="F67" s="9" t="s">
        <v>478</v>
      </c>
      <c r="G67" s="9" t="s">
        <v>163</v>
      </c>
      <c r="H67" s="10" t="s">
        <v>4</v>
      </c>
      <c r="I67" s="10" t="s">
        <v>1807</v>
      </c>
      <c r="J67" s="11">
        <v>367951.69367955788</v>
      </c>
      <c r="K67" s="11">
        <v>367951.69367955788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2816.398807583118</v>
      </c>
      <c r="V67" s="11">
        <v>0</v>
      </c>
      <c r="W67" s="11">
        <v>0</v>
      </c>
      <c r="X67" s="11">
        <v>0</v>
      </c>
      <c r="Y67" s="11">
        <v>826.32295984450548</v>
      </c>
      <c r="Z67" s="11">
        <v>2928.622829484264</v>
      </c>
      <c r="AA67" s="9" t="s">
        <v>24</v>
      </c>
      <c r="AB67" s="9" t="s">
        <v>96</v>
      </c>
      <c r="AC67" s="9" t="s">
        <v>96</v>
      </c>
      <c r="AD67" s="9" t="s">
        <v>192</v>
      </c>
      <c r="AE67" s="9" t="s">
        <v>239</v>
      </c>
      <c r="AF67" s="9" t="s">
        <v>25</v>
      </c>
      <c r="AG67" s="9" t="s">
        <v>96</v>
      </c>
      <c r="AH67" s="9" t="s">
        <v>96</v>
      </c>
      <c r="AI67" s="9" t="s">
        <v>192</v>
      </c>
      <c r="AJ67" s="9" t="s">
        <v>137</v>
      </c>
      <c r="AK67" s="12">
        <v>6.0779421068617542E-2</v>
      </c>
      <c r="AL67" s="12">
        <v>0</v>
      </c>
      <c r="AM67" s="12">
        <v>0</v>
      </c>
      <c r="AN67" s="12">
        <v>0</v>
      </c>
      <c r="AO67" s="12">
        <v>1.8429711339751132E-3</v>
      </c>
      <c r="AP67" s="12">
        <v>3.5000000000000003E-2</v>
      </c>
      <c r="AQ67" s="12">
        <v>0</v>
      </c>
      <c r="AR67" s="12">
        <v>0</v>
      </c>
      <c r="AS67" s="12">
        <v>0</v>
      </c>
      <c r="AT67" s="12">
        <v>5.4999999999999997E-3</v>
      </c>
      <c r="AU67" s="11">
        <v>22363.89092306083</v>
      </c>
      <c r="AV67" s="11">
        <v>0</v>
      </c>
      <c r="AW67" s="11">
        <v>0</v>
      </c>
      <c r="AX67" s="11">
        <v>0</v>
      </c>
      <c r="AY67" s="11">
        <v>678.12435014867833</v>
      </c>
      <c r="AZ67" s="11">
        <v>12878.309278784527</v>
      </c>
      <c r="BA67" s="11">
        <v>0</v>
      </c>
      <c r="BB67" s="11">
        <v>0</v>
      </c>
      <c r="BC67" s="11">
        <v>0</v>
      </c>
      <c r="BD67" s="11">
        <v>2023.7343152375681</v>
      </c>
    </row>
    <row r="68" spans="1:56" x14ac:dyDescent="0.25">
      <c r="A68" s="9" t="s">
        <v>2</v>
      </c>
      <c r="B68" s="9" t="s">
        <v>25</v>
      </c>
      <c r="C68" s="9" t="s">
        <v>1820</v>
      </c>
      <c r="D68" s="9" t="str">
        <f>IF(C68="United States",#REF!, "")</f>
        <v/>
      </c>
      <c r="E68" s="9" t="s">
        <v>82</v>
      </c>
      <c r="F68" s="9" t="s">
        <v>954</v>
      </c>
      <c r="G68" s="9" t="s">
        <v>147</v>
      </c>
      <c r="H68" s="10" t="s">
        <v>4</v>
      </c>
      <c r="I68" s="10" t="s">
        <v>1783</v>
      </c>
      <c r="J68" s="11">
        <v>468052.41366870585</v>
      </c>
      <c r="K68" s="11">
        <v>468052.41366870585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4439.8722362796298</v>
      </c>
      <c r="V68" s="11">
        <v>0</v>
      </c>
      <c r="W68" s="11">
        <v>0</v>
      </c>
      <c r="X68" s="11">
        <v>0</v>
      </c>
      <c r="Y68" s="11">
        <v>10490.999759752092</v>
      </c>
      <c r="Z68" s="11">
        <v>3774.4500202630406</v>
      </c>
      <c r="AA68" s="9" t="s">
        <v>24</v>
      </c>
      <c r="AB68" s="9" t="s">
        <v>96</v>
      </c>
      <c r="AC68" s="9" t="s">
        <v>96</v>
      </c>
      <c r="AD68" s="9" t="s">
        <v>192</v>
      </c>
      <c r="AE68" s="9" t="s">
        <v>244</v>
      </c>
      <c r="AF68" s="9" t="s">
        <v>25</v>
      </c>
      <c r="AG68" s="9" t="s">
        <v>96</v>
      </c>
      <c r="AH68" s="9" t="s">
        <v>96</v>
      </c>
      <c r="AI68" s="9" t="s">
        <v>192</v>
      </c>
      <c r="AJ68" s="9" t="s">
        <v>141</v>
      </c>
      <c r="AK68" s="12">
        <v>6.0779421068617542E-2</v>
      </c>
      <c r="AL68" s="12">
        <v>0</v>
      </c>
      <c r="AM68" s="12">
        <v>0</v>
      </c>
      <c r="AN68" s="12">
        <v>0</v>
      </c>
      <c r="AO68" s="12">
        <v>1.8764797000473881E-2</v>
      </c>
      <c r="AP68" s="12">
        <v>3.5000000000000003E-2</v>
      </c>
      <c r="AQ68" s="12">
        <v>0</v>
      </c>
      <c r="AR68" s="12">
        <v>0</v>
      </c>
      <c r="AS68" s="12">
        <v>0</v>
      </c>
      <c r="AT68" s="12">
        <v>7.4999999999999997E-3</v>
      </c>
      <c r="AU68" s="11">
        <v>28447.954732553033</v>
      </c>
      <c r="AV68" s="11">
        <v>0</v>
      </c>
      <c r="AW68" s="11">
        <v>0</v>
      </c>
      <c r="AX68" s="11">
        <v>0</v>
      </c>
      <c r="AY68" s="11">
        <v>8782.9085280750915</v>
      </c>
      <c r="AZ68" s="11">
        <v>16381.834478404706</v>
      </c>
      <c r="BA68" s="11">
        <v>0</v>
      </c>
      <c r="BB68" s="11">
        <v>0</v>
      </c>
      <c r="BC68" s="11">
        <v>0</v>
      </c>
      <c r="BD68" s="11">
        <v>3510.3931025152938</v>
      </c>
    </row>
    <row r="69" spans="1:56" x14ac:dyDescent="0.25">
      <c r="A69" s="9" t="s">
        <v>2</v>
      </c>
      <c r="B69" s="9" t="s">
        <v>25</v>
      </c>
      <c r="C69" s="9" t="s">
        <v>1820</v>
      </c>
      <c r="D69" s="9" t="str">
        <f>IF(C69="United States",#REF!, "")</f>
        <v/>
      </c>
      <c r="E69" s="9" t="s">
        <v>82</v>
      </c>
      <c r="F69" s="9" t="s">
        <v>346</v>
      </c>
      <c r="G69" s="9" t="s">
        <v>230</v>
      </c>
      <c r="H69" s="10" t="s">
        <v>4</v>
      </c>
      <c r="I69" s="10" t="s">
        <v>1783</v>
      </c>
      <c r="J69" s="11">
        <v>392701.40313472209</v>
      </c>
      <c r="K69" s="11">
        <v>392701.40313472209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3725.1042960329896</v>
      </c>
      <c r="V69" s="11">
        <v>0</v>
      </c>
      <c r="W69" s="11">
        <v>0</v>
      </c>
      <c r="X69" s="11">
        <v>0</v>
      </c>
      <c r="Y69" s="11">
        <v>8802.0704639646465</v>
      </c>
      <c r="Z69" s="11">
        <v>3166.8073398043016</v>
      </c>
      <c r="AA69" s="9" t="s">
        <v>24</v>
      </c>
      <c r="AB69" s="9" t="s">
        <v>96</v>
      </c>
      <c r="AC69" s="9" t="s">
        <v>96</v>
      </c>
      <c r="AD69" s="9" t="s">
        <v>192</v>
      </c>
      <c r="AE69" s="9" t="s">
        <v>244</v>
      </c>
      <c r="AF69" s="9" t="s">
        <v>25</v>
      </c>
      <c r="AG69" s="9" t="s">
        <v>96</v>
      </c>
      <c r="AH69" s="9" t="s">
        <v>96</v>
      </c>
      <c r="AI69" s="9" t="s">
        <v>192</v>
      </c>
      <c r="AJ69" s="9" t="s">
        <v>141</v>
      </c>
      <c r="AK69" s="12">
        <v>6.0779421068617542E-2</v>
      </c>
      <c r="AL69" s="12">
        <v>0</v>
      </c>
      <c r="AM69" s="12">
        <v>0</v>
      </c>
      <c r="AN69" s="12">
        <v>0</v>
      </c>
      <c r="AO69" s="12">
        <v>1.8764797000473881E-2</v>
      </c>
      <c r="AP69" s="12">
        <v>3.5000000000000003E-2</v>
      </c>
      <c r="AQ69" s="12">
        <v>0</v>
      </c>
      <c r="AR69" s="12">
        <v>0</v>
      </c>
      <c r="AS69" s="12">
        <v>0</v>
      </c>
      <c r="AT69" s="12">
        <v>7.4999999999999997E-3</v>
      </c>
      <c r="AU69" s="11">
        <v>23868.163935362198</v>
      </c>
      <c r="AV69" s="11">
        <v>0</v>
      </c>
      <c r="AW69" s="11">
        <v>0</v>
      </c>
      <c r="AX69" s="11">
        <v>0</v>
      </c>
      <c r="AY69" s="11">
        <v>7368.962111624317</v>
      </c>
      <c r="AZ69" s="11">
        <v>13744.549109715274</v>
      </c>
      <c r="BA69" s="11">
        <v>0</v>
      </c>
      <c r="BB69" s="11">
        <v>0</v>
      </c>
      <c r="BC69" s="11">
        <v>0</v>
      </c>
      <c r="BD69" s="11">
        <v>2945.2605235104156</v>
      </c>
    </row>
    <row r="70" spans="1:56" x14ac:dyDescent="0.25">
      <c r="A70" s="9" t="s">
        <v>2</v>
      </c>
      <c r="B70" s="9" t="s">
        <v>25</v>
      </c>
      <c r="C70" s="9" t="s">
        <v>1820</v>
      </c>
      <c r="D70" s="9" t="str">
        <f>IF(C70="United States",#REF!, "")</f>
        <v/>
      </c>
      <c r="E70" s="9" t="s">
        <v>82</v>
      </c>
      <c r="F70" s="9" t="s">
        <v>1612</v>
      </c>
      <c r="G70" s="9" t="s">
        <v>255</v>
      </c>
      <c r="H70" s="10" t="s">
        <v>4</v>
      </c>
      <c r="I70" s="10" t="s">
        <v>1807</v>
      </c>
      <c r="J70" s="11">
        <v>492177.8566756408</v>
      </c>
      <c r="K70" s="11">
        <v>492177.8566756408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4668.7224279811362</v>
      </c>
      <c r="V70" s="11">
        <v>0</v>
      </c>
      <c r="W70" s="11">
        <v>0</v>
      </c>
      <c r="X70" s="11">
        <v>0</v>
      </c>
      <c r="Y70" s="11">
        <v>11031.751199971806</v>
      </c>
      <c r="Z70" s="11">
        <v>3969.0014768672918</v>
      </c>
      <c r="AA70" s="9" t="s">
        <v>24</v>
      </c>
      <c r="AB70" s="9" t="s">
        <v>96</v>
      </c>
      <c r="AC70" s="9" t="s">
        <v>96</v>
      </c>
      <c r="AD70" s="9" t="s">
        <v>192</v>
      </c>
      <c r="AE70" s="9" t="s">
        <v>244</v>
      </c>
      <c r="AF70" s="9" t="s">
        <v>25</v>
      </c>
      <c r="AG70" s="9" t="s">
        <v>96</v>
      </c>
      <c r="AH70" s="9" t="s">
        <v>96</v>
      </c>
      <c r="AI70" s="9" t="s">
        <v>192</v>
      </c>
      <c r="AJ70" s="9" t="s">
        <v>141</v>
      </c>
      <c r="AK70" s="12">
        <v>6.0779421068617542E-2</v>
      </c>
      <c r="AL70" s="12">
        <v>0</v>
      </c>
      <c r="AM70" s="12">
        <v>0</v>
      </c>
      <c r="AN70" s="12">
        <v>0</v>
      </c>
      <c r="AO70" s="12">
        <v>1.8764797000473881E-2</v>
      </c>
      <c r="AP70" s="12">
        <v>3.5000000000000003E-2</v>
      </c>
      <c r="AQ70" s="12">
        <v>0</v>
      </c>
      <c r="AR70" s="12">
        <v>0</v>
      </c>
      <c r="AS70" s="12">
        <v>0</v>
      </c>
      <c r="AT70" s="12">
        <v>7.4999999999999997E-3</v>
      </c>
      <c r="AU70" s="11">
        <v>29914.285191538467</v>
      </c>
      <c r="AV70" s="11">
        <v>0</v>
      </c>
      <c r="AW70" s="11">
        <v>0</v>
      </c>
      <c r="AX70" s="11">
        <v>0</v>
      </c>
      <c r="AY70" s="11">
        <v>9235.6175686467286</v>
      </c>
      <c r="AZ70" s="11">
        <v>17226.224983647429</v>
      </c>
      <c r="BA70" s="11">
        <v>0</v>
      </c>
      <c r="BB70" s="11">
        <v>0</v>
      </c>
      <c r="BC70" s="11">
        <v>0</v>
      </c>
      <c r="BD70" s="11">
        <v>3691.3339250673057</v>
      </c>
    </row>
    <row r="71" spans="1:56" x14ac:dyDescent="0.25">
      <c r="A71" s="9" t="s">
        <v>2</v>
      </c>
      <c r="B71" s="9" t="s">
        <v>25</v>
      </c>
      <c r="C71" s="9" t="s">
        <v>1820</v>
      </c>
      <c r="D71" s="9" t="str">
        <f>IF(C71="United States",#REF!, "")</f>
        <v/>
      </c>
      <c r="E71" s="9" t="s">
        <v>82</v>
      </c>
      <c r="F71" s="9" t="s">
        <v>874</v>
      </c>
      <c r="G71" s="9" t="s">
        <v>230</v>
      </c>
      <c r="H71" s="10" t="s">
        <v>4</v>
      </c>
      <c r="I71" s="10" t="s">
        <v>1783</v>
      </c>
      <c r="J71" s="11">
        <v>388171.57282652671</v>
      </c>
      <c r="K71" s="11">
        <v>388171.57282652671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3682.1350318371856</v>
      </c>
      <c r="V71" s="11">
        <v>0</v>
      </c>
      <c r="W71" s="11">
        <v>0</v>
      </c>
      <c r="X71" s="11">
        <v>0</v>
      </c>
      <c r="Y71" s="11">
        <v>8700.5381413290143</v>
      </c>
      <c r="Z71" s="11">
        <v>3130.278058896336</v>
      </c>
      <c r="AA71" s="9" t="s">
        <v>24</v>
      </c>
      <c r="AB71" s="9" t="s">
        <v>96</v>
      </c>
      <c r="AC71" s="9" t="s">
        <v>96</v>
      </c>
      <c r="AD71" s="9" t="s">
        <v>192</v>
      </c>
      <c r="AE71" s="9" t="s">
        <v>244</v>
      </c>
      <c r="AF71" s="9" t="s">
        <v>25</v>
      </c>
      <c r="AG71" s="9" t="s">
        <v>96</v>
      </c>
      <c r="AH71" s="9" t="s">
        <v>96</v>
      </c>
      <c r="AI71" s="9" t="s">
        <v>192</v>
      </c>
      <c r="AJ71" s="9" t="s">
        <v>141</v>
      </c>
      <c r="AK71" s="12">
        <v>6.0779421068617542E-2</v>
      </c>
      <c r="AL71" s="12">
        <v>0</v>
      </c>
      <c r="AM71" s="12">
        <v>0</v>
      </c>
      <c r="AN71" s="12">
        <v>0</v>
      </c>
      <c r="AO71" s="12">
        <v>1.8764797000473881E-2</v>
      </c>
      <c r="AP71" s="12">
        <v>3.5000000000000003E-2</v>
      </c>
      <c r="AQ71" s="12">
        <v>0</v>
      </c>
      <c r="AR71" s="12">
        <v>0</v>
      </c>
      <c r="AS71" s="12">
        <v>0</v>
      </c>
      <c r="AT71" s="12">
        <v>7.4999999999999997E-3</v>
      </c>
      <c r="AU71" s="11">
        <v>23592.843471691005</v>
      </c>
      <c r="AV71" s="11">
        <v>0</v>
      </c>
      <c r="AW71" s="11">
        <v>0</v>
      </c>
      <c r="AX71" s="11">
        <v>0</v>
      </c>
      <c r="AY71" s="11">
        <v>7283.9607654444371</v>
      </c>
      <c r="AZ71" s="11">
        <v>13586.005048928437</v>
      </c>
      <c r="BA71" s="11">
        <v>0</v>
      </c>
      <c r="BB71" s="11">
        <v>0</v>
      </c>
      <c r="BC71" s="11">
        <v>0</v>
      </c>
      <c r="BD71" s="11">
        <v>2911.28679619895</v>
      </c>
    </row>
    <row r="72" spans="1:56" x14ac:dyDescent="0.25">
      <c r="A72" s="9" t="s">
        <v>2</v>
      </c>
      <c r="B72" s="9" t="s">
        <v>25</v>
      </c>
      <c r="C72" s="9" t="s">
        <v>1820</v>
      </c>
      <c r="D72" s="9" t="str">
        <f>IF(C72="United States",#REF!, "")</f>
        <v/>
      </c>
      <c r="E72" s="9" t="s">
        <v>98</v>
      </c>
      <c r="F72" s="9" t="s">
        <v>1068</v>
      </c>
      <c r="G72" s="9" t="s">
        <v>153</v>
      </c>
      <c r="H72" s="10" t="s">
        <v>4</v>
      </c>
      <c r="I72" s="10" t="s">
        <v>1807</v>
      </c>
      <c r="J72" s="11">
        <v>21579.62</v>
      </c>
      <c r="K72" s="11">
        <v>21579.62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431.10837013897816</v>
      </c>
      <c r="V72" s="11">
        <v>0</v>
      </c>
      <c r="W72" s="11">
        <v>0</v>
      </c>
      <c r="X72" s="11">
        <v>0</v>
      </c>
      <c r="Y72" s="11">
        <v>483.86751786102201</v>
      </c>
      <c r="Z72" s="11">
        <v>177.20959515951995</v>
      </c>
      <c r="AA72" s="9" t="s">
        <v>31</v>
      </c>
      <c r="AB72" s="9" t="s">
        <v>96</v>
      </c>
      <c r="AC72" s="9" t="s">
        <v>96</v>
      </c>
      <c r="AD72" s="9" t="s">
        <v>192</v>
      </c>
      <c r="AE72" s="9" t="s">
        <v>244</v>
      </c>
      <c r="AF72" s="9" t="s">
        <v>25</v>
      </c>
      <c r="AG72" s="9" t="s">
        <v>96</v>
      </c>
      <c r="AH72" s="9" t="s">
        <v>96</v>
      </c>
      <c r="AI72" s="9" t="s">
        <v>192</v>
      </c>
      <c r="AJ72" s="9" t="s">
        <v>141</v>
      </c>
      <c r="AK72" s="12">
        <v>4.9114683691812142E-2</v>
      </c>
      <c r="AL72" s="12">
        <v>0</v>
      </c>
      <c r="AM72" s="12">
        <v>0</v>
      </c>
      <c r="AN72" s="12">
        <v>0</v>
      </c>
      <c r="AO72" s="12">
        <v>1.8764797000473881E-2</v>
      </c>
      <c r="AP72" s="12">
        <v>3.5000000000000003E-2</v>
      </c>
      <c r="AQ72" s="12">
        <v>0</v>
      </c>
      <c r="AR72" s="12">
        <v>0</v>
      </c>
      <c r="AS72" s="12">
        <v>0</v>
      </c>
      <c r="AT72" s="12">
        <v>7.4999999999999997E-3</v>
      </c>
      <c r="AU72" s="11">
        <v>1059.8762104895031</v>
      </c>
      <c r="AV72" s="11">
        <v>0</v>
      </c>
      <c r="AW72" s="11">
        <v>0</v>
      </c>
      <c r="AX72" s="11">
        <v>0</v>
      </c>
      <c r="AY72" s="11">
        <v>404.93718864736616</v>
      </c>
      <c r="AZ72" s="11">
        <v>755.2867</v>
      </c>
      <c r="BA72" s="11">
        <v>0</v>
      </c>
      <c r="BB72" s="11">
        <v>0</v>
      </c>
      <c r="BC72" s="11">
        <v>0</v>
      </c>
      <c r="BD72" s="11">
        <v>161.84715</v>
      </c>
    </row>
    <row r="73" spans="1:56" x14ac:dyDescent="0.25">
      <c r="A73" s="9" t="s">
        <v>2</v>
      </c>
      <c r="B73" s="9" t="s">
        <v>25</v>
      </c>
      <c r="C73" s="9" t="s">
        <v>1820</v>
      </c>
      <c r="D73" s="9" t="str">
        <f>IF(C73="United States",#REF!, "")</f>
        <v/>
      </c>
      <c r="E73" s="9" t="s">
        <v>82</v>
      </c>
      <c r="F73" s="9" t="s">
        <v>942</v>
      </c>
      <c r="G73" s="9" t="s">
        <v>230</v>
      </c>
      <c r="H73" s="10" t="s">
        <v>4</v>
      </c>
      <c r="I73" s="10" t="s">
        <v>1807</v>
      </c>
      <c r="J73" s="11">
        <v>933273.63186035003</v>
      </c>
      <c r="K73" s="11">
        <v>933273.63186035003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8852.8881935892168</v>
      </c>
      <c r="V73" s="11">
        <v>0</v>
      </c>
      <c r="W73" s="11">
        <v>0</v>
      </c>
      <c r="X73" s="11">
        <v>0</v>
      </c>
      <c r="Y73" s="11">
        <v>20918.54066275595</v>
      </c>
      <c r="Z73" s="11">
        <v>7526.0688243765944</v>
      </c>
      <c r="AA73" s="9" t="s">
        <v>24</v>
      </c>
      <c r="AB73" s="9" t="s">
        <v>96</v>
      </c>
      <c r="AC73" s="9" t="s">
        <v>96</v>
      </c>
      <c r="AD73" s="9" t="s">
        <v>192</v>
      </c>
      <c r="AE73" s="9" t="s">
        <v>244</v>
      </c>
      <c r="AF73" s="9" t="s">
        <v>25</v>
      </c>
      <c r="AG73" s="9" t="s">
        <v>96</v>
      </c>
      <c r="AH73" s="9" t="s">
        <v>96</v>
      </c>
      <c r="AI73" s="9" t="s">
        <v>192</v>
      </c>
      <c r="AJ73" s="9" t="s">
        <v>141</v>
      </c>
      <c r="AK73" s="12">
        <v>6.0779421068617542E-2</v>
      </c>
      <c r="AL73" s="12">
        <v>0</v>
      </c>
      <c r="AM73" s="12">
        <v>0</v>
      </c>
      <c r="AN73" s="12">
        <v>0</v>
      </c>
      <c r="AO73" s="12">
        <v>1.8764797000473881E-2</v>
      </c>
      <c r="AP73" s="12">
        <v>3.5000000000000003E-2</v>
      </c>
      <c r="AQ73" s="12">
        <v>0</v>
      </c>
      <c r="AR73" s="12">
        <v>0</v>
      </c>
      <c r="AS73" s="12">
        <v>0</v>
      </c>
      <c r="AT73" s="12">
        <v>7.4999999999999997E-3</v>
      </c>
      <c r="AU73" s="11">
        <v>56723.831043078171</v>
      </c>
      <c r="AV73" s="11">
        <v>0</v>
      </c>
      <c r="AW73" s="11">
        <v>0</v>
      </c>
      <c r="AX73" s="11">
        <v>0</v>
      </c>
      <c r="AY73" s="11">
        <v>17512.690247754461</v>
      </c>
      <c r="AZ73" s="11">
        <v>32664.577115112254</v>
      </c>
      <c r="BA73" s="11">
        <v>0</v>
      </c>
      <c r="BB73" s="11">
        <v>0</v>
      </c>
      <c r="BC73" s="11">
        <v>0</v>
      </c>
      <c r="BD73" s="11">
        <v>6999.552238952625</v>
      </c>
    </row>
    <row r="74" spans="1:56" x14ac:dyDescent="0.25">
      <c r="A74" s="9" t="s">
        <v>2</v>
      </c>
      <c r="B74" s="9" t="s">
        <v>25</v>
      </c>
      <c r="C74" s="9" t="s">
        <v>1820</v>
      </c>
      <c r="D74" s="9" t="str">
        <f>IF(C74="United States",#REF!, "")</f>
        <v/>
      </c>
      <c r="E74" s="9" t="s">
        <v>82</v>
      </c>
      <c r="F74" s="9" t="s">
        <v>1186</v>
      </c>
      <c r="G74" s="9" t="s">
        <v>269</v>
      </c>
      <c r="H74" s="10" t="s">
        <v>11</v>
      </c>
      <c r="I74" s="10" t="s">
        <v>1807</v>
      </c>
      <c r="J74" s="11">
        <v>150852.61964448827</v>
      </c>
      <c r="K74" s="11">
        <v>150852.61964448827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10478.828953331424</v>
      </c>
      <c r="V74" s="11">
        <v>0</v>
      </c>
      <c r="W74" s="11">
        <v>0</v>
      </c>
      <c r="X74" s="11">
        <v>0</v>
      </c>
      <c r="Y74" s="11">
        <v>3384.5267919970461</v>
      </c>
      <c r="Z74" s="11">
        <v>1343.8495935887931</v>
      </c>
      <c r="AA74" s="9" t="s">
        <v>24</v>
      </c>
      <c r="AB74" s="9" t="s">
        <v>96</v>
      </c>
      <c r="AC74" s="9" t="s">
        <v>96</v>
      </c>
      <c r="AD74" s="9" t="s">
        <v>192</v>
      </c>
      <c r="AE74" s="9" t="s">
        <v>244</v>
      </c>
      <c r="AF74" s="9" t="s">
        <v>25</v>
      </c>
      <c r="AG74" s="9" t="s">
        <v>96</v>
      </c>
      <c r="AH74" s="9" t="s">
        <v>96</v>
      </c>
      <c r="AI74" s="9" t="s">
        <v>192</v>
      </c>
      <c r="AJ74" s="9" t="s">
        <v>141</v>
      </c>
      <c r="AK74" s="12">
        <v>0.20812347214405394</v>
      </c>
      <c r="AL74" s="12">
        <v>0</v>
      </c>
      <c r="AM74" s="12">
        <v>0</v>
      </c>
      <c r="AN74" s="12">
        <v>0</v>
      </c>
      <c r="AO74" s="12">
        <v>1.8764797000473881E-2</v>
      </c>
      <c r="AP74" s="12">
        <v>3.5000000000000003E-2</v>
      </c>
      <c r="AQ74" s="12">
        <v>0</v>
      </c>
      <c r="AR74" s="12">
        <v>0</v>
      </c>
      <c r="AS74" s="12">
        <v>0</v>
      </c>
      <c r="AT74" s="12">
        <v>7.4999999999999997E-3</v>
      </c>
      <c r="AU74" s="11">
        <v>31395.970982437218</v>
      </c>
      <c r="AV74" s="11">
        <v>0</v>
      </c>
      <c r="AW74" s="11">
        <v>0</v>
      </c>
      <c r="AX74" s="11">
        <v>0</v>
      </c>
      <c r="AY74" s="11">
        <v>2830.7187846185207</v>
      </c>
      <c r="AZ74" s="11">
        <v>5279.8416875570902</v>
      </c>
      <c r="BA74" s="11">
        <v>0</v>
      </c>
      <c r="BB74" s="11">
        <v>0</v>
      </c>
      <c r="BC74" s="11">
        <v>0</v>
      </c>
      <c r="BD74" s="11">
        <v>1131.3946473336619</v>
      </c>
    </row>
    <row r="75" spans="1:56" x14ac:dyDescent="0.25">
      <c r="A75" s="9" t="s">
        <v>2</v>
      </c>
      <c r="B75" s="9" t="s">
        <v>25</v>
      </c>
      <c r="C75" s="9" t="s">
        <v>1820</v>
      </c>
      <c r="D75" s="9" t="str">
        <f>IF(C75="United States",#REF!, "")</f>
        <v/>
      </c>
      <c r="E75" s="9" t="s">
        <v>82</v>
      </c>
      <c r="F75" s="9" t="s">
        <v>950</v>
      </c>
      <c r="G75" s="9" t="s">
        <v>230</v>
      </c>
      <c r="H75" s="10" t="s">
        <v>11</v>
      </c>
      <c r="I75" s="10" t="s">
        <v>1807</v>
      </c>
      <c r="J75" s="11">
        <v>172576.68072605305</v>
      </c>
      <c r="K75" s="11">
        <v>172576.68072605305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11987.869504181144</v>
      </c>
      <c r="V75" s="11">
        <v>0</v>
      </c>
      <c r="W75" s="11">
        <v>0</v>
      </c>
      <c r="X75" s="11">
        <v>0</v>
      </c>
      <c r="Y75" s="11">
        <v>3871.9274545431313</v>
      </c>
      <c r="Z75" s="11">
        <v>1537.3753720894219</v>
      </c>
      <c r="AA75" s="9" t="s">
        <v>24</v>
      </c>
      <c r="AB75" s="9" t="s">
        <v>96</v>
      </c>
      <c r="AC75" s="9" t="s">
        <v>96</v>
      </c>
      <c r="AD75" s="9" t="s">
        <v>192</v>
      </c>
      <c r="AE75" s="9" t="s">
        <v>244</v>
      </c>
      <c r="AF75" s="9" t="s">
        <v>25</v>
      </c>
      <c r="AG75" s="9" t="s">
        <v>96</v>
      </c>
      <c r="AH75" s="9" t="s">
        <v>96</v>
      </c>
      <c r="AI75" s="9" t="s">
        <v>192</v>
      </c>
      <c r="AJ75" s="9" t="s">
        <v>141</v>
      </c>
      <c r="AK75" s="12">
        <v>0.20812347214405394</v>
      </c>
      <c r="AL75" s="12">
        <v>0</v>
      </c>
      <c r="AM75" s="12">
        <v>0</v>
      </c>
      <c r="AN75" s="12">
        <v>0</v>
      </c>
      <c r="AO75" s="12">
        <v>1.8764797000473881E-2</v>
      </c>
      <c r="AP75" s="12">
        <v>3.5000000000000003E-2</v>
      </c>
      <c r="AQ75" s="12">
        <v>0</v>
      </c>
      <c r="AR75" s="12">
        <v>0</v>
      </c>
      <c r="AS75" s="12">
        <v>0</v>
      </c>
      <c r="AT75" s="12">
        <v>7.4999999999999997E-3</v>
      </c>
      <c r="AU75" s="11">
        <v>35917.258003801995</v>
      </c>
      <c r="AV75" s="11">
        <v>0</v>
      </c>
      <c r="AW75" s="11">
        <v>0</v>
      </c>
      <c r="AX75" s="11">
        <v>0</v>
      </c>
      <c r="AY75" s="11">
        <v>3238.3663808399788</v>
      </c>
      <c r="AZ75" s="11">
        <v>6040.1838254118575</v>
      </c>
      <c r="BA75" s="11">
        <v>0</v>
      </c>
      <c r="BB75" s="11">
        <v>0</v>
      </c>
      <c r="BC75" s="11">
        <v>0</v>
      </c>
      <c r="BD75" s="11">
        <v>1294.3251054453979</v>
      </c>
    </row>
    <row r="76" spans="1:56" x14ac:dyDescent="0.25">
      <c r="A76" s="9" t="s">
        <v>2</v>
      </c>
      <c r="B76" s="9" t="s">
        <v>25</v>
      </c>
      <c r="C76" s="9" t="s">
        <v>1820</v>
      </c>
      <c r="D76" s="9" t="str">
        <f>IF(C76="United States",#REF!, "")</f>
        <v/>
      </c>
      <c r="E76" s="9" t="s">
        <v>82</v>
      </c>
      <c r="F76" s="9" t="s">
        <v>1030</v>
      </c>
      <c r="G76" s="9" t="s">
        <v>230</v>
      </c>
      <c r="H76" s="10" t="s">
        <v>4</v>
      </c>
      <c r="I76" s="10" t="s">
        <v>1807</v>
      </c>
      <c r="J76" s="11">
        <v>137100.38707992947</v>
      </c>
      <c r="K76" s="11">
        <v>137100.38707992947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1300.5129006988122</v>
      </c>
      <c r="V76" s="11">
        <v>0</v>
      </c>
      <c r="W76" s="11">
        <v>0</v>
      </c>
      <c r="X76" s="11">
        <v>0</v>
      </c>
      <c r="Y76" s="11">
        <v>3072.9894471509378</v>
      </c>
      <c r="Z76" s="11">
        <v>1105.5995945748709</v>
      </c>
      <c r="AA76" s="9" t="s">
        <v>24</v>
      </c>
      <c r="AB76" s="9" t="s">
        <v>96</v>
      </c>
      <c r="AC76" s="9" t="s">
        <v>96</v>
      </c>
      <c r="AD76" s="9" t="s">
        <v>192</v>
      </c>
      <c r="AE76" s="9" t="s">
        <v>244</v>
      </c>
      <c r="AF76" s="9" t="s">
        <v>25</v>
      </c>
      <c r="AG76" s="9" t="s">
        <v>96</v>
      </c>
      <c r="AH76" s="9" t="s">
        <v>96</v>
      </c>
      <c r="AI76" s="9" t="s">
        <v>192</v>
      </c>
      <c r="AJ76" s="9" t="s">
        <v>141</v>
      </c>
      <c r="AK76" s="12">
        <v>6.0779421068617542E-2</v>
      </c>
      <c r="AL76" s="12">
        <v>0</v>
      </c>
      <c r="AM76" s="12">
        <v>0</v>
      </c>
      <c r="AN76" s="12">
        <v>0</v>
      </c>
      <c r="AO76" s="12">
        <v>1.8764797000473881E-2</v>
      </c>
      <c r="AP76" s="12">
        <v>3.5000000000000003E-2</v>
      </c>
      <c r="AQ76" s="12">
        <v>0</v>
      </c>
      <c r="AR76" s="12">
        <v>0</v>
      </c>
      <c r="AS76" s="12">
        <v>0</v>
      </c>
      <c r="AT76" s="12">
        <v>7.4999999999999997E-3</v>
      </c>
      <c r="AU76" s="11">
        <v>8332.8821550014854</v>
      </c>
      <c r="AV76" s="11">
        <v>0</v>
      </c>
      <c r="AW76" s="11">
        <v>0</v>
      </c>
      <c r="AX76" s="11">
        <v>0</v>
      </c>
      <c r="AY76" s="11">
        <v>2572.6609322412687</v>
      </c>
      <c r="AZ76" s="11">
        <v>4798.5135477975318</v>
      </c>
      <c r="BA76" s="11">
        <v>0</v>
      </c>
      <c r="BB76" s="11">
        <v>0</v>
      </c>
      <c r="BC76" s="11">
        <v>0</v>
      </c>
      <c r="BD76" s="11">
        <v>1028.252903099471</v>
      </c>
    </row>
    <row r="77" spans="1:56" x14ac:dyDescent="0.25">
      <c r="A77" s="9" t="s">
        <v>2</v>
      </c>
      <c r="B77" s="9" t="s">
        <v>25</v>
      </c>
      <c r="C77" s="9" t="s">
        <v>1820</v>
      </c>
      <c r="D77" s="9" t="str">
        <f>IF(C77="United States",#REF!, "")</f>
        <v/>
      </c>
      <c r="E77" s="9" t="s">
        <v>82</v>
      </c>
      <c r="F77" s="9" t="s">
        <v>1530</v>
      </c>
      <c r="G77" s="9" t="s">
        <v>230</v>
      </c>
      <c r="H77" s="10" t="s">
        <v>11</v>
      </c>
      <c r="I77" s="10" t="s">
        <v>1783</v>
      </c>
      <c r="J77" s="11">
        <v>559917.43892065133</v>
      </c>
      <c r="K77" s="11">
        <v>559917.43892065133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38894.114562042188</v>
      </c>
      <c r="V77" s="11">
        <v>0</v>
      </c>
      <c r="W77" s="11">
        <v>0</v>
      </c>
      <c r="X77" s="11">
        <v>0</v>
      </c>
      <c r="Y77" s="11">
        <v>12562.298074765675</v>
      </c>
      <c r="Z77" s="11">
        <v>4987.9466761006115</v>
      </c>
      <c r="AA77" s="9" t="s">
        <v>24</v>
      </c>
      <c r="AB77" s="9" t="s">
        <v>96</v>
      </c>
      <c r="AC77" s="9" t="s">
        <v>96</v>
      </c>
      <c r="AD77" s="9" t="s">
        <v>192</v>
      </c>
      <c r="AE77" s="9" t="s">
        <v>244</v>
      </c>
      <c r="AF77" s="9" t="s">
        <v>25</v>
      </c>
      <c r="AG77" s="9" t="s">
        <v>96</v>
      </c>
      <c r="AH77" s="9" t="s">
        <v>96</v>
      </c>
      <c r="AI77" s="9" t="s">
        <v>192</v>
      </c>
      <c r="AJ77" s="9" t="s">
        <v>141</v>
      </c>
      <c r="AK77" s="12">
        <v>0.20812347214405394</v>
      </c>
      <c r="AL77" s="12">
        <v>0</v>
      </c>
      <c r="AM77" s="12">
        <v>0</v>
      </c>
      <c r="AN77" s="12">
        <v>0</v>
      </c>
      <c r="AO77" s="12">
        <v>1.8764797000473881E-2</v>
      </c>
      <c r="AP77" s="12">
        <v>3.5000000000000003E-2</v>
      </c>
      <c r="AQ77" s="12">
        <v>0</v>
      </c>
      <c r="AR77" s="12">
        <v>0</v>
      </c>
      <c r="AS77" s="12">
        <v>0</v>
      </c>
      <c r="AT77" s="12">
        <v>7.4999999999999997E-3</v>
      </c>
      <c r="AU77" s="11">
        <v>116531.9615021722</v>
      </c>
      <c r="AV77" s="11">
        <v>0</v>
      </c>
      <c r="AW77" s="11">
        <v>0</v>
      </c>
      <c r="AX77" s="11">
        <v>0</v>
      </c>
      <c r="AY77" s="11">
        <v>10506.737078371256</v>
      </c>
      <c r="AZ77" s="11">
        <v>19597.1103622228</v>
      </c>
      <c r="BA77" s="11">
        <v>0</v>
      </c>
      <c r="BB77" s="11">
        <v>0</v>
      </c>
      <c r="BC77" s="11">
        <v>0</v>
      </c>
      <c r="BD77" s="11">
        <v>4199.380791904885</v>
      </c>
    </row>
    <row r="78" spans="1:56" x14ac:dyDescent="0.25">
      <c r="A78" s="9" t="s">
        <v>9</v>
      </c>
      <c r="B78" s="9" t="s">
        <v>25</v>
      </c>
      <c r="C78" s="9" t="s">
        <v>1821</v>
      </c>
      <c r="D78" s="9" t="str">
        <f>IF(C78="United States",#REF!, "")</f>
        <v/>
      </c>
      <c r="E78" s="9" t="s">
        <v>82</v>
      </c>
      <c r="F78" s="9" t="s">
        <v>1016</v>
      </c>
      <c r="G78" s="9" t="s">
        <v>217</v>
      </c>
      <c r="H78" s="10" t="s">
        <v>4</v>
      </c>
      <c r="I78" s="10" t="s">
        <v>1807</v>
      </c>
      <c r="J78" s="11">
        <v>489286.56627870398</v>
      </c>
      <c r="K78" s="11">
        <v>489286.56627870398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4646.2457575426524</v>
      </c>
      <c r="V78" s="11">
        <v>39126.280063517072</v>
      </c>
      <c r="W78" s="11">
        <v>0</v>
      </c>
      <c r="X78" s="11">
        <v>0</v>
      </c>
      <c r="Y78" s="11">
        <v>10978.640945527244</v>
      </c>
      <c r="Z78" s="11">
        <v>4496.4266046119519</v>
      </c>
      <c r="AA78" s="9" t="s">
        <v>24</v>
      </c>
      <c r="AB78" s="9" t="s">
        <v>132</v>
      </c>
      <c r="AC78" s="9" t="s">
        <v>96</v>
      </c>
      <c r="AD78" s="9" t="s">
        <v>192</v>
      </c>
      <c r="AE78" s="9" t="s">
        <v>244</v>
      </c>
      <c r="AF78" s="9" t="s">
        <v>25</v>
      </c>
      <c r="AG78" s="9" t="s">
        <v>71</v>
      </c>
      <c r="AH78" s="9" t="s">
        <v>96</v>
      </c>
      <c r="AI78" s="9" t="s">
        <v>192</v>
      </c>
      <c r="AJ78" s="9" t="s">
        <v>141</v>
      </c>
      <c r="AK78" s="12">
        <v>0.12155884213723507</v>
      </c>
      <c r="AL78" s="12">
        <v>0.08</v>
      </c>
      <c r="AM78" s="12">
        <v>0</v>
      </c>
      <c r="AN78" s="12">
        <v>0</v>
      </c>
      <c r="AO78" s="12">
        <v>1.8764797000473881E-2</v>
      </c>
      <c r="AP78" s="12">
        <v>3.5000000000000003E-2</v>
      </c>
      <c r="AQ78" s="12">
        <v>0.12</v>
      </c>
      <c r="AR78" s="12">
        <v>0</v>
      </c>
      <c r="AS78" s="12">
        <v>0</v>
      </c>
      <c r="AT78" s="12">
        <v>7.4999999999999997E-3</v>
      </c>
      <c r="AU78" s="11">
        <v>59477.108470142783</v>
      </c>
      <c r="AV78" s="11">
        <v>39142.925302296317</v>
      </c>
      <c r="AW78" s="11">
        <v>0</v>
      </c>
      <c r="AX78" s="11">
        <v>0</v>
      </c>
      <c r="AY78" s="11">
        <v>9181.3630912787885</v>
      </c>
      <c r="AZ78" s="11">
        <v>17125.02981975464</v>
      </c>
      <c r="BA78" s="11">
        <v>58714.387953444479</v>
      </c>
      <c r="BB78" s="11">
        <v>0</v>
      </c>
      <c r="BC78" s="11">
        <v>0</v>
      </c>
      <c r="BD78" s="11">
        <v>3669.6492470902799</v>
      </c>
    </row>
    <row r="79" spans="1:56" x14ac:dyDescent="0.25">
      <c r="A79" s="9" t="s">
        <v>9</v>
      </c>
      <c r="B79" s="9" t="s">
        <v>25</v>
      </c>
      <c r="C79" s="9" t="s">
        <v>1821</v>
      </c>
      <c r="D79" s="9" t="str">
        <f>IF(C79="United States",#REF!, "")</f>
        <v/>
      </c>
      <c r="E79" s="9" t="s">
        <v>82</v>
      </c>
      <c r="F79" s="9" t="s">
        <v>960</v>
      </c>
      <c r="G79" s="9" t="s">
        <v>217</v>
      </c>
      <c r="H79" s="10" t="s">
        <v>4</v>
      </c>
      <c r="I79" s="10" t="s">
        <v>1807</v>
      </c>
      <c r="J79" s="11">
        <v>1603001.7971062297</v>
      </c>
      <c r="K79" s="11">
        <v>1603001.7971062297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12340.849927155563</v>
      </c>
      <c r="V79" s="11">
        <v>367661.16536227084</v>
      </c>
      <c r="W79" s="11">
        <v>0</v>
      </c>
      <c r="X79" s="11">
        <v>0</v>
      </c>
      <c r="Y79" s="11">
        <v>35976.951059640181</v>
      </c>
      <c r="Z79" s="11">
        <v>18060.208526084782</v>
      </c>
      <c r="AA79" s="9" t="s">
        <v>24</v>
      </c>
      <c r="AB79" s="9" t="s">
        <v>112</v>
      </c>
      <c r="AC79" s="9" t="s">
        <v>96</v>
      </c>
      <c r="AD79" s="9" t="s">
        <v>192</v>
      </c>
      <c r="AE79" s="9" t="s">
        <v>244</v>
      </c>
      <c r="AF79" s="9" t="s">
        <v>25</v>
      </c>
      <c r="AG79" s="9" t="s">
        <v>67</v>
      </c>
      <c r="AH79" s="9" t="s">
        <v>96</v>
      </c>
      <c r="AI79" s="9" t="s">
        <v>192</v>
      </c>
      <c r="AJ79" s="9" t="s">
        <v>141</v>
      </c>
      <c r="AK79" s="12">
        <v>0.12155884213723507</v>
      </c>
      <c r="AL79" s="12">
        <v>0.22939999999999999</v>
      </c>
      <c r="AM79" s="12">
        <v>0</v>
      </c>
      <c r="AN79" s="12">
        <v>0</v>
      </c>
      <c r="AO79" s="12">
        <v>1.8764797000473881E-2</v>
      </c>
      <c r="AP79" s="12">
        <v>3.5000000000000003E-2</v>
      </c>
      <c r="AQ79" s="12">
        <v>0.1</v>
      </c>
      <c r="AR79" s="12">
        <v>0</v>
      </c>
      <c r="AS79" s="12">
        <v>0</v>
      </c>
      <c r="AT79" s="12">
        <v>7.4999999999999997E-3</v>
      </c>
      <c r="AU79" s="11">
        <v>194859.04240014029</v>
      </c>
      <c r="AV79" s="11">
        <v>367728.61225616909</v>
      </c>
      <c r="AW79" s="11">
        <v>0</v>
      </c>
      <c r="AX79" s="11">
        <v>0</v>
      </c>
      <c r="AY79" s="11">
        <v>30080.003314093221</v>
      </c>
      <c r="AZ79" s="11">
        <v>56105.062898718046</v>
      </c>
      <c r="BA79" s="11">
        <v>160300.17971062299</v>
      </c>
      <c r="BB79" s="11">
        <v>0</v>
      </c>
      <c r="BC79" s="11">
        <v>0</v>
      </c>
      <c r="BD79" s="11">
        <v>12022.513478296722</v>
      </c>
    </row>
    <row r="80" spans="1:56" x14ac:dyDescent="0.25">
      <c r="A80" s="9" t="s">
        <v>9</v>
      </c>
      <c r="B80" s="9" t="s">
        <v>50</v>
      </c>
      <c r="C80" s="9" t="s">
        <v>1822</v>
      </c>
      <c r="D80" s="9" t="str">
        <f>IF(C80="United States",#REF!, "")</f>
        <v/>
      </c>
      <c r="E80" s="9" t="s">
        <v>82</v>
      </c>
      <c r="F80" s="9" t="s">
        <v>1368</v>
      </c>
      <c r="G80" s="9" t="s">
        <v>282</v>
      </c>
      <c r="H80" s="10" t="s">
        <v>4</v>
      </c>
      <c r="I80" s="10" t="s">
        <v>1807</v>
      </c>
      <c r="J80" s="11">
        <v>820891.23871910188</v>
      </c>
      <c r="K80" s="11">
        <v>820891.23871910188</v>
      </c>
      <c r="L80" s="11">
        <v>0</v>
      </c>
      <c r="M80" s="11">
        <v>1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25626.629508469072</v>
      </c>
      <c r="V80" s="11">
        <v>0</v>
      </c>
      <c r="W80" s="11">
        <v>0</v>
      </c>
      <c r="X80" s="11">
        <v>0</v>
      </c>
      <c r="Y80" s="11">
        <v>26451.524440097426</v>
      </c>
      <c r="Z80" s="11">
        <v>5571.302951433514</v>
      </c>
      <c r="AA80" s="9" t="s">
        <v>24</v>
      </c>
      <c r="AB80" s="9" t="s">
        <v>96</v>
      </c>
      <c r="AC80" s="9" t="s">
        <v>96</v>
      </c>
      <c r="AD80" s="9" t="s">
        <v>192</v>
      </c>
      <c r="AE80" s="9" t="s">
        <v>260</v>
      </c>
      <c r="AF80" s="9" t="s">
        <v>30</v>
      </c>
      <c r="AG80" s="9" t="s">
        <v>96</v>
      </c>
      <c r="AH80" s="9" t="s">
        <v>96</v>
      </c>
      <c r="AI80" s="9" t="s">
        <v>192</v>
      </c>
      <c r="AJ80" s="9" t="s">
        <v>141</v>
      </c>
      <c r="AK80" s="12">
        <v>0.12155884213723507</v>
      </c>
      <c r="AL80" s="12">
        <v>0</v>
      </c>
      <c r="AM80" s="12">
        <v>0</v>
      </c>
      <c r="AN80" s="12">
        <v>0</v>
      </c>
      <c r="AO80" s="12">
        <v>3.4513823054443026E-2</v>
      </c>
      <c r="AP80" s="12">
        <v>7.4999999999999997E-2</v>
      </c>
      <c r="AQ80" s="12">
        <v>0</v>
      </c>
      <c r="AR80" s="12">
        <v>0</v>
      </c>
      <c r="AS80" s="12">
        <v>0</v>
      </c>
      <c r="AT80" s="12">
        <v>7.4999999999999997E-3</v>
      </c>
      <c r="AU80" s="11">
        <v>99786.588499294652</v>
      </c>
      <c r="AV80" s="11">
        <v>0</v>
      </c>
      <c r="AW80" s="11">
        <v>0</v>
      </c>
      <c r="AX80" s="11">
        <v>0</v>
      </c>
      <c r="AY80" s="11">
        <v>28332.094960093633</v>
      </c>
      <c r="AZ80" s="11">
        <v>61566.842903932637</v>
      </c>
      <c r="BA80" s="11">
        <v>0</v>
      </c>
      <c r="BB80" s="11">
        <v>0</v>
      </c>
      <c r="BC80" s="11">
        <v>0</v>
      </c>
      <c r="BD80" s="11">
        <v>6156.6842903932638</v>
      </c>
    </row>
    <row r="81" spans="1:56" x14ac:dyDescent="0.25">
      <c r="A81" s="9" t="s">
        <v>2</v>
      </c>
      <c r="B81" s="9" t="s">
        <v>21</v>
      </c>
      <c r="C81" s="9" t="s">
        <v>1823</v>
      </c>
      <c r="D81" s="9" t="str">
        <f>IF(C81="United States",#REF!, "")</f>
        <v/>
      </c>
      <c r="E81" s="9" t="s">
        <v>82</v>
      </c>
      <c r="F81" s="9" t="s">
        <v>938</v>
      </c>
      <c r="G81" s="9" t="s">
        <v>230</v>
      </c>
      <c r="H81" s="10" t="s">
        <v>4</v>
      </c>
      <c r="I81" s="10" t="s">
        <v>1783</v>
      </c>
      <c r="J81" s="11">
        <v>1299355.9769608229</v>
      </c>
      <c r="K81" s="11">
        <v>1299355.9769608229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11416.912697841764</v>
      </c>
      <c r="V81" s="11">
        <v>0</v>
      </c>
      <c r="W81" s="11">
        <v>0</v>
      </c>
      <c r="X81" s="11">
        <v>0</v>
      </c>
      <c r="Y81" s="11">
        <v>29122.993783335907</v>
      </c>
      <c r="Z81" s="11">
        <v>10465.418437507287</v>
      </c>
      <c r="AA81" s="9" t="s">
        <v>21</v>
      </c>
      <c r="AB81" s="9" t="s">
        <v>96</v>
      </c>
      <c r="AC81" s="9" t="s">
        <v>96</v>
      </c>
      <c r="AD81" s="9" t="s">
        <v>192</v>
      </c>
      <c r="AE81" s="9" t="s">
        <v>236</v>
      </c>
      <c r="AF81" s="9" t="s">
        <v>21</v>
      </c>
      <c r="AG81" s="9" t="s">
        <v>96</v>
      </c>
      <c r="AH81" s="9" t="s">
        <v>96</v>
      </c>
      <c r="AI81" s="9" t="s">
        <v>192</v>
      </c>
      <c r="AJ81" s="9" t="s">
        <v>141</v>
      </c>
      <c r="AK81" s="12">
        <v>2.1610460824397347E-2</v>
      </c>
      <c r="AL81" s="12">
        <v>0</v>
      </c>
      <c r="AM81" s="12">
        <v>0</v>
      </c>
      <c r="AN81" s="12">
        <v>0</v>
      </c>
      <c r="AO81" s="12">
        <v>1.8764797000473881E-2</v>
      </c>
      <c r="AP81" s="12">
        <v>7.4999999999999997E-2</v>
      </c>
      <c r="AQ81" s="12">
        <v>0</v>
      </c>
      <c r="AR81" s="12">
        <v>0</v>
      </c>
      <c r="AS81" s="12">
        <v>0</v>
      </c>
      <c r="AT81" s="12">
        <v>7.4999999999999997E-3</v>
      </c>
      <c r="AU81" s="11">
        <v>28079.681437058407</v>
      </c>
      <c r="AV81" s="11">
        <v>0</v>
      </c>
      <c r="AW81" s="11">
        <v>0</v>
      </c>
      <c r="AX81" s="11">
        <v>0</v>
      </c>
      <c r="AY81" s="11">
        <v>24382.151139022259</v>
      </c>
      <c r="AZ81" s="11">
        <v>97451.698272061723</v>
      </c>
      <c r="BA81" s="11">
        <v>0</v>
      </c>
      <c r="BB81" s="11">
        <v>0</v>
      </c>
      <c r="BC81" s="11">
        <v>0</v>
      </c>
      <c r="BD81" s="11">
        <v>9745.1698272061712</v>
      </c>
    </row>
    <row r="82" spans="1:56" x14ac:dyDescent="0.25">
      <c r="A82" s="9" t="s">
        <v>2</v>
      </c>
      <c r="B82" s="9" t="s">
        <v>21</v>
      </c>
      <c r="C82" s="9" t="s">
        <v>1824</v>
      </c>
      <c r="D82" s="9" t="str">
        <f>IF(C82="United States",#REF!, "")</f>
        <v/>
      </c>
      <c r="E82" s="9" t="s">
        <v>82</v>
      </c>
      <c r="F82" s="9" t="s">
        <v>1540</v>
      </c>
      <c r="G82" s="9" t="s">
        <v>230</v>
      </c>
      <c r="H82" s="10" t="s">
        <v>4</v>
      </c>
      <c r="I82" s="10" t="s">
        <v>1807</v>
      </c>
      <c r="J82" s="11">
        <v>327409.97049678455</v>
      </c>
      <c r="K82" s="11">
        <v>327409.9704967846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1</v>
      </c>
      <c r="S82" s="11">
        <v>0</v>
      </c>
      <c r="T82" s="11">
        <v>0</v>
      </c>
      <c r="U82" s="11">
        <v>2520.4073849644487</v>
      </c>
      <c r="V82" s="11">
        <v>16006.223522696306</v>
      </c>
      <c r="W82" s="11">
        <v>55972.683484275418</v>
      </c>
      <c r="X82" s="11">
        <v>0</v>
      </c>
      <c r="Y82" s="11">
        <v>10299.867966731037</v>
      </c>
      <c r="Z82" s="11">
        <v>3675.320324393484</v>
      </c>
      <c r="AA82" s="9" t="s">
        <v>21</v>
      </c>
      <c r="AB82" s="9" t="s">
        <v>75</v>
      </c>
      <c r="AC82" s="9" t="s">
        <v>177</v>
      </c>
      <c r="AD82" s="9" t="s">
        <v>192</v>
      </c>
      <c r="AE82" s="9" t="s">
        <v>257</v>
      </c>
      <c r="AF82" s="9" t="s">
        <v>21</v>
      </c>
      <c r="AG82" s="9" t="s">
        <v>96</v>
      </c>
      <c r="AH82" s="9" t="s">
        <v>96</v>
      </c>
      <c r="AI82" s="9" t="s">
        <v>192</v>
      </c>
      <c r="AJ82" s="9" t="s">
        <v>141</v>
      </c>
      <c r="AK82" s="12">
        <v>2.1610460824397347E-2</v>
      </c>
      <c r="AL82" s="12">
        <v>4.8899999999999999E-2</v>
      </c>
      <c r="AM82" s="12">
        <v>0.17100000000000004</v>
      </c>
      <c r="AN82" s="12">
        <v>0</v>
      </c>
      <c r="AO82" s="12">
        <v>2.6304224366735698E-2</v>
      </c>
      <c r="AP82" s="12">
        <v>7.4999999999999997E-2</v>
      </c>
      <c r="AQ82" s="12">
        <v>0</v>
      </c>
      <c r="AR82" s="12">
        <v>0</v>
      </c>
      <c r="AS82" s="12">
        <v>0</v>
      </c>
      <c r="AT82" s="12">
        <v>7.4999999999999997E-3</v>
      </c>
      <c r="AU82" s="11">
        <v>7075.4803409378537</v>
      </c>
      <c r="AV82" s="11">
        <v>16010.347557292764</v>
      </c>
      <c r="AW82" s="11">
        <v>55987.104954950169</v>
      </c>
      <c r="AX82" s="11">
        <v>0</v>
      </c>
      <c r="AY82" s="11">
        <v>8612.2653238537368</v>
      </c>
      <c r="AZ82" s="11">
        <v>24555.747787258839</v>
      </c>
      <c r="BA82" s="11">
        <v>0</v>
      </c>
      <c r="BB82" s="11">
        <v>0</v>
      </c>
      <c r="BC82" s="11">
        <v>0</v>
      </c>
      <c r="BD82" s="11">
        <v>2455.5747787258838</v>
      </c>
    </row>
    <row r="83" spans="1:56" x14ac:dyDescent="0.25">
      <c r="A83" s="9" t="s">
        <v>2</v>
      </c>
      <c r="B83" s="9" t="s">
        <v>25</v>
      </c>
      <c r="C83" s="9" t="s">
        <v>1825</v>
      </c>
      <c r="D83" s="9" t="str">
        <f>IF(C83="United States",#REF!, "")</f>
        <v/>
      </c>
      <c r="E83" s="9" t="s">
        <v>82</v>
      </c>
      <c r="F83" s="9" t="s">
        <v>1090</v>
      </c>
      <c r="G83" s="9" t="s">
        <v>225</v>
      </c>
      <c r="H83" s="10" t="s">
        <v>4</v>
      </c>
      <c r="I83" s="10" t="s">
        <v>1807</v>
      </c>
      <c r="J83" s="11">
        <v>445468.86082003085</v>
      </c>
      <c r="K83" s="11">
        <v>445468.86082003085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4225.6481742702899</v>
      </c>
      <c r="V83" s="11">
        <v>0</v>
      </c>
      <c r="W83" s="11">
        <v>0</v>
      </c>
      <c r="X83" s="11">
        <v>0</v>
      </c>
      <c r="Y83" s="11">
        <v>9984.8084858886996</v>
      </c>
      <c r="Z83" s="11">
        <v>3592.332614139319</v>
      </c>
      <c r="AA83" s="9" t="s">
        <v>24</v>
      </c>
      <c r="AB83" s="9" t="s">
        <v>96</v>
      </c>
      <c r="AC83" s="9" t="s">
        <v>96</v>
      </c>
      <c r="AD83" s="9" t="s">
        <v>192</v>
      </c>
      <c r="AE83" s="9" t="s">
        <v>244</v>
      </c>
      <c r="AF83" s="9" t="s">
        <v>25</v>
      </c>
      <c r="AG83" s="9" t="s">
        <v>96</v>
      </c>
      <c r="AH83" s="9" t="s">
        <v>96</v>
      </c>
      <c r="AI83" s="9" t="s">
        <v>192</v>
      </c>
      <c r="AJ83" s="9" t="s">
        <v>141</v>
      </c>
      <c r="AK83" s="12">
        <v>6.0779421068617542E-2</v>
      </c>
      <c r="AL83" s="12">
        <v>0</v>
      </c>
      <c r="AM83" s="12">
        <v>0</v>
      </c>
      <c r="AN83" s="12">
        <v>0</v>
      </c>
      <c r="AO83" s="12">
        <v>1.8764797000473881E-2</v>
      </c>
      <c r="AP83" s="12">
        <v>3.5000000000000003E-2</v>
      </c>
      <c r="AQ83" s="12">
        <v>0</v>
      </c>
      <c r="AR83" s="12">
        <v>0</v>
      </c>
      <c r="AS83" s="12">
        <v>0</v>
      </c>
      <c r="AT83" s="12">
        <v>7.4999999999999997E-3</v>
      </c>
      <c r="AU83" s="11">
        <v>27075.339464738037</v>
      </c>
      <c r="AV83" s="11">
        <v>0</v>
      </c>
      <c r="AW83" s="11">
        <v>0</v>
      </c>
      <c r="AX83" s="11">
        <v>0</v>
      </c>
      <c r="AY83" s="11">
        <v>8359.1327433202314</v>
      </c>
      <c r="AZ83" s="11">
        <v>15591.410128701082</v>
      </c>
      <c r="BA83" s="11">
        <v>0</v>
      </c>
      <c r="BB83" s="11">
        <v>0</v>
      </c>
      <c r="BC83" s="11">
        <v>0</v>
      </c>
      <c r="BD83" s="11">
        <v>3341.0164561502311</v>
      </c>
    </row>
    <row r="84" spans="1:56" x14ac:dyDescent="0.25">
      <c r="A84" s="9" t="s">
        <v>2</v>
      </c>
      <c r="B84" s="9" t="s">
        <v>25</v>
      </c>
      <c r="C84" s="9" t="s">
        <v>1825</v>
      </c>
      <c r="D84" s="9" t="str">
        <f>IF(C84="United States",#REF!, "")</f>
        <v/>
      </c>
      <c r="E84" s="9" t="s">
        <v>82</v>
      </c>
      <c r="F84" s="9" t="s">
        <v>368</v>
      </c>
      <c r="G84" s="9" t="s">
        <v>230</v>
      </c>
      <c r="H84" s="10" t="s">
        <v>4</v>
      </c>
      <c r="I84" s="10" t="s">
        <v>1783</v>
      </c>
      <c r="J84" s="11">
        <v>1597913.4666703627</v>
      </c>
      <c r="K84" s="11">
        <v>1597913.4666703623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15157.558062864055</v>
      </c>
      <c r="V84" s="11">
        <v>0</v>
      </c>
      <c r="W84" s="11">
        <v>0</v>
      </c>
      <c r="X84" s="11">
        <v>0</v>
      </c>
      <c r="Y84" s="11">
        <v>35815.881523920507</v>
      </c>
      <c r="Z84" s="11">
        <v>12885.83145929793</v>
      </c>
      <c r="AA84" s="9" t="s">
        <v>24</v>
      </c>
      <c r="AB84" s="9" t="s">
        <v>96</v>
      </c>
      <c r="AC84" s="9" t="s">
        <v>96</v>
      </c>
      <c r="AD84" s="9" t="s">
        <v>192</v>
      </c>
      <c r="AE84" s="9" t="s">
        <v>244</v>
      </c>
      <c r="AF84" s="9" t="s">
        <v>25</v>
      </c>
      <c r="AG84" s="9" t="s">
        <v>96</v>
      </c>
      <c r="AH84" s="9" t="s">
        <v>96</v>
      </c>
      <c r="AI84" s="9" t="s">
        <v>192</v>
      </c>
      <c r="AJ84" s="9" t="s">
        <v>141</v>
      </c>
      <c r="AK84" s="12">
        <v>6.0779421068617542E-2</v>
      </c>
      <c r="AL84" s="12">
        <v>0</v>
      </c>
      <c r="AM84" s="12">
        <v>0</v>
      </c>
      <c r="AN84" s="12">
        <v>0</v>
      </c>
      <c r="AO84" s="12">
        <v>1.8764797000473881E-2</v>
      </c>
      <c r="AP84" s="12">
        <v>3.5000000000000003E-2</v>
      </c>
      <c r="AQ84" s="12">
        <v>0</v>
      </c>
      <c r="AR84" s="12">
        <v>0</v>
      </c>
      <c r="AS84" s="12">
        <v>0</v>
      </c>
      <c r="AT84" s="12">
        <v>7.4999999999999997E-3</v>
      </c>
      <c r="AU84" s="11">
        <v>97120.255421972339</v>
      </c>
      <c r="AV84" s="11">
        <v>0</v>
      </c>
      <c r="AW84" s="11">
        <v>0</v>
      </c>
      <c r="AX84" s="11">
        <v>0</v>
      </c>
      <c r="AY84" s="11">
        <v>29984.521826392844</v>
      </c>
      <c r="AZ84" s="11">
        <v>55926.971333462701</v>
      </c>
      <c r="BA84" s="11">
        <v>0</v>
      </c>
      <c r="BB84" s="11">
        <v>0</v>
      </c>
      <c r="BC84" s="11">
        <v>0</v>
      </c>
      <c r="BD84" s="11">
        <v>11984.35100002772</v>
      </c>
    </row>
    <row r="85" spans="1:56" x14ac:dyDescent="0.25">
      <c r="A85" s="9" t="s">
        <v>9</v>
      </c>
      <c r="B85" s="9" t="s">
        <v>25</v>
      </c>
      <c r="C85" s="9" t="s">
        <v>1826</v>
      </c>
      <c r="D85" s="9" t="str">
        <f>IF(C85="United States",#REF!, "")</f>
        <v/>
      </c>
      <c r="E85" s="9" t="s">
        <v>98</v>
      </c>
      <c r="F85" s="9" t="s">
        <v>1504</v>
      </c>
      <c r="G85" s="9" t="s">
        <v>153</v>
      </c>
      <c r="H85" s="10" t="s">
        <v>4</v>
      </c>
      <c r="I85" s="10" t="s">
        <v>1783</v>
      </c>
      <c r="J85" s="11">
        <v>28392.87</v>
      </c>
      <c r="K85" s="11">
        <v>28392.87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476.97229363595892</v>
      </c>
      <c r="V85" s="11">
        <v>0</v>
      </c>
      <c r="W85" s="11">
        <v>0</v>
      </c>
      <c r="X85" s="11">
        <v>0</v>
      </c>
      <c r="Y85" s="11">
        <v>535.34427952699878</v>
      </c>
      <c r="Z85" s="11">
        <v>196.06222683704254</v>
      </c>
      <c r="AA85" s="9" t="s">
        <v>31</v>
      </c>
      <c r="AB85" s="9" t="s">
        <v>96</v>
      </c>
      <c r="AC85" s="9" t="s">
        <v>96</v>
      </c>
      <c r="AD85" s="9" t="s">
        <v>192</v>
      </c>
      <c r="AE85" s="9" t="s">
        <v>244</v>
      </c>
      <c r="AF85" s="9" t="s">
        <v>25</v>
      </c>
      <c r="AG85" s="9" t="s">
        <v>96</v>
      </c>
      <c r="AH85" s="9" t="s">
        <v>96</v>
      </c>
      <c r="AI85" s="9" t="s">
        <v>192</v>
      </c>
      <c r="AJ85" s="9" t="s">
        <v>141</v>
      </c>
      <c r="AK85" s="12">
        <v>9.8229367383624283E-2</v>
      </c>
      <c r="AL85" s="12">
        <v>0</v>
      </c>
      <c r="AM85" s="12">
        <v>0</v>
      </c>
      <c r="AN85" s="12">
        <v>0</v>
      </c>
      <c r="AO85" s="12">
        <v>1.8764797000473881E-2</v>
      </c>
      <c r="AP85" s="12">
        <v>3.5000000000000003E-2</v>
      </c>
      <c r="AQ85" s="12">
        <v>0</v>
      </c>
      <c r="AR85" s="12">
        <v>0</v>
      </c>
      <c r="AS85" s="12">
        <v>0</v>
      </c>
      <c r="AT85" s="12">
        <v>7.4999999999999997E-3</v>
      </c>
      <c r="AU85" s="11">
        <v>2789.0136583054841</v>
      </c>
      <c r="AV85" s="11">
        <v>0</v>
      </c>
      <c r="AW85" s="11">
        <v>0</v>
      </c>
      <c r="AX85" s="11">
        <v>0</v>
      </c>
      <c r="AY85" s="11">
        <v>532.78644181084485</v>
      </c>
      <c r="AZ85" s="11">
        <v>993.75045000000011</v>
      </c>
      <c r="BA85" s="11">
        <v>0</v>
      </c>
      <c r="BB85" s="11">
        <v>0</v>
      </c>
      <c r="BC85" s="11">
        <v>0</v>
      </c>
      <c r="BD85" s="11">
        <v>212.94652499999998</v>
      </c>
    </row>
    <row r="86" spans="1:56" x14ac:dyDescent="0.25">
      <c r="A86" s="9" t="s">
        <v>2</v>
      </c>
      <c r="B86" s="9" t="s">
        <v>25</v>
      </c>
      <c r="C86" s="9" t="s">
        <v>1826</v>
      </c>
      <c r="D86" s="9" t="str">
        <f>IF(C86="United States",#REF!, "")</f>
        <v/>
      </c>
      <c r="E86" s="9" t="s">
        <v>98</v>
      </c>
      <c r="F86" s="9" t="s">
        <v>1054</v>
      </c>
      <c r="G86" s="9" t="s">
        <v>139</v>
      </c>
      <c r="H86" s="10" t="s">
        <v>4</v>
      </c>
      <c r="I86" s="10" t="s">
        <v>1807</v>
      </c>
      <c r="J86" s="11">
        <v>51259.92</v>
      </c>
      <c r="K86" s="11">
        <v>51259.92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1024.0486424067897</v>
      </c>
      <c r="V86" s="11">
        <v>0</v>
      </c>
      <c r="W86" s="11">
        <v>0</v>
      </c>
      <c r="X86" s="11">
        <v>0</v>
      </c>
      <c r="Y86" s="11">
        <v>1149.3719655932105</v>
      </c>
      <c r="Z86" s="11">
        <v>420.94113200831953</v>
      </c>
      <c r="AA86" s="9" t="s">
        <v>31</v>
      </c>
      <c r="AB86" s="9" t="s">
        <v>96</v>
      </c>
      <c r="AC86" s="9" t="s">
        <v>96</v>
      </c>
      <c r="AD86" s="9" t="s">
        <v>192</v>
      </c>
      <c r="AE86" s="9" t="s">
        <v>244</v>
      </c>
      <c r="AF86" s="9" t="s">
        <v>25</v>
      </c>
      <c r="AG86" s="9" t="s">
        <v>96</v>
      </c>
      <c r="AH86" s="9" t="s">
        <v>96</v>
      </c>
      <c r="AI86" s="9" t="s">
        <v>192</v>
      </c>
      <c r="AJ86" s="9" t="s">
        <v>141</v>
      </c>
      <c r="AK86" s="12">
        <v>4.9114683691812142E-2</v>
      </c>
      <c r="AL86" s="12">
        <v>0</v>
      </c>
      <c r="AM86" s="12">
        <v>0</v>
      </c>
      <c r="AN86" s="12">
        <v>0</v>
      </c>
      <c r="AO86" s="12">
        <v>1.8764797000473881E-2</v>
      </c>
      <c r="AP86" s="12">
        <v>3.5000000000000003E-2</v>
      </c>
      <c r="AQ86" s="12">
        <v>0</v>
      </c>
      <c r="AR86" s="12">
        <v>0</v>
      </c>
      <c r="AS86" s="12">
        <v>0</v>
      </c>
      <c r="AT86" s="12">
        <v>7.4999999999999997E-3</v>
      </c>
      <c r="AU86" s="11">
        <v>2517.6147568675951</v>
      </c>
      <c r="AV86" s="11">
        <v>0</v>
      </c>
      <c r="AW86" s="11">
        <v>0</v>
      </c>
      <c r="AX86" s="11">
        <v>0</v>
      </c>
      <c r="AY86" s="11">
        <v>961.88199306053104</v>
      </c>
      <c r="AZ86" s="11">
        <v>1794.0972000000002</v>
      </c>
      <c r="BA86" s="11">
        <v>0</v>
      </c>
      <c r="BB86" s="11">
        <v>0</v>
      </c>
      <c r="BC86" s="11">
        <v>0</v>
      </c>
      <c r="BD86" s="11">
        <v>384.44939999999997</v>
      </c>
    </row>
    <row r="87" spans="1:56" x14ac:dyDescent="0.25">
      <c r="A87" s="9" t="s">
        <v>9</v>
      </c>
      <c r="B87" s="9" t="s">
        <v>25</v>
      </c>
      <c r="C87" s="9" t="s">
        <v>1827</v>
      </c>
      <c r="D87" s="9" t="str">
        <f>IF(C87="United States",#REF!, "")</f>
        <v/>
      </c>
      <c r="E87" s="9" t="s">
        <v>82</v>
      </c>
      <c r="F87" s="9" t="s">
        <v>1406</v>
      </c>
      <c r="G87" s="9" t="s">
        <v>282</v>
      </c>
      <c r="H87" s="10" t="s">
        <v>4</v>
      </c>
      <c r="I87" s="10" t="s">
        <v>1807</v>
      </c>
      <c r="J87" s="11">
        <v>716962.01617382513</v>
      </c>
      <c r="K87" s="11">
        <v>716962.01617382513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6798.9700627429984</v>
      </c>
      <c r="V87" s="11">
        <v>0</v>
      </c>
      <c r="W87" s="11">
        <v>0</v>
      </c>
      <c r="X87" s="11">
        <v>0</v>
      </c>
      <c r="Y87" s="11">
        <v>36362.143310921281</v>
      </c>
      <c r="Z87" s="11">
        <v>5990.4814871542549</v>
      </c>
      <c r="AA87" s="9" t="s">
        <v>24</v>
      </c>
      <c r="AB87" s="9" t="s">
        <v>96</v>
      </c>
      <c r="AC87" s="9" t="s">
        <v>96</v>
      </c>
      <c r="AD87" s="9" t="s">
        <v>192</v>
      </c>
      <c r="AE87" s="9" t="s">
        <v>252</v>
      </c>
      <c r="AF87" s="9" t="s">
        <v>25</v>
      </c>
      <c r="AG87" s="9" t="s">
        <v>96</v>
      </c>
      <c r="AH87" s="9" t="s">
        <v>96</v>
      </c>
      <c r="AI87" s="9" t="s">
        <v>192</v>
      </c>
      <c r="AJ87" s="9" t="s">
        <v>133</v>
      </c>
      <c r="AK87" s="12">
        <v>0.12155884213723507</v>
      </c>
      <c r="AL87" s="12">
        <v>0</v>
      </c>
      <c r="AM87" s="12">
        <v>0</v>
      </c>
      <c r="AN87" s="12">
        <v>0</v>
      </c>
      <c r="AO87" s="12">
        <v>4.2472107496608298E-2</v>
      </c>
      <c r="AP87" s="12">
        <v>3.5000000000000003E-2</v>
      </c>
      <c r="AQ87" s="12">
        <v>0</v>
      </c>
      <c r="AR87" s="12">
        <v>0</v>
      </c>
      <c r="AS87" s="12">
        <v>0</v>
      </c>
      <c r="AT87" s="12">
        <v>1.7500000000000002E-2</v>
      </c>
      <c r="AU87" s="11">
        <v>87153.07254246778</v>
      </c>
      <c r="AV87" s="11">
        <v>0</v>
      </c>
      <c r="AW87" s="11">
        <v>0</v>
      </c>
      <c r="AX87" s="11">
        <v>0</v>
      </c>
      <c r="AY87" s="11">
        <v>30450.887821919718</v>
      </c>
      <c r="AZ87" s="11">
        <v>25093.670566083882</v>
      </c>
      <c r="BA87" s="11">
        <v>0</v>
      </c>
      <c r="BB87" s="11">
        <v>0</v>
      </c>
      <c r="BC87" s="11">
        <v>0</v>
      </c>
      <c r="BD87" s="11">
        <v>12546.835283041941</v>
      </c>
    </row>
    <row r="88" spans="1:56" x14ac:dyDescent="0.25">
      <c r="A88" s="9" t="s">
        <v>9</v>
      </c>
      <c r="B88" s="9" t="s">
        <v>25</v>
      </c>
      <c r="C88" s="9" t="s">
        <v>1828</v>
      </c>
      <c r="D88" s="9" t="str">
        <f>IF(C88="United States",#REF!, "")</f>
        <v/>
      </c>
      <c r="E88" s="9" t="s">
        <v>82</v>
      </c>
      <c r="F88" s="9" t="s">
        <v>1646</v>
      </c>
      <c r="G88" s="9" t="s">
        <v>289</v>
      </c>
      <c r="H88" s="10" t="s">
        <v>4</v>
      </c>
      <c r="I88" s="10" t="s">
        <v>1783</v>
      </c>
      <c r="J88" s="11">
        <v>716204.25016300008</v>
      </c>
      <c r="K88" s="11">
        <v>716204.25016300008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5512.249552907936</v>
      </c>
      <c r="V88" s="11">
        <v>35006.364043791953</v>
      </c>
      <c r="W88" s="11">
        <v>0</v>
      </c>
      <c r="X88" s="11">
        <v>17896.914132817972</v>
      </c>
      <c r="Y88" s="11">
        <v>16069.714287434137</v>
      </c>
      <c r="Z88" s="11">
        <v>6502.1376351638028</v>
      </c>
      <c r="AA88" s="9" t="s">
        <v>24</v>
      </c>
      <c r="AB88" s="9" t="s">
        <v>123</v>
      </c>
      <c r="AC88" s="9" t="s">
        <v>96</v>
      </c>
      <c r="AD88" s="9" t="s">
        <v>246</v>
      </c>
      <c r="AE88" s="9" t="s">
        <v>244</v>
      </c>
      <c r="AF88" s="9" t="s">
        <v>25</v>
      </c>
      <c r="AG88" s="9" t="s">
        <v>96</v>
      </c>
      <c r="AH88" s="9" t="s">
        <v>96</v>
      </c>
      <c r="AI88" s="9" t="s">
        <v>124</v>
      </c>
      <c r="AJ88" s="9" t="s">
        <v>141</v>
      </c>
      <c r="AK88" s="12">
        <v>0.12155884213723507</v>
      </c>
      <c r="AL88" s="12">
        <v>4.8899999999999999E-2</v>
      </c>
      <c r="AM88" s="12">
        <v>0</v>
      </c>
      <c r="AN88" s="12">
        <v>5.3600000000000002E-2</v>
      </c>
      <c r="AO88" s="12">
        <v>1.8764797000473881E-2</v>
      </c>
      <c r="AP88" s="12">
        <v>3.5000000000000003E-2</v>
      </c>
      <c r="AQ88" s="12">
        <v>0</v>
      </c>
      <c r="AR88" s="12">
        <v>0</v>
      </c>
      <c r="AS88" s="12">
        <v>5.5E-2</v>
      </c>
      <c r="AT88" s="12">
        <v>7.4999999999999997E-3</v>
      </c>
      <c r="AU88" s="11">
        <v>87060.959383580936</v>
      </c>
      <c r="AV88" s="11">
        <v>35022.3878329707</v>
      </c>
      <c r="AW88" s="11">
        <v>0</v>
      </c>
      <c r="AX88" s="11">
        <v>38388.547808736803</v>
      </c>
      <c r="AY88" s="11">
        <v>13439.427365185309</v>
      </c>
      <c r="AZ88" s="11">
        <v>25067.148755705006</v>
      </c>
      <c r="BA88" s="11">
        <v>0</v>
      </c>
      <c r="BB88" s="11">
        <v>0</v>
      </c>
      <c r="BC88" s="11">
        <v>39391.233758965005</v>
      </c>
      <c r="BD88" s="11">
        <v>5371.5318762225006</v>
      </c>
    </row>
    <row r="89" spans="1:56" x14ac:dyDescent="0.25">
      <c r="A89" s="9" t="s">
        <v>9</v>
      </c>
      <c r="B89" s="9" t="s">
        <v>25</v>
      </c>
      <c r="C89" s="9" t="s">
        <v>1828</v>
      </c>
      <c r="D89" s="9" t="str">
        <f>IF(C89="United States",#REF!, "")</f>
        <v/>
      </c>
      <c r="E89" s="9" t="s">
        <v>82</v>
      </c>
      <c r="F89" s="9" t="s">
        <v>1758</v>
      </c>
      <c r="G89" s="9" t="s">
        <v>300</v>
      </c>
      <c r="H89" s="10" t="s">
        <v>4</v>
      </c>
      <c r="I89" s="10" t="s">
        <v>1783</v>
      </c>
      <c r="J89" s="11">
        <v>929793.84104247834</v>
      </c>
      <c r="K89" s="11">
        <v>929793.84104247834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7156.1369307938403</v>
      </c>
      <c r="V89" s="11">
        <v>45446.116352703735</v>
      </c>
      <c r="W89" s="11">
        <v>0</v>
      </c>
      <c r="X89" s="11">
        <v>23234.21081426572</v>
      </c>
      <c r="Y89" s="11">
        <v>20862.095370654471</v>
      </c>
      <c r="Z89" s="11">
        <v>8441.2338036389701</v>
      </c>
      <c r="AA89" s="9" t="s">
        <v>24</v>
      </c>
      <c r="AB89" s="9" t="s">
        <v>123</v>
      </c>
      <c r="AC89" s="9" t="s">
        <v>96</v>
      </c>
      <c r="AD89" s="9" t="s">
        <v>246</v>
      </c>
      <c r="AE89" s="9" t="s">
        <v>244</v>
      </c>
      <c r="AF89" s="9" t="s">
        <v>25</v>
      </c>
      <c r="AG89" s="9" t="s">
        <v>96</v>
      </c>
      <c r="AH89" s="9" t="s">
        <v>96</v>
      </c>
      <c r="AI89" s="9" t="s">
        <v>124</v>
      </c>
      <c r="AJ89" s="9" t="s">
        <v>141</v>
      </c>
      <c r="AK89" s="12">
        <v>0.12155884213723507</v>
      </c>
      <c r="AL89" s="12">
        <v>4.8899999999999999E-2</v>
      </c>
      <c r="AM89" s="12">
        <v>0</v>
      </c>
      <c r="AN89" s="12">
        <v>5.3600000000000002E-2</v>
      </c>
      <c r="AO89" s="12">
        <v>1.8764797000473881E-2</v>
      </c>
      <c r="AP89" s="12">
        <v>3.5000000000000003E-2</v>
      </c>
      <c r="AQ89" s="12">
        <v>0</v>
      </c>
      <c r="AR89" s="12">
        <v>0</v>
      </c>
      <c r="AS89" s="12">
        <v>5.5E-2</v>
      </c>
      <c r="AT89" s="12">
        <v>7.4999999999999997E-3</v>
      </c>
      <c r="AU89" s="11">
        <v>113024.66274345607</v>
      </c>
      <c r="AV89" s="11">
        <v>45466.918826977191</v>
      </c>
      <c r="AW89" s="11">
        <v>0</v>
      </c>
      <c r="AX89" s="11">
        <v>49836.94987987684</v>
      </c>
      <c r="AY89" s="11">
        <v>17447.392679452987</v>
      </c>
      <c r="AZ89" s="11">
        <v>32542.784436486745</v>
      </c>
      <c r="BA89" s="11">
        <v>0</v>
      </c>
      <c r="BB89" s="11">
        <v>0</v>
      </c>
      <c r="BC89" s="11">
        <v>51138.661257336309</v>
      </c>
      <c r="BD89" s="11">
        <v>6973.4538078185869</v>
      </c>
    </row>
    <row r="90" spans="1:56" x14ac:dyDescent="0.25">
      <c r="A90" s="9" t="s">
        <v>9</v>
      </c>
      <c r="B90" s="9" t="s">
        <v>25</v>
      </c>
      <c r="C90" s="9" t="s">
        <v>1828</v>
      </c>
      <c r="D90" s="9" t="str">
        <f>IF(C90="United States",#REF!, "")</f>
        <v/>
      </c>
      <c r="E90" s="9" t="s">
        <v>82</v>
      </c>
      <c r="F90" s="9" t="s">
        <v>958</v>
      </c>
      <c r="G90" s="9" t="s">
        <v>282</v>
      </c>
      <c r="H90" s="10" t="s">
        <v>4</v>
      </c>
      <c r="I90" s="10" t="s">
        <v>1807</v>
      </c>
      <c r="J90" s="11">
        <v>362689.61104346754</v>
      </c>
      <c r="K90" s="11">
        <v>362689.61104346754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2791.4322567391964</v>
      </c>
      <c r="V90" s="11">
        <v>17727.407448642429</v>
      </c>
      <c r="W90" s="11">
        <v>0</v>
      </c>
      <c r="X90" s="11">
        <v>9063.091742659728</v>
      </c>
      <c r="Y90" s="11">
        <v>8137.7881004792707</v>
      </c>
      <c r="Z90" s="11">
        <v>3292.7168043361089</v>
      </c>
      <c r="AA90" s="9" t="s">
        <v>24</v>
      </c>
      <c r="AB90" s="9" t="s">
        <v>123</v>
      </c>
      <c r="AC90" s="9" t="s">
        <v>96</v>
      </c>
      <c r="AD90" s="9" t="s">
        <v>246</v>
      </c>
      <c r="AE90" s="9" t="s">
        <v>244</v>
      </c>
      <c r="AF90" s="9" t="s">
        <v>25</v>
      </c>
      <c r="AG90" s="9" t="s">
        <v>96</v>
      </c>
      <c r="AH90" s="9" t="s">
        <v>96</v>
      </c>
      <c r="AI90" s="9" t="s">
        <v>124</v>
      </c>
      <c r="AJ90" s="9" t="s">
        <v>141</v>
      </c>
      <c r="AK90" s="12">
        <v>0.12155884213723507</v>
      </c>
      <c r="AL90" s="12">
        <v>4.8899999999999999E-2</v>
      </c>
      <c r="AM90" s="12">
        <v>0</v>
      </c>
      <c r="AN90" s="12">
        <v>5.3600000000000002E-2</v>
      </c>
      <c r="AO90" s="12">
        <v>1.8764797000473881E-2</v>
      </c>
      <c r="AP90" s="12">
        <v>3.5000000000000003E-2</v>
      </c>
      <c r="AQ90" s="12">
        <v>0</v>
      </c>
      <c r="AR90" s="12">
        <v>0</v>
      </c>
      <c r="AS90" s="12">
        <v>5.5E-2</v>
      </c>
      <c r="AT90" s="12">
        <v>7.4999999999999997E-3</v>
      </c>
      <c r="AU90" s="11">
        <v>44088.129173648056</v>
      </c>
      <c r="AV90" s="11">
        <v>17735.521980025562</v>
      </c>
      <c r="AW90" s="11">
        <v>0</v>
      </c>
      <c r="AX90" s="11">
        <v>19440.163151929861</v>
      </c>
      <c r="AY90" s="11">
        <v>6805.7969254114978</v>
      </c>
      <c r="AZ90" s="11">
        <v>12694.136386521364</v>
      </c>
      <c r="BA90" s="11">
        <v>0</v>
      </c>
      <c r="BB90" s="11">
        <v>0</v>
      </c>
      <c r="BC90" s="11">
        <v>19947.928607390713</v>
      </c>
      <c r="BD90" s="11">
        <v>2720.1720828260063</v>
      </c>
    </row>
    <row r="91" spans="1:56" x14ac:dyDescent="0.25">
      <c r="A91" s="9" t="s">
        <v>2</v>
      </c>
      <c r="B91" s="9" t="s">
        <v>25</v>
      </c>
      <c r="C91" s="9" t="s">
        <v>1828</v>
      </c>
      <c r="D91" s="9" t="str">
        <f>IF(C91="United States",#REF!, "")</f>
        <v/>
      </c>
      <c r="E91" s="9" t="s">
        <v>82</v>
      </c>
      <c r="F91" s="9" t="s">
        <v>956</v>
      </c>
      <c r="G91" s="9" t="s">
        <v>217</v>
      </c>
      <c r="H91" s="10" t="s">
        <v>11</v>
      </c>
      <c r="I91" s="10" t="s">
        <v>1783</v>
      </c>
      <c r="J91" s="11">
        <v>27785.37</v>
      </c>
      <c r="K91" s="11">
        <v>27785.37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1930.4305308299583</v>
      </c>
      <c r="V91" s="11">
        <v>1358.2453662961866</v>
      </c>
      <c r="W91" s="11">
        <v>0</v>
      </c>
      <c r="X91" s="11">
        <v>0</v>
      </c>
      <c r="Y91" s="11">
        <v>623.50419887385556</v>
      </c>
      <c r="Z91" s="11">
        <v>266.63908010207888</v>
      </c>
      <c r="AA91" s="9" t="s">
        <v>24</v>
      </c>
      <c r="AB91" s="9" t="s">
        <v>75</v>
      </c>
      <c r="AC91" s="9" t="s">
        <v>96</v>
      </c>
      <c r="AD91" s="9" t="s">
        <v>192</v>
      </c>
      <c r="AE91" s="9" t="s">
        <v>244</v>
      </c>
      <c r="AF91" s="9" t="s">
        <v>25</v>
      </c>
      <c r="AG91" s="9" t="s">
        <v>96</v>
      </c>
      <c r="AH91" s="9" t="s">
        <v>96</v>
      </c>
      <c r="AI91" s="9" t="s">
        <v>192</v>
      </c>
      <c r="AJ91" s="9" t="s">
        <v>141</v>
      </c>
      <c r="AK91" s="12">
        <v>0.20812347214405394</v>
      </c>
      <c r="AL91" s="12">
        <v>4.8899999999999999E-2</v>
      </c>
      <c r="AM91" s="12">
        <v>0</v>
      </c>
      <c r="AN91" s="12">
        <v>0</v>
      </c>
      <c r="AO91" s="12">
        <v>1.8764797000473881E-2</v>
      </c>
      <c r="AP91" s="12">
        <v>3.5000000000000003E-2</v>
      </c>
      <c r="AQ91" s="12">
        <v>0</v>
      </c>
      <c r="AR91" s="12">
        <v>0</v>
      </c>
      <c r="AS91" s="12">
        <v>0</v>
      </c>
      <c r="AT91" s="12">
        <v>7.4999999999999997E-3</v>
      </c>
      <c r="AU91" s="11">
        <v>5782.787679207232</v>
      </c>
      <c r="AV91" s="11">
        <v>1358.7045929999999</v>
      </c>
      <c r="AW91" s="11">
        <v>0</v>
      </c>
      <c r="AX91" s="11">
        <v>0</v>
      </c>
      <c r="AY91" s="11">
        <v>521.3868276330569</v>
      </c>
      <c r="AZ91" s="11">
        <v>972.48795000000007</v>
      </c>
      <c r="BA91" s="11">
        <v>0</v>
      </c>
      <c r="BB91" s="11">
        <v>0</v>
      </c>
      <c r="BC91" s="11">
        <v>0</v>
      </c>
      <c r="BD91" s="11">
        <v>208.39027499999997</v>
      </c>
    </row>
    <row r="92" spans="1:56" x14ac:dyDescent="0.25">
      <c r="A92" s="9" t="s">
        <v>2</v>
      </c>
      <c r="B92" s="9" t="s">
        <v>25</v>
      </c>
      <c r="C92" s="9" t="s">
        <v>1828</v>
      </c>
      <c r="D92" s="9" t="str">
        <f>IF(C92="United States",#REF!, "")</f>
        <v/>
      </c>
      <c r="E92" s="9" t="s">
        <v>82</v>
      </c>
      <c r="F92" s="9" t="s">
        <v>966</v>
      </c>
      <c r="G92" s="9" t="s">
        <v>217</v>
      </c>
      <c r="H92" s="10" t="s">
        <v>17</v>
      </c>
      <c r="I92" s="10" t="s">
        <v>1783</v>
      </c>
      <c r="J92" s="11">
        <v>1288014.251640311</v>
      </c>
      <c r="K92" s="11">
        <v>1288014.251640311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35660.846985967881</v>
      </c>
      <c r="V92" s="11">
        <v>62953.625184614772</v>
      </c>
      <c r="W92" s="11">
        <v>0</v>
      </c>
      <c r="X92" s="11">
        <v>0</v>
      </c>
      <c r="Y92" s="11">
        <v>28898.938741808117</v>
      </c>
      <c r="Z92" s="11">
        <v>11602.764686452836</v>
      </c>
      <c r="AA92" s="9" t="s">
        <v>24</v>
      </c>
      <c r="AB92" s="9" t="s">
        <v>75</v>
      </c>
      <c r="AC92" s="9" t="s">
        <v>96</v>
      </c>
      <c r="AD92" s="9" t="s">
        <v>192</v>
      </c>
      <c r="AE92" s="9" t="s">
        <v>244</v>
      </c>
      <c r="AF92" s="9" t="s">
        <v>25</v>
      </c>
      <c r="AG92" s="9" t="s">
        <v>96</v>
      </c>
      <c r="AH92" s="9" t="s">
        <v>96</v>
      </c>
      <c r="AI92" s="9" t="s">
        <v>192</v>
      </c>
      <c r="AJ92" s="9" t="s">
        <v>141</v>
      </c>
      <c r="AK92" s="12">
        <v>0.10989410476042968</v>
      </c>
      <c r="AL92" s="12">
        <v>4.8899999999999999E-2</v>
      </c>
      <c r="AM92" s="12">
        <v>0</v>
      </c>
      <c r="AN92" s="12">
        <v>0</v>
      </c>
      <c r="AO92" s="12">
        <v>1.8764797000473881E-2</v>
      </c>
      <c r="AP92" s="12">
        <v>3.5000000000000003E-2</v>
      </c>
      <c r="AQ92" s="12">
        <v>0</v>
      </c>
      <c r="AR92" s="12">
        <v>0</v>
      </c>
      <c r="AS92" s="12">
        <v>0</v>
      </c>
      <c r="AT92" s="12">
        <v>7.4999999999999997E-3</v>
      </c>
      <c r="AU92" s="11">
        <v>141545.17310268676</v>
      </c>
      <c r="AV92" s="11">
        <v>62983.896905211208</v>
      </c>
      <c r="AW92" s="11">
        <v>0</v>
      </c>
      <c r="AX92" s="11">
        <v>0</v>
      </c>
      <c r="AY92" s="11">
        <v>24169.325965747717</v>
      </c>
      <c r="AZ92" s="11">
        <v>45080.498807410891</v>
      </c>
      <c r="BA92" s="11">
        <v>0</v>
      </c>
      <c r="BB92" s="11">
        <v>0</v>
      </c>
      <c r="BC92" s="11">
        <v>0</v>
      </c>
      <c r="BD92" s="11">
        <v>9660.1068873023323</v>
      </c>
    </row>
    <row r="93" spans="1:56" x14ac:dyDescent="0.25">
      <c r="A93" s="9" t="s">
        <v>2</v>
      </c>
      <c r="B93" s="9" t="s">
        <v>25</v>
      </c>
      <c r="C93" s="9" t="s">
        <v>1828</v>
      </c>
      <c r="D93" s="9" t="str">
        <f>IF(C93="United States",#REF!, "")</f>
        <v/>
      </c>
      <c r="E93" s="9" t="s">
        <v>82</v>
      </c>
      <c r="F93" s="9" t="s">
        <v>964</v>
      </c>
      <c r="G93" s="9" t="s">
        <v>217</v>
      </c>
      <c r="H93" s="10" t="s">
        <v>17</v>
      </c>
      <c r="I93" s="10" t="s">
        <v>1807</v>
      </c>
      <c r="J93" s="11">
        <v>961742.47304767976</v>
      </c>
      <c r="K93" s="11">
        <v>961742.47304767976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26627.462489318219</v>
      </c>
      <c r="V93" s="11">
        <v>47006.603455872239</v>
      </c>
      <c r="W93" s="11">
        <v>0</v>
      </c>
      <c r="X93" s="11">
        <v>0</v>
      </c>
      <c r="Y93" s="11">
        <v>21578.438886529861</v>
      </c>
      <c r="Z93" s="11">
        <v>8663.6243267715181</v>
      </c>
      <c r="AA93" s="9" t="s">
        <v>24</v>
      </c>
      <c r="AB93" s="9" t="s">
        <v>75</v>
      </c>
      <c r="AC93" s="9" t="s">
        <v>96</v>
      </c>
      <c r="AD93" s="9" t="s">
        <v>192</v>
      </c>
      <c r="AE93" s="9" t="s">
        <v>244</v>
      </c>
      <c r="AF93" s="9" t="s">
        <v>25</v>
      </c>
      <c r="AG93" s="9" t="s">
        <v>96</v>
      </c>
      <c r="AH93" s="9" t="s">
        <v>96</v>
      </c>
      <c r="AI93" s="9" t="s">
        <v>192</v>
      </c>
      <c r="AJ93" s="9" t="s">
        <v>141</v>
      </c>
      <c r="AK93" s="12">
        <v>0.10989410476042968</v>
      </c>
      <c r="AL93" s="12">
        <v>4.8899999999999999E-2</v>
      </c>
      <c r="AM93" s="12">
        <v>0</v>
      </c>
      <c r="AN93" s="12">
        <v>0</v>
      </c>
      <c r="AO93" s="12">
        <v>1.8764797000473881E-2</v>
      </c>
      <c r="AP93" s="12">
        <v>3.5000000000000003E-2</v>
      </c>
      <c r="AQ93" s="12">
        <v>0</v>
      </c>
      <c r="AR93" s="12">
        <v>0</v>
      </c>
      <c r="AS93" s="12">
        <v>0</v>
      </c>
      <c r="AT93" s="12">
        <v>7.4999999999999997E-3</v>
      </c>
      <c r="AU93" s="11">
        <v>105689.82808565644</v>
      </c>
      <c r="AV93" s="11">
        <v>47029.206932031542</v>
      </c>
      <c r="AW93" s="11">
        <v>0</v>
      </c>
      <c r="AX93" s="11">
        <v>0</v>
      </c>
      <c r="AY93" s="11">
        <v>18046.902273473432</v>
      </c>
      <c r="AZ93" s="11">
        <v>33660.986556668795</v>
      </c>
      <c r="BA93" s="11">
        <v>0</v>
      </c>
      <c r="BB93" s="11">
        <v>0</v>
      </c>
      <c r="BC93" s="11">
        <v>0</v>
      </c>
      <c r="BD93" s="11">
        <v>7213.0685478575979</v>
      </c>
    </row>
    <row r="94" spans="1:56" x14ac:dyDescent="0.25">
      <c r="A94" s="9" t="s">
        <v>2</v>
      </c>
      <c r="B94" s="9" t="s">
        <v>25</v>
      </c>
      <c r="C94" s="9" t="s">
        <v>1828</v>
      </c>
      <c r="D94" s="9" t="str">
        <f>IF(C94="United States",#REF!, "")</f>
        <v/>
      </c>
      <c r="E94" s="9" t="s">
        <v>82</v>
      </c>
      <c r="F94" s="9" t="s">
        <v>956</v>
      </c>
      <c r="G94" s="9" t="s">
        <v>217</v>
      </c>
      <c r="H94" s="10" t="s">
        <v>17</v>
      </c>
      <c r="I94" s="10" t="s">
        <v>1807</v>
      </c>
      <c r="J94" s="11">
        <v>1352410.6090564805</v>
      </c>
      <c r="K94" s="11">
        <v>1352410.6090564805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37443.768755154189</v>
      </c>
      <c r="V94" s="11">
        <v>66101.0935785935</v>
      </c>
      <c r="W94" s="11">
        <v>0</v>
      </c>
      <c r="X94" s="11">
        <v>0</v>
      </c>
      <c r="Y94" s="11">
        <v>30343.787962843879</v>
      </c>
      <c r="Z94" s="11">
        <v>12182.863688317913</v>
      </c>
      <c r="AA94" s="9" t="s">
        <v>24</v>
      </c>
      <c r="AB94" s="9" t="s">
        <v>75</v>
      </c>
      <c r="AC94" s="9" t="s">
        <v>96</v>
      </c>
      <c r="AD94" s="9" t="s">
        <v>192</v>
      </c>
      <c r="AE94" s="9" t="s">
        <v>244</v>
      </c>
      <c r="AF94" s="9" t="s">
        <v>25</v>
      </c>
      <c r="AG94" s="9" t="s">
        <v>96</v>
      </c>
      <c r="AH94" s="9" t="s">
        <v>96</v>
      </c>
      <c r="AI94" s="9" t="s">
        <v>192</v>
      </c>
      <c r="AJ94" s="9" t="s">
        <v>141</v>
      </c>
      <c r="AK94" s="12">
        <v>0.10989410476042968</v>
      </c>
      <c r="AL94" s="12">
        <v>4.8899999999999999E-2</v>
      </c>
      <c r="AM94" s="12">
        <v>0</v>
      </c>
      <c r="AN94" s="12">
        <v>0</v>
      </c>
      <c r="AO94" s="12">
        <v>1.8764797000473881E-2</v>
      </c>
      <c r="AP94" s="12">
        <v>3.5000000000000003E-2</v>
      </c>
      <c r="AQ94" s="12">
        <v>0</v>
      </c>
      <c r="AR94" s="12">
        <v>0</v>
      </c>
      <c r="AS94" s="12">
        <v>0</v>
      </c>
      <c r="AT94" s="12">
        <v>7.4999999999999997E-3</v>
      </c>
      <c r="AU94" s="11">
        <v>148621.95315076938</v>
      </c>
      <c r="AV94" s="11">
        <v>66132.878782861895</v>
      </c>
      <c r="AW94" s="11">
        <v>0</v>
      </c>
      <c r="AX94" s="11">
        <v>0</v>
      </c>
      <c r="AY94" s="11">
        <v>25377.710540232099</v>
      </c>
      <c r="AZ94" s="11">
        <v>47334.371316976823</v>
      </c>
      <c r="BA94" s="11">
        <v>0</v>
      </c>
      <c r="BB94" s="11">
        <v>0</v>
      </c>
      <c r="BC94" s="11">
        <v>0</v>
      </c>
      <c r="BD94" s="11">
        <v>10143.079567923603</v>
      </c>
    </row>
    <row r="95" spans="1:56" x14ac:dyDescent="0.25">
      <c r="A95" s="9" t="s">
        <v>2</v>
      </c>
      <c r="B95" s="9" t="s">
        <v>25</v>
      </c>
      <c r="C95" s="9" t="s">
        <v>1828</v>
      </c>
      <c r="D95" s="9" t="str">
        <f>IF(C95="United States",#REF!, "")</f>
        <v/>
      </c>
      <c r="E95" s="9" t="s">
        <v>82</v>
      </c>
      <c r="F95" s="9" t="s">
        <v>386</v>
      </c>
      <c r="G95" s="9" t="s">
        <v>282</v>
      </c>
      <c r="H95" s="10" t="s">
        <v>17</v>
      </c>
      <c r="I95" s="10" t="s">
        <v>1807</v>
      </c>
      <c r="J95" s="11">
        <v>820325.1954742634</v>
      </c>
      <c r="K95" s="11">
        <v>820325.1954742634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22712.086638239456</v>
      </c>
      <c r="V95" s="11">
        <v>40094.622260285534</v>
      </c>
      <c r="W95" s="11">
        <v>0</v>
      </c>
      <c r="X95" s="11">
        <v>0</v>
      </c>
      <c r="Y95" s="11">
        <v>18405.485453427074</v>
      </c>
      <c r="Z95" s="11">
        <v>7389.7010047326039</v>
      </c>
      <c r="AA95" s="9" t="s">
        <v>24</v>
      </c>
      <c r="AB95" s="9" t="s">
        <v>75</v>
      </c>
      <c r="AC95" s="9" t="s">
        <v>96</v>
      </c>
      <c r="AD95" s="9" t="s">
        <v>192</v>
      </c>
      <c r="AE95" s="9" t="s">
        <v>244</v>
      </c>
      <c r="AF95" s="9" t="s">
        <v>25</v>
      </c>
      <c r="AG95" s="9" t="s">
        <v>96</v>
      </c>
      <c r="AH95" s="9" t="s">
        <v>96</v>
      </c>
      <c r="AI95" s="9" t="s">
        <v>192</v>
      </c>
      <c r="AJ95" s="9" t="s">
        <v>141</v>
      </c>
      <c r="AK95" s="12">
        <v>0.10989410476042968</v>
      </c>
      <c r="AL95" s="12">
        <v>4.8899999999999999E-2</v>
      </c>
      <c r="AM95" s="12">
        <v>0</v>
      </c>
      <c r="AN95" s="12">
        <v>0</v>
      </c>
      <c r="AO95" s="12">
        <v>1.8764797000473881E-2</v>
      </c>
      <c r="AP95" s="12">
        <v>3.5000000000000003E-2</v>
      </c>
      <c r="AQ95" s="12">
        <v>0</v>
      </c>
      <c r="AR95" s="12">
        <v>0</v>
      </c>
      <c r="AS95" s="12">
        <v>0</v>
      </c>
      <c r="AT95" s="12">
        <v>7.4999999999999997E-3</v>
      </c>
      <c r="AU95" s="11">
        <v>90148.902969068658</v>
      </c>
      <c r="AV95" s="11">
        <v>40113.902058691478</v>
      </c>
      <c r="AW95" s="11">
        <v>0</v>
      </c>
      <c r="AX95" s="11">
        <v>0</v>
      </c>
      <c r="AY95" s="11">
        <v>15393.235767448608</v>
      </c>
      <c r="AZ95" s="11">
        <v>28711.381841599221</v>
      </c>
      <c r="BA95" s="11">
        <v>0</v>
      </c>
      <c r="BB95" s="11">
        <v>0</v>
      </c>
      <c r="BC95" s="11">
        <v>0</v>
      </c>
      <c r="BD95" s="11">
        <v>6152.438966056975</v>
      </c>
    </row>
    <row r="96" spans="1:56" x14ac:dyDescent="0.25">
      <c r="A96" s="9" t="s">
        <v>9</v>
      </c>
      <c r="B96" s="9" t="s">
        <v>25</v>
      </c>
      <c r="C96" s="9" t="s">
        <v>1828</v>
      </c>
      <c r="D96" s="9" t="str">
        <f>IF(C96="United States",#REF!, "")</f>
        <v/>
      </c>
      <c r="E96" s="9" t="s">
        <v>82</v>
      </c>
      <c r="F96" s="9" t="s">
        <v>1468</v>
      </c>
      <c r="G96" s="9" t="s">
        <v>289</v>
      </c>
      <c r="H96" s="10" t="s">
        <v>4</v>
      </c>
      <c r="I96" s="10" t="s">
        <v>1807</v>
      </c>
      <c r="J96" s="11">
        <v>1081927.8828648254</v>
      </c>
      <c r="K96" s="11">
        <v>1081927.8828648254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8325.8276081968888</v>
      </c>
      <c r="V96" s="11">
        <v>52874.411693613998</v>
      </c>
      <c r="W96" s="11">
        <v>0</v>
      </c>
      <c r="X96" s="11">
        <v>0</v>
      </c>
      <c r="Y96" s="11">
        <v>24272.063444510328</v>
      </c>
      <c r="Z96" s="11">
        <v>9441.8310000019555</v>
      </c>
      <c r="AA96" s="9" t="s">
        <v>24</v>
      </c>
      <c r="AB96" s="9" t="s">
        <v>123</v>
      </c>
      <c r="AC96" s="9" t="s">
        <v>96</v>
      </c>
      <c r="AD96" s="9" t="s">
        <v>192</v>
      </c>
      <c r="AE96" s="9" t="s">
        <v>244</v>
      </c>
      <c r="AF96" s="9" t="s">
        <v>25</v>
      </c>
      <c r="AG96" s="9" t="s">
        <v>96</v>
      </c>
      <c r="AH96" s="9" t="s">
        <v>96</v>
      </c>
      <c r="AI96" s="9" t="s">
        <v>192</v>
      </c>
      <c r="AJ96" s="9" t="s">
        <v>141</v>
      </c>
      <c r="AK96" s="12">
        <v>0.12155884213723507</v>
      </c>
      <c r="AL96" s="12">
        <v>4.8899999999999999E-2</v>
      </c>
      <c r="AM96" s="12">
        <v>0</v>
      </c>
      <c r="AN96" s="12">
        <v>0</v>
      </c>
      <c r="AO96" s="12">
        <v>1.8764797000473881E-2</v>
      </c>
      <c r="AP96" s="12">
        <v>3.5000000000000003E-2</v>
      </c>
      <c r="AQ96" s="12">
        <v>0</v>
      </c>
      <c r="AR96" s="12">
        <v>0</v>
      </c>
      <c r="AS96" s="12">
        <v>0</v>
      </c>
      <c r="AT96" s="12">
        <v>7.4999999999999997E-3</v>
      </c>
      <c r="AU96" s="11">
        <v>131517.90071703828</v>
      </c>
      <c r="AV96" s="11">
        <v>52906.273472089961</v>
      </c>
      <c r="AW96" s="11">
        <v>0</v>
      </c>
      <c r="AX96" s="11">
        <v>0</v>
      </c>
      <c r="AY96" s="11">
        <v>20302.157091110934</v>
      </c>
      <c r="AZ96" s="11">
        <v>37867.475900268895</v>
      </c>
      <c r="BA96" s="11">
        <v>0</v>
      </c>
      <c r="BB96" s="11">
        <v>0</v>
      </c>
      <c r="BC96" s="11">
        <v>0</v>
      </c>
      <c r="BD96" s="11">
        <v>8114.4591214861903</v>
      </c>
    </row>
    <row r="97" spans="1:56" x14ac:dyDescent="0.25">
      <c r="A97" s="9" t="s">
        <v>9</v>
      </c>
      <c r="B97" s="9" t="s">
        <v>25</v>
      </c>
      <c r="C97" s="9" t="s">
        <v>1828</v>
      </c>
      <c r="D97" s="9" t="str">
        <f>IF(C97="United States",#REF!, "")</f>
        <v/>
      </c>
      <c r="E97" s="9" t="s">
        <v>82</v>
      </c>
      <c r="F97" s="9" t="s">
        <v>1760</v>
      </c>
      <c r="G97" s="9" t="s">
        <v>300</v>
      </c>
      <c r="H97" s="10" t="s">
        <v>4</v>
      </c>
      <c r="I97" s="10" t="s">
        <v>1807</v>
      </c>
      <c r="J97" s="11">
        <v>2492453.3795265253</v>
      </c>
      <c r="K97" s="11">
        <v>1386631.0695265252</v>
      </c>
      <c r="L97" s="11">
        <v>0</v>
      </c>
      <c r="M97" s="11">
        <v>2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10672.444698158861</v>
      </c>
      <c r="V97" s="11">
        <v>110882.54231853361</v>
      </c>
      <c r="W97" s="11">
        <v>0</v>
      </c>
      <c r="X97" s="11">
        <v>0</v>
      </c>
      <c r="Y97" s="11">
        <v>31113.093738177959</v>
      </c>
      <c r="Z97" s="11">
        <v>12707.690305656317</v>
      </c>
      <c r="AA97" s="9" t="s">
        <v>24</v>
      </c>
      <c r="AB97" s="9" t="s">
        <v>132</v>
      </c>
      <c r="AC97" s="9" t="s">
        <v>96</v>
      </c>
      <c r="AD97" s="9" t="s">
        <v>192</v>
      </c>
      <c r="AE97" s="9" t="s">
        <v>244</v>
      </c>
      <c r="AF97" s="9" t="s">
        <v>25</v>
      </c>
      <c r="AG97" s="9" t="s">
        <v>71</v>
      </c>
      <c r="AH97" s="9" t="s">
        <v>96</v>
      </c>
      <c r="AI97" s="9" t="s">
        <v>192</v>
      </c>
      <c r="AJ97" s="9" t="s">
        <v>141</v>
      </c>
      <c r="AK97" s="12">
        <v>0.12155884213723507</v>
      </c>
      <c r="AL97" s="12">
        <v>0.08</v>
      </c>
      <c r="AM97" s="12">
        <v>0</v>
      </c>
      <c r="AN97" s="12">
        <v>0</v>
      </c>
      <c r="AO97" s="12">
        <v>1.8764797000473881E-2</v>
      </c>
      <c r="AP97" s="12">
        <v>3.5000000000000003E-2</v>
      </c>
      <c r="AQ97" s="12">
        <v>0.12</v>
      </c>
      <c r="AR97" s="12">
        <v>0</v>
      </c>
      <c r="AS97" s="12">
        <v>0</v>
      </c>
      <c r="AT97" s="12">
        <v>7.4999999999999997E-3</v>
      </c>
      <c r="AU97" s="11">
        <v>302979.74689628294</v>
      </c>
      <c r="AV97" s="11">
        <v>199396.27036212201</v>
      </c>
      <c r="AW97" s="11">
        <v>0</v>
      </c>
      <c r="AX97" s="11">
        <v>0</v>
      </c>
      <c r="AY97" s="11">
        <v>46770.38169996033</v>
      </c>
      <c r="AZ97" s="11">
        <v>87235.868283428397</v>
      </c>
      <c r="BA97" s="11">
        <v>299094.40554318303</v>
      </c>
      <c r="BB97" s="11">
        <v>0</v>
      </c>
      <c r="BC97" s="11">
        <v>0</v>
      </c>
      <c r="BD97" s="11">
        <v>18693.40034644894</v>
      </c>
    </row>
    <row r="98" spans="1:56" x14ac:dyDescent="0.25">
      <c r="A98" s="9" t="s">
        <v>9</v>
      </c>
      <c r="B98" s="9" t="s">
        <v>25</v>
      </c>
      <c r="C98" s="9" t="s">
        <v>1828</v>
      </c>
      <c r="D98" s="9" t="str">
        <f>IF(C98="United States",#REF!, "")</f>
        <v/>
      </c>
      <c r="E98" s="9" t="s">
        <v>82</v>
      </c>
      <c r="F98" s="9" t="s">
        <v>1546</v>
      </c>
      <c r="G98" s="9" t="s">
        <v>217</v>
      </c>
      <c r="H98" s="10" t="s">
        <v>4</v>
      </c>
      <c r="I98" s="10" t="s">
        <v>1807</v>
      </c>
      <c r="J98" s="11">
        <v>772917.60522704409</v>
      </c>
      <c r="K98" s="11">
        <v>772917.60522704409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5947.9350018250534</v>
      </c>
      <c r="V98" s="11">
        <v>19388.72318776738</v>
      </c>
      <c r="W98" s="11">
        <v>0</v>
      </c>
      <c r="X98" s="11">
        <v>19311.477278652768</v>
      </c>
      <c r="Y98" s="11">
        <v>17339.856470963732</v>
      </c>
      <c r="Z98" s="11">
        <v>6758.192127363116</v>
      </c>
      <c r="AA98" s="9" t="s">
        <v>24</v>
      </c>
      <c r="AB98" s="9" t="s">
        <v>127</v>
      </c>
      <c r="AC98" s="9" t="s">
        <v>96</v>
      </c>
      <c r="AD98" s="9" t="s">
        <v>246</v>
      </c>
      <c r="AE98" s="9" t="s">
        <v>244</v>
      </c>
      <c r="AF98" s="9" t="s">
        <v>25</v>
      </c>
      <c r="AG98" s="9" t="s">
        <v>96</v>
      </c>
      <c r="AH98" s="9" t="s">
        <v>96</v>
      </c>
      <c r="AI98" s="9" t="s">
        <v>124</v>
      </c>
      <c r="AJ98" s="9" t="s">
        <v>141</v>
      </c>
      <c r="AK98" s="12">
        <v>0.12155884213723507</v>
      </c>
      <c r="AL98" s="12">
        <v>2.5100000000000004E-2</v>
      </c>
      <c r="AM98" s="12">
        <v>0</v>
      </c>
      <c r="AN98" s="12">
        <v>5.3600000000000002E-2</v>
      </c>
      <c r="AO98" s="12">
        <v>1.8764797000473881E-2</v>
      </c>
      <c r="AP98" s="12">
        <v>3.5000000000000003E-2</v>
      </c>
      <c r="AQ98" s="12">
        <v>0</v>
      </c>
      <c r="AR98" s="12">
        <v>0</v>
      </c>
      <c r="AS98" s="12">
        <v>5.5E-2</v>
      </c>
      <c r="AT98" s="12">
        <v>7.4999999999999997E-3</v>
      </c>
      <c r="AU98" s="11">
        <v>93954.969158884021</v>
      </c>
      <c r="AV98" s="11">
        <v>19400.231891198811</v>
      </c>
      <c r="AW98" s="11">
        <v>0</v>
      </c>
      <c r="AX98" s="11">
        <v>41428.383640169566</v>
      </c>
      <c r="AY98" s="11">
        <v>14503.641960177893</v>
      </c>
      <c r="AZ98" s="11">
        <v>27052.116182946545</v>
      </c>
      <c r="BA98" s="11">
        <v>0</v>
      </c>
      <c r="BB98" s="11">
        <v>0</v>
      </c>
      <c r="BC98" s="11">
        <v>42510.468287487427</v>
      </c>
      <c r="BD98" s="11">
        <v>5796.8820392028301</v>
      </c>
    </row>
    <row r="99" spans="1:56" x14ac:dyDescent="0.25">
      <c r="A99" s="9" t="s">
        <v>2</v>
      </c>
      <c r="B99" s="9" t="s">
        <v>28</v>
      </c>
      <c r="C99" s="9" t="s">
        <v>1829</v>
      </c>
      <c r="D99" s="9" t="str">
        <f>IF(C99="United States",#REF!, "")</f>
        <v/>
      </c>
      <c r="E99" s="9" t="s">
        <v>82</v>
      </c>
      <c r="F99" s="9" t="s">
        <v>1640</v>
      </c>
      <c r="G99" s="9" t="s">
        <v>255</v>
      </c>
      <c r="H99" s="10" t="s">
        <v>4</v>
      </c>
      <c r="I99" s="10" t="s">
        <v>1783</v>
      </c>
      <c r="J99" s="11">
        <v>1072941.1533049364</v>
      </c>
      <c r="K99" s="11">
        <v>1072941.1533049364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8260.9434976931534</v>
      </c>
      <c r="V99" s="11">
        <v>567537.54678956862</v>
      </c>
      <c r="W99" s="11">
        <v>0</v>
      </c>
      <c r="X99" s="11">
        <v>0</v>
      </c>
      <c r="Y99" s="11">
        <v>24082.908525528252</v>
      </c>
      <c r="Z99" s="11">
        <v>16611.130088411272</v>
      </c>
      <c r="AA99" s="9" t="s">
        <v>15</v>
      </c>
      <c r="AB99" s="9" t="s">
        <v>52</v>
      </c>
      <c r="AC99" s="9" t="s">
        <v>96</v>
      </c>
      <c r="AD99" s="9" t="s">
        <v>192</v>
      </c>
      <c r="AE99" s="9" t="s">
        <v>15</v>
      </c>
      <c r="AF99" s="9" t="s">
        <v>15</v>
      </c>
      <c r="AG99" s="9" t="s">
        <v>78</v>
      </c>
      <c r="AH99" s="9" t="s">
        <v>96</v>
      </c>
      <c r="AI99" s="9" t="s">
        <v>192</v>
      </c>
      <c r="AJ99" s="9" t="s">
        <v>141</v>
      </c>
      <c r="AK99" s="12">
        <v>2.1364887405938279E-2</v>
      </c>
      <c r="AL99" s="12">
        <v>0.52900000000000003</v>
      </c>
      <c r="AM99" s="12">
        <v>0</v>
      </c>
      <c r="AN99" s="12">
        <v>0</v>
      </c>
      <c r="AO99" s="12">
        <v>1.8764797000473881E-2</v>
      </c>
      <c r="AP99" s="12">
        <v>3.5000000000000003E-2</v>
      </c>
      <c r="AQ99" s="12">
        <v>0.27500000000000002</v>
      </c>
      <c r="AR99" s="12">
        <v>0</v>
      </c>
      <c r="AS99" s="12">
        <v>0</v>
      </c>
      <c r="AT99" s="12">
        <v>7.4999999999999997E-3</v>
      </c>
      <c r="AU99" s="11">
        <v>22923.266933557526</v>
      </c>
      <c r="AV99" s="11">
        <v>567585.87009831134</v>
      </c>
      <c r="AW99" s="11">
        <v>0</v>
      </c>
      <c r="AX99" s="11">
        <v>0</v>
      </c>
      <c r="AY99" s="11">
        <v>20133.522935221456</v>
      </c>
      <c r="AZ99" s="11">
        <v>37552.940365672774</v>
      </c>
      <c r="BA99" s="11">
        <v>295058.81715885754</v>
      </c>
      <c r="BB99" s="11">
        <v>0</v>
      </c>
      <c r="BC99" s="11">
        <v>0</v>
      </c>
      <c r="BD99" s="11">
        <v>8047.0586497870227</v>
      </c>
    </row>
    <row r="100" spans="1:56" x14ac:dyDescent="0.25">
      <c r="A100" s="9" t="s">
        <v>2</v>
      </c>
      <c r="B100" s="9" t="s">
        <v>28</v>
      </c>
      <c r="C100" s="9" t="s">
        <v>1830</v>
      </c>
      <c r="D100" s="9" t="str">
        <f>IF(C100="United States",#REF!, "")</f>
        <v/>
      </c>
      <c r="E100" s="9" t="s">
        <v>82</v>
      </c>
      <c r="F100" s="9" t="s">
        <v>1386</v>
      </c>
      <c r="G100" s="9" t="s">
        <v>282</v>
      </c>
      <c r="H100" s="10" t="s">
        <v>11</v>
      </c>
      <c r="I100" s="10" t="s">
        <v>1783</v>
      </c>
      <c r="J100" s="11">
        <v>1152337.77678</v>
      </c>
      <c r="K100" s="11">
        <v>1152337.77678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79149.626006260136</v>
      </c>
      <c r="V100" s="11">
        <v>0</v>
      </c>
      <c r="W100" s="11">
        <v>166709.61984142417</v>
      </c>
      <c r="X100" s="11">
        <v>0</v>
      </c>
      <c r="Y100" s="11">
        <v>25862.001917039692</v>
      </c>
      <c r="Z100" s="11">
        <v>12598.548093020101</v>
      </c>
      <c r="AA100" s="9" t="s">
        <v>15</v>
      </c>
      <c r="AB100" s="9" t="s">
        <v>96</v>
      </c>
      <c r="AC100" s="9" t="s">
        <v>196</v>
      </c>
      <c r="AD100" s="9" t="s">
        <v>192</v>
      </c>
      <c r="AE100" s="9" t="s">
        <v>15</v>
      </c>
      <c r="AF100" s="9" t="s">
        <v>15</v>
      </c>
      <c r="AG100" s="9" t="s">
        <v>96</v>
      </c>
      <c r="AH100" s="9" t="s">
        <v>87</v>
      </c>
      <c r="AI100" s="9" t="s">
        <v>192</v>
      </c>
      <c r="AJ100" s="9" t="s">
        <v>141</v>
      </c>
      <c r="AK100" s="12">
        <v>0.16870893848137469</v>
      </c>
      <c r="AL100" s="12">
        <v>0</v>
      </c>
      <c r="AM100" s="12">
        <v>0.1447</v>
      </c>
      <c r="AN100" s="12">
        <v>0</v>
      </c>
      <c r="AO100" s="12">
        <v>1.8764797000473881E-2</v>
      </c>
      <c r="AP100" s="12">
        <v>3.5000000000000003E-2</v>
      </c>
      <c r="AQ100" s="12">
        <v>0</v>
      </c>
      <c r="AR100" s="12">
        <v>0.25</v>
      </c>
      <c r="AS100" s="12">
        <v>0</v>
      </c>
      <c r="AT100" s="12">
        <v>7.4999999999999997E-3</v>
      </c>
      <c r="AU100" s="11">
        <v>194409.68309254109</v>
      </c>
      <c r="AV100" s="11">
        <v>0</v>
      </c>
      <c r="AW100" s="11">
        <v>166743.27630006598</v>
      </c>
      <c r="AX100" s="11">
        <v>0</v>
      </c>
      <c r="AY100" s="11">
        <v>21623.384457254084</v>
      </c>
      <c r="AZ100" s="11">
        <v>40331.8221873</v>
      </c>
      <c r="BA100" s="11">
        <v>0</v>
      </c>
      <c r="BB100" s="11">
        <v>288084.44419499999</v>
      </c>
      <c r="BC100" s="11">
        <v>0</v>
      </c>
      <c r="BD100" s="11">
        <v>8642.5333258499995</v>
      </c>
    </row>
    <row r="101" spans="1:56" x14ac:dyDescent="0.25">
      <c r="A101" s="9" t="s">
        <v>2</v>
      </c>
      <c r="B101" s="9" t="s">
        <v>28</v>
      </c>
      <c r="C101" s="9" t="s">
        <v>1830</v>
      </c>
      <c r="D101" s="9" t="str">
        <f>IF(C101="United States",#REF!, "")</f>
        <v/>
      </c>
      <c r="E101" s="9" t="s">
        <v>82</v>
      </c>
      <c r="F101" s="9" t="s">
        <v>1724</v>
      </c>
      <c r="G101" s="9" t="s">
        <v>297</v>
      </c>
      <c r="H101" s="10" t="s">
        <v>11</v>
      </c>
      <c r="I101" s="10" t="s">
        <v>1783</v>
      </c>
      <c r="J101" s="11">
        <v>855835.6656399999</v>
      </c>
      <c r="K101" s="11">
        <v>855835.66564000014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58784.042511831314</v>
      </c>
      <c r="V101" s="11">
        <v>0</v>
      </c>
      <c r="W101" s="11">
        <v>123814.42432986888</v>
      </c>
      <c r="X101" s="11">
        <v>0</v>
      </c>
      <c r="Y101" s="11">
        <v>19207.583116211848</v>
      </c>
      <c r="Z101" s="11">
        <v>9356.8804308547697</v>
      </c>
      <c r="AA101" s="9" t="s">
        <v>15</v>
      </c>
      <c r="AB101" s="9" t="s">
        <v>96</v>
      </c>
      <c r="AC101" s="9" t="s">
        <v>196</v>
      </c>
      <c r="AD101" s="9" t="s">
        <v>192</v>
      </c>
      <c r="AE101" s="9" t="s">
        <v>15</v>
      </c>
      <c r="AF101" s="9" t="s">
        <v>15</v>
      </c>
      <c r="AG101" s="9" t="s">
        <v>96</v>
      </c>
      <c r="AH101" s="9" t="s">
        <v>87</v>
      </c>
      <c r="AI101" s="9" t="s">
        <v>192</v>
      </c>
      <c r="AJ101" s="9" t="s">
        <v>141</v>
      </c>
      <c r="AK101" s="12">
        <v>0.16870893848137469</v>
      </c>
      <c r="AL101" s="12">
        <v>0</v>
      </c>
      <c r="AM101" s="12">
        <v>0.1447</v>
      </c>
      <c r="AN101" s="12">
        <v>0</v>
      </c>
      <c r="AO101" s="12">
        <v>1.8764797000473881E-2</v>
      </c>
      <c r="AP101" s="12">
        <v>3.5000000000000003E-2</v>
      </c>
      <c r="AQ101" s="12">
        <v>0</v>
      </c>
      <c r="AR101" s="12">
        <v>0.25</v>
      </c>
      <c r="AS101" s="12">
        <v>0</v>
      </c>
      <c r="AT101" s="12">
        <v>7.4999999999999997E-3</v>
      </c>
      <c r="AU101" s="11">
        <v>144387.1266646251</v>
      </c>
      <c r="AV101" s="11">
        <v>0</v>
      </c>
      <c r="AW101" s="11">
        <v>123839.42081810799</v>
      </c>
      <c r="AX101" s="11">
        <v>0</v>
      </c>
      <c r="AY101" s="11">
        <v>16059.582531500038</v>
      </c>
      <c r="AZ101" s="11">
        <v>29954.248297400001</v>
      </c>
      <c r="BA101" s="11">
        <v>0</v>
      </c>
      <c r="BB101" s="11">
        <v>213958.91640999998</v>
      </c>
      <c r="BC101" s="11">
        <v>0</v>
      </c>
      <c r="BD101" s="11">
        <v>6418.7674922999986</v>
      </c>
    </row>
    <row r="102" spans="1:56" x14ac:dyDescent="0.25">
      <c r="A102" s="9" t="s">
        <v>9</v>
      </c>
      <c r="B102" s="9" t="s">
        <v>21</v>
      </c>
      <c r="C102" s="9" t="s">
        <v>1831</v>
      </c>
      <c r="D102" s="9" t="str">
        <f>IF(C102="United States",#REF!, "")</f>
        <v/>
      </c>
      <c r="E102" s="9" t="s">
        <v>82</v>
      </c>
      <c r="F102" s="9" t="s">
        <v>1666</v>
      </c>
      <c r="G102" s="9" t="s">
        <v>297</v>
      </c>
      <c r="H102" s="10" t="s">
        <v>4</v>
      </c>
      <c r="I102" s="10" t="s">
        <v>1807</v>
      </c>
      <c r="J102" s="11">
        <v>386903.8961038593</v>
      </c>
      <c r="K102" s="11">
        <v>386903.89610385941</v>
      </c>
      <c r="L102" s="11">
        <v>0</v>
      </c>
      <c r="M102" s="11">
        <v>1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3994.5214818994727</v>
      </c>
      <c r="V102" s="11">
        <v>256583.1590840882</v>
      </c>
      <c r="W102" s="11">
        <v>0</v>
      </c>
      <c r="X102" s="11">
        <v>0</v>
      </c>
      <c r="Y102" s="11">
        <v>16323.96576016845</v>
      </c>
      <c r="Z102" s="11">
        <v>7829.4456738439039</v>
      </c>
      <c r="AA102" s="9" t="s">
        <v>21</v>
      </c>
      <c r="AB102" s="9" t="s">
        <v>106</v>
      </c>
      <c r="AC102" s="9" t="s">
        <v>96</v>
      </c>
      <c r="AD102" s="9" t="s">
        <v>192</v>
      </c>
      <c r="AE102" s="9" t="s">
        <v>257</v>
      </c>
      <c r="AF102" s="9" t="s">
        <v>21</v>
      </c>
      <c r="AG102" s="9" t="s">
        <v>78</v>
      </c>
      <c r="AH102" s="9" t="s">
        <v>101</v>
      </c>
      <c r="AI102" s="9" t="s">
        <v>192</v>
      </c>
      <c r="AJ102" s="9" t="s">
        <v>141</v>
      </c>
      <c r="AK102" s="12">
        <v>4.3220921648794687E-2</v>
      </c>
      <c r="AL102" s="12">
        <v>0.49459999999999998</v>
      </c>
      <c r="AM102" s="12">
        <v>0</v>
      </c>
      <c r="AN102" s="12">
        <v>0</v>
      </c>
      <c r="AO102" s="12">
        <v>2.6304224366735698E-2</v>
      </c>
      <c r="AP102" s="12">
        <v>7.4999999999999997E-2</v>
      </c>
      <c r="AQ102" s="12">
        <v>0.27500000000000002</v>
      </c>
      <c r="AR102" s="12">
        <v>0.3</v>
      </c>
      <c r="AS102" s="12">
        <v>0</v>
      </c>
      <c r="AT102" s="12">
        <v>7.4999999999999997E-3</v>
      </c>
      <c r="AU102" s="11">
        <v>16722.342979118304</v>
      </c>
      <c r="AV102" s="11">
        <v>191362.6670129688</v>
      </c>
      <c r="AW102" s="11">
        <v>0</v>
      </c>
      <c r="AX102" s="11">
        <v>0</v>
      </c>
      <c r="AY102" s="11">
        <v>10177.206891480113</v>
      </c>
      <c r="AZ102" s="11">
        <v>29017.792207789447</v>
      </c>
      <c r="BA102" s="11">
        <v>106398.57142856132</v>
      </c>
      <c r="BB102" s="11">
        <v>116071.16883115779</v>
      </c>
      <c r="BC102" s="11">
        <v>0</v>
      </c>
      <c r="BD102" s="11">
        <v>2901.7792207789448</v>
      </c>
    </row>
    <row r="103" spans="1:56" x14ac:dyDescent="0.25">
      <c r="A103" s="9" t="s">
        <v>9</v>
      </c>
      <c r="B103" s="9" t="s">
        <v>21</v>
      </c>
      <c r="C103" s="9" t="s">
        <v>1831</v>
      </c>
      <c r="D103" s="9" t="str">
        <f>IF(C103="United States",#REF!, "")</f>
        <v/>
      </c>
      <c r="E103" s="9" t="s">
        <v>82</v>
      </c>
      <c r="F103" s="9" t="s">
        <v>968</v>
      </c>
      <c r="G103" s="9" t="s">
        <v>282</v>
      </c>
      <c r="H103" s="10" t="s">
        <v>4</v>
      </c>
      <c r="I103" s="10" t="s">
        <v>1807</v>
      </c>
      <c r="J103" s="11">
        <v>1551599.0582594692</v>
      </c>
      <c r="K103" s="11">
        <v>1551599.0582594692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14523.319674582906</v>
      </c>
      <c r="V103" s="11">
        <v>932887.5209154163</v>
      </c>
      <c r="W103" s="11">
        <v>0</v>
      </c>
      <c r="X103" s="11">
        <v>0</v>
      </c>
      <c r="Y103" s="11">
        <v>59350.831924713275</v>
      </c>
      <c r="Z103" s="11">
        <v>28466.373985287733</v>
      </c>
      <c r="AA103" s="9" t="s">
        <v>21</v>
      </c>
      <c r="AB103" s="9" t="s">
        <v>106</v>
      </c>
      <c r="AC103" s="9" t="s">
        <v>96</v>
      </c>
      <c r="AD103" s="9" t="s">
        <v>192</v>
      </c>
      <c r="AE103" s="9" t="s">
        <v>257</v>
      </c>
      <c r="AF103" s="9" t="s">
        <v>21</v>
      </c>
      <c r="AG103" s="9" t="s">
        <v>78</v>
      </c>
      <c r="AH103" s="9" t="s">
        <v>101</v>
      </c>
      <c r="AI103" s="9" t="s">
        <v>192</v>
      </c>
      <c r="AJ103" s="9" t="s">
        <v>141</v>
      </c>
      <c r="AK103" s="12">
        <v>4.3220921648794687E-2</v>
      </c>
      <c r="AL103" s="12">
        <v>0.49459999999999998</v>
      </c>
      <c r="AM103" s="12">
        <v>0</v>
      </c>
      <c r="AN103" s="12">
        <v>0</v>
      </c>
      <c r="AO103" s="12">
        <v>2.6304224366735698E-2</v>
      </c>
      <c r="AP103" s="12">
        <v>7.4999999999999997E-2</v>
      </c>
      <c r="AQ103" s="12">
        <v>0.27500000000000002</v>
      </c>
      <c r="AR103" s="12">
        <v>0.3</v>
      </c>
      <c r="AS103" s="12">
        <v>0</v>
      </c>
      <c r="AT103" s="12">
        <v>7.4999999999999997E-3</v>
      </c>
      <c r="AU103" s="11">
        <v>67061.541327376137</v>
      </c>
      <c r="AV103" s="11">
        <v>767420.89421513351</v>
      </c>
      <c r="AW103" s="11">
        <v>0</v>
      </c>
      <c r="AX103" s="11">
        <v>0</v>
      </c>
      <c r="AY103" s="11">
        <v>40813.609755672893</v>
      </c>
      <c r="AZ103" s="11">
        <v>116369.92936946019</v>
      </c>
      <c r="BA103" s="11">
        <v>426689.74102135404</v>
      </c>
      <c r="BB103" s="11">
        <v>465479.71747784078</v>
      </c>
      <c r="BC103" s="11">
        <v>0</v>
      </c>
      <c r="BD103" s="11">
        <v>11636.992936946019</v>
      </c>
    </row>
    <row r="104" spans="1:56" x14ac:dyDescent="0.25">
      <c r="A104" s="9" t="s">
        <v>9</v>
      </c>
      <c r="B104" s="9" t="s">
        <v>21</v>
      </c>
      <c r="C104" s="9" t="s">
        <v>1831</v>
      </c>
      <c r="D104" s="9" t="str">
        <f>IF(C104="United States",#REF!, "")</f>
        <v/>
      </c>
      <c r="E104" s="9" t="s">
        <v>82</v>
      </c>
      <c r="F104" s="9" t="s">
        <v>1460</v>
      </c>
      <c r="G104" s="9" t="s">
        <v>289</v>
      </c>
      <c r="H104" s="10" t="s">
        <v>4</v>
      </c>
      <c r="I104" s="10" t="s">
        <v>1807</v>
      </c>
      <c r="J104" s="11">
        <v>621061.8299814614</v>
      </c>
      <c r="K104" s="11">
        <v>621061.8299814614</v>
      </c>
      <c r="L104" s="11">
        <v>0</v>
      </c>
      <c r="M104" s="11">
        <v>1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6185.143641185562</v>
      </c>
      <c r="V104" s="11">
        <v>184269.08458285296</v>
      </c>
      <c r="W104" s="11">
        <v>725509.31645698706</v>
      </c>
      <c r="X104" s="11">
        <v>0</v>
      </c>
      <c r="Y104" s="11">
        <v>25276.137198898094</v>
      </c>
      <c r="Z104" s="11">
        <v>139333.39162007649</v>
      </c>
      <c r="AA104" s="9" t="s">
        <v>21</v>
      </c>
      <c r="AB104" s="9" t="s">
        <v>112</v>
      </c>
      <c r="AC104" s="9" t="s">
        <v>209</v>
      </c>
      <c r="AD104" s="9" t="s">
        <v>192</v>
      </c>
      <c r="AE104" s="9" t="s">
        <v>257</v>
      </c>
      <c r="AF104" s="9" t="s">
        <v>21</v>
      </c>
      <c r="AG104" s="9" t="s">
        <v>67</v>
      </c>
      <c r="AH104" s="9" t="s">
        <v>101</v>
      </c>
      <c r="AI104" s="9" t="s">
        <v>192</v>
      </c>
      <c r="AJ104" s="9" t="s">
        <v>141</v>
      </c>
      <c r="AK104" s="12">
        <v>4.3220921648794687E-2</v>
      </c>
      <c r="AL104" s="12">
        <v>0.22939999999999999</v>
      </c>
      <c r="AM104" s="12">
        <v>0.9032</v>
      </c>
      <c r="AN104" s="12">
        <v>0</v>
      </c>
      <c r="AO104" s="12">
        <v>2.6304224366735698E-2</v>
      </c>
      <c r="AP104" s="12">
        <v>7.4999999999999997E-2</v>
      </c>
      <c r="AQ104" s="12">
        <v>0.1</v>
      </c>
      <c r="AR104" s="12">
        <v>0.3</v>
      </c>
      <c r="AS104" s="12">
        <v>0</v>
      </c>
      <c r="AT104" s="12">
        <v>7.4999999999999997E-3</v>
      </c>
      <c r="AU104" s="11">
        <v>26842.864692685791</v>
      </c>
      <c r="AV104" s="11">
        <v>142471.58379774724</v>
      </c>
      <c r="AW104" s="11">
        <v>560943.04483925598</v>
      </c>
      <c r="AX104" s="11">
        <v>0</v>
      </c>
      <c r="AY104" s="11">
        <v>16336.54972144782</v>
      </c>
      <c r="AZ104" s="11">
        <v>46579.637248609601</v>
      </c>
      <c r="BA104" s="11">
        <v>62106.182998146141</v>
      </c>
      <c r="BB104" s="11">
        <v>186318.5489944384</v>
      </c>
      <c r="BC104" s="11">
        <v>0</v>
      </c>
      <c r="BD104" s="11">
        <v>4657.9637248609606</v>
      </c>
    </row>
    <row r="105" spans="1:56" x14ac:dyDescent="0.25">
      <c r="A105" s="9" t="s">
        <v>2</v>
      </c>
      <c r="B105" s="9" t="s">
        <v>21</v>
      </c>
      <c r="C105" s="9" t="s">
        <v>1831</v>
      </c>
      <c r="D105" s="9" t="str">
        <f>IF(C105="United States",#REF!, "")</f>
        <v/>
      </c>
      <c r="E105" s="9" t="s">
        <v>82</v>
      </c>
      <c r="F105" s="9" t="s">
        <v>374</v>
      </c>
      <c r="G105" s="9" t="s">
        <v>230</v>
      </c>
      <c r="H105" s="10" t="s">
        <v>4</v>
      </c>
      <c r="I105" s="10" t="s">
        <v>1783</v>
      </c>
      <c r="J105" s="11">
        <v>1102783.0531039492</v>
      </c>
      <c r="K105" s="11">
        <v>1102783.0531039492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8491.0606369434772</v>
      </c>
      <c r="V105" s="11">
        <v>53923.748720329357</v>
      </c>
      <c r="W105" s="11">
        <v>1537764.1634048934</v>
      </c>
      <c r="X105" s="11">
        <v>59106.603914307838</v>
      </c>
      <c r="Y105" s="11">
        <v>34699.471196502069</v>
      </c>
      <c r="Z105" s="11">
        <v>88448.896356880199</v>
      </c>
      <c r="AA105" s="9" t="s">
        <v>21</v>
      </c>
      <c r="AB105" s="9" t="s">
        <v>75</v>
      </c>
      <c r="AC105" s="9" t="s">
        <v>160</v>
      </c>
      <c r="AD105" s="9" t="s">
        <v>246</v>
      </c>
      <c r="AE105" s="9" t="s">
        <v>257</v>
      </c>
      <c r="AF105" s="9" t="s">
        <v>21</v>
      </c>
      <c r="AG105" s="9" t="s">
        <v>96</v>
      </c>
      <c r="AH105" s="9" t="s">
        <v>113</v>
      </c>
      <c r="AI105" s="9" t="s">
        <v>124</v>
      </c>
      <c r="AJ105" s="9" t="s">
        <v>141</v>
      </c>
      <c r="AK105" s="12">
        <v>2.1610460824397347E-2</v>
      </c>
      <c r="AL105" s="12">
        <v>4.8899999999999999E-2</v>
      </c>
      <c r="AM105" s="12">
        <v>1.7433000000000001</v>
      </c>
      <c r="AN105" s="12">
        <v>5.3600000000000002E-2</v>
      </c>
      <c r="AO105" s="12">
        <v>2.6304224366735698E-2</v>
      </c>
      <c r="AP105" s="12">
        <v>7.4999999999999997E-2</v>
      </c>
      <c r="AQ105" s="12">
        <v>0</v>
      </c>
      <c r="AR105" s="12">
        <v>0.45</v>
      </c>
      <c r="AS105" s="12">
        <v>5.5E-2</v>
      </c>
      <c r="AT105" s="12">
        <v>7.4999999999999997E-3</v>
      </c>
      <c r="AU105" s="11">
        <v>23831.649966912191</v>
      </c>
      <c r="AV105" s="11">
        <v>53926.09129678311</v>
      </c>
      <c r="AW105" s="11">
        <v>1922481.6964761147</v>
      </c>
      <c r="AX105" s="11">
        <v>59109.17164637168</v>
      </c>
      <c r="AY105" s="11">
        <v>29007.852856680089</v>
      </c>
      <c r="AZ105" s="11">
        <v>82708.728982796179</v>
      </c>
      <c r="BA105" s="11">
        <v>0</v>
      </c>
      <c r="BB105" s="11">
        <v>496252.37389677716</v>
      </c>
      <c r="BC105" s="11">
        <v>60653.067920717207</v>
      </c>
      <c r="BD105" s="11">
        <v>8270.8728982796183</v>
      </c>
    </row>
    <row r="106" spans="1:56" x14ac:dyDescent="0.25">
      <c r="A106" s="9" t="s">
        <v>2</v>
      </c>
      <c r="B106" s="9" t="s">
        <v>21</v>
      </c>
      <c r="C106" s="9" t="s">
        <v>1831</v>
      </c>
      <c r="D106" s="9" t="str">
        <f>IF(C106="United States",#REF!, "")</f>
        <v/>
      </c>
      <c r="E106" s="9" t="s">
        <v>82</v>
      </c>
      <c r="F106" s="9" t="s">
        <v>1614</v>
      </c>
      <c r="G106" s="9" t="s">
        <v>255</v>
      </c>
      <c r="H106" s="10" t="s">
        <v>4</v>
      </c>
      <c r="I106" s="10" t="s">
        <v>1783</v>
      </c>
      <c r="J106" s="11">
        <v>262497.48985649733</v>
      </c>
      <c r="K106" s="11">
        <v>262497.48985649733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2021.1591160068199</v>
      </c>
      <c r="V106" s="11">
        <v>12835.672827627726</v>
      </c>
      <c r="W106" s="11">
        <v>457595.6736278818</v>
      </c>
      <c r="X106" s="11">
        <v>14069.367352982537</v>
      </c>
      <c r="Y106" s="11">
        <v>8259.6457060130033</v>
      </c>
      <c r="Z106" s="11">
        <v>8951.6502869602409</v>
      </c>
      <c r="AA106" s="9" t="s">
        <v>21</v>
      </c>
      <c r="AB106" s="9" t="s">
        <v>75</v>
      </c>
      <c r="AC106" s="9" t="s">
        <v>160</v>
      </c>
      <c r="AD106" s="9" t="s">
        <v>246</v>
      </c>
      <c r="AE106" s="9" t="s">
        <v>257</v>
      </c>
      <c r="AF106" s="9" t="s">
        <v>21</v>
      </c>
      <c r="AG106" s="9" t="s">
        <v>96</v>
      </c>
      <c r="AH106" s="9" t="s">
        <v>113</v>
      </c>
      <c r="AI106" s="9" t="s">
        <v>124</v>
      </c>
      <c r="AJ106" s="9" t="s">
        <v>141</v>
      </c>
      <c r="AK106" s="12">
        <v>2.1610460824397347E-2</v>
      </c>
      <c r="AL106" s="12">
        <v>4.8899999999999999E-2</v>
      </c>
      <c r="AM106" s="12">
        <v>1.7433000000000001</v>
      </c>
      <c r="AN106" s="12">
        <v>5.3600000000000002E-2</v>
      </c>
      <c r="AO106" s="12">
        <v>2.6304224366735698E-2</v>
      </c>
      <c r="AP106" s="12">
        <v>7.4999999999999997E-2</v>
      </c>
      <c r="AQ106" s="12">
        <v>0</v>
      </c>
      <c r="AR106" s="12">
        <v>0.45</v>
      </c>
      <c r="AS106" s="12">
        <v>5.5E-2</v>
      </c>
      <c r="AT106" s="12">
        <v>7.4999999999999997E-3</v>
      </c>
      <c r="AU106" s="11">
        <v>5672.6917210464753</v>
      </c>
      <c r="AV106" s="11">
        <v>12836.127253982719</v>
      </c>
      <c r="AW106" s="11">
        <v>457611.87406683184</v>
      </c>
      <c r="AX106" s="11">
        <v>14069.865456308256</v>
      </c>
      <c r="AY106" s="11">
        <v>6904.7928688902339</v>
      </c>
      <c r="AZ106" s="11">
        <v>19687.311739237299</v>
      </c>
      <c r="BA106" s="11">
        <v>0</v>
      </c>
      <c r="BB106" s="11">
        <v>118123.8704354238</v>
      </c>
      <c r="BC106" s="11">
        <v>14437.361942107353</v>
      </c>
      <c r="BD106" s="11">
        <v>1968.7311739237298</v>
      </c>
    </row>
    <row r="107" spans="1:56" x14ac:dyDescent="0.25">
      <c r="A107" s="9" t="s">
        <v>2</v>
      </c>
      <c r="B107" s="9" t="s">
        <v>21</v>
      </c>
      <c r="C107" s="9" t="s">
        <v>1831</v>
      </c>
      <c r="D107" s="9" t="str">
        <f>IF(C107="United States",#REF!, "")</f>
        <v/>
      </c>
      <c r="E107" s="9" t="s">
        <v>82</v>
      </c>
      <c r="F107" s="9" t="s">
        <v>376</v>
      </c>
      <c r="G107" s="9" t="s">
        <v>230</v>
      </c>
      <c r="H107" s="10" t="s">
        <v>4</v>
      </c>
      <c r="I107" s="10" t="s">
        <v>1807</v>
      </c>
      <c r="J107" s="11">
        <v>925780.73676321004</v>
      </c>
      <c r="K107" s="11">
        <v>925780.73676321004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7128.123463748796</v>
      </c>
      <c r="V107" s="11">
        <v>212362.53540051603</v>
      </c>
      <c r="W107" s="11">
        <v>836119.62499453395</v>
      </c>
      <c r="X107" s="11">
        <v>49619.145150251352</v>
      </c>
      <c r="Y107" s="11">
        <v>29129.707746910812</v>
      </c>
      <c r="Z107" s="11">
        <v>123291.483449972</v>
      </c>
      <c r="AA107" s="9" t="s">
        <v>21</v>
      </c>
      <c r="AB107" s="9" t="s">
        <v>47</v>
      </c>
      <c r="AC107" s="9" t="s">
        <v>149</v>
      </c>
      <c r="AD107" s="9" t="s">
        <v>246</v>
      </c>
      <c r="AE107" s="9" t="s">
        <v>257</v>
      </c>
      <c r="AF107" s="9" t="s">
        <v>21</v>
      </c>
      <c r="AG107" s="9" t="s">
        <v>67</v>
      </c>
      <c r="AH107" s="9" t="s">
        <v>113</v>
      </c>
      <c r="AI107" s="9" t="s">
        <v>124</v>
      </c>
      <c r="AJ107" s="9" t="s">
        <v>141</v>
      </c>
      <c r="AK107" s="12">
        <v>2.1610460824397347E-2</v>
      </c>
      <c r="AL107" s="12">
        <v>0.22939999999999999</v>
      </c>
      <c r="AM107" s="12">
        <v>0.9032</v>
      </c>
      <c r="AN107" s="12">
        <v>5.3600000000000002E-2</v>
      </c>
      <c r="AO107" s="12">
        <v>2.6304224366735698E-2</v>
      </c>
      <c r="AP107" s="12">
        <v>7.4999999999999997E-2</v>
      </c>
      <c r="AQ107" s="12">
        <v>0.1</v>
      </c>
      <c r="AR107" s="12">
        <v>0.45</v>
      </c>
      <c r="AS107" s="12">
        <v>5.5E-2</v>
      </c>
      <c r="AT107" s="12">
        <v>7.4999999999999997E-3</v>
      </c>
      <c r="AU107" s="11">
        <v>20006.548343803064</v>
      </c>
      <c r="AV107" s="11">
        <v>212374.10101348037</v>
      </c>
      <c r="AW107" s="11">
        <v>836165.16144453129</v>
      </c>
      <c r="AX107" s="11">
        <v>49621.847490508058</v>
      </c>
      <c r="AY107" s="11">
        <v>24351.944214221356</v>
      </c>
      <c r="AZ107" s="11">
        <v>69433.555257240747</v>
      </c>
      <c r="BA107" s="11">
        <v>92578.073676321015</v>
      </c>
      <c r="BB107" s="11">
        <v>416601.33154344454</v>
      </c>
      <c r="BC107" s="11">
        <v>50917.940521976554</v>
      </c>
      <c r="BD107" s="11">
        <v>6943.3555257240751</v>
      </c>
    </row>
    <row r="108" spans="1:56" x14ac:dyDescent="0.25">
      <c r="A108" s="9" t="s">
        <v>9</v>
      </c>
      <c r="B108" s="9" t="s">
        <v>25</v>
      </c>
      <c r="C108" s="9" t="s">
        <v>1832</v>
      </c>
      <c r="D108" s="9" t="str">
        <f>IF(C108="United States",#REF!, "")</f>
        <v/>
      </c>
      <c r="E108" s="9" t="s">
        <v>82</v>
      </c>
      <c r="F108" s="9" t="s">
        <v>1022</v>
      </c>
      <c r="G108" s="9" t="s">
        <v>212</v>
      </c>
      <c r="H108" s="10" t="s">
        <v>4</v>
      </c>
      <c r="I108" s="10" t="s">
        <v>1807</v>
      </c>
      <c r="J108" s="11">
        <v>406137.38337015302</v>
      </c>
      <c r="K108" s="11">
        <v>406137.38337015302</v>
      </c>
      <c r="L108" s="11">
        <v>0</v>
      </c>
      <c r="M108" s="11">
        <v>1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12950.815807810814</v>
      </c>
      <c r="V108" s="11">
        <v>0</v>
      </c>
      <c r="W108" s="11">
        <v>0</v>
      </c>
      <c r="X108" s="11">
        <v>0</v>
      </c>
      <c r="Y108" s="11">
        <v>30601.557499363083</v>
      </c>
      <c r="Z108" s="11">
        <v>11009.822892826101</v>
      </c>
      <c r="AA108" s="9" t="s">
        <v>24</v>
      </c>
      <c r="AB108" s="9" t="s">
        <v>96</v>
      </c>
      <c r="AC108" s="9" t="s">
        <v>96</v>
      </c>
      <c r="AD108" s="9" t="s">
        <v>192</v>
      </c>
      <c r="AE108" s="9" t="s">
        <v>244</v>
      </c>
      <c r="AF108" s="9" t="s">
        <v>25</v>
      </c>
      <c r="AG108" s="9" t="s">
        <v>96</v>
      </c>
      <c r="AH108" s="9" t="s">
        <v>96</v>
      </c>
      <c r="AI108" s="9" t="s">
        <v>192</v>
      </c>
      <c r="AJ108" s="9" t="s">
        <v>141</v>
      </c>
      <c r="AK108" s="12">
        <v>0.12155884213723507</v>
      </c>
      <c r="AL108" s="12">
        <v>0</v>
      </c>
      <c r="AM108" s="12">
        <v>0</v>
      </c>
      <c r="AN108" s="12">
        <v>0</v>
      </c>
      <c r="AO108" s="12">
        <v>1.8764797000473881E-2</v>
      </c>
      <c r="AP108" s="12">
        <v>3.5000000000000003E-2</v>
      </c>
      <c r="AQ108" s="12">
        <v>0</v>
      </c>
      <c r="AR108" s="12">
        <v>0</v>
      </c>
      <c r="AS108" s="12">
        <v>0</v>
      </c>
      <c r="AT108" s="12">
        <v>7.4999999999999997E-3</v>
      </c>
      <c r="AU108" s="11">
        <v>49369.590071122155</v>
      </c>
      <c r="AV108" s="11">
        <v>0</v>
      </c>
      <c r="AW108" s="11">
        <v>0</v>
      </c>
      <c r="AX108" s="11">
        <v>0</v>
      </c>
      <c r="AY108" s="11">
        <v>7621.0855532445585</v>
      </c>
      <c r="AZ108" s="11">
        <v>14214.808417955357</v>
      </c>
      <c r="BA108" s="11">
        <v>0</v>
      </c>
      <c r="BB108" s="11">
        <v>0</v>
      </c>
      <c r="BC108" s="11">
        <v>0</v>
      </c>
      <c r="BD108" s="11">
        <v>3046.0303752761474</v>
      </c>
    </row>
    <row r="109" spans="1:56" x14ac:dyDescent="0.25">
      <c r="A109" s="9" t="s">
        <v>2</v>
      </c>
      <c r="B109" s="9" t="s">
        <v>25</v>
      </c>
      <c r="C109" s="9" t="s">
        <v>1833</v>
      </c>
      <c r="D109" s="9" t="str">
        <f>IF(C109="United States",#REF!, "")</f>
        <v/>
      </c>
      <c r="E109" s="9" t="s">
        <v>82</v>
      </c>
      <c r="F109" s="9" t="s">
        <v>316</v>
      </c>
      <c r="G109" s="9" t="s">
        <v>230</v>
      </c>
      <c r="H109" s="10" t="s">
        <v>4</v>
      </c>
      <c r="I109" s="10" t="s">
        <v>1807</v>
      </c>
      <c r="J109" s="11">
        <v>851474.89804244007</v>
      </c>
      <c r="K109" s="11">
        <v>851474.89804244007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6550.6970922779883</v>
      </c>
      <c r="V109" s="11">
        <v>0</v>
      </c>
      <c r="W109" s="11">
        <v>0</v>
      </c>
      <c r="X109" s="11">
        <v>21268.497052850613</v>
      </c>
      <c r="Y109" s="11">
        <v>19097.07273700985</v>
      </c>
      <c r="Z109" s="11">
        <v>7144.372507391432</v>
      </c>
      <c r="AA109" s="9" t="s">
        <v>24</v>
      </c>
      <c r="AB109" s="9" t="s">
        <v>96</v>
      </c>
      <c r="AC109" s="9" t="s">
        <v>96</v>
      </c>
      <c r="AD109" s="9" t="s">
        <v>246</v>
      </c>
      <c r="AE109" s="9" t="s">
        <v>244</v>
      </c>
      <c r="AF109" s="9" t="s">
        <v>25</v>
      </c>
      <c r="AG109" s="9" t="s">
        <v>96</v>
      </c>
      <c r="AH109" s="9" t="s">
        <v>96</v>
      </c>
      <c r="AI109" s="9" t="s">
        <v>124</v>
      </c>
      <c r="AJ109" s="9" t="s">
        <v>141</v>
      </c>
      <c r="AK109" s="12">
        <v>6.0779421068617542E-2</v>
      </c>
      <c r="AL109" s="12">
        <v>0</v>
      </c>
      <c r="AM109" s="12">
        <v>0</v>
      </c>
      <c r="AN109" s="12">
        <v>5.3600000000000002E-2</v>
      </c>
      <c r="AO109" s="12">
        <v>1.8764797000473881E-2</v>
      </c>
      <c r="AP109" s="12">
        <v>3.5000000000000003E-2</v>
      </c>
      <c r="AQ109" s="12">
        <v>0</v>
      </c>
      <c r="AR109" s="12">
        <v>0</v>
      </c>
      <c r="AS109" s="12">
        <v>5.5E-2</v>
      </c>
      <c r="AT109" s="12">
        <v>7.4999999999999997E-3</v>
      </c>
      <c r="AU109" s="11">
        <v>51752.151357479655</v>
      </c>
      <c r="AV109" s="11">
        <v>0</v>
      </c>
      <c r="AW109" s="11">
        <v>0</v>
      </c>
      <c r="AX109" s="11">
        <v>45639.054535074793</v>
      </c>
      <c r="AY109" s="11">
        <v>15977.753612765582</v>
      </c>
      <c r="AZ109" s="11">
        <v>29801.621431485404</v>
      </c>
      <c r="BA109" s="11">
        <v>0</v>
      </c>
      <c r="BB109" s="11">
        <v>0</v>
      </c>
      <c r="BC109" s="11">
        <v>46831.119392334207</v>
      </c>
      <c r="BD109" s="11">
        <v>6386.0617353183006</v>
      </c>
    </row>
    <row r="110" spans="1:56" x14ac:dyDescent="0.25">
      <c r="A110" s="9" t="s">
        <v>9</v>
      </c>
      <c r="B110" s="9" t="s">
        <v>21</v>
      </c>
      <c r="C110" s="9" t="s">
        <v>1834</v>
      </c>
      <c r="D110" s="9" t="str">
        <f>IF(C110="United States",#REF!, "")</f>
        <v/>
      </c>
      <c r="E110" s="9" t="s">
        <v>82</v>
      </c>
      <c r="F110" s="9" t="s">
        <v>1384</v>
      </c>
      <c r="G110" s="9" t="s">
        <v>282</v>
      </c>
      <c r="H110" s="10" t="s">
        <v>4</v>
      </c>
      <c r="I110" s="10" t="s">
        <v>1807</v>
      </c>
      <c r="J110" s="11">
        <v>689587.32429414662</v>
      </c>
      <c r="K110" s="11">
        <v>689587.32429414662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6317.0490953121152</v>
      </c>
      <c r="V110" s="11">
        <v>188198.83928111679</v>
      </c>
      <c r="W110" s="11">
        <v>0</v>
      </c>
      <c r="X110" s="11">
        <v>0</v>
      </c>
      <c r="Y110" s="11">
        <v>25815.180517728215</v>
      </c>
      <c r="Z110" s="11">
        <v>9321.2786058429338</v>
      </c>
      <c r="AA110" s="9" t="s">
        <v>21</v>
      </c>
      <c r="AB110" s="9" t="s">
        <v>112</v>
      </c>
      <c r="AC110" s="9" t="s">
        <v>96</v>
      </c>
      <c r="AD110" s="9" t="s">
        <v>192</v>
      </c>
      <c r="AE110" s="9" t="s">
        <v>257</v>
      </c>
      <c r="AF110" s="9" t="s">
        <v>21</v>
      </c>
      <c r="AG110" s="9" t="s">
        <v>67</v>
      </c>
      <c r="AH110" s="9" t="s">
        <v>96</v>
      </c>
      <c r="AI110" s="9" t="s">
        <v>192</v>
      </c>
      <c r="AJ110" s="9" t="s">
        <v>141</v>
      </c>
      <c r="AK110" s="12">
        <v>4.3220921648794687E-2</v>
      </c>
      <c r="AL110" s="12">
        <v>0.22939999999999999</v>
      </c>
      <c r="AM110" s="12">
        <v>0</v>
      </c>
      <c r="AN110" s="12">
        <v>0</v>
      </c>
      <c r="AO110" s="12">
        <v>2.6304224366735698E-2</v>
      </c>
      <c r="AP110" s="12">
        <v>7.4999999999999997E-2</v>
      </c>
      <c r="AQ110" s="12">
        <v>0.1</v>
      </c>
      <c r="AR110" s="12">
        <v>0</v>
      </c>
      <c r="AS110" s="12">
        <v>0</v>
      </c>
      <c r="AT110" s="12">
        <v>7.4999999999999997E-3</v>
      </c>
      <c r="AU110" s="11">
        <v>29804.599713319283</v>
      </c>
      <c r="AV110" s="11">
        <v>158191.33219307722</v>
      </c>
      <c r="AW110" s="11">
        <v>0</v>
      </c>
      <c r="AX110" s="11">
        <v>0</v>
      </c>
      <c r="AY110" s="11">
        <v>18139.059698690162</v>
      </c>
      <c r="AZ110" s="11">
        <v>51719.049322060993</v>
      </c>
      <c r="BA110" s="11">
        <v>68958.732429414667</v>
      </c>
      <c r="BB110" s="11">
        <v>0</v>
      </c>
      <c r="BC110" s="11">
        <v>0</v>
      </c>
      <c r="BD110" s="11">
        <v>5171.9049322060991</v>
      </c>
    </row>
    <row r="111" spans="1:56" x14ac:dyDescent="0.25">
      <c r="A111" s="9" t="s">
        <v>9</v>
      </c>
      <c r="B111" s="9" t="s">
        <v>25</v>
      </c>
      <c r="C111" s="9" t="s">
        <v>1835</v>
      </c>
      <c r="D111" s="9" t="str">
        <f>IF(C111="United States",#REF!, "")</f>
        <v/>
      </c>
      <c r="E111" s="9" t="s">
        <v>82</v>
      </c>
      <c r="F111" s="9" t="s">
        <v>1768</v>
      </c>
      <c r="G111" s="9" t="s">
        <v>300</v>
      </c>
      <c r="H111" s="10" t="s">
        <v>4</v>
      </c>
      <c r="I111" s="10" t="s">
        <v>1807</v>
      </c>
      <c r="J111" s="11">
        <v>803951.0029393452</v>
      </c>
      <c r="K111" s="11">
        <v>803951.0029393452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13304.563309064828</v>
      </c>
      <c r="V111" s="11">
        <v>0</v>
      </c>
      <c r="W111" s="11">
        <v>0</v>
      </c>
      <c r="X111" s="11">
        <v>0</v>
      </c>
      <c r="Y111" s="11">
        <v>31437.429513954772</v>
      </c>
      <c r="Z111" s="11">
        <v>11310.552776980396</v>
      </c>
      <c r="AA111" s="9" t="s">
        <v>24</v>
      </c>
      <c r="AB111" s="9" t="s">
        <v>96</v>
      </c>
      <c r="AC111" s="9" t="s">
        <v>96</v>
      </c>
      <c r="AD111" s="9" t="s">
        <v>192</v>
      </c>
      <c r="AE111" s="9" t="s">
        <v>244</v>
      </c>
      <c r="AF111" s="9" t="s">
        <v>25</v>
      </c>
      <c r="AG111" s="9" t="s">
        <v>96</v>
      </c>
      <c r="AH111" s="9" t="s">
        <v>96</v>
      </c>
      <c r="AI111" s="9" t="s">
        <v>192</v>
      </c>
      <c r="AJ111" s="9" t="s">
        <v>141</v>
      </c>
      <c r="AK111" s="12">
        <v>0.12155884213723507</v>
      </c>
      <c r="AL111" s="12">
        <v>0</v>
      </c>
      <c r="AM111" s="12">
        <v>0</v>
      </c>
      <c r="AN111" s="12">
        <v>0</v>
      </c>
      <c r="AO111" s="12">
        <v>1.8764797000473881E-2</v>
      </c>
      <c r="AP111" s="12">
        <v>3.5000000000000003E-2</v>
      </c>
      <c r="AQ111" s="12">
        <v>0</v>
      </c>
      <c r="AR111" s="12">
        <v>0</v>
      </c>
      <c r="AS111" s="12">
        <v>0</v>
      </c>
      <c r="AT111" s="12">
        <v>7.4999999999999997E-3</v>
      </c>
      <c r="AU111" s="11">
        <v>97727.353052375678</v>
      </c>
      <c r="AV111" s="11">
        <v>0</v>
      </c>
      <c r="AW111" s="11">
        <v>0</v>
      </c>
      <c r="AX111" s="11">
        <v>0</v>
      </c>
      <c r="AY111" s="11">
        <v>15085.977368484193</v>
      </c>
      <c r="AZ111" s="11">
        <v>28138.285102877086</v>
      </c>
      <c r="BA111" s="11">
        <v>0</v>
      </c>
      <c r="BB111" s="11">
        <v>0</v>
      </c>
      <c r="BC111" s="11">
        <v>0</v>
      </c>
      <c r="BD111" s="11">
        <v>6029.632522045089</v>
      </c>
    </row>
    <row r="112" spans="1:56" x14ac:dyDescent="0.25">
      <c r="A112" s="9" t="s">
        <v>9</v>
      </c>
      <c r="B112" s="9" t="s">
        <v>25</v>
      </c>
      <c r="C112" s="9" t="s">
        <v>1836</v>
      </c>
      <c r="D112" s="9" t="str">
        <f>IF(C112="United States",#REF!, "")</f>
        <v/>
      </c>
      <c r="E112" s="9" t="s">
        <v>82</v>
      </c>
      <c r="F112" s="9" t="s">
        <v>1710</v>
      </c>
      <c r="G112" s="9" t="s">
        <v>217</v>
      </c>
      <c r="H112" s="10" t="s">
        <v>4</v>
      </c>
      <c r="I112" s="10" t="s">
        <v>1783</v>
      </c>
      <c r="J112" s="11">
        <v>1318685.3860412941</v>
      </c>
      <c r="K112" s="11">
        <v>1318685.3860412941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23898.15103246623</v>
      </c>
      <c r="V112" s="11">
        <v>0</v>
      </c>
      <c r="W112" s="11">
        <v>0</v>
      </c>
      <c r="X112" s="11">
        <v>0</v>
      </c>
      <c r="Y112" s="11">
        <v>56469.079153099301</v>
      </c>
      <c r="Z112" s="11">
        <v>20316.435214434474</v>
      </c>
      <c r="AA112" s="9" t="s">
        <v>24</v>
      </c>
      <c r="AB112" s="9" t="s">
        <v>96</v>
      </c>
      <c r="AC112" s="9" t="s">
        <v>96</v>
      </c>
      <c r="AD112" s="9" t="s">
        <v>192</v>
      </c>
      <c r="AE112" s="9" t="s">
        <v>244</v>
      </c>
      <c r="AF112" s="9" t="s">
        <v>25</v>
      </c>
      <c r="AG112" s="9" t="s">
        <v>96</v>
      </c>
      <c r="AH112" s="9" t="s">
        <v>96</v>
      </c>
      <c r="AI112" s="9" t="s">
        <v>192</v>
      </c>
      <c r="AJ112" s="9" t="s">
        <v>141</v>
      </c>
      <c r="AK112" s="12">
        <v>0.12155884213723507</v>
      </c>
      <c r="AL112" s="12">
        <v>0</v>
      </c>
      <c r="AM112" s="12">
        <v>0</v>
      </c>
      <c r="AN112" s="12">
        <v>0</v>
      </c>
      <c r="AO112" s="12">
        <v>1.8764797000473881E-2</v>
      </c>
      <c r="AP112" s="12">
        <v>3.5000000000000003E-2</v>
      </c>
      <c r="AQ112" s="12">
        <v>0</v>
      </c>
      <c r="AR112" s="12">
        <v>0</v>
      </c>
      <c r="AS112" s="12">
        <v>0</v>
      </c>
      <c r="AT112" s="12">
        <v>7.4999999999999997E-3</v>
      </c>
      <c r="AU112" s="11">
        <v>160297.86867047256</v>
      </c>
      <c r="AV112" s="11">
        <v>0</v>
      </c>
      <c r="AW112" s="11">
        <v>0</v>
      </c>
      <c r="AX112" s="11">
        <v>0</v>
      </c>
      <c r="AY112" s="11">
        <v>24744.863576556418</v>
      </c>
      <c r="AZ112" s="11">
        <v>46153.988511445299</v>
      </c>
      <c r="BA112" s="11">
        <v>0</v>
      </c>
      <c r="BB112" s="11">
        <v>0</v>
      </c>
      <c r="BC112" s="11">
        <v>0</v>
      </c>
      <c r="BD112" s="11">
        <v>9890.1403953097051</v>
      </c>
    </row>
    <row r="113" spans="1:56" x14ac:dyDescent="0.25">
      <c r="A113" s="9" t="s">
        <v>9</v>
      </c>
      <c r="B113" s="9" t="s">
        <v>50</v>
      </c>
      <c r="C113" s="9" t="s">
        <v>1837</v>
      </c>
      <c r="D113" s="9" t="str">
        <f>IF(C113="United States",#REF!, "")</f>
        <v/>
      </c>
      <c r="E113" s="9" t="s">
        <v>82</v>
      </c>
      <c r="F113" s="9" t="s">
        <v>1020</v>
      </c>
      <c r="G113" s="9" t="s">
        <v>212</v>
      </c>
      <c r="H113" s="10" t="s">
        <v>4</v>
      </c>
      <c r="I113" s="10" t="s">
        <v>1807</v>
      </c>
      <c r="J113" s="11">
        <v>782041.23219200002</v>
      </c>
      <c r="K113" s="11">
        <v>782041.23219200002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42699.504390263435</v>
      </c>
      <c r="V113" s="11">
        <v>0</v>
      </c>
      <c r="W113" s="11">
        <v>0</v>
      </c>
      <c r="X113" s="11">
        <v>0</v>
      </c>
      <c r="Y113" s="11">
        <v>44073.957661339555</v>
      </c>
      <c r="Z113" s="11">
        <v>9282.9950483970315</v>
      </c>
      <c r="AA113" s="9" t="s">
        <v>24</v>
      </c>
      <c r="AB113" s="9" t="s">
        <v>96</v>
      </c>
      <c r="AC113" s="9" t="s">
        <v>96</v>
      </c>
      <c r="AD113" s="9" t="s">
        <v>192</v>
      </c>
      <c r="AE113" s="9" t="s">
        <v>260</v>
      </c>
      <c r="AF113" s="9" t="s">
        <v>30</v>
      </c>
      <c r="AG113" s="9" t="s">
        <v>96</v>
      </c>
      <c r="AH113" s="9" t="s">
        <v>96</v>
      </c>
      <c r="AI113" s="9" t="s">
        <v>192</v>
      </c>
      <c r="AJ113" s="9" t="s">
        <v>141</v>
      </c>
      <c r="AK113" s="12">
        <v>0.12155884213723507</v>
      </c>
      <c r="AL113" s="12">
        <v>0</v>
      </c>
      <c r="AM113" s="12">
        <v>0</v>
      </c>
      <c r="AN113" s="12">
        <v>0</v>
      </c>
      <c r="AO113" s="12">
        <v>3.4513823054443026E-2</v>
      </c>
      <c r="AP113" s="12">
        <v>7.4999999999999997E-2</v>
      </c>
      <c r="AQ113" s="12">
        <v>0</v>
      </c>
      <c r="AR113" s="12">
        <v>0</v>
      </c>
      <c r="AS113" s="12">
        <v>0</v>
      </c>
      <c r="AT113" s="12">
        <v>7.4999999999999997E-3</v>
      </c>
      <c r="AU113" s="11">
        <v>95064.026688836122</v>
      </c>
      <c r="AV113" s="11">
        <v>0</v>
      </c>
      <c r="AW113" s="11">
        <v>0</v>
      </c>
      <c r="AX113" s="11">
        <v>0</v>
      </c>
      <c r="AY113" s="11">
        <v>26991.232709153282</v>
      </c>
      <c r="AZ113" s="11">
        <v>58653.092414400002</v>
      </c>
      <c r="BA113" s="11">
        <v>0</v>
      </c>
      <c r="BB113" s="11">
        <v>0</v>
      </c>
      <c r="BC113" s="11">
        <v>0</v>
      </c>
      <c r="BD113" s="11">
        <v>5865.3092414399998</v>
      </c>
    </row>
    <row r="114" spans="1:56" x14ac:dyDescent="0.25">
      <c r="A114" s="9" t="s">
        <v>9</v>
      </c>
      <c r="B114" s="9" t="s">
        <v>50</v>
      </c>
      <c r="C114" s="9" t="s">
        <v>1837</v>
      </c>
      <c r="D114" s="9" t="str">
        <f>IF(C114="United States",#REF!, "")</f>
        <v/>
      </c>
      <c r="E114" s="9" t="s">
        <v>82</v>
      </c>
      <c r="F114" s="9" t="s">
        <v>1382</v>
      </c>
      <c r="G114" s="9" t="s">
        <v>282</v>
      </c>
      <c r="H114" s="10" t="s">
        <v>4</v>
      </c>
      <c r="I114" s="10" t="s">
        <v>1807</v>
      </c>
      <c r="J114" s="11">
        <v>635770.99181866669</v>
      </c>
      <c r="K114" s="11">
        <v>635770.99181866669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21044.220157334406</v>
      </c>
      <c r="V114" s="11">
        <v>0</v>
      </c>
      <c r="W114" s="11">
        <v>0</v>
      </c>
      <c r="X114" s="11">
        <v>0</v>
      </c>
      <c r="Y114" s="11">
        <v>21723.237615059479</v>
      </c>
      <c r="Z114" s="11">
        <v>4565.3671276061214</v>
      </c>
      <c r="AA114" s="9" t="s">
        <v>24</v>
      </c>
      <c r="AB114" s="9" t="s">
        <v>96</v>
      </c>
      <c r="AC114" s="9" t="s">
        <v>96</v>
      </c>
      <c r="AD114" s="9" t="s">
        <v>192</v>
      </c>
      <c r="AE114" s="9" t="s">
        <v>260</v>
      </c>
      <c r="AF114" s="9" t="s">
        <v>30</v>
      </c>
      <c r="AG114" s="9" t="s">
        <v>96</v>
      </c>
      <c r="AH114" s="9" t="s">
        <v>96</v>
      </c>
      <c r="AI114" s="9" t="s">
        <v>192</v>
      </c>
      <c r="AJ114" s="9" t="s">
        <v>141</v>
      </c>
      <c r="AK114" s="12">
        <v>0.12155884213723507</v>
      </c>
      <c r="AL114" s="12">
        <v>0</v>
      </c>
      <c r="AM114" s="12">
        <v>0</v>
      </c>
      <c r="AN114" s="12">
        <v>0</v>
      </c>
      <c r="AO114" s="12">
        <v>3.4513823054443026E-2</v>
      </c>
      <c r="AP114" s="12">
        <v>7.4999999999999997E-2</v>
      </c>
      <c r="AQ114" s="12">
        <v>0</v>
      </c>
      <c r="AR114" s="12">
        <v>0</v>
      </c>
      <c r="AS114" s="12">
        <v>0</v>
      </c>
      <c r="AT114" s="12">
        <v>7.4999999999999997E-3</v>
      </c>
      <c r="AU114" s="11">
        <v>77283.585629918671</v>
      </c>
      <c r="AV114" s="11">
        <v>0</v>
      </c>
      <c r="AW114" s="11">
        <v>0</v>
      </c>
      <c r="AX114" s="11">
        <v>0</v>
      </c>
      <c r="AY114" s="11">
        <v>21942.887514777205</v>
      </c>
      <c r="AZ114" s="11">
        <v>47682.824386400003</v>
      </c>
      <c r="BA114" s="11">
        <v>0</v>
      </c>
      <c r="BB114" s="11">
        <v>0</v>
      </c>
      <c r="BC114" s="11">
        <v>0</v>
      </c>
      <c r="BD114" s="11">
        <v>4768.2824386399998</v>
      </c>
    </row>
    <row r="115" spans="1:56" x14ac:dyDescent="0.25">
      <c r="A115" s="9" t="s">
        <v>2</v>
      </c>
      <c r="B115" s="9" t="s">
        <v>50</v>
      </c>
      <c r="C115" s="9" t="s">
        <v>1838</v>
      </c>
      <c r="D115" s="9" t="str">
        <f>IF(C115="United States",#REF!, "")</f>
        <v/>
      </c>
      <c r="E115" s="9" t="s">
        <v>82</v>
      </c>
      <c r="F115" s="9" t="s">
        <v>1158</v>
      </c>
      <c r="G115" s="9" t="s">
        <v>250</v>
      </c>
      <c r="H115" s="10" t="s">
        <v>4</v>
      </c>
      <c r="I115" s="10" t="s">
        <v>1783</v>
      </c>
      <c r="J115" s="11">
        <v>19445.62956345901</v>
      </c>
      <c r="K115" s="11">
        <v>19445.62956345901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170.20618834484122</v>
      </c>
      <c r="V115" s="11">
        <v>0</v>
      </c>
      <c r="W115" s="11">
        <v>0</v>
      </c>
      <c r="X115" s="11">
        <v>0</v>
      </c>
      <c r="Y115" s="11">
        <v>43.695736853207926</v>
      </c>
      <c r="Z115" s="11">
        <v>155.07376212238083</v>
      </c>
      <c r="AA115" s="9" t="s">
        <v>24</v>
      </c>
      <c r="AB115" s="9" t="s">
        <v>96</v>
      </c>
      <c r="AC115" s="9" t="s">
        <v>96</v>
      </c>
      <c r="AD115" s="9" t="s">
        <v>192</v>
      </c>
      <c r="AE115" s="9" t="s">
        <v>239</v>
      </c>
      <c r="AF115" s="9" t="s">
        <v>30</v>
      </c>
      <c r="AG115" s="9" t="s">
        <v>96</v>
      </c>
      <c r="AH115" s="9" t="s">
        <v>96</v>
      </c>
      <c r="AI115" s="9" t="s">
        <v>192</v>
      </c>
      <c r="AJ115" s="9" t="s">
        <v>137</v>
      </c>
      <c r="AK115" s="12">
        <v>6.0779421068617542E-2</v>
      </c>
      <c r="AL115" s="12">
        <v>0</v>
      </c>
      <c r="AM115" s="12">
        <v>0</v>
      </c>
      <c r="AN115" s="12">
        <v>0</v>
      </c>
      <c r="AO115" s="12">
        <v>1.8429711339751132E-3</v>
      </c>
      <c r="AP115" s="12">
        <v>7.4999999999999997E-2</v>
      </c>
      <c r="AQ115" s="12">
        <v>0</v>
      </c>
      <c r="AR115" s="12">
        <v>0</v>
      </c>
      <c r="AS115" s="12">
        <v>0</v>
      </c>
      <c r="AT115" s="12">
        <v>5.4999999999999997E-3</v>
      </c>
      <c r="AU115" s="11">
        <v>1181.8941071818326</v>
      </c>
      <c r="AV115" s="11">
        <v>0</v>
      </c>
      <c r="AW115" s="11">
        <v>0</v>
      </c>
      <c r="AX115" s="11">
        <v>0</v>
      </c>
      <c r="AY115" s="11">
        <v>35.837733967428036</v>
      </c>
      <c r="AZ115" s="11">
        <v>1458.4222172594257</v>
      </c>
      <c r="BA115" s="11">
        <v>0</v>
      </c>
      <c r="BB115" s="11">
        <v>0</v>
      </c>
      <c r="BC115" s="11">
        <v>0</v>
      </c>
      <c r="BD115" s="11">
        <v>106.95096259902455</v>
      </c>
    </row>
    <row r="116" spans="1:56" x14ac:dyDescent="0.25">
      <c r="A116" s="9" t="s">
        <v>2</v>
      </c>
      <c r="B116" s="9" t="s">
        <v>50</v>
      </c>
      <c r="C116" s="9" t="s">
        <v>1838</v>
      </c>
      <c r="D116" s="9" t="str">
        <f>IF(C116="United States",#REF!, "")</f>
        <v/>
      </c>
      <c r="E116" s="9" t="s">
        <v>82</v>
      </c>
      <c r="F116" s="9" t="s">
        <v>1148</v>
      </c>
      <c r="G116" s="9" t="s">
        <v>250</v>
      </c>
      <c r="H116" s="10" t="s">
        <v>4</v>
      </c>
      <c r="I116" s="10" t="s">
        <v>1807</v>
      </c>
      <c r="J116" s="11">
        <v>36657.002866858224</v>
      </c>
      <c r="K116" s="11">
        <v>36657.002866858224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320.85609333205923</v>
      </c>
      <c r="V116" s="11">
        <v>0</v>
      </c>
      <c r="W116" s="11">
        <v>0</v>
      </c>
      <c r="X116" s="11">
        <v>0</v>
      </c>
      <c r="Y116" s="11">
        <v>82.370938203381243</v>
      </c>
      <c r="Z116" s="11">
        <v>292.32992041443754</v>
      </c>
      <c r="AA116" s="9" t="s">
        <v>24</v>
      </c>
      <c r="AB116" s="9" t="s">
        <v>96</v>
      </c>
      <c r="AC116" s="9" t="s">
        <v>96</v>
      </c>
      <c r="AD116" s="9" t="s">
        <v>192</v>
      </c>
      <c r="AE116" s="9" t="s">
        <v>239</v>
      </c>
      <c r="AF116" s="9" t="s">
        <v>30</v>
      </c>
      <c r="AG116" s="9" t="s">
        <v>96</v>
      </c>
      <c r="AH116" s="9" t="s">
        <v>96</v>
      </c>
      <c r="AI116" s="9" t="s">
        <v>192</v>
      </c>
      <c r="AJ116" s="9" t="s">
        <v>137</v>
      </c>
      <c r="AK116" s="12">
        <v>6.0779421068617542E-2</v>
      </c>
      <c r="AL116" s="12">
        <v>0</v>
      </c>
      <c r="AM116" s="12">
        <v>0</v>
      </c>
      <c r="AN116" s="12">
        <v>0</v>
      </c>
      <c r="AO116" s="12">
        <v>1.8429711339751132E-3</v>
      </c>
      <c r="AP116" s="12">
        <v>7.4999999999999997E-2</v>
      </c>
      <c r="AQ116" s="12">
        <v>0</v>
      </c>
      <c r="AR116" s="12">
        <v>0</v>
      </c>
      <c r="AS116" s="12">
        <v>0</v>
      </c>
      <c r="AT116" s="12">
        <v>5.4999999999999997E-3</v>
      </c>
      <c r="AU116" s="11">
        <v>2227.9914123582962</v>
      </c>
      <c r="AV116" s="11">
        <v>0</v>
      </c>
      <c r="AW116" s="11">
        <v>0</v>
      </c>
      <c r="AX116" s="11">
        <v>0</v>
      </c>
      <c r="AY116" s="11">
        <v>67.557798141662673</v>
      </c>
      <c r="AZ116" s="11">
        <v>2749.2752150143665</v>
      </c>
      <c r="BA116" s="11">
        <v>0</v>
      </c>
      <c r="BB116" s="11">
        <v>0</v>
      </c>
      <c r="BC116" s="11">
        <v>0</v>
      </c>
      <c r="BD116" s="11">
        <v>201.61351576772023</v>
      </c>
    </row>
    <row r="117" spans="1:56" x14ac:dyDescent="0.25">
      <c r="A117" s="9" t="s">
        <v>2</v>
      </c>
      <c r="B117" s="9" t="s">
        <v>50</v>
      </c>
      <c r="C117" s="9" t="s">
        <v>1838</v>
      </c>
      <c r="D117" s="9" t="str">
        <f>IF(C117="United States",#REF!, "")</f>
        <v/>
      </c>
      <c r="E117" s="9" t="s">
        <v>82</v>
      </c>
      <c r="F117" s="9" t="s">
        <v>338</v>
      </c>
      <c r="G117" s="9" t="s">
        <v>250</v>
      </c>
      <c r="H117" s="10" t="s">
        <v>4</v>
      </c>
      <c r="I117" s="10" t="s">
        <v>1807</v>
      </c>
      <c r="J117" s="11">
        <v>36406.656363283</v>
      </c>
      <c r="K117" s="11">
        <v>36406.656363283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318.66482850311968</v>
      </c>
      <c r="V117" s="11">
        <v>0</v>
      </c>
      <c r="W117" s="11">
        <v>0</v>
      </c>
      <c r="X117" s="11">
        <v>0</v>
      </c>
      <c r="Y117" s="11">
        <v>81.808391492993465</v>
      </c>
      <c r="Z117" s="11">
        <v>290.33347313990203</v>
      </c>
      <c r="AA117" s="9" t="s">
        <v>24</v>
      </c>
      <c r="AB117" s="9" t="s">
        <v>96</v>
      </c>
      <c r="AC117" s="9" t="s">
        <v>96</v>
      </c>
      <c r="AD117" s="9" t="s">
        <v>192</v>
      </c>
      <c r="AE117" s="9" t="s">
        <v>239</v>
      </c>
      <c r="AF117" s="9" t="s">
        <v>30</v>
      </c>
      <c r="AG117" s="9" t="s">
        <v>96</v>
      </c>
      <c r="AH117" s="9" t="s">
        <v>96</v>
      </c>
      <c r="AI117" s="9" t="s">
        <v>192</v>
      </c>
      <c r="AJ117" s="9" t="s">
        <v>137</v>
      </c>
      <c r="AK117" s="12">
        <v>6.0779421068617542E-2</v>
      </c>
      <c r="AL117" s="12">
        <v>0</v>
      </c>
      <c r="AM117" s="12">
        <v>0</v>
      </c>
      <c r="AN117" s="12">
        <v>0</v>
      </c>
      <c r="AO117" s="12">
        <v>1.8429711339751132E-3</v>
      </c>
      <c r="AP117" s="12">
        <v>7.4999999999999997E-2</v>
      </c>
      <c r="AQ117" s="12">
        <v>0</v>
      </c>
      <c r="AR117" s="12">
        <v>0</v>
      </c>
      <c r="AS117" s="12">
        <v>0</v>
      </c>
      <c r="AT117" s="12">
        <v>5.4999999999999997E-3</v>
      </c>
      <c r="AU117" s="11">
        <v>2212.7754968044419</v>
      </c>
      <c r="AV117" s="11">
        <v>0</v>
      </c>
      <c r="AW117" s="11">
        <v>0</v>
      </c>
      <c r="AX117" s="11">
        <v>0</v>
      </c>
      <c r="AY117" s="11">
        <v>67.096416762081944</v>
      </c>
      <c r="AZ117" s="11">
        <v>2730.499227246225</v>
      </c>
      <c r="BA117" s="11">
        <v>0</v>
      </c>
      <c r="BB117" s="11">
        <v>0</v>
      </c>
      <c r="BC117" s="11">
        <v>0</v>
      </c>
      <c r="BD117" s="11">
        <v>200.23660999805648</v>
      </c>
    </row>
    <row r="118" spans="1:56" x14ac:dyDescent="0.25">
      <c r="A118" s="9" t="s">
        <v>2</v>
      </c>
      <c r="B118" s="9" t="s">
        <v>50</v>
      </c>
      <c r="C118" s="9" t="s">
        <v>1838</v>
      </c>
      <c r="D118" s="9" t="str">
        <f>IF(C118="United States",#REF!, "")</f>
        <v/>
      </c>
      <c r="E118" s="9" t="s">
        <v>82</v>
      </c>
      <c r="F118" s="9" t="s">
        <v>1154</v>
      </c>
      <c r="G118" s="9" t="s">
        <v>250</v>
      </c>
      <c r="H118" s="10" t="s">
        <v>4</v>
      </c>
      <c r="I118" s="10" t="s">
        <v>1783</v>
      </c>
      <c r="J118" s="11">
        <v>40264.105955442457</v>
      </c>
      <c r="K118" s="11">
        <v>40264.105955442457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352.42880563079228</v>
      </c>
      <c r="V118" s="11">
        <v>0</v>
      </c>
      <c r="W118" s="11">
        <v>0</v>
      </c>
      <c r="X118" s="11">
        <v>0</v>
      </c>
      <c r="Y118" s="11">
        <v>90.47635987907492</v>
      </c>
      <c r="Z118" s="11">
        <v>321.09561527068126</v>
      </c>
      <c r="AA118" s="9" t="s">
        <v>24</v>
      </c>
      <c r="AB118" s="9" t="s">
        <v>96</v>
      </c>
      <c r="AC118" s="9" t="s">
        <v>96</v>
      </c>
      <c r="AD118" s="9" t="s">
        <v>192</v>
      </c>
      <c r="AE118" s="9" t="s">
        <v>239</v>
      </c>
      <c r="AF118" s="9" t="s">
        <v>30</v>
      </c>
      <c r="AG118" s="9" t="s">
        <v>96</v>
      </c>
      <c r="AH118" s="9" t="s">
        <v>96</v>
      </c>
      <c r="AI118" s="9" t="s">
        <v>192</v>
      </c>
      <c r="AJ118" s="9" t="s">
        <v>137</v>
      </c>
      <c r="AK118" s="12">
        <v>6.0779421068617542E-2</v>
      </c>
      <c r="AL118" s="12">
        <v>0</v>
      </c>
      <c r="AM118" s="12">
        <v>0</v>
      </c>
      <c r="AN118" s="12">
        <v>0</v>
      </c>
      <c r="AO118" s="12">
        <v>1.8429711339751132E-3</v>
      </c>
      <c r="AP118" s="12">
        <v>7.4999999999999997E-2</v>
      </c>
      <c r="AQ118" s="12">
        <v>0</v>
      </c>
      <c r="AR118" s="12">
        <v>0</v>
      </c>
      <c r="AS118" s="12">
        <v>0</v>
      </c>
      <c r="AT118" s="12">
        <v>5.4999999999999997E-3</v>
      </c>
      <c r="AU118" s="11">
        <v>2447.2290498172683</v>
      </c>
      <c r="AV118" s="11">
        <v>0</v>
      </c>
      <c r="AW118" s="11">
        <v>0</v>
      </c>
      <c r="AX118" s="11">
        <v>0</v>
      </c>
      <c r="AY118" s="11">
        <v>74.205585011195893</v>
      </c>
      <c r="AZ118" s="11">
        <v>3019.8079466581844</v>
      </c>
      <c r="BA118" s="11">
        <v>0</v>
      </c>
      <c r="BB118" s="11">
        <v>0</v>
      </c>
      <c r="BC118" s="11">
        <v>0</v>
      </c>
      <c r="BD118" s="11">
        <v>221.4525827549335</v>
      </c>
    </row>
    <row r="119" spans="1:56" x14ac:dyDescent="0.25">
      <c r="A119" s="9" t="s">
        <v>2</v>
      </c>
      <c r="B119" s="9" t="s">
        <v>50</v>
      </c>
      <c r="C119" s="9" t="s">
        <v>1838</v>
      </c>
      <c r="D119" s="9" t="str">
        <f>IF(C119="United States",#REF!, "")</f>
        <v/>
      </c>
      <c r="E119" s="9" t="s">
        <v>82</v>
      </c>
      <c r="F119" s="9" t="s">
        <v>1150</v>
      </c>
      <c r="G119" s="9" t="s">
        <v>250</v>
      </c>
      <c r="H119" s="10" t="s">
        <v>4</v>
      </c>
      <c r="I119" s="10" t="s">
        <v>1807</v>
      </c>
      <c r="J119" s="11">
        <v>44705.063454522562</v>
      </c>
      <c r="K119" s="11">
        <v>44705.063454522562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391.30018524095721</v>
      </c>
      <c r="V119" s="11">
        <v>0</v>
      </c>
      <c r="W119" s="11">
        <v>0</v>
      </c>
      <c r="X119" s="11">
        <v>0</v>
      </c>
      <c r="Y119" s="11">
        <v>100.45551275879102</v>
      </c>
      <c r="Z119" s="11">
        <v>356.51107891306549</v>
      </c>
      <c r="AA119" s="9" t="s">
        <v>24</v>
      </c>
      <c r="AB119" s="9" t="s">
        <v>96</v>
      </c>
      <c r="AC119" s="9" t="s">
        <v>96</v>
      </c>
      <c r="AD119" s="9" t="s">
        <v>192</v>
      </c>
      <c r="AE119" s="9" t="s">
        <v>239</v>
      </c>
      <c r="AF119" s="9" t="s">
        <v>30</v>
      </c>
      <c r="AG119" s="9" t="s">
        <v>96</v>
      </c>
      <c r="AH119" s="9" t="s">
        <v>96</v>
      </c>
      <c r="AI119" s="9" t="s">
        <v>192</v>
      </c>
      <c r="AJ119" s="9" t="s">
        <v>137</v>
      </c>
      <c r="AK119" s="12">
        <v>6.0779421068617542E-2</v>
      </c>
      <c r="AL119" s="12">
        <v>0</v>
      </c>
      <c r="AM119" s="12">
        <v>0</v>
      </c>
      <c r="AN119" s="12">
        <v>0</v>
      </c>
      <c r="AO119" s="12">
        <v>1.8429711339751132E-3</v>
      </c>
      <c r="AP119" s="12">
        <v>7.4999999999999997E-2</v>
      </c>
      <c r="AQ119" s="12">
        <v>0</v>
      </c>
      <c r="AR119" s="12">
        <v>0</v>
      </c>
      <c r="AS119" s="12">
        <v>0</v>
      </c>
      <c r="AT119" s="12">
        <v>5.4999999999999997E-3</v>
      </c>
      <c r="AU119" s="11">
        <v>2717.1478756016927</v>
      </c>
      <c r="AV119" s="11">
        <v>0</v>
      </c>
      <c r="AW119" s="11">
        <v>0</v>
      </c>
      <c r="AX119" s="11">
        <v>0</v>
      </c>
      <c r="AY119" s="11">
        <v>82.390141489210833</v>
      </c>
      <c r="AZ119" s="11">
        <v>3352.8797590891922</v>
      </c>
      <c r="BA119" s="11">
        <v>0</v>
      </c>
      <c r="BB119" s="11">
        <v>0</v>
      </c>
      <c r="BC119" s="11">
        <v>0</v>
      </c>
      <c r="BD119" s="11">
        <v>245.87784899987409</v>
      </c>
    </row>
    <row r="120" spans="1:56" x14ac:dyDescent="0.25">
      <c r="A120" s="9" t="s">
        <v>2</v>
      </c>
      <c r="B120" s="9" t="s">
        <v>50</v>
      </c>
      <c r="C120" s="9" t="s">
        <v>1838</v>
      </c>
      <c r="D120" s="9" t="str">
        <f>IF(C120="United States",#REF!, "")</f>
        <v/>
      </c>
      <c r="E120" s="9" t="s">
        <v>82</v>
      </c>
      <c r="F120" s="9" t="s">
        <v>312</v>
      </c>
      <c r="G120" s="9" t="s">
        <v>250</v>
      </c>
      <c r="H120" s="10" t="s">
        <v>4</v>
      </c>
      <c r="I120" s="10" t="s">
        <v>1783</v>
      </c>
      <c r="J120" s="11">
        <v>44650.756552555431</v>
      </c>
      <c r="K120" s="11">
        <v>44650.756552555431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390.8248408580726</v>
      </c>
      <c r="V120" s="11">
        <v>0</v>
      </c>
      <c r="W120" s="11">
        <v>0</v>
      </c>
      <c r="X120" s="11">
        <v>0</v>
      </c>
      <c r="Y120" s="11">
        <v>100.33348122003702</v>
      </c>
      <c r="Z120" s="11">
        <v>356.07799570689969</v>
      </c>
      <c r="AA120" s="9" t="s">
        <v>24</v>
      </c>
      <c r="AB120" s="9" t="s">
        <v>96</v>
      </c>
      <c r="AC120" s="9" t="s">
        <v>96</v>
      </c>
      <c r="AD120" s="9" t="s">
        <v>192</v>
      </c>
      <c r="AE120" s="9" t="s">
        <v>239</v>
      </c>
      <c r="AF120" s="9" t="s">
        <v>30</v>
      </c>
      <c r="AG120" s="9" t="s">
        <v>96</v>
      </c>
      <c r="AH120" s="9" t="s">
        <v>96</v>
      </c>
      <c r="AI120" s="9" t="s">
        <v>192</v>
      </c>
      <c r="AJ120" s="9" t="s">
        <v>137</v>
      </c>
      <c r="AK120" s="12">
        <v>6.0779421068617542E-2</v>
      </c>
      <c r="AL120" s="12">
        <v>0</v>
      </c>
      <c r="AM120" s="12">
        <v>0</v>
      </c>
      <c r="AN120" s="12">
        <v>0</v>
      </c>
      <c r="AO120" s="12">
        <v>1.8429711339751132E-3</v>
      </c>
      <c r="AP120" s="12">
        <v>7.4999999999999997E-2</v>
      </c>
      <c r="AQ120" s="12">
        <v>0</v>
      </c>
      <c r="AR120" s="12">
        <v>0</v>
      </c>
      <c r="AS120" s="12">
        <v>0</v>
      </c>
      <c r="AT120" s="12">
        <v>5.4999999999999997E-3</v>
      </c>
      <c r="AU120" s="11">
        <v>2713.8471335401005</v>
      </c>
      <c r="AV120" s="11">
        <v>0</v>
      </c>
      <c r="AW120" s="11">
        <v>0</v>
      </c>
      <c r="AX120" s="11">
        <v>0</v>
      </c>
      <c r="AY120" s="11">
        <v>82.290055436509803</v>
      </c>
      <c r="AZ120" s="11">
        <v>3348.8067414416573</v>
      </c>
      <c r="BA120" s="11">
        <v>0</v>
      </c>
      <c r="BB120" s="11">
        <v>0</v>
      </c>
      <c r="BC120" s="11">
        <v>0</v>
      </c>
      <c r="BD120" s="11">
        <v>245.57916103905487</v>
      </c>
    </row>
    <row r="121" spans="1:56" x14ac:dyDescent="0.25">
      <c r="A121" s="9" t="s">
        <v>2</v>
      </c>
      <c r="B121" s="9" t="s">
        <v>50</v>
      </c>
      <c r="C121" s="9" t="s">
        <v>1838</v>
      </c>
      <c r="D121" s="9" t="str">
        <f>IF(C121="United States",#REF!, "")</f>
        <v/>
      </c>
      <c r="E121" s="9" t="s">
        <v>82</v>
      </c>
      <c r="F121" s="9" t="s">
        <v>1152</v>
      </c>
      <c r="G121" s="9" t="s">
        <v>250</v>
      </c>
      <c r="H121" s="10" t="s">
        <v>4</v>
      </c>
      <c r="I121" s="10" t="s">
        <v>1807</v>
      </c>
      <c r="J121" s="11">
        <v>270666.82686166605</v>
      </c>
      <c r="K121" s="11">
        <v>270666.82686166605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2369.1271481427125</v>
      </c>
      <c r="V121" s="11">
        <v>0</v>
      </c>
      <c r="W121" s="11">
        <v>0</v>
      </c>
      <c r="X121" s="11">
        <v>0</v>
      </c>
      <c r="Y121" s="11">
        <v>608.2079473356149</v>
      </c>
      <c r="Z121" s="11">
        <v>2158.4964881794949</v>
      </c>
      <c r="AA121" s="9" t="s">
        <v>24</v>
      </c>
      <c r="AB121" s="9" t="s">
        <v>96</v>
      </c>
      <c r="AC121" s="9" t="s">
        <v>96</v>
      </c>
      <c r="AD121" s="9" t="s">
        <v>192</v>
      </c>
      <c r="AE121" s="9" t="s">
        <v>239</v>
      </c>
      <c r="AF121" s="9" t="s">
        <v>30</v>
      </c>
      <c r="AG121" s="9" t="s">
        <v>96</v>
      </c>
      <c r="AH121" s="9" t="s">
        <v>96</v>
      </c>
      <c r="AI121" s="9" t="s">
        <v>192</v>
      </c>
      <c r="AJ121" s="9" t="s">
        <v>137</v>
      </c>
      <c r="AK121" s="12">
        <v>6.0779421068617542E-2</v>
      </c>
      <c r="AL121" s="12">
        <v>0</v>
      </c>
      <c r="AM121" s="12">
        <v>0</v>
      </c>
      <c r="AN121" s="12">
        <v>0</v>
      </c>
      <c r="AO121" s="12">
        <v>1.8429711339751132E-3</v>
      </c>
      <c r="AP121" s="12">
        <v>7.4999999999999997E-2</v>
      </c>
      <c r="AQ121" s="12">
        <v>0</v>
      </c>
      <c r="AR121" s="12">
        <v>0</v>
      </c>
      <c r="AS121" s="12">
        <v>0</v>
      </c>
      <c r="AT121" s="12">
        <v>5.4999999999999997E-3</v>
      </c>
      <c r="AU121" s="11">
        <v>16450.973039131801</v>
      </c>
      <c r="AV121" s="11">
        <v>0</v>
      </c>
      <c r="AW121" s="11">
        <v>0</v>
      </c>
      <c r="AX121" s="11">
        <v>0</v>
      </c>
      <c r="AY121" s="11">
        <v>498.83114883069032</v>
      </c>
      <c r="AZ121" s="11">
        <v>20300.012014624954</v>
      </c>
      <c r="BA121" s="11">
        <v>0</v>
      </c>
      <c r="BB121" s="11">
        <v>0</v>
      </c>
      <c r="BC121" s="11">
        <v>0</v>
      </c>
      <c r="BD121" s="11">
        <v>1488.6675477391632</v>
      </c>
    </row>
    <row r="122" spans="1:56" x14ac:dyDescent="0.25">
      <c r="A122" s="9" t="s">
        <v>2</v>
      </c>
      <c r="B122" s="9" t="s">
        <v>50</v>
      </c>
      <c r="C122" s="9" t="s">
        <v>1838</v>
      </c>
      <c r="D122" s="9" t="str">
        <f>IF(C122="United States",#REF!, "")</f>
        <v/>
      </c>
      <c r="E122" s="9" t="s">
        <v>82</v>
      </c>
      <c r="F122" s="9" t="s">
        <v>1146</v>
      </c>
      <c r="G122" s="9" t="s">
        <v>250</v>
      </c>
      <c r="H122" s="10" t="s">
        <v>4</v>
      </c>
      <c r="I122" s="10" t="s">
        <v>1783</v>
      </c>
      <c r="J122" s="11">
        <v>50052.095603720896</v>
      </c>
      <c r="K122" s="11">
        <v>50052.095603720896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438.1023706935984</v>
      </c>
      <c r="V122" s="11">
        <v>0</v>
      </c>
      <c r="W122" s="11">
        <v>0</v>
      </c>
      <c r="X122" s="11">
        <v>0</v>
      </c>
      <c r="Y122" s="11">
        <v>112.47068094733139</v>
      </c>
      <c r="Z122" s="11">
        <v>399.15224868643475</v>
      </c>
      <c r="AA122" s="9" t="s">
        <v>24</v>
      </c>
      <c r="AB122" s="9" t="s">
        <v>96</v>
      </c>
      <c r="AC122" s="9" t="s">
        <v>96</v>
      </c>
      <c r="AD122" s="9" t="s">
        <v>192</v>
      </c>
      <c r="AE122" s="9" t="s">
        <v>239</v>
      </c>
      <c r="AF122" s="9" t="s">
        <v>30</v>
      </c>
      <c r="AG122" s="9" t="s">
        <v>96</v>
      </c>
      <c r="AH122" s="9" t="s">
        <v>96</v>
      </c>
      <c r="AI122" s="9" t="s">
        <v>192</v>
      </c>
      <c r="AJ122" s="9" t="s">
        <v>137</v>
      </c>
      <c r="AK122" s="12">
        <v>6.0779421068617542E-2</v>
      </c>
      <c r="AL122" s="12">
        <v>0</v>
      </c>
      <c r="AM122" s="12">
        <v>0</v>
      </c>
      <c r="AN122" s="12">
        <v>0</v>
      </c>
      <c r="AO122" s="12">
        <v>1.8429711339751132E-3</v>
      </c>
      <c r="AP122" s="12">
        <v>7.4999999999999997E-2</v>
      </c>
      <c r="AQ122" s="12">
        <v>0</v>
      </c>
      <c r="AR122" s="12">
        <v>0</v>
      </c>
      <c r="AS122" s="12">
        <v>0</v>
      </c>
      <c r="AT122" s="12">
        <v>5.4999999999999997E-3</v>
      </c>
      <c r="AU122" s="11">
        <v>3042.1373940652534</v>
      </c>
      <c r="AV122" s="11">
        <v>0</v>
      </c>
      <c r="AW122" s="11">
        <v>0</v>
      </c>
      <c r="AX122" s="11">
        <v>0</v>
      </c>
      <c r="AY122" s="11">
        <v>92.244567392620283</v>
      </c>
      <c r="AZ122" s="11">
        <v>3753.907170279067</v>
      </c>
      <c r="BA122" s="11">
        <v>0</v>
      </c>
      <c r="BB122" s="11">
        <v>0</v>
      </c>
      <c r="BC122" s="11">
        <v>0</v>
      </c>
      <c r="BD122" s="11">
        <v>275.28652582046493</v>
      </c>
    </row>
    <row r="123" spans="1:56" x14ac:dyDescent="0.25">
      <c r="A123" s="9" t="s">
        <v>2</v>
      </c>
      <c r="B123" s="9" t="s">
        <v>50</v>
      </c>
      <c r="C123" s="9" t="s">
        <v>1838</v>
      </c>
      <c r="D123" s="9" t="str">
        <f>IF(C123="United States",#REF!, "")</f>
        <v/>
      </c>
      <c r="E123" s="9" t="s">
        <v>82</v>
      </c>
      <c r="F123" s="9" t="s">
        <v>1156</v>
      </c>
      <c r="G123" s="9" t="s">
        <v>250</v>
      </c>
      <c r="H123" s="10" t="s">
        <v>4</v>
      </c>
      <c r="I123" s="10" t="s">
        <v>1783</v>
      </c>
      <c r="J123" s="11">
        <v>11468.373887103957</v>
      </c>
      <c r="K123" s="11">
        <v>11468.373887103957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100.38184670068624</v>
      </c>
      <c r="V123" s="11">
        <v>0</v>
      </c>
      <c r="W123" s="11">
        <v>0</v>
      </c>
      <c r="X123" s="11">
        <v>0</v>
      </c>
      <c r="Y123" s="11">
        <v>25.770266057457292</v>
      </c>
      <c r="Z123" s="11">
        <v>91.457254098947843</v>
      </c>
      <c r="AA123" s="9" t="s">
        <v>24</v>
      </c>
      <c r="AB123" s="9" t="s">
        <v>96</v>
      </c>
      <c r="AC123" s="9" t="s">
        <v>96</v>
      </c>
      <c r="AD123" s="9" t="s">
        <v>192</v>
      </c>
      <c r="AE123" s="9" t="s">
        <v>239</v>
      </c>
      <c r="AF123" s="9" t="s">
        <v>30</v>
      </c>
      <c r="AG123" s="9" t="s">
        <v>96</v>
      </c>
      <c r="AH123" s="9" t="s">
        <v>96</v>
      </c>
      <c r="AI123" s="9" t="s">
        <v>192</v>
      </c>
      <c r="AJ123" s="9" t="s">
        <v>137</v>
      </c>
      <c r="AK123" s="12">
        <v>6.0779421068617542E-2</v>
      </c>
      <c r="AL123" s="12">
        <v>0</v>
      </c>
      <c r="AM123" s="12">
        <v>0</v>
      </c>
      <c r="AN123" s="12">
        <v>0</v>
      </c>
      <c r="AO123" s="12">
        <v>1.8429711339751132E-3</v>
      </c>
      <c r="AP123" s="12">
        <v>7.4999999999999997E-2</v>
      </c>
      <c r="AQ123" s="12">
        <v>0</v>
      </c>
      <c r="AR123" s="12">
        <v>0</v>
      </c>
      <c r="AS123" s="12">
        <v>0</v>
      </c>
      <c r="AT123" s="12">
        <v>5.4999999999999997E-3</v>
      </c>
      <c r="AU123" s="11">
        <v>697.04112545662952</v>
      </c>
      <c r="AV123" s="11">
        <v>0</v>
      </c>
      <c r="AW123" s="11">
        <v>0</v>
      </c>
      <c r="AX123" s="11">
        <v>0</v>
      </c>
      <c r="AY123" s="11">
        <v>21.135882027566556</v>
      </c>
      <c r="AZ123" s="11">
        <v>860.12804153279671</v>
      </c>
      <c r="BA123" s="11">
        <v>0</v>
      </c>
      <c r="BB123" s="11">
        <v>0</v>
      </c>
      <c r="BC123" s="11">
        <v>0</v>
      </c>
      <c r="BD123" s="11">
        <v>63.076056379071758</v>
      </c>
    </row>
    <row r="124" spans="1:56" x14ac:dyDescent="0.25">
      <c r="A124" s="9" t="s">
        <v>9</v>
      </c>
      <c r="B124" s="9" t="s">
        <v>25</v>
      </c>
      <c r="C124" s="9" t="s">
        <v>1839</v>
      </c>
      <c r="D124" s="9" t="str">
        <f>IF(C124="United States",#REF!, "")</f>
        <v/>
      </c>
      <c r="E124" s="9" t="s">
        <v>82</v>
      </c>
      <c r="F124" s="9" t="s">
        <v>1720</v>
      </c>
      <c r="G124" s="9" t="s">
        <v>297</v>
      </c>
      <c r="H124" s="10" t="s">
        <v>4</v>
      </c>
      <c r="I124" s="10" t="s">
        <v>1783</v>
      </c>
      <c r="J124" s="11">
        <v>2085526.2440333129</v>
      </c>
      <c r="K124" s="11">
        <v>2085526.2440333129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57594.339390951805</v>
      </c>
      <c r="V124" s="11">
        <v>0</v>
      </c>
      <c r="W124" s="11">
        <v>0</v>
      </c>
      <c r="X124" s="11">
        <v>0</v>
      </c>
      <c r="Y124" s="11">
        <v>13696.2788486504</v>
      </c>
      <c r="Z124" s="11">
        <v>48651.79496039779</v>
      </c>
      <c r="AA124" s="9" t="s">
        <v>24</v>
      </c>
      <c r="AB124" s="9" t="s">
        <v>96</v>
      </c>
      <c r="AC124" s="9" t="s">
        <v>96</v>
      </c>
      <c r="AD124" s="9" t="s">
        <v>192</v>
      </c>
      <c r="AE124" s="9" t="s">
        <v>239</v>
      </c>
      <c r="AF124" s="9" t="s">
        <v>25</v>
      </c>
      <c r="AG124" s="9" t="s">
        <v>96</v>
      </c>
      <c r="AH124" s="9" t="s">
        <v>96</v>
      </c>
      <c r="AI124" s="9" t="s">
        <v>192</v>
      </c>
      <c r="AJ124" s="9" t="s">
        <v>137</v>
      </c>
      <c r="AK124" s="12">
        <v>0.12155884213723507</v>
      </c>
      <c r="AL124" s="12">
        <v>0</v>
      </c>
      <c r="AM124" s="12">
        <v>0</v>
      </c>
      <c r="AN124" s="12">
        <v>0</v>
      </c>
      <c r="AO124" s="12">
        <v>1.8429711339751132E-3</v>
      </c>
      <c r="AP124" s="12">
        <v>3.5000000000000003E-2</v>
      </c>
      <c r="AQ124" s="12">
        <v>0</v>
      </c>
      <c r="AR124" s="12">
        <v>0</v>
      </c>
      <c r="AS124" s="12">
        <v>0</v>
      </c>
      <c r="AT124" s="12">
        <v>5.4999999999999997E-3</v>
      </c>
      <c r="AU124" s="11">
        <v>253514.15547150627</v>
      </c>
      <c r="AV124" s="11">
        <v>0</v>
      </c>
      <c r="AW124" s="11">
        <v>0</v>
      </c>
      <c r="AX124" s="11">
        <v>0</v>
      </c>
      <c r="AY124" s="11">
        <v>3843.5646669009334</v>
      </c>
      <c r="AZ124" s="11">
        <v>72993.418541165956</v>
      </c>
      <c r="BA124" s="11">
        <v>0</v>
      </c>
      <c r="BB124" s="11">
        <v>0</v>
      </c>
      <c r="BC124" s="11">
        <v>0</v>
      </c>
      <c r="BD124" s="11">
        <v>11470.394342183221</v>
      </c>
    </row>
    <row r="125" spans="1:56" x14ac:dyDescent="0.25">
      <c r="A125" s="9" t="s">
        <v>9</v>
      </c>
      <c r="B125" s="9" t="s">
        <v>25</v>
      </c>
      <c r="C125" s="9" t="s">
        <v>1839</v>
      </c>
      <c r="D125" s="9" t="str">
        <f>IF(C125="United States",#REF!, "")</f>
        <v/>
      </c>
      <c r="E125" s="9" t="s">
        <v>82</v>
      </c>
      <c r="F125" s="9" t="s">
        <v>962</v>
      </c>
      <c r="G125" s="9" t="s">
        <v>217</v>
      </c>
      <c r="H125" s="10" t="s">
        <v>4</v>
      </c>
      <c r="I125" s="10" t="s">
        <v>1807</v>
      </c>
      <c r="J125" s="11">
        <v>798757.51904657623</v>
      </c>
      <c r="K125" s="11">
        <v>798757.519046576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18702.739557485231</v>
      </c>
      <c r="V125" s="11">
        <v>0</v>
      </c>
      <c r="W125" s="11">
        <v>0</v>
      </c>
      <c r="X125" s="11">
        <v>0</v>
      </c>
      <c r="Y125" s="11">
        <v>4447.6234803944135</v>
      </c>
      <c r="Z125" s="11">
        <v>15798.806962120361</v>
      </c>
      <c r="AA125" s="9" t="s">
        <v>24</v>
      </c>
      <c r="AB125" s="9" t="s">
        <v>96</v>
      </c>
      <c r="AC125" s="9" t="s">
        <v>96</v>
      </c>
      <c r="AD125" s="9" t="s">
        <v>192</v>
      </c>
      <c r="AE125" s="9" t="s">
        <v>239</v>
      </c>
      <c r="AF125" s="9" t="s">
        <v>25</v>
      </c>
      <c r="AG125" s="9" t="s">
        <v>96</v>
      </c>
      <c r="AH125" s="9" t="s">
        <v>96</v>
      </c>
      <c r="AI125" s="9" t="s">
        <v>192</v>
      </c>
      <c r="AJ125" s="9" t="s">
        <v>137</v>
      </c>
      <c r="AK125" s="12">
        <v>0.12155884213723507</v>
      </c>
      <c r="AL125" s="12">
        <v>0</v>
      </c>
      <c r="AM125" s="12">
        <v>0</v>
      </c>
      <c r="AN125" s="12">
        <v>0</v>
      </c>
      <c r="AO125" s="12">
        <v>1.8429711339751132E-3</v>
      </c>
      <c r="AP125" s="12">
        <v>3.5000000000000003E-2</v>
      </c>
      <c r="AQ125" s="12">
        <v>0</v>
      </c>
      <c r="AR125" s="12">
        <v>0</v>
      </c>
      <c r="AS125" s="12">
        <v>0</v>
      </c>
      <c r="AT125" s="12">
        <v>5.4999999999999997E-3</v>
      </c>
      <c r="AU125" s="11">
        <v>97096.039163712296</v>
      </c>
      <c r="AV125" s="11">
        <v>0</v>
      </c>
      <c r="AW125" s="11">
        <v>0</v>
      </c>
      <c r="AX125" s="11">
        <v>0</v>
      </c>
      <c r="AY125" s="11">
        <v>1472.0870506484166</v>
      </c>
      <c r="AZ125" s="11">
        <v>27956.513166630171</v>
      </c>
      <c r="BA125" s="11">
        <v>0</v>
      </c>
      <c r="BB125" s="11">
        <v>0</v>
      </c>
      <c r="BC125" s="11">
        <v>0</v>
      </c>
      <c r="BD125" s="11">
        <v>4393.1663547561693</v>
      </c>
    </row>
    <row r="126" spans="1:56" x14ac:dyDescent="0.25">
      <c r="A126" s="9" t="s">
        <v>9</v>
      </c>
      <c r="B126" s="9" t="s">
        <v>25</v>
      </c>
      <c r="C126" s="9" t="s">
        <v>1839</v>
      </c>
      <c r="D126" s="9" t="str">
        <f>IF(C126="United States",#REF!, "")</f>
        <v/>
      </c>
      <c r="E126" s="9" t="s">
        <v>82</v>
      </c>
      <c r="F126" s="9" t="s">
        <v>952</v>
      </c>
      <c r="G126" s="9" t="s">
        <v>217</v>
      </c>
      <c r="H126" s="10" t="s">
        <v>4</v>
      </c>
      <c r="I126" s="10" t="s">
        <v>1783</v>
      </c>
      <c r="J126" s="11">
        <v>1224620.282427677</v>
      </c>
      <c r="K126" s="11">
        <v>1224620.282427677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51520.305521435504</v>
      </c>
      <c r="V126" s="11">
        <v>0</v>
      </c>
      <c r="W126" s="11">
        <v>0</v>
      </c>
      <c r="X126" s="11">
        <v>0</v>
      </c>
      <c r="Y126" s="11">
        <v>12251.837216143163</v>
      </c>
      <c r="Z126" s="11">
        <v>43520.862762421333</v>
      </c>
      <c r="AA126" s="9" t="s">
        <v>24</v>
      </c>
      <c r="AB126" s="9" t="s">
        <v>96</v>
      </c>
      <c r="AC126" s="9" t="s">
        <v>96</v>
      </c>
      <c r="AD126" s="9" t="s">
        <v>192</v>
      </c>
      <c r="AE126" s="9" t="s">
        <v>239</v>
      </c>
      <c r="AF126" s="9" t="s">
        <v>25</v>
      </c>
      <c r="AG126" s="9" t="s">
        <v>96</v>
      </c>
      <c r="AH126" s="9" t="s">
        <v>96</v>
      </c>
      <c r="AI126" s="9" t="s">
        <v>192</v>
      </c>
      <c r="AJ126" s="9" t="s">
        <v>137</v>
      </c>
      <c r="AK126" s="12">
        <v>0.12155884213723507</v>
      </c>
      <c r="AL126" s="12">
        <v>0</v>
      </c>
      <c r="AM126" s="12">
        <v>0</v>
      </c>
      <c r="AN126" s="12">
        <v>0</v>
      </c>
      <c r="AO126" s="12">
        <v>1.8429711339751132E-3</v>
      </c>
      <c r="AP126" s="12">
        <v>3.5000000000000003E-2</v>
      </c>
      <c r="AQ126" s="12">
        <v>0</v>
      </c>
      <c r="AR126" s="12">
        <v>0</v>
      </c>
      <c r="AS126" s="12">
        <v>0</v>
      </c>
      <c r="AT126" s="12">
        <v>5.4999999999999997E-3</v>
      </c>
      <c r="AU126" s="11">
        <v>148863.42358968221</v>
      </c>
      <c r="AV126" s="11">
        <v>0</v>
      </c>
      <c r="AW126" s="11">
        <v>0</v>
      </c>
      <c r="AX126" s="11">
        <v>0</v>
      </c>
      <c r="AY126" s="11">
        <v>2256.9398305946593</v>
      </c>
      <c r="AZ126" s="11">
        <v>42861.709884968695</v>
      </c>
      <c r="BA126" s="11">
        <v>0</v>
      </c>
      <c r="BB126" s="11">
        <v>0</v>
      </c>
      <c r="BC126" s="11">
        <v>0</v>
      </c>
      <c r="BD126" s="11">
        <v>6735.4115533522227</v>
      </c>
    </row>
    <row r="127" spans="1:56" x14ac:dyDescent="0.25">
      <c r="A127" s="9" t="s">
        <v>2</v>
      </c>
      <c r="B127" s="9" t="s">
        <v>25</v>
      </c>
      <c r="C127" s="9" t="s">
        <v>1839</v>
      </c>
      <c r="D127" s="9" t="str">
        <f>IF(C127="United States",#REF!, "")</f>
        <v/>
      </c>
      <c r="E127" s="9" t="s">
        <v>82</v>
      </c>
      <c r="F127" s="9" t="s">
        <v>1174</v>
      </c>
      <c r="G127" s="9" t="s">
        <v>269</v>
      </c>
      <c r="H127" s="10" t="s">
        <v>17</v>
      </c>
      <c r="I127" s="10" t="s">
        <v>1807</v>
      </c>
      <c r="J127" s="11">
        <v>881275.0925660159</v>
      </c>
      <c r="K127" s="11">
        <v>881275.0925660159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25949.190196904441</v>
      </c>
      <c r="V127" s="11">
        <v>0</v>
      </c>
      <c r="W127" s="11">
        <v>0</v>
      </c>
      <c r="X127" s="11">
        <v>0</v>
      </c>
      <c r="Y127" s="11">
        <v>1987.2302374382691</v>
      </c>
      <c r="Z127" s="11">
        <v>7284.606696024297</v>
      </c>
      <c r="AA127" s="9" t="s">
        <v>24</v>
      </c>
      <c r="AB127" s="9" t="s">
        <v>96</v>
      </c>
      <c r="AC127" s="9" t="s">
        <v>96</v>
      </c>
      <c r="AD127" s="9" t="s">
        <v>192</v>
      </c>
      <c r="AE127" s="9" t="s">
        <v>239</v>
      </c>
      <c r="AF127" s="9" t="s">
        <v>25</v>
      </c>
      <c r="AG127" s="9" t="s">
        <v>96</v>
      </c>
      <c r="AH127" s="9" t="s">
        <v>96</v>
      </c>
      <c r="AI127" s="9" t="s">
        <v>192</v>
      </c>
      <c r="AJ127" s="9" t="s">
        <v>137</v>
      </c>
      <c r="AK127" s="12">
        <v>0.10989410476042968</v>
      </c>
      <c r="AL127" s="12">
        <v>0</v>
      </c>
      <c r="AM127" s="12">
        <v>0</v>
      </c>
      <c r="AN127" s="12">
        <v>0</v>
      </c>
      <c r="AO127" s="12">
        <v>1.8429711339751132E-3</v>
      </c>
      <c r="AP127" s="12">
        <v>3.5000000000000003E-2</v>
      </c>
      <c r="AQ127" s="12">
        <v>0</v>
      </c>
      <c r="AR127" s="12">
        <v>0</v>
      </c>
      <c r="AS127" s="12">
        <v>0</v>
      </c>
      <c r="AT127" s="12">
        <v>5.4999999999999997E-3</v>
      </c>
      <c r="AU127" s="11">
        <v>96846.937345207116</v>
      </c>
      <c r="AV127" s="11">
        <v>0</v>
      </c>
      <c r="AW127" s="11">
        <v>0</v>
      </c>
      <c r="AX127" s="11">
        <v>0</v>
      </c>
      <c r="AY127" s="11">
        <v>1624.1645566904133</v>
      </c>
      <c r="AZ127" s="11">
        <v>30844.628239810558</v>
      </c>
      <c r="BA127" s="11">
        <v>0</v>
      </c>
      <c r="BB127" s="11">
        <v>0</v>
      </c>
      <c r="BC127" s="11">
        <v>0</v>
      </c>
      <c r="BD127" s="11">
        <v>4847.0130091130868</v>
      </c>
    </row>
    <row r="128" spans="1:56" x14ac:dyDescent="0.25">
      <c r="A128" s="9" t="s">
        <v>2</v>
      </c>
      <c r="B128" s="9" t="s">
        <v>25</v>
      </c>
      <c r="C128" s="9" t="s">
        <v>1840</v>
      </c>
      <c r="D128" s="9" t="str">
        <f>IF(C128="United States",#REF!, "")</f>
        <v/>
      </c>
      <c r="E128" s="9" t="s">
        <v>82</v>
      </c>
      <c r="F128" s="9" t="s">
        <v>1778</v>
      </c>
      <c r="G128" s="9" t="s">
        <v>230</v>
      </c>
      <c r="H128" s="10" t="s">
        <v>4</v>
      </c>
      <c r="I128" s="10" t="s">
        <v>1807</v>
      </c>
      <c r="J128" s="11">
        <v>1886785.7820282998</v>
      </c>
      <c r="K128" s="11">
        <v>1886785.7820282998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17897.755817073979</v>
      </c>
      <c r="V128" s="11">
        <v>0</v>
      </c>
      <c r="W128" s="11">
        <v>0</v>
      </c>
      <c r="X128" s="11">
        <v>0</v>
      </c>
      <c r="Y128" s="11">
        <v>42290.710629628797</v>
      </c>
      <c r="Z128" s="11">
        <v>15215.344318787102</v>
      </c>
      <c r="AA128" s="9" t="s">
        <v>24</v>
      </c>
      <c r="AB128" s="9" t="s">
        <v>96</v>
      </c>
      <c r="AC128" s="9" t="s">
        <v>96</v>
      </c>
      <c r="AD128" s="9" t="s">
        <v>192</v>
      </c>
      <c r="AE128" s="9" t="s">
        <v>244</v>
      </c>
      <c r="AF128" s="9" t="s">
        <v>25</v>
      </c>
      <c r="AG128" s="9" t="s">
        <v>96</v>
      </c>
      <c r="AH128" s="9" t="s">
        <v>96</v>
      </c>
      <c r="AI128" s="9" t="s">
        <v>192</v>
      </c>
      <c r="AJ128" s="9" t="s">
        <v>141</v>
      </c>
      <c r="AK128" s="12">
        <v>6.0779421068617542E-2</v>
      </c>
      <c r="AL128" s="12">
        <v>0</v>
      </c>
      <c r="AM128" s="12">
        <v>0</v>
      </c>
      <c r="AN128" s="12">
        <v>0</v>
      </c>
      <c r="AO128" s="12">
        <v>1.8764797000473881E-2</v>
      </c>
      <c r="AP128" s="12">
        <v>3.5000000000000003E-2</v>
      </c>
      <c r="AQ128" s="12">
        <v>0</v>
      </c>
      <c r="AR128" s="12">
        <v>0</v>
      </c>
      <c r="AS128" s="12">
        <v>0</v>
      </c>
      <c r="AT128" s="12">
        <v>7.4999999999999997E-3</v>
      </c>
      <c r="AU128" s="11">
        <v>114677.74751217887</v>
      </c>
      <c r="AV128" s="11">
        <v>0</v>
      </c>
      <c r="AW128" s="11">
        <v>0</v>
      </c>
      <c r="AX128" s="11">
        <v>0</v>
      </c>
      <c r="AY128" s="11">
        <v>35405.152183141407</v>
      </c>
      <c r="AZ128" s="11">
        <v>66037.502370990493</v>
      </c>
      <c r="BA128" s="11">
        <v>0</v>
      </c>
      <c r="BB128" s="11">
        <v>0</v>
      </c>
      <c r="BC128" s="11">
        <v>0</v>
      </c>
      <c r="BD128" s="11">
        <v>14150.893365212247</v>
      </c>
    </row>
    <row r="129" spans="1:56" x14ac:dyDescent="0.25">
      <c r="A129" s="9" t="s">
        <v>2</v>
      </c>
      <c r="B129" s="9" t="s">
        <v>25</v>
      </c>
      <c r="C129" s="9" t="s">
        <v>1840</v>
      </c>
      <c r="D129" s="9" t="str">
        <f>IF(C129="United States",#REF!, "")</f>
        <v/>
      </c>
      <c r="E129" s="9" t="s">
        <v>98</v>
      </c>
      <c r="F129" s="9" t="s">
        <v>972</v>
      </c>
      <c r="G129" s="9" t="s">
        <v>139</v>
      </c>
      <c r="H129" s="10" t="s">
        <v>4</v>
      </c>
      <c r="I129" s="10" t="s">
        <v>1783</v>
      </c>
      <c r="J129" s="11">
        <v>13672.09</v>
      </c>
      <c r="K129" s="11">
        <v>13672.09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273.13513566473466</v>
      </c>
      <c r="V129" s="11">
        <v>0</v>
      </c>
      <c r="W129" s="11">
        <v>0</v>
      </c>
      <c r="X129" s="11">
        <v>0</v>
      </c>
      <c r="Y129" s="11">
        <v>306.5614803352654</v>
      </c>
      <c r="Z129" s="11">
        <v>112.27378118263994</v>
      </c>
      <c r="AA129" s="9" t="s">
        <v>31</v>
      </c>
      <c r="AB129" s="9" t="s">
        <v>96</v>
      </c>
      <c r="AC129" s="9" t="s">
        <v>96</v>
      </c>
      <c r="AD129" s="9" t="s">
        <v>192</v>
      </c>
      <c r="AE129" s="9" t="s">
        <v>244</v>
      </c>
      <c r="AF129" s="9" t="s">
        <v>25</v>
      </c>
      <c r="AG129" s="9" t="s">
        <v>96</v>
      </c>
      <c r="AH129" s="9" t="s">
        <v>96</v>
      </c>
      <c r="AI129" s="9" t="s">
        <v>192</v>
      </c>
      <c r="AJ129" s="9" t="s">
        <v>141</v>
      </c>
      <c r="AK129" s="12">
        <v>4.9114683691812142E-2</v>
      </c>
      <c r="AL129" s="12">
        <v>0</v>
      </c>
      <c r="AM129" s="12">
        <v>0</v>
      </c>
      <c r="AN129" s="12">
        <v>0</v>
      </c>
      <c r="AO129" s="12">
        <v>1.8764797000473881E-2</v>
      </c>
      <c r="AP129" s="12">
        <v>3.5000000000000003E-2</v>
      </c>
      <c r="AQ129" s="12">
        <v>0</v>
      </c>
      <c r="AR129" s="12">
        <v>0</v>
      </c>
      <c r="AS129" s="12">
        <v>0</v>
      </c>
      <c r="AT129" s="12">
        <v>7.4999999999999997E-3</v>
      </c>
      <c r="AU129" s="11">
        <v>671.50037575598787</v>
      </c>
      <c r="AV129" s="11">
        <v>0</v>
      </c>
      <c r="AW129" s="11">
        <v>0</v>
      </c>
      <c r="AX129" s="11">
        <v>0</v>
      </c>
      <c r="AY129" s="11">
        <v>256.55399342220898</v>
      </c>
      <c r="AZ129" s="11">
        <v>478.52315000000004</v>
      </c>
      <c r="BA129" s="11">
        <v>0</v>
      </c>
      <c r="BB129" s="11">
        <v>0</v>
      </c>
      <c r="BC129" s="11">
        <v>0</v>
      </c>
      <c r="BD129" s="11">
        <v>102.54067499999999</v>
      </c>
    </row>
    <row r="130" spans="1:56" x14ac:dyDescent="0.25">
      <c r="A130" s="9" t="s">
        <v>2</v>
      </c>
      <c r="B130" s="9" t="s">
        <v>21</v>
      </c>
      <c r="C130" s="9" t="s">
        <v>1841</v>
      </c>
      <c r="D130" s="9" t="str">
        <f>IF(C130="United States",#REF!, "")</f>
        <v/>
      </c>
      <c r="E130" s="9" t="s">
        <v>115</v>
      </c>
      <c r="F130" s="9" t="s">
        <v>466</v>
      </c>
      <c r="G130" s="9" t="s">
        <v>163</v>
      </c>
      <c r="H130" s="10" t="s">
        <v>4</v>
      </c>
      <c r="I130" s="10" t="s">
        <v>1783</v>
      </c>
      <c r="J130" s="11">
        <v>160175.70158379889</v>
      </c>
      <c r="K130" s="11">
        <v>160175.70158379889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1233.1180923956031</v>
      </c>
      <c r="V130" s="11">
        <v>7831.1006127461033</v>
      </c>
      <c r="W130" s="11">
        <v>27384.830363590667</v>
      </c>
      <c r="X130" s="11">
        <v>0</v>
      </c>
      <c r="Y130" s="11">
        <v>3594.8763272173483</v>
      </c>
      <c r="Z130" s="11">
        <v>1783.2085355117597</v>
      </c>
      <c r="AA130" s="9" t="s">
        <v>21</v>
      </c>
      <c r="AB130" s="9" t="s">
        <v>75</v>
      </c>
      <c r="AC130" s="9" t="s">
        <v>177</v>
      </c>
      <c r="AD130" s="9" t="s">
        <v>192</v>
      </c>
      <c r="AE130" s="9" t="s">
        <v>236</v>
      </c>
      <c r="AF130" s="9" t="s">
        <v>21</v>
      </c>
      <c r="AG130" s="9" t="s">
        <v>96</v>
      </c>
      <c r="AH130" s="9" t="s">
        <v>101</v>
      </c>
      <c r="AI130" s="9" t="s">
        <v>192</v>
      </c>
      <c r="AJ130" s="9" t="s">
        <v>141</v>
      </c>
      <c r="AK130" s="12">
        <v>2.1610460824397347E-2</v>
      </c>
      <c r="AL130" s="12">
        <v>4.8899999999999999E-2</v>
      </c>
      <c r="AM130" s="12">
        <v>0.17100000000000004</v>
      </c>
      <c r="AN130" s="12">
        <v>0</v>
      </c>
      <c r="AO130" s="12">
        <v>1.8764797000473881E-2</v>
      </c>
      <c r="AP130" s="12">
        <v>7.4999999999999997E-2</v>
      </c>
      <c r="AQ130" s="12">
        <v>0</v>
      </c>
      <c r="AR130" s="12">
        <v>0.3</v>
      </c>
      <c r="AS130" s="12">
        <v>0</v>
      </c>
      <c r="AT130" s="12">
        <v>7.4999999999999997E-3</v>
      </c>
      <c r="AU130" s="11">
        <v>3461.4707240970461</v>
      </c>
      <c r="AV130" s="11">
        <v>7832.5918074477659</v>
      </c>
      <c r="AW130" s="11">
        <v>27390.044970829615</v>
      </c>
      <c r="AX130" s="11">
        <v>0</v>
      </c>
      <c r="AY130" s="11">
        <v>3005.6645246284688</v>
      </c>
      <c r="AZ130" s="11">
        <v>12013.177618784915</v>
      </c>
      <c r="BA130" s="11">
        <v>0</v>
      </c>
      <c r="BB130" s="11">
        <v>48052.710475139662</v>
      </c>
      <c r="BC130" s="11">
        <v>0</v>
      </c>
      <c r="BD130" s="11">
        <v>1201.3177618784916</v>
      </c>
    </row>
    <row r="131" spans="1:56" x14ac:dyDescent="0.25">
      <c r="A131" s="9" t="s">
        <v>2</v>
      </c>
      <c r="B131" s="9" t="s">
        <v>50</v>
      </c>
      <c r="C131" s="9" t="s">
        <v>267</v>
      </c>
      <c r="D131" s="9" t="str">
        <f>IF(C131="United States",#REF!, "")</f>
        <v/>
      </c>
      <c r="E131" s="9" t="s">
        <v>115</v>
      </c>
      <c r="F131" s="9" t="s">
        <v>314</v>
      </c>
      <c r="G131" s="9" t="s">
        <v>143</v>
      </c>
      <c r="H131" s="10" t="s">
        <v>4</v>
      </c>
      <c r="I131" s="10" t="s">
        <v>1807</v>
      </c>
      <c r="J131" s="11">
        <v>206769.79313367818</v>
      </c>
      <c r="K131" s="11">
        <v>206769.79313367821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5818.1993064464659</v>
      </c>
      <c r="V131" s="11">
        <v>0</v>
      </c>
      <c r="W131" s="11">
        <v>0</v>
      </c>
      <c r="X131" s="11">
        <v>0</v>
      </c>
      <c r="Y131" s="11">
        <v>1705.4400430801147</v>
      </c>
      <c r="Z131" s="11">
        <v>1219.9636504734208</v>
      </c>
      <c r="AA131" s="9" t="s">
        <v>24</v>
      </c>
      <c r="AB131" s="9" t="s">
        <v>96</v>
      </c>
      <c r="AC131" s="9" t="s">
        <v>96</v>
      </c>
      <c r="AD131" s="9" t="s">
        <v>192</v>
      </c>
      <c r="AE131" s="9" t="s">
        <v>267</v>
      </c>
      <c r="AF131" s="9" t="s">
        <v>30</v>
      </c>
      <c r="AG131" s="9" t="s">
        <v>96</v>
      </c>
      <c r="AH131" s="9" t="s">
        <v>96</v>
      </c>
      <c r="AI131" s="9" t="s">
        <v>192</v>
      </c>
      <c r="AJ131" s="9" t="s">
        <v>141</v>
      </c>
      <c r="AK131" s="12">
        <v>6.0779421068617542E-2</v>
      </c>
      <c r="AL131" s="12">
        <v>0</v>
      </c>
      <c r="AM131" s="12">
        <v>0</v>
      </c>
      <c r="AN131" s="12">
        <v>0</v>
      </c>
      <c r="AO131" s="12">
        <v>9.801255576140375E-3</v>
      </c>
      <c r="AP131" s="12">
        <v>7.4999999999999997E-2</v>
      </c>
      <c r="AQ131" s="12">
        <v>0</v>
      </c>
      <c r="AR131" s="12">
        <v>0</v>
      </c>
      <c r="AS131" s="12">
        <v>0</v>
      </c>
      <c r="AT131" s="12">
        <v>7.4999999999999997E-3</v>
      </c>
      <c r="AU131" s="11">
        <v>12567.34832114277</v>
      </c>
      <c r="AV131" s="11">
        <v>0</v>
      </c>
      <c r="AW131" s="11">
        <v>0</v>
      </c>
      <c r="AX131" s="11">
        <v>0</v>
      </c>
      <c r="AY131" s="11">
        <v>2026.6035879288549</v>
      </c>
      <c r="AZ131" s="11">
        <v>15507.734485025863</v>
      </c>
      <c r="BA131" s="11">
        <v>0</v>
      </c>
      <c r="BB131" s="11">
        <v>0</v>
      </c>
      <c r="BC131" s="11">
        <v>0</v>
      </c>
      <c r="BD131" s="11">
        <v>1550.7734485025862</v>
      </c>
    </row>
    <row r="132" spans="1:56" x14ac:dyDescent="0.25">
      <c r="A132" s="9" t="s">
        <v>9</v>
      </c>
      <c r="B132" s="9" t="s">
        <v>50</v>
      </c>
      <c r="C132" s="9" t="s">
        <v>267</v>
      </c>
      <c r="D132" s="9" t="str">
        <f>IF(C132="United States",#REF!, "")</f>
        <v/>
      </c>
      <c r="E132" s="9" t="s">
        <v>115</v>
      </c>
      <c r="F132" s="9" t="s">
        <v>872</v>
      </c>
      <c r="G132" s="9" t="s">
        <v>194</v>
      </c>
      <c r="H132" s="10" t="s">
        <v>4</v>
      </c>
      <c r="I132" s="10" t="s">
        <v>1807</v>
      </c>
      <c r="J132" s="11">
        <v>242179.66090389327</v>
      </c>
      <c r="K132" s="11">
        <v>242179.66090389327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9682.3653841611631</v>
      </c>
      <c r="V132" s="11">
        <v>0</v>
      </c>
      <c r="W132" s="11">
        <v>0</v>
      </c>
      <c r="X132" s="11">
        <v>0</v>
      </c>
      <c r="Y132" s="11">
        <v>2838.3230845701182</v>
      </c>
      <c r="Z132" s="11">
        <v>2025.6955475933355</v>
      </c>
      <c r="AA132" s="9" t="s">
        <v>24</v>
      </c>
      <c r="AB132" s="9" t="s">
        <v>96</v>
      </c>
      <c r="AC132" s="9" t="s">
        <v>96</v>
      </c>
      <c r="AD132" s="9" t="s">
        <v>192</v>
      </c>
      <c r="AE132" s="9" t="s">
        <v>267</v>
      </c>
      <c r="AF132" s="9" t="s">
        <v>30</v>
      </c>
      <c r="AG132" s="9" t="s">
        <v>96</v>
      </c>
      <c r="AH132" s="9" t="s">
        <v>96</v>
      </c>
      <c r="AI132" s="9" t="s">
        <v>192</v>
      </c>
      <c r="AJ132" s="9" t="s">
        <v>141</v>
      </c>
      <c r="AK132" s="12">
        <v>0.12155884213723507</v>
      </c>
      <c r="AL132" s="12">
        <v>0</v>
      </c>
      <c r="AM132" s="12">
        <v>0</v>
      </c>
      <c r="AN132" s="12">
        <v>0</v>
      </c>
      <c r="AO132" s="12">
        <v>9.801255576140375E-3</v>
      </c>
      <c r="AP132" s="12">
        <v>7.4999999999999997E-2</v>
      </c>
      <c r="AQ132" s="12">
        <v>0</v>
      </c>
      <c r="AR132" s="12">
        <v>0</v>
      </c>
      <c r="AS132" s="12">
        <v>0</v>
      </c>
      <c r="AT132" s="12">
        <v>7.4999999999999997E-3</v>
      </c>
      <c r="AU132" s="11">
        <v>29439.079168665481</v>
      </c>
      <c r="AV132" s="11">
        <v>0</v>
      </c>
      <c r="AW132" s="11">
        <v>0</v>
      </c>
      <c r="AX132" s="11">
        <v>0</v>
      </c>
      <c r="AY132" s="11">
        <v>2373.6647518620689</v>
      </c>
      <c r="AZ132" s="11">
        <v>18163.474567791993</v>
      </c>
      <c r="BA132" s="11">
        <v>0</v>
      </c>
      <c r="BB132" s="11">
        <v>0</v>
      </c>
      <c r="BC132" s="11">
        <v>0</v>
      </c>
      <c r="BD132" s="11">
        <v>1816.3474567791993</v>
      </c>
    </row>
    <row r="133" spans="1:56" x14ac:dyDescent="0.25">
      <c r="A133" s="9" t="s">
        <v>9</v>
      </c>
      <c r="B133" s="9" t="s">
        <v>25</v>
      </c>
      <c r="C133" s="9" t="s">
        <v>1842</v>
      </c>
      <c r="D133" s="9" t="str">
        <f>IF(C133="United States",#REF!, "")</f>
        <v/>
      </c>
      <c r="E133" s="9" t="s">
        <v>82</v>
      </c>
      <c r="F133" s="9" t="s">
        <v>1404</v>
      </c>
      <c r="G133" s="9" t="s">
        <v>282</v>
      </c>
      <c r="H133" s="10" t="s">
        <v>4</v>
      </c>
      <c r="I133" s="10" t="s">
        <v>1783</v>
      </c>
      <c r="J133" s="11">
        <v>1133975.1280186025</v>
      </c>
      <c r="K133" s="11">
        <v>1133975.1280186025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35218.488166434843</v>
      </c>
      <c r="V133" s="11">
        <v>0</v>
      </c>
      <c r="W133" s="11">
        <v>0</v>
      </c>
      <c r="X133" s="11">
        <v>0</v>
      </c>
      <c r="Y133" s="11">
        <v>8375.1674149971441</v>
      </c>
      <c r="Z133" s="11">
        <v>36456.908418568011</v>
      </c>
      <c r="AA133" s="9" t="s">
        <v>24</v>
      </c>
      <c r="AB133" s="9" t="s">
        <v>96</v>
      </c>
      <c r="AC133" s="9" t="s">
        <v>96</v>
      </c>
      <c r="AD133" s="9" t="s">
        <v>192</v>
      </c>
      <c r="AE133" s="9" t="s">
        <v>239</v>
      </c>
      <c r="AF133" s="9" t="s">
        <v>25</v>
      </c>
      <c r="AG133" s="9" t="s">
        <v>96</v>
      </c>
      <c r="AH133" s="9" t="s">
        <v>96</v>
      </c>
      <c r="AI133" s="9" t="s">
        <v>192</v>
      </c>
      <c r="AJ133" s="9" t="s">
        <v>137</v>
      </c>
      <c r="AK133" s="12">
        <v>0.12155884213723507</v>
      </c>
      <c r="AL133" s="12">
        <v>0</v>
      </c>
      <c r="AM133" s="12">
        <v>0</v>
      </c>
      <c r="AN133" s="12">
        <v>0</v>
      </c>
      <c r="AO133" s="12">
        <v>1.8429711339751132E-3</v>
      </c>
      <c r="AP133" s="12">
        <v>3.5000000000000003E-2</v>
      </c>
      <c r="AQ133" s="12">
        <v>0</v>
      </c>
      <c r="AR133" s="12">
        <v>0</v>
      </c>
      <c r="AS133" s="12">
        <v>0</v>
      </c>
      <c r="AT133" s="12">
        <v>5.4999999999999997E-3</v>
      </c>
      <c r="AU133" s="11">
        <v>137844.70357436422</v>
      </c>
      <c r="AV133" s="11">
        <v>0</v>
      </c>
      <c r="AW133" s="11">
        <v>0</v>
      </c>
      <c r="AX133" s="11">
        <v>0</v>
      </c>
      <c r="AY133" s="11">
        <v>2089.8834275840181</v>
      </c>
      <c r="AZ133" s="11">
        <v>39689.129480651092</v>
      </c>
      <c r="BA133" s="11">
        <v>0</v>
      </c>
      <c r="BB133" s="11">
        <v>0</v>
      </c>
      <c r="BC133" s="11">
        <v>0</v>
      </c>
      <c r="BD133" s="11">
        <v>6236.8632041023129</v>
      </c>
    </row>
    <row r="134" spans="1:56" x14ac:dyDescent="0.25">
      <c r="A134" s="9" t="s">
        <v>9</v>
      </c>
      <c r="B134" s="9" t="s">
        <v>25</v>
      </c>
      <c r="C134" s="9" t="s">
        <v>1842</v>
      </c>
      <c r="D134" s="9" t="str">
        <f>IF(C134="United States",#REF!, "")</f>
        <v/>
      </c>
      <c r="E134" s="9" t="s">
        <v>82</v>
      </c>
      <c r="F134" s="9" t="s">
        <v>1722</v>
      </c>
      <c r="G134" s="9" t="s">
        <v>297</v>
      </c>
      <c r="H134" s="10" t="s">
        <v>4</v>
      </c>
      <c r="I134" s="10" t="s">
        <v>1807</v>
      </c>
      <c r="J134" s="11">
        <v>440447.69250781072</v>
      </c>
      <c r="K134" s="11">
        <v>440447.69250781072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14821.038765382305</v>
      </c>
      <c r="V134" s="11">
        <v>0</v>
      </c>
      <c r="W134" s="11">
        <v>0</v>
      </c>
      <c r="X134" s="11">
        <v>0</v>
      </c>
      <c r="Y134" s="11">
        <v>3524.5317839208342</v>
      </c>
      <c r="Z134" s="11">
        <v>15342.204650696865</v>
      </c>
      <c r="AA134" s="9" t="s">
        <v>24</v>
      </c>
      <c r="AB134" s="9" t="s">
        <v>96</v>
      </c>
      <c r="AC134" s="9" t="s">
        <v>96</v>
      </c>
      <c r="AD134" s="9" t="s">
        <v>192</v>
      </c>
      <c r="AE134" s="9" t="s">
        <v>239</v>
      </c>
      <c r="AF134" s="9" t="s">
        <v>25</v>
      </c>
      <c r="AG134" s="9" t="s">
        <v>96</v>
      </c>
      <c r="AH134" s="9" t="s">
        <v>96</v>
      </c>
      <c r="AI134" s="9" t="s">
        <v>192</v>
      </c>
      <c r="AJ134" s="9" t="s">
        <v>137</v>
      </c>
      <c r="AK134" s="12">
        <v>0.12155884213723507</v>
      </c>
      <c r="AL134" s="12">
        <v>0</v>
      </c>
      <c r="AM134" s="12">
        <v>0</v>
      </c>
      <c r="AN134" s="12">
        <v>0</v>
      </c>
      <c r="AO134" s="12">
        <v>1.8429711339751132E-3</v>
      </c>
      <c r="AP134" s="12">
        <v>3.5000000000000003E-2</v>
      </c>
      <c r="AQ134" s="12">
        <v>0</v>
      </c>
      <c r="AR134" s="12">
        <v>0</v>
      </c>
      <c r="AS134" s="12">
        <v>0</v>
      </c>
      <c r="AT134" s="12">
        <v>5.4999999999999997E-3</v>
      </c>
      <c r="AU134" s="11">
        <v>53540.31152326642</v>
      </c>
      <c r="AV134" s="11">
        <v>0</v>
      </c>
      <c r="AW134" s="11">
        <v>0</v>
      </c>
      <c r="AX134" s="11">
        <v>0</v>
      </c>
      <c r="AY134" s="11">
        <v>811.73238331784194</v>
      </c>
      <c r="AZ134" s="11">
        <v>15415.669237773376</v>
      </c>
      <c r="BA134" s="11">
        <v>0</v>
      </c>
      <c r="BB134" s="11">
        <v>0</v>
      </c>
      <c r="BC134" s="11">
        <v>0</v>
      </c>
      <c r="BD134" s="11">
        <v>2422.462308792959</v>
      </c>
    </row>
    <row r="135" spans="1:56" x14ac:dyDescent="0.25">
      <c r="A135" s="9" t="s">
        <v>2</v>
      </c>
      <c r="B135" s="9" t="s">
        <v>25</v>
      </c>
      <c r="C135" s="9" t="s">
        <v>1842</v>
      </c>
      <c r="D135" s="9" t="str">
        <f>IF(C135="United States",#REF!, "")</f>
        <v/>
      </c>
      <c r="E135" s="9" t="s">
        <v>82</v>
      </c>
      <c r="F135" s="9" t="s">
        <v>1464</v>
      </c>
      <c r="G135" s="9" t="s">
        <v>230</v>
      </c>
      <c r="H135" s="10" t="s">
        <v>4</v>
      </c>
      <c r="I135" s="10" t="s">
        <v>1783</v>
      </c>
      <c r="J135" s="11">
        <v>120954.55740000001</v>
      </c>
      <c r="K135" s="11">
        <v>120954.55740000001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1143.2876670316966</v>
      </c>
      <c r="V135" s="11">
        <v>0</v>
      </c>
      <c r="W135" s="11">
        <v>0</v>
      </c>
      <c r="X135" s="11">
        <v>0</v>
      </c>
      <c r="Y135" s="11">
        <v>271.88065454830303</v>
      </c>
      <c r="Z135" s="11">
        <v>1183.4901480176793</v>
      </c>
      <c r="AA135" s="9" t="s">
        <v>24</v>
      </c>
      <c r="AB135" s="9" t="s">
        <v>96</v>
      </c>
      <c r="AC135" s="9" t="s">
        <v>96</v>
      </c>
      <c r="AD135" s="9" t="s">
        <v>192</v>
      </c>
      <c r="AE135" s="9" t="s">
        <v>239</v>
      </c>
      <c r="AF135" s="9" t="s">
        <v>25</v>
      </c>
      <c r="AG135" s="9" t="s">
        <v>96</v>
      </c>
      <c r="AH135" s="9" t="s">
        <v>96</v>
      </c>
      <c r="AI135" s="9" t="s">
        <v>192</v>
      </c>
      <c r="AJ135" s="9" t="s">
        <v>137</v>
      </c>
      <c r="AK135" s="12">
        <v>6.0779421068617542E-2</v>
      </c>
      <c r="AL135" s="12">
        <v>0</v>
      </c>
      <c r="AM135" s="12">
        <v>0</v>
      </c>
      <c r="AN135" s="12">
        <v>0</v>
      </c>
      <c r="AO135" s="12">
        <v>1.8429711339751132E-3</v>
      </c>
      <c r="AP135" s="12">
        <v>3.5000000000000003E-2</v>
      </c>
      <c r="AQ135" s="12">
        <v>0</v>
      </c>
      <c r="AR135" s="12">
        <v>0</v>
      </c>
      <c r="AS135" s="12">
        <v>0</v>
      </c>
      <c r="AT135" s="12">
        <v>5.4999999999999997E-3</v>
      </c>
      <c r="AU135" s="11">
        <v>7351.5479743828701</v>
      </c>
      <c r="AV135" s="11">
        <v>0</v>
      </c>
      <c r="AW135" s="11">
        <v>0</v>
      </c>
      <c r="AX135" s="11">
        <v>0</v>
      </c>
      <c r="AY135" s="11">
        <v>222.91575781093593</v>
      </c>
      <c r="AZ135" s="11">
        <v>4233.409509000001</v>
      </c>
      <c r="BA135" s="11">
        <v>0</v>
      </c>
      <c r="BB135" s="11">
        <v>0</v>
      </c>
      <c r="BC135" s="11">
        <v>0</v>
      </c>
      <c r="BD135" s="11">
        <v>665.25006569999994</v>
      </c>
    </row>
    <row r="136" spans="1:56" x14ac:dyDescent="0.25">
      <c r="A136" s="9" t="s">
        <v>2</v>
      </c>
      <c r="B136" s="9" t="s">
        <v>25</v>
      </c>
      <c r="C136" s="9" t="s">
        <v>1842</v>
      </c>
      <c r="D136" s="9" t="str">
        <f>IF(C136="United States",#REF!, "")</f>
        <v/>
      </c>
      <c r="E136" s="9" t="s">
        <v>115</v>
      </c>
      <c r="F136" s="9" t="s">
        <v>458</v>
      </c>
      <c r="G136" s="9" t="s">
        <v>163</v>
      </c>
      <c r="H136" s="10" t="s">
        <v>4</v>
      </c>
      <c r="I136" s="10" t="s">
        <v>1783</v>
      </c>
      <c r="J136" s="11">
        <v>359829.84510977211</v>
      </c>
      <c r="K136" s="11">
        <v>359829.84510977211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3401.1866356011178</v>
      </c>
      <c r="V136" s="11">
        <v>0</v>
      </c>
      <c r="W136" s="11">
        <v>0</v>
      </c>
      <c r="X136" s="11">
        <v>0</v>
      </c>
      <c r="Y136" s="11">
        <v>808.82255218321666</v>
      </c>
      <c r="Z136" s="11">
        <v>3520.7857050133998</v>
      </c>
      <c r="AA136" s="9" t="s">
        <v>24</v>
      </c>
      <c r="AB136" s="9" t="s">
        <v>96</v>
      </c>
      <c r="AC136" s="9" t="s">
        <v>96</v>
      </c>
      <c r="AD136" s="9" t="s">
        <v>192</v>
      </c>
      <c r="AE136" s="9" t="s">
        <v>239</v>
      </c>
      <c r="AF136" s="9" t="s">
        <v>25</v>
      </c>
      <c r="AG136" s="9" t="s">
        <v>96</v>
      </c>
      <c r="AH136" s="9" t="s">
        <v>96</v>
      </c>
      <c r="AI136" s="9" t="s">
        <v>192</v>
      </c>
      <c r="AJ136" s="9" t="s">
        <v>137</v>
      </c>
      <c r="AK136" s="12">
        <v>6.0779421068617542E-2</v>
      </c>
      <c r="AL136" s="12">
        <v>0</v>
      </c>
      <c r="AM136" s="12">
        <v>0</v>
      </c>
      <c r="AN136" s="12">
        <v>0</v>
      </c>
      <c r="AO136" s="12">
        <v>1.8429711339751132E-3</v>
      </c>
      <c r="AP136" s="12">
        <v>3.5000000000000003E-2</v>
      </c>
      <c r="AQ136" s="12">
        <v>0</v>
      </c>
      <c r="AR136" s="12">
        <v>0</v>
      </c>
      <c r="AS136" s="12">
        <v>0</v>
      </c>
      <c r="AT136" s="12">
        <v>5.4999999999999997E-3</v>
      </c>
      <c r="AU136" s="11">
        <v>21870.249668982269</v>
      </c>
      <c r="AV136" s="11">
        <v>0</v>
      </c>
      <c r="AW136" s="11">
        <v>0</v>
      </c>
      <c r="AX136" s="11">
        <v>0</v>
      </c>
      <c r="AY136" s="11">
        <v>663.15601768004603</v>
      </c>
      <c r="AZ136" s="11">
        <v>12594.044578842026</v>
      </c>
      <c r="BA136" s="11">
        <v>0</v>
      </c>
      <c r="BB136" s="11">
        <v>0</v>
      </c>
      <c r="BC136" s="11">
        <v>0</v>
      </c>
      <c r="BD136" s="11">
        <v>1979.0641481037464</v>
      </c>
    </row>
    <row r="137" spans="1:56" x14ac:dyDescent="0.25">
      <c r="A137" s="9" t="s">
        <v>2</v>
      </c>
      <c r="B137" s="9" t="s">
        <v>25</v>
      </c>
      <c r="C137" s="9" t="s">
        <v>1842</v>
      </c>
      <c r="D137" s="9" t="str">
        <f>IF(C137="United States",#REF!, "")</f>
        <v/>
      </c>
      <c r="E137" s="9" t="s">
        <v>82</v>
      </c>
      <c r="F137" s="9" t="s">
        <v>306</v>
      </c>
      <c r="G137" s="9" t="s">
        <v>230</v>
      </c>
      <c r="H137" s="10" t="s">
        <v>4</v>
      </c>
      <c r="I137" s="10" t="s">
        <v>1783</v>
      </c>
      <c r="J137" s="11">
        <v>424862.06042902271</v>
      </c>
      <c r="K137" s="11">
        <v>424862.06042902271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4015.884678671704</v>
      </c>
      <c r="V137" s="11">
        <v>0</v>
      </c>
      <c r="W137" s="11">
        <v>0</v>
      </c>
      <c r="X137" s="11">
        <v>0</v>
      </c>
      <c r="Y137" s="11">
        <v>955.00142834786175</v>
      </c>
      <c r="Z137" s="11">
        <v>4157.0989435429092</v>
      </c>
      <c r="AA137" s="9" t="s">
        <v>24</v>
      </c>
      <c r="AB137" s="9" t="s">
        <v>96</v>
      </c>
      <c r="AC137" s="9" t="s">
        <v>96</v>
      </c>
      <c r="AD137" s="9" t="s">
        <v>192</v>
      </c>
      <c r="AE137" s="9" t="s">
        <v>239</v>
      </c>
      <c r="AF137" s="9" t="s">
        <v>25</v>
      </c>
      <c r="AG137" s="9" t="s">
        <v>96</v>
      </c>
      <c r="AH137" s="9" t="s">
        <v>96</v>
      </c>
      <c r="AI137" s="9" t="s">
        <v>192</v>
      </c>
      <c r="AJ137" s="9" t="s">
        <v>137</v>
      </c>
      <c r="AK137" s="12">
        <v>6.0779421068617542E-2</v>
      </c>
      <c r="AL137" s="12">
        <v>0</v>
      </c>
      <c r="AM137" s="12">
        <v>0</v>
      </c>
      <c r="AN137" s="12">
        <v>0</v>
      </c>
      <c r="AO137" s="12">
        <v>1.8429711339751132E-3</v>
      </c>
      <c r="AP137" s="12">
        <v>3.5000000000000003E-2</v>
      </c>
      <c r="AQ137" s="12">
        <v>0</v>
      </c>
      <c r="AR137" s="12">
        <v>0</v>
      </c>
      <c r="AS137" s="12">
        <v>0</v>
      </c>
      <c r="AT137" s="12">
        <v>5.4999999999999997E-3</v>
      </c>
      <c r="AU137" s="11">
        <v>25822.870066896001</v>
      </c>
      <c r="AV137" s="11">
        <v>0</v>
      </c>
      <c r="AW137" s="11">
        <v>0</v>
      </c>
      <c r="AX137" s="11">
        <v>0</v>
      </c>
      <c r="AY137" s="11">
        <v>783.00851329187901</v>
      </c>
      <c r="AZ137" s="11">
        <v>14870.172115015795</v>
      </c>
      <c r="BA137" s="11">
        <v>0</v>
      </c>
      <c r="BB137" s="11">
        <v>0</v>
      </c>
      <c r="BC137" s="11">
        <v>0</v>
      </c>
      <c r="BD137" s="11">
        <v>2336.7413323596247</v>
      </c>
    </row>
    <row r="138" spans="1:56" x14ac:dyDescent="0.25">
      <c r="A138" s="9" t="s">
        <v>2</v>
      </c>
      <c r="B138" s="9" t="s">
        <v>25</v>
      </c>
      <c r="C138" s="9" t="s">
        <v>1842</v>
      </c>
      <c r="D138" s="9" t="str">
        <f>IF(C138="United States",#REF!, "")</f>
        <v/>
      </c>
      <c r="E138" s="9" t="s">
        <v>82</v>
      </c>
      <c r="F138" s="9" t="s">
        <v>350</v>
      </c>
      <c r="G138" s="9" t="s">
        <v>230</v>
      </c>
      <c r="H138" s="10" t="s">
        <v>4</v>
      </c>
      <c r="I138" s="10" t="s">
        <v>1807</v>
      </c>
      <c r="J138" s="11">
        <v>487604.27459676506</v>
      </c>
      <c r="K138" s="11">
        <v>487604.27459676506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4608.9371539333024</v>
      </c>
      <c r="V138" s="11">
        <v>0</v>
      </c>
      <c r="W138" s="11">
        <v>0</v>
      </c>
      <c r="X138" s="11">
        <v>0</v>
      </c>
      <c r="Y138" s="11">
        <v>1096.0328588488471</v>
      </c>
      <c r="Z138" s="11">
        <v>4771.0054711553885</v>
      </c>
      <c r="AA138" s="9" t="s">
        <v>24</v>
      </c>
      <c r="AB138" s="9" t="s">
        <v>96</v>
      </c>
      <c r="AC138" s="9" t="s">
        <v>96</v>
      </c>
      <c r="AD138" s="9" t="s">
        <v>192</v>
      </c>
      <c r="AE138" s="9" t="s">
        <v>239</v>
      </c>
      <c r="AF138" s="9" t="s">
        <v>25</v>
      </c>
      <c r="AG138" s="9" t="s">
        <v>96</v>
      </c>
      <c r="AH138" s="9" t="s">
        <v>96</v>
      </c>
      <c r="AI138" s="9" t="s">
        <v>192</v>
      </c>
      <c r="AJ138" s="9" t="s">
        <v>137</v>
      </c>
      <c r="AK138" s="12">
        <v>6.0779421068617542E-2</v>
      </c>
      <c r="AL138" s="12">
        <v>0</v>
      </c>
      <c r="AM138" s="12">
        <v>0</v>
      </c>
      <c r="AN138" s="12">
        <v>0</v>
      </c>
      <c r="AO138" s="12">
        <v>1.8429711339751132E-3</v>
      </c>
      <c r="AP138" s="12">
        <v>3.5000000000000003E-2</v>
      </c>
      <c r="AQ138" s="12">
        <v>0</v>
      </c>
      <c r="AR138" s="12">
        <v>0</v>
      </c>
      <c r="AS138" s="12">
        <v>0</v>
      </c>
      <c r="AT138" s="12">
        <v>5.4999999999999997E-3</v>
      </c>
      <c r="AU138" s="11">
        <v>29636.305520574595</v>
      </c>
      <c r="AV138" s="11">
        <v>0</v>
      </c>
      <c r="AW138" s="11">
        <v>0</v>
      </c>
      <c r="AX138" s="11">
        <v>0</v>
      </c>
      <c r="AY138" s="11">
        <v>898.64060288471262</v>
      </c>
      <c r="AZ138" s="11">
        <v>17066.14961088678</v>
      </c>
      <c r="BA138" s="11">
        <v>0</v>
      </c>
      <c r="BB138" s="11">
        <v>0</v>
      </c>
      <c r="BC138" s="11">
        <v>0</v>
      </c>
      <c r="BD138" s="11">
        <v>2681.8235102822077</v>
      </c>
    </row>
    <row r="139" spans="1:56" x14ac:dyDescent="0.25">
      <c r="A139" s="9" t="s">
        <v>2</v>
      </c>
      <c r="B139" s="9" t="s">
        <v>25</v>
      </c>
      <c r="C139" s="9" t="s">
        <v>1842</v>
      </c>
      <c r="D139" s="9" t="str">
        <f>IF(C139="United States",#REF!, "")</f>
        <v/>
      </c>
      <c r="E139" s="9" t="s">
        <v>82</v>
      </c>
      <c r="F139" s="9" t="s">
        <v>352</v>
      </c>
      <c r="G139" s="9" t="s">
        <v>230</v>
      </c>
      <c r="H139" s="10" t="s">
        <v>4</v>
      </c>
      <c r="I139" s="10" t="s">
        <v>1783</v>
      </c>
      <c r="J139" s="11">
        <v>73361.248185537566</v>
      </c>
      <c r="K139" s="11">
        <v>73361.248185537566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693.42579636091114</v>
      </c>
      <c r="V139" s="11">
        <v>0</v>
      </c>
      <c r="W139" s="11">
        <v>0</v>
      </c>
      <c r="X139" s="11">
        <v>0</v>
      </c>
      <c r="Y139" s="11">
        <v>164.90080740987827</v>
      </c>
      <c r="Z139" s="11">
        <v>717.80936857748793</v>
      </c>
      <c r="AA139" s="9" t="s">
        <v>24</v>
      </c>
      <c r="AB139" s="9" t="s">
        <v>96</v>
      </c>
      <c r="AC139" s="9" t="s">
        <v>96</v>
      </c>
      <c r="AD139" s="9" t="s">
        <v>192</v>
      </c>
      <c r="AE139" s="9" t="s">
        <v>239</v>
      </c>
      <c r="AF139" s="9" t="s">
        <v>25</v>
      </c>
      <c r="AG139" s="9" t="s">
        <v>96</v>
      </c>
      <c r="AH139" s="9" t="s">
        <v>96</v>
      </c>
      <c r="AI139" s="9" t="s">
        <v>192</v>
      </c>
      <c r="AJ139" s="9" t="s">
        <v>137</v>
      </c>
      <c r="AK139" s="12">
        <v>6.0779421068617542E-2</v>
      </c>
      <c r="AL139" s="12">
        <v>0</v>
      </c>
      <c r="AM139" s="12">
        <v>0</v>
      </c>
      <c r="AN139" s="12">
        <v>0</v>
      </c>
      <c r="AO139" s="12">
        <v>1.8429711339751132E-3</v>
      </c>
      <c r="AP139" s="12">
        <v>3.5000000000000003E-2</v>
      </c>
      <c r="AQ139" s="12">
        <v>0</v>
      </c>
      <c r="AR139" s="12">
        <v>0</v>
      </c>
      <c r="AS139" s="12">
        <v>0</v>
      </c>
      <c r="AT139" s="12">
        <v>5.4999999999999997E-3</v>
      </c>
      <c r="AU139" s="11">
        <v>4458.8541935881422</v>
      </c>
      <c r="AV139" s="11">
        <v>0</v>
      </c>
      <c r="AW139" s="11">
        <v>0</v>
      </c>
      <c r="AX139" s="11">
        <v>0</v>
      </c>
      <c r="AY139" s="11">
        <v>135.20266275832989</v>
      </c>
      <c r="AZ139" s="11">
        <v>2567.643686493815</v>
      </c>
      <c r="BA139" s="11">
        <v>0</v>
      </c>
      <c r="BB139" s="11">
        <v>0</v>
      </c>
      <c r="BC139" s="11">
        <v>0</v>
      </c>
      <c r="BD139" s="11">
        <v>403.48686502045661</v>
      </c>
    </row>
    <row r="140" spans="1:56" x14ac:dyDescent="0.25">
      <c r="A140" s="9" t="s">
        <v>2</v>
      </c>
      <c r="B140" s="9" t="s">
        <v>25</v>
      </c>
      <c r="C140" s="9" t="s">
        <v>1842</v>
      </c>
      <c r="D140" s="9" t="str">
        <f>IF(C140="United States",#REF!, "")</f>
        <v/>
      </c>
      <c r="E140" s="9" t="s">
        <v>82</v>
      </c>
      <c r="F140" s="9" t="s">
        <v>356</v>
      </c>
      <c r="G140" s="9" t="s">
        <v>230</v>
      </c>
      <c r="H140" s="10" t="s">
        <v>4</v>
      </c>
      <c r="I140" s="10" t="s">
        <v>1783</v>
      </c>
      <c r="J140" s="11">
        <v>644658.20409624372</v>
      </c>
      <c r="K140" s="11">
        <v>644658.20409624372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6093.4436042509788</v>
      </c>
      <c r="V140" s="11">
        <v>0</v>
      </c>
      <c r="W140" s="11">
        <v>0</v>
      </c>
      <c r="X140" s="11">
        <v>0</v>
      </c>
      <c r="Y140" s="11">
        <v>1449.0573836750716</v>
      </c>
      <c r="Z140" s="11">
        <v>6307.7129939270453</v>
      </c>
      <c r="AA140" s="9" t="s">
        <v>24</v>
      </c>
      <c r="AB140" s="9" t="s">
        <v>96</v>
      </c>
      <c r="AC140" s="9" t="s">
        <v>96</v>
      </c>
      <c r="AD140" s="9" t="s">
        <v>192</v>
      </c>
      <c r="AE140" s="9" t="s">
        <v>239</v>
      </c>
      <c r="AF140" s="9" t="s">
        <v>25</v>
      </c>
      <c r="AG140" s="9" t="s">
        <v>96</v>
      </c>
      <c r="AH140" s="9" t="s">
        <v>96</v>
      </c>
      <c r="AI140" s="9" t="s">
        <v>192</v>
      </c>
      <c r="AJ140" s="9" t="s">
        <v>137</v>
      </c>
      <c r="AK140" s="12">
        <v>6.0779421068617542E-2</v>
      </c>
      <c r="AL140" s="12">
        <v>0</v>
      </c>
      <c r="AM140" s="12">
        <v>0</v>
      </c>
      <c r="AN140" s="12">
        <v>0</v>
      </c>
      <c r="AO140" s="12">
        <v>1.8429711339751132E-3</v>
      </c>
      <c r="AP140" s="12">
        <v>3.5000000000000003E-2</v>
      </c>
      <c r="AQ140" s="12">
        <v>0</v>
      </c>
      <c r="AR140" s="12">
        <v>0</v>
      </c>
      <c r="AS140" s="12">
        <v>0</v>
      </c>
      <c r="AT140" s="12">
        <v>5.4999999999999997E-3</v>
      </c>
      <c r="AU140" s="11">
        <v>39181.952432104386</v>
      </c>
      <c r="AV140" s="11">
        <v>0</v>
      </c>
      <c r="AW140" s="11">
        <v>0</v>
      </c>
      <c r="AX140" s="11">
        <v>0</v>
      </c>
      <c r="AY140" s="11">
        <v>1188.0864614296142</v>
      </c>
      <c r="AZ140" s="11">
        <v>22563.037143368532</v>
      </c>
      <c r="BA140" s="11">
        <v>0</v>
      </c>
      <c r="BB140" s="11">
        <v>0</v>
      </c>
      <c r="BC140" s="11">
        <v>0</v>
      </c>
      <c r="BD140" s="11">
        <v>3545.6201225293403</v>
      </c>
    </row>
    <row r="141" spans="1:56" x14ac:dyDescent="0.25">
      <c r="A141" s="9" t="s">
        <v>2</v>
      </c>
      <c r="B141" s="9" t="s">
        <v>25</v>
      </c>
      <c r="C141" s="9" t="s">
        <v>1842</v>
      </c>
      <c r="D141" s="9" t="str">
        <f>IF(C141="United States",#REF!, "")</f>
        <v/>
      </c>
      <c r="E141" s="9" t="s">
        <v>82</v>
      </c>
      <c r="F141" s="9" t="s">
        <v>364</v>
      </c>
      <c r="G141" s="9" t="s">
        <v>230</v>
      </c>
      <c r="H141" s="10" t="s">
        <v>4</v>
      </c>
      <c r="I141" s="10" t="s">
        <v>1783</v>
      </c>
      <c r="J141" s="11">
        <v>1289934.960787765</v>
      </c>
      <c r="K141" s="11">
        <v>1289934.9607877648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12192.733896454793</v>
      </c>
      <c r="V141" s="11">
        <v>0</v>
      </c>
      <c r="W141" s="11">
        <v>0</v>
      </c>
      <c r="X141" s="11">
        <v>0</v>
      </c>
      <c r="Y141" s="11">
        <v>2899.5051447620549</v>
      </c>
      <c r="Z141" s="11">
        <v>12621.478268299548</v>
      </c>
      <c r="AA141" s="9" t="s">
        <v>24</v>
      </c>
      <c r="AB141" s="9" t="s">
        <v>96</v>
      </c>
      <c r="AC141" s="9" t="s">
        <v>96</v>
      </c>
      <c r="AD141" s="9" t="s">
        <v>192</v>
      </c>
      <c r="AE141" s="9" t="s">
        <v>239</v>
      </c>
      <c r="AF141" s="9" t="s">
        <v>25</v>
      </c>
      <c r="AG141" s="9" t="s">
        <v>96</v>
      </c>
      <c r="AH141" s="9" t="s">
        <v>96</v>
      </c>
      <c r="AI141" s="9" t="s">
        <v>192</v>
      </c>
      <c r="AJ141" s="9" t="s">
        <v>137</v>
      </c>
      <c r="AK141" s="12">
        <v>6.0779421068617542E-2</v>
      </c>
      <c r="AL141" s="12">
        <v>0</v>
      </c>
      <c r="AM141" s="12">
        <v>0</v>
      </c>
      <c r="AN141" s="12">
        <v>0</v>
      </c>
      <c r="AO141" s="12">
        <v>1.8429711339751132E-3</v>
      </c>
      <c r="AP141" s="12">
        <v>3.5000000000000003E-2</v>
      </c>
      <c r="AQ141" s="12">
        <v>0</v>
      </c>
      <c r="AR141" s="12">
        <v>0</v>
      </c>
      <c r="AS141" s="12">
        <v>0</v>
      </c>
      <c r="AT141" s="12">
        <v>5.4999999999999997E-3</v>
      </c>
      <c r="AU141" s="11">
        <v>78401.500132850226</v>
      </c>
      <c r="AV141" s="11">
        <v>0</v>
      </c>
      <c r="AW141" s="11">
        <v>0</v>
      </c>
      <c r="AX141" s="11">
        <v>0</v>
      </c>
      <c r="AY141" s="11">
        <v>2377.3128974371702</v>
      </c>
      <c r="AZ141" s="11">
        <v>45147.723627571781</v>
      </c>
      <c r="BA141" s="11">
        <v>0</v>
      </c>
      <c r="BB141" s="11">
        <v>0</v>
      </c>
      <c r="BC141" s="11">
        <v>0</v>
      </c>
      <c r="BD141" s="11">
        <v>7094.6422843327073</v>
      </c>
    </row>
    <row r="142" spans="1:56" x14ac:dyDescent="0.25">
      <c r="A142" s="9" t="s">
        <v>2</v>
      </c>
      <c r="B142" s="9" t="s">
        <v>25</v>
      </c>
      <c r="C142" s="9" t="s">
        <v>1842</v>
      </c>
      <c r="D142" s="9" t="str">
        <f>IF(C142="United States",#REF!, "")</f>
        <v/>
      </c>
      <c r="E142" s="9" t="s">
        <v>82</v>
      </c>
      <c r="F142" s="9" t="s">
        <v>362</v>
      </c>
      <c r="G142" s="9" t="s">
        <v>230</v>
      </c>
      <c r="H142" s="10" t="s">
        <v>4</v>
      </c>
      <c r="I142" s="10" t="s">
        <v>1807</v>
      </c>
      <c r="J142" s="11">
        <v>1000961.1278140025</v>
      </c>
      <c r="K142" s="11">
        <v>1000961.1278140025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9461.2930443238238</v>
      </c>
      <c r="V142" s="11">
        <v>0</v>
      </c>
      <c r="W142" s="11">
        <v>0</v>
      </c>
      <c r="X142" s="11">
        <v>0</v>
      </c>
      <c r="Y142" s="11">
        <v>2249.9521511000021</v>
      </c>
      <c r="Z142" s="11">
        <v>9793.9892367919729</v>
      </c>
      <c r="AA142" s="9" t="s">
        <v>24</v>
      </c>
      <c r="AB142" s="9" t="s">
        <v>96</v>
      </c>
      <c r="AC142" s="9" t="s">
        <v>96</v>
      </c>
      <c r="AD142" s="9" t="s">
        <v>192</v>
      </c>
      <c r="AE142" s="9" t="s">
        <v>239</v>
      </c>
      <c r="AF142" s="9" t="s">
        <v>25</v>
      </c>
      <c r="AG142" s="9" t="s">
        <v>96</v>
      </c>
      <c r="AH142" s="9" t="s">
        <v>96</v>
      </c>
      <c r="AI142" s="9" t="s">
        <v>192</v>
      </c>
      <c r="AJ142" s="9" t="s">
        <v>137</v>
      </c>
      <c r="AK142" s="12">
        <v>6.0779421068617542E-2</v>
      </c>
      <c r="AL142" s="12">
        <v>0</v>
      </c>
      <c r="AM142" s="12">
        <v>0</v>
      </c>
      <c r="AN142" s="12">
        <v>0</v>
      </c>
      <c r="AO142" s="12">
        <v>1.8429711339751132E-3</v>
      </c>
      <c r="AP142" s="12">
        <v>3.5000000000000003E-2</v>
      </c>
      <c r="AQ142" s="12">
        <v>0</v>
      </c>
      <c r="AR142" s="12">
        <v>0</v>
      </c>
      <c r="AS142" s="12">
        <v>0</v>
      </c>
      <c r="AT142" s="12">
        <v>5.4999999999999997E-3</v>
      </c>
      <c r="AU142" s="11">
        <v>60837.837860725558</v>
      </c>
      <c r="AV142" s="11">
        <v>0</v>
      </c>
      <c r="AW142" s="11">
        <v>0</v>
      </c>
      <c r="AX142" s="11">
        <v>0</v>
      </c>
      <c r="AY142" s="11">
        <v>1844.7424647923804</v>
      </c>
      <c r="AZ142" s="11">
        <v>35033.63947349009</v>
      </c>
      <c r="BA142" s="11">
        <v>0</v>
      </c>
      <c r="BB142" s="11">
        <v>0</v>
      </c>
      <c r="BC142" s="11">
        <v>0</v>
      </c>
      <c r="BD142" s="11">
        <v>5505.2862029770131</v>
      </c>
    </row>
    <row r="143" spans="1:56" x14ac:dyDescent="0.25">
      <c r="A143" s="9" t="s">
        <v>2</v>
      </c>
      <c r="B143" s="9" t="s">
        <v>25</v>
      </c>
      <c r="C143" s="9" t="s">
        <v>1842</v>
      </c>
      <c r="D143" s="9" t="str">
        <f>IF(C143="United States",#REF!, "")</f>
        <v/>
      </c>
      <c r="E143" s="9" t="s">
        <v>82</v>
      </c>
      <c r="F143" s="9" t="s">
        <v>394</v>
      </c>
      <c r="G143" s="9" t="s">
        <v>230</v>
      </c>
      <c r="H143" s="10" t="s">
        <v>4</v>
      </c>
      <c r="I143" s="10" t="s">
        <v>1807</v>
      </c>
      <c r="J143" s="11">
        <v>178153.26714379384</v>
      </c>
      <c r="K143" s="11">
        <v>178153.26714379384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1683.9417839654111</v>
      </c>
      <c r="V143" s="11">
        <v>0</v>
      </c>
      <c r="W143" s="11">
        <v>0</v>
      </c>
      <c r="X143" s="11">
        <v>0</v>
      </c>
      <c r="Y143" s="11">
        <v>400.45144161697681</v>
      </c>
      <c r="Z143" s="11">
        <v>1743.1557853961585</v>
      </c>
      <c r="AA143" s="9" t="s">
        <v>24</v>
      </c>
      <c r="AB143" s="9" t="s">
        <v>96</v>
      </c>
      <c r="AC143" s="9" t="s">
        <v>96</v>
      </c>
      <c r="AD143" s="9" t="s">
        <v>192</v>
      </c>
      <c r="AE143" s="9" t="s">
        <v>239</v>
      </c>
      <c r="AF143" s="9" t="s">
        <v>25</v>
      </c>
      <c r="AG143" s="9" t="s">
        <v>96</v>
      </c>
      <c r="AH143" s="9" t="s">
        <v>96</v>
      </c>
      <c r="AI143" s="9" t="s">
        <v>192</v>
      </c>
      <c r="AJ143" s="9" t="s">
        <v>137</v>
      </c>
      <c r="AK143" s="12">
        <v>6.0779421068617542E-2</v>
      </c>
      <c r="AL143" s="12">
        <v>0</v>
      </c>
      <c r="AM143" s="12">
        <v>0</v>
      </c>
      <c r="AN143" s="12">
        <v>0</v>
      </c>
      <c r="AO143" s="12">
        <v>1.8429711339751132E-3</v>
      </c>
      <c r="AP143" s="12">
        <v>3.5000000000000003E-2</v>
      </c>
      <c r="AQ143" s="12">
        <v>0</v>
      </c>
      <c r="AR143" s="12">
        <v>0</v>
      </c>
      <c r="AS143" s="12">
        <v>0</v>
      </c>
      <c r="AT143" s="12">
        <v>5.4999999999999997E-3</v>
      </c>
      <c r="AU143" s="11">
        <v>10828.052438482553</v>
      </c>
      <c r="AV143" s="11">
        <v>0</v>
      </c>
      <c r="AW143" s="11">
        <v>0</v>
      </c>
      <c r="AX143" s="11">
        <v>0</v>
      </c>
      <c r="AY143" s="11">
        <v>328.33132876936901</v>
      </c>
      <c r="AZ143" s="11">
        <v>6235.3643500327853</v>
      </c>
      <c r="BA143" s="11">
        <v>0</v>
      </c>
      <c r="BB143" s="11">
        <v>0</v>
      </c>
      <c r="BC143" s="11">
        <v>0</v>
      </c>
      <c r="BD143" s="11">
        <v>979.84296929086611</v>
      </c>
    </row>
    <row r="144" spans="1:56" x14ac:dyDescent="0.25">
      <c r="A144" s="9" t="s">
        <v>2</v>
      </c>
      <c r="B144" s="9" t="s">
        <v>25</v>
      </c>
      <c r="C144" s="9" t="s">
        <v>1842</v>
      </c>
      <c r="D144" s="9" t="str">
        <f>IF(C144="United States",#REF!, "")</f>
        <v/>
      </c>
      <c r="E144" s="9" t="s">
        <v>82</v>
      </c>
      <c r="F144" s="9" t="s">
        <v>372</v>
      </c>
      <c r="G144" s="9" t="s">
        <v>230</v>
      </c>
      <c r="H144" s="10" t="s">
        <v>4</v>
      </c>
      <c r="I144" s="10" t="s">
        <v>1807</v>
      </c>
      <c r="J144" s="11">
        <v>467869.00990610162</v>
      </c>
      <c r="K144" s="11">
        <v>467869.00990610162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4422.3953219308514</v>
      </c>
      <c r="V144" s="11">
        <v>0</v>
      </c>
      <c r="W144" s="11">
        <v>0</v>
      </c>
      <c r="X144" s="11">
        <v>0</v>
      </c>
      <c r="Y144" s="11">
        <v>1051.6720939705363</v>
      </c>
      <c r="Z144" s="11">
        <v>4577.9040962920944</v>
      </c>
      <c r="AA144" s="9" t="s">
        <v>24</v>
      </c>
      <c r="AB144" s="9" t="s">
        <v>96</v>
      </c>
      <c r="AC144" s="9" t="s">
        <v>96</v>
      </c>
      <c r="AD144" s="9" t="s">
        <v>192</v>
      </c>
      <c r="AE144" s="9" t="s">
        <v>239</v>
      </c>
      <c r="AF144" s="9" t="s">
        <v>25</v>
      </c>
      <c r="AG144" s="9" t="s">
        <v>96</v>
      </c>
      <c r="AH144" s="9" t="s">
        <v>96</v>
      </c>
      <c r="AI144" s="9" t="s">
        <v>192</v>
      </c>
      <c r="AJ144" s="9" t="s">
        <v>137</v>
      </c>
      <c r="AK144" s="12">
        <v>6.0779421068617542E-2</v>
      </c>
      <c r="AL144" s="12">
        <v>0</v>
      </c>
      <c r="AM144" s="12">
        <v>0</v>
      </c>
      <c r="AN144" s="12">
        <v>0</v>
      </c>
      <c r="AO144" s="12">
        <v>1.8429711339751132E-3</v>
      </c>
      <c r="AP144" s="12">
        <v>3.5000000000000003E-2</v>
      </c>
      <c r="AQ144" s="12">
        <v>0</v>
      </c>
      <c r="AR144" s="12">
        <v>0</v>
      </c>
      <c r="AS144" s="12">
        <v>0</v>
      </c>
      <c r="AT144" s="12">
        <v>5.4999999999999997E-3</v>
      </c>
      <c r="AU144" s="11">
        <v>28436.807558040142</v>
      </c>
      <c r="AV144" s="11">
        <v>0</v>
      </c>
      <c r="AW144" s="11">
        <v>0</v>
      </c>
      <c r="AX144" s="11">
        <v>0</v>
      </c>
      <c r="AY144" s="11">
        <v>862.26907973846164</v>
      </c>
      <c r="AZ144" s="11">
        <v>16375.415346713558</v>
      </c>
      <c r="BA144" s="11">
        <v>0</v>
      </c>
      <c r="BB144" s="11">
        <v>0</v>
      </c>
      <c r="BC144" s="11">
        <v>0</v>
      </c>
      <c r="BD144" s="11">
        <v>2573.279554483559</v>
      </c>
    </row>
    <row r="145" spans="1:56" x14ac:dyDescent="0.25">
      <c r="A145" s="9" t="s">
        <v>2</v>
      </c>
      <c r="B145" s="9" t="s">
        <v>25</v>
      </c>
      <c r="C145" s="9" t="s">
        <v>1842</v>
      </c>
      <c r="D145" s="9" t="str">
        <f>IF(C145="United States",#REF!, "")</f>
        <v/>
      </c>
      <c r="E145" s="9" t="s">
        <v>82</v>
      </c>
      <c r="F145" s="9" t="s">
        <v>1462</v>
      </c>
      <c r="G145" s="9" t="s">
        <v>230</v>
      </c>
      <c r="H145" s="10" t="s">
        <v>4</v>
      </c>
      <c r="I145" s="10" t="s">
        <v>1783</v>
      </c>
      <c r="J145" s="11">
        <v>473200.81268445874</v>
      </c>
      <c r="K145" s="11">
        <v>473200.81268445874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4472.7926322147641</v>
      </c>
      <c r="V145" s="11">
        <v>0</v>
      </c>
      <c r="W145" s="11">
        <v>0</v>
      </c>
      <c r="X145" s="11">
        <v>0</v>
      </c>
      <c r="Y145" s="11">
        <v>1063.6568761934029</v>
      </c>
      <c r="Z145" s="11">
        <v>4630.0735737801633</v>
      </c>
      <c r="AA145" s="9" t="s">
        <v>24</v>
      </c>
      <c r="AB145" s="9" t="s">
        <v>96</v>
      </c>
      <c r="AC145" s="9" t="s">
        <v>96</v>
      </c>
      <c r="AD145" s="9" t="s">
        <v>192</v>
      </c>
      <c r="AE145" s="9" t="s">
        <v>239</v>
      </c>
      <c r="AF145" s="9" t="s">
        <v>25</v>
      </c>
      <c r="AG145" s="9" t="s">
        <v>96</v>
      </c>
      <c r="AH145" s="9" t="s">
        <v>96</v>
      </c>
      <c r="AI145" s="9" t="s">
        <v>192</v>
      </c>
      <c r="AJ145" s="9" t="s">
        <v>137</v>
      </c>
      <c r="AK145" s="12">
        <v>6.0779421068617542E-2</v>
      </c>
      <c r="AL145" s="12">
        <v>0</v>
      </c>
      <c r="AM145" s="12">
        <v>0</v>
      </c>
      <c r="AN145" s="12">
        <v>0</v>
      </c>
      <c r="AO145" s="12">
        <v>1.8429711339751132E-3</v>
      </c>
      <c r="AP145" s="12">
        <v>3.5000000000000003E-2</v>
      </c>
      <c r="AQ145" s="12">
        <v>0</v>
      </c>
      <c r="AR145" s="12">
        <v>0</v>
      </c>
      <c r="AS145" s="12">
        <v>0</v>
      </c>
      <c r="AT145" s="12">
        <v>5.4999999999999997E-3</v>
      </c>
      <c r="AU145" s="11">
        <v>28760.871444160734</v>
      </c>
      <c r="AV145" s="11">
        <v>0</v>
      </c>
      <c r="AW145" s="11">
        <v>0</v>
      </c>
      <c r="AX145" s="11">
        <v>0</v>
      </c>
      <c r="AY145" s="11">
        <v>872.09543835102204</v>
      </c>
      <c r="AZ145" s="11">
        <v>16562.028443956056</v>
      </c>
      <c r="BA145" s="11">
        <v>0</v>
      </c>
      <c r="BB145" s="11">
        <v>0</v>
      </c>
      <c r="BC145" s="11">
        <v>0</v>
      </c>
      <c r="BD145" s="11">
        <v>2602.6044697645229</v>
      </c>
    </row>
    <row r="146" spans="1:56" x14ac:dyDescent="0.25">
      <c r="A146" s="9" t="s">
        <v>2</v>
      </c>
      <c r="B146" s="9" t="s">
        <v>25</v>
      </c>
      <c r="C146" s="9" t="s">
        <v>1842</v>
      </c>
      <c r="D146" s="9" t="str">
        <f>IF(C146="United States",#REF!, "")</f>
        <v/>
      </c>
      <c r="E146" s="9" t="s">
        <v>82</v>
      </c>
      <c r="F146" s="9" t="s">
        <v>844</v>
      </c>
      <c r="G146" s="9" t="s">
        <v>230</v>
      </c>
      <c r="H146" s="10" t="s">
        <v>4</v>
      </c>
      <c r="I146" s="10" t="s">
        <v>1807</v>
      </c>
      <c r="J146" s="11">
        <v>377254.71198007179</v>
      </c>
      <c r="K146" s="11">
        <v>377254.71198007179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3565.8901062326645</v>
      </c>
      <c r="V146" s="11">
        <v>0</v>
      </c>
      <c r="W146" s="11">
        <v>0</v>
      </c>
      <c r="X146" s="11">
        <v>0</v>
      </c>
      <c r="Y146" s="11">
        <v>847.99002393417436</v>
      </c>
      <c r="Z146" s="11">
        <v>3691.2807960195314</v>
      </c>
      <c r="AA146" s="9" t="s">
        <v>24</v>
      </c>
      <c r="AB146" s="9" t="s">
        <v>96</v>
      </c>
      <c r="AC146" s="9" t="s">
        <v>96</v>
      </c>
      <c r="AD146" s="9" t="s">
        <v>192</v>
      </c>
      <c r="AE146" s="9" t="s">
        <v>239</v>
      </c>
      <c r="AF146" s="9" t="s">
        <v>25</v>
      </c>
      <c r="AG146" s="9" t="s">
        <v>96</v>
      </c>
      <c r="AH146" s="9" t="s">
        <v>96</v>
      </c>
      <c r="AI146" s="9" t="s">
        <v>192</v>
      </c>
      <c r="AJ146" s="9" t="s">
        <v>137</v>
      </c>
      <c r="AK146" s="12">
        <v>6.0779421068617542E-2</v>
      </c>
      <c r="AL146" s="12">
        <v>0</v>
      </c>
      <c r="AM146" s="12">
        <v>0</v>
      </c>
      <c r="AN146" s="12">
        <v>0</v>
      </c>
      <c r="AO146" s="12">
        <v>1.8429711339751132E-3</v>
      </c>
      <c r="AP146" s="12">
        <v>3.5000000000000003E-2</v>
      </c>
      <c r="AQ146" s="12">
        <v>0</v>
      </c>
      <c r="AR146" s="12">
        <v>0</v>
      </c>
      <c r="AS146" s="12">
        <v>0</v>
      </c>
      <c r="AT146" s="12">
        <v>5.4999999999999997E-3</v>
      </c>
      <c r="AU146" s="11">
        <v>22929.322989556818</v>
      </c>
      <c r="AV146" s="11">
        <v>0</v>
      </c>
      <c r="AW146" s="11">
        <v>0</v>
      </c>
      <c r="AX146" s="11">
        <v>0</v>
      </c>
      <c r="AY146" s="11">
        <v>695.26954433536764</v>
      </c>
      <c r="AZ146" s="11">
        <v>13203.914919302513</v>
      </c>
      <c r="BA146" s="11">
        <v>0</v>
      </c>
      <c r="BB146" s="11">
        <v>0</v>
      </c>
      <c r="BC146" s="11">
        <v>0</v>
      </c>
      <c r="BD146" s="11">
        <v>2074.9009158903946</v>
      </c>
    </row>
    <row r="147" spans="1:56" x14ac:dyDescent="0.25">
      <c r="A147" s="9" t="s">
        <v>2</v>
      </c>
      <c r="B147" s="9" t="s">
        <v>25</v>
      </c>
      <c r="C147" s="9" t="s">
        <v>1842</v>
      </c>
      <c r="D147" s="9" t="str">
        <f>IF(C147="United States",#REF!, "")</f>
        <v/>
      </c>
      <c r="E147" s="9" t="s">
        <v>82</v>
      </c>
      <c r="F147" s="9" t="s">
        <v>846</v>
      </c>
      <c r="G147" s="9" t="s">
        <v>230</v>
      </c>
      <c r="H147" s="10" t="s">
        <v>4</v>
      </c>
      <c r="I147" s="10" t="s">
        <v>1783</v>
      </c>
      <c r="J147" s="11">
        <v>697621.98434546392</v>
      </c>
      <c r="K147" s="11">
        <v>697621.98434546392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6594.0682856183839</v>
      </c>
      <c r="V147" s="11">
        <v>0</v>
      </c>
      <c r="W147" s="11">
        <v>0</v>
      </c>
      <c r="X147" s="11">
        <v>0</v>
      </c>
      <c r="Y147" s="11">
        <v>1568.1089312235438</v>
      </c>
      <c r="Z147" s="11">
        <v>6825.9416036968605</v>
      </c>
      <c r="AA147" s="9" t="s">
        <v>24</v>
      </c>
      <c r="AB147" s="9" t="s">
        <v>96</v>
      </c>
      <c r="AC147" s="9" t="s">
        <v>96</v>
      </c>
      <c r="AD147" s="9" t="s">
        <v>192</v>
      </c>
      <c r="AE147" s="9" t="s">
        <v>239</v>
      </c>
      <c r="AF147" s="9" t="s">
        <v>25</v>
      </c>
      <c r="AG147" s="9" t="s">
        <v>96</v>
      </c>
      <c r="AH147" s="9" t="s">
        <v>96</v>
      </c>
      <c r="AI147" s="9" t="s">
        <v>192</v>
      </c>
      <c r="AJ147" s="9" t="s">
        <v>137</v>
      </c>
      <c r="AK147" s="12">
        <v>6.0779421068617542E-2</v>
      </c>
      <c r="AL147" s="12">
        <v>0</v>
      </c>
      <c r="AM147" s="12">
        <v>0</v>
      </c>
      <c r="AN147" s="12">
        <v>0</v>
      </c>
      <c r="AO147" s="12">
        <v>1.8429711339751132E-3</v>
      </c>
      <c r="AP147" s="12">
        <v>3.5000000000000003E-2</v>
      </c>
      <c r="AQ147" s="12">
        <v>0</v>
      </c>
      <c r="AR147" s="12">
        <v>0</v>
      </c>
      <c r="AS147" s="12">
        <v>0</v>
      </c>
      <c r="AT147" s="12">
        <v>5.4999999999999997E-3</v>
      </c>
      <c r="AU147" s="11">
        <v>42401.060333257468</v>
      </c>
      <c r="AV147" s="11">
        <v>0</v>
      </c>
      <c r="AW147" s="11">
        <v>0</v>
      </c>
      <c r="AX147" s="11">
        <v>0</v>
      </c>
      <c r="AY147" s="11">
        <v>1285.6971795751283</v>
      </c>
      <c r="AZ147" s="11">
        <v>24416.769452091241</v>
      </c>
      <c r="BA147" s="11">
        <v>0</v>
      </c>
      <c r="BB147" s="11">
        <v>0</v>
      </c>
      <c r="BC147" s="11">
        <v>0</v>
      </c>
      <c r="BD147" s="11">
        <v>3836.9209139000513</v>
      </c>
    </row>
    <row r="148" spans="1:56" x14ac:dyDescent="0.25">
      <c r="A148" s="9" t="s">
        <v>2</v>
      </c>
      <c r="B148" s="9" t="s">
        <v>25</v>
      </c>
      <c r="C148" s="9" t="s">
        <v>1842</v>
      </c>
      <c r="D148" s="9" t="str">
        <f>IF(C148="United States",#REF!, "")</f>
        <v/>
      </c>
      <c r="E148" s="9" t="s">
        <v>82</v>
      </c>
      <c r="F148" s="9" t="s">
        <v>1736</v>
      </c>
      <c r="G148" s="9" t="s">
        <v>230</v>
      </c>
      <c r="H148" s="10" t="s">
        <v>4</v>
      </c>
      <c r="I148" s="10" t="s">
        <v>1783</v>
      </c>
      <c r="J148" s="11">
        <v>411201.07881172129</v>
      </c>
      <c r="K148" s="11">
        <v>411201.07881172129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3886.758235333511</v>
      </c>
      <c r="V148" s="11">
        <v>0</v>
      </c>
      <c r="W148" s="11">
        <v>0</v>
      </c>
      <c r="X148" s="11">
        <v>0</v>
      </c>
      <c r="Y148" s="11">
        <v>924.29438676362884</v>
      </c>
      <c r="Z148" s="11">
        <v>4023.4319077249866</v>
      </c>
      <c r="AA148" s="9" t="s">
        <v>24</v>
      </c>
      <c r="AB148" s="9" t="s">
        <v>96</v>
      </c>
      <c r="AC148" s="9" t="s">
        <v>96</v>
      </c>
      <c r="AD148" s="9" t="s">
        <v>192</v>
      </c>
      <c r="AE148" s="9" t="s">
        <v>239</v>
      </c>
      <c r="AF148" s="9" t="s">
        <v>25</v>
      </c>
      <c r="AG148" s="9" t="s">
        <v>96</v>
      </c>
      <c r="AH148" s="9" t="s">
        <v>96</v>
      </c>
      <c r="AI148" s="9" t="s">
        <v>192</v>
      </c>
      <c r="AJ148" s="9" t="s">
        <v>137</v>
      </c>
      <c r="AK148" s="12">
        <v>6.0779421068617542E-2</v>
      </c>
      <c r="AL148" s="12">
        <v>0</v>
      </c>
      <c r="AM148" s="12">
        <v>0</v>
      </c>
      <c r="AN148" s="12">
        <v>0</v>
      </c>
      <c r="AO148" s="12">
        <v>1.8429711339751132E-3</v>
      </c>
      <c r="AP148" s="12">
        <v>3.5000000000000003E-2</v>
      </c>
      <c r="AQ148" s="12">
        <v>0</v>
      </c>
      <c r="AR148" s="12">
        <v>0</v>
      </c>
      <c r="AS148" s="12">
        <v>0</v>
      </c>
      <c r="AT148" s="12">
        <v>5.4999999999999997E-3</v>
      </c>
      <c r="AU148" s="11">
        <v>24992.563512967397</v>
      </c>
      <c r="AV148" s="11">
        <v>0</v>
      </c>
      <c r="AW148" s="11">
        <v>0</v>
      </c>
      <c r="AX148" s="11">
        <v>0</v>
      </c>
      <c r="AY148" s="11">
        <v>757.8317185094279</v>
      </c>
      <c r="AZ148" s="11">
        <v>14392.037758410246</v>
      </c>
      <c r="BA148" s="11">
        <v>0</v>
      </c>
      <c r="BB148" s="11">
        <v>0</v>
      </c>
      <c r="BC148" s="11">
        <v>0</v>
      </c>
      <c r="BD148" s="11">
        <v>2261.6059334644669</v>
      </c>
    </row>
    <row r="149" spans="1:56" x14ac:dyDescent="0.25">
      <c r="A149" s="9" t="s">
        <v>2</v>
      </c>
      <c r="B149" s="9" t="s">
        <v>25</v>
      </c>
      <c r="C149" s="9" t="s">
        <v>1842</v>
      </c>
      <c r="D149" s="9" t="str">
        <f>IF(C149="United States",#REF!, "")</f>
        <v/>
      </c>
      <c r="E149" s="9" t="s">
        <v>82</v>
      </c>
      <c r="F149" s="9" t="s">
        <v>1108</v>
      </c>
      <c r="G149" s="9" t="s">
        <v>230</v>
      </c>
      <c r="H149" s="10" t="s">
        <v>4</v>
      </c>
      <c r="I149" s="10" t="s">
        <v>1783</v>
      </c>
      <c r="J149" s="11">
        <v>438040.56838647596</v>
      </c>
      <c r="K149" s="11">
        <v>438040.56838647596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4140.4506804950915</v>
      </c>
      <c r="V149" s="11">
        <v>0</v>
      </c>
      <c r="W149" s="11">
        <v>0</v>
      </c>
      <c r="X149" s="11">
        <v>0</v>
      </c>
      <c r="Y149" s="11">
        <v>984.62396962667788</v>
      </c>
      <c r="Z149" s="11">
        <v>4286.0451748257874</v>
      </c>
      <c r="AA149" s="9" t="s">
        <v>24</v>
      </c>
      <c r="AB149" s="9" t="s">
        <v>96</v>
      </c>
      <c r="AC149" s="9" t="s">
        <v>96</v>
      </c>
      <c r="AD149" s="9" t="s">
        <v>192</v>
      </c>
      <c r="AE149" s="9" t="s">
        <v>239</v>
      </c>
      <c r="AF149" s="9" t="s">
        <v>25</v>
      </c>
      <c r="AG149" s="9" t="s">
        <v>96</v>
      </c>
      <c r="AH149" s="9" t="s">
        <v>96</v>
      </c>
      <c r="AI149" s="9" t="s">
        <v>192</v>
      </c>
      <c r="AJ149" s="9" t="s">
        <v>137</v>
      </c>
      <c r="AK149" s="12">
        <v>6.0779421068617542E-2</v>
      </c>
      <c r="AL149" s="12">
        <v>0</v>
      </c>
      <c r="AM149" s="12">
        <v>0</v>
      </c>
      <c r="AN149" s="12">
        <v>0</v>
      </c>
      <c r="AO149" s="12">
        <v>1.8429711339751132E-3</v>
      </c>
      <c r="AP149" s="12">
        <v>3.5000000000000003E-2</v>
      </c>
      <c r="AQ149" s="12">
        <v>0</v>
      </c>
      <c r="AR149" s="12">
        <v>0</v>
      </c>
      <c r="AS149" s="12">
        <v>0</v>
      </c>
      <c r="AT149" s="12">
        <v>5.4999999999999997E-3</v>
      </c>
      <c r="AU149" s="11">
        <v>26623.852151098181</v>
      </c>
      <c r="AV149" s="11">
        <v>0</v>
      </c>
      <c r="AW149" s="11">
        <v>0</v>
      </c>
      <c r="AX149" s="11">
        <v>0</v>
      </c>
      <c r="AY149" s="11">
        <v>807.29612304632678</v>
      </c>
      <c r="AZ149" s="11">
        <v>15331.41989352666</v>
      </c>
      <c r="BA149" s="11">
        <v>0</v>
      </c>
      <c r="BB149" s="11">
        <v>0</v>
      </c>
      <c r="BC149" s="11">
        <v>0</v>
      </c>
      <c r="BD149" s="11">
        <v>2409.2231261256175</v>
      </c>
    </row>
    <row r="150" spans="1:56" x14ac:dyDescent="0.25">
      <c r="A150" s="9" t="s">
        <v>2</v>
      </c>
      <c r="B150" s="9" t="s">
        <v>25</v>
      </c>
      <c r="C150" s="9" t="s">
        <v>1842</v>
      </c>
      <c r="D150" s="9" t="str">
        <f>IF(C150="United States",#REF!, "")</f>
        <v/>
      </c>
      <c r="E150" s="9" t="s">
        <v>82</v>
      </c>
      <c r="F150" s="9" t="s">
        <v>900</v>
      </c>
      <c r="G150" s="9" t="s">
        <v>230</v>
      </c>
      <c r="H150" s="10" t="s">
        <v>4</v>
      </c>
      <c r="I150" s="10" t="s">
        <v>1807</v>
      </c>
      <c r="J150" s="11">
        <v>845289.14685649658</v>
      </c>
      <c r="K150" s="11">
        <v>845289.14685649658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7989.8490594350878</v>
      </c>
      <c r="V150" s="11">
        <v>0</v>
      </c>
      <c r="W150" s="11">
        <v>0</v>
      </c>
      <c r="X150" s="11">
        <v>0</v>
      </c>
      <c r="Y150" s="11">
        <v>1900.0339587859221</v>
      </c>
      <c r="Z150" s="11">
        <v>8270.8035069948728</v>
      </c>
      <c r="AA150" s="9" t="s">
        <v>24</v>
      </c>
      <c r="AB150" s="9" t="s">
        <v>96</v>
      </c>
      <c r="AC150" s="9" t="s">
        <v>96</v>
      </c>
      <c r="AD150" s="9" t="s">
        <v>192</v>
      </c>
      <c r="AE150" s="9" t="s">
        <v>239</v>
      </c>
      <c r="AF150" s="9" t="s">
        <v>25</v>
      </c>
      <c r="AG150" s="9" t="s">
        <v>96</v>
      </c>
      <c r="AH150" s="9" t="s">
        <v>96</v>
      </c>
      <c r="AI150" s="9" t="s">
        <v>192</v>
      </c>
      <c r="AJ150" s="9" t="s">
        <v>137</v>
      </c>
      <c r="AK150" s="12">
        <v>6.0779421068617542E-2</v>
      </c>
      <c r="AL150" s="12">
        <v>0</v>
      </c>
      <c r="AM150" s="12">
        <v>0</v>
      </c>
      <c r="AN150" s="12">
        <v>0</v>
      </c>
      <c r="AO150" s="12">
        <v>1.8429711339751132E-3</v>
      </c>
      <c r="AP150" s="12">
        <v>3.5000000000000003E-2</v>
      </c>
      <c r="AQ150" s="12">
        <v>0</v>
      </c>
      <c r="AR150" s="12">
        <v>0</v>
      </c>
      <c r="AS150" s="12">
        <v>0</v>
      </c>
      <c r="AT150" s="12">
        <v>5.4999999999999997E-3</v>
      </c>
      <c r="AU150" s="11">
        <v>51376.184981523496</v>
      </c>
      <c r="AV150" s="11">
        <v>0</v>
      </c>
      <c r="AW150" s="11">
        <v>0</v>
      </c>
      <c r="AX150" s="11">
        <v>0</v>
      </c>
      <c r="AY150" s="11">
        <v>1557.8434975189734</v>
      </c>
      <c r="AZ150" s="11">
        <v>29585.120139977382</v>
      </c>
      <c r="BA150" s="11">
        <v>0</v>
      </c>
      <c r="BB150" s="11">
        <v>0</v>
      </c>
      <c r="BC150" s="11">
        <v>0</v>
      </c>
      <c r="BD150" s="11">
        <v>4649.0903077107305</v>
      </c>
    </row>
    <row r="151" spans="1:56" x14ac:dyDescent="0.25">
      <c r="A151" s="9" t="s">
        <v>2</v>
      </c>
      <c r="B151" s="9" t="s">
        <v>25</v>
      </c>
      <c r="C151" s="9" t="s">
        <v>1842</v>
      </c>
      <c r="D151" s="9" t="str">
        <f>IF(C151="United States",#REF!, "")</f>
        <v/>
      </c>
      <c r="E151" s="9" t="s">
        <v>82</v>
      </c>
      <c r="F151" s="9" t="s">
        <v>1038</v>
      </c>
      <c r="G151" s="9" t="s">
        <v>230</v>
      </c>
      <c r="H151" s="10" t="s">
        <v>4</v>
      </c>
      <c r="I151" s="10" t="s">
        <v>1807</v>
      </c>
      <c r="J151" s="11">
        <v>1119574.8744484039</v>
      </c>
      <c r="K151" s="11">
        <v>1119574.8744484039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10582.45488049234</v>
      </c>
      <c r="V151" s="11">
        <v>0</v>
      </c>
      <c r="W151" s="11">
        <v>0</v>
      </c>
      <c r="X151" s="11">
        <v>0</v>
      </c>
      <c r="Y151" s="11">
        <v>2516.571150553988</v>
      </c>
      <c r="Z151" s="11">
        <v>10954.575522904735</v>
      </c>
      <c r="AA151" s="9" t="s">
        <v>24</v>
      </c>
      <c r="AB151" s="9" t="s">
        <v>96</v>
      </c>
      <c r="AC151" s="9" t="s">
        <v>96</v>
      </c>
      <c r="AD151" s="9" t="s">
        <v>192</v>
      </c>
      <c r="AE151" s="9" t="s">
        <v>239</v>
      </c>
      <c r="AF151" s="9" t="s">
        <v>25</v>
      </c>
      <c r="AG151" s="9" t="s">
        <v>96</v>
      </c>
      <c r="AH151" s="9" t="s">
        <v>96</v>
      </c>
      <c r="AI151" s="9" t="s">
        <v>192</v>
      </c>
      <c r="AJ151" s="9" t="s">
        <v>137</v>
      </c>
      <c r="AK151" s="12">
        <v>6.0779421068617542E-2</v>
      </c>
      <c r="AL151" s="12">
        <v>0</v>
      </c>
      <c r="AM151" s="12">
        <v>0</v>
      </c>
      <c r="AN151" s="12">
        <v>0</v>
      </c>
      <c r="AO151" s="12">
        <v>1.8429711339751132E-3</v>
      </c>
      <c r="AP151" s="12">
        <v>3.5000000000000003E-2</v>
      </c>
      <c r="AQ151" s="12">
        <v>0</v>
      </c>
      <c r="AR151" s="12">
        <v>0</v>
      </c>
      <c r="AS151" s="12">
        <v>0</v>
      </c>
      <c r="AT151" s="12">
        <v>5.4999999999999997E-3</v>
      </c>
      <c r="AU151" s="11">
        <v>68047.112711944166</v>
      </c>
      <c r="AV151" s="11">
        <v>0</v>
      </c>
      <c r="AW151" s="11">
        <v>0</v>
      </c>
      <c r="AX151" s="11">
        <v>0</v>
      </c>
      <c r="AY151" s="11">
        <v>2063.34417593222</v>
      </c>
      <c r="AZ151" s="11">
        <v>39185.120605694145</v>
      </c>
      <c r="BA151" s="11">
        <v>0</v>
      </c>
      <c r="BB151" s="11">
        <v>0</v>
      </c>
      <c r="BC151" s="11">
        <v>0</v>
      </c>
      <c r="BD151" s="11">
        <v>6157.6618094662217</v>
      </c>
    </row>
    <row r="152" spans="1:56" x14ac:dyDescent="0.25">
      <c r="A152" s="9" t="s">
        <v>2</v>
      </c>
      <c r="B152" s="9" t="s">
        <v>25</v>
      </c>
      <c r="C152" s="9" t="s">
        <v>1842</v>
      </c>
      <c r="D152" s="9" t="str">
        <f>IF(C152="United States",#REF!, "")</f>
        <v/>
      </c>
      <c r="E152" s="9" t="s">
        <v>82</v>
      </c>
      <c r="F152" s="9" t="s">
        <v>946</v>
      </c>
      <c r="G152" s="9" t="s">
        <v>230</v>
      </c>
      <c r="H152" s="10" t="s">
        <v>4</v>
      </c>
      <c r="I152" s="10" t="s">
        <v>1783</v>
      </c>
      <c r="J152" s="11">
        <v>66045.665099999998</v>
      </c>
      <c r="K152" s="11">
        <v>64620.601200000005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610.80738069100369</v>
      </c>
      <c r="V152" s="11">
        <v>0</v>
      </c>
      <c r="W152" s="11">
        <v>0</v>
      </c>
      <c r="X152" s="11">
        <v>0</v>
      </c>
      <c r="Y152" s="11">
        <v>145.25365334899618</v>
      </c>
      <c r="Z152" s="11">
        <v>632.28576519250214</v>
      </c>
      <c r="AA152" s="9" t="s">
        <v>24</v>
      </c>
      <c r="AB152" s="9" t="s">
        <v>96</v>
      </c>
      <c r="AC152" s="9" t="s">
        <v>96</v>
      </c>
      <c r="AD152" s="9" t="s">
        <v>192</v>
      </c>
      <c r="AE152" s="9" t="s">
        <v>239</v>
      </c>
      <c r="AF152" s="9" t="s">
        <v>25</v>
      </c>
      <c r="AG152" s="9" t="s">
        <v>96</v>
      </c>
      <c r="AH152" s="9" t="s">
        <v>96</v>
      </c>
      <c r="AI152" s="9" t="s">
        <v>192</v>
      </c>
      <c r="AJ152" s="9" t="s">
        <v>137</v>
      </c>
      <c r="AK152" s="12">
        <v>6.0779421068617542E-2</v>
      </c>
      <c r="AL152" s="12">
        <v>0</v>
      </c>
      <c r="AM152" s="12">
        <v>0</v>
      </c>
      <c r="AN152" s="12">
        <v>0</v>
      </c>
      <c r="AO152" s="12">
        <v>1.8429711339751132E-3</v>
      </c>
      <c r="AP152" s="12">
        <v>3.5000000000000003E-2</v>
      </c>
      <c r="AQ152" s="12">
        <v>0</v>
      </c>
      <c r="AR152" s="12">
        <v>0</v>
      </c>
      <c r="AS152" s="12">
        <v>0</v>
      </c>
      <c r="AT152" s="12">
        <v>5.4999999999999997E-3</v>
      </c>
      <c r="AU152" s="11">
        <v>4014.2172888697983</v>
      </c>
      <c r="AV152" s="11">
        <v>0</v>
      </c>
      <c r="AW152" s="11">
        <v>0</v>
      </c>
      <c r="AX152" s="11">
        <v>0</v>
      </c>
      <c r="AY152" s="11">
        <v>121.72025430348755</v>
      </c>
      <c r="AZ152" s="11">
        <v>2311.5982785000001</v>
      </c>
      <c r="BA152" s="11">
        <v>0</v>
      </c>
      <c r="BB152" s="11">
        <v>0</v>
      </c>
      <c r="BC152" s="11">
        <v>0</v>
      </c>
      <c r="BD152" s="11">
        <v>363.25115804999996</v>
      </c>
    </row>
    <row r="153" spans="1:56" x14ac:dyDescent="0.25">
      <c r="A153" s="9" t="s">
        <v>2</v>
      </c>
      <c r="B153" s="9" t="s">
        <v>25</v>
      </c>
      <c r="C153" s="9" t="s">
        <v>1842</v>
      </c>
      <c r="D153" s="9" t="str">
        <f>IF(C153="United States",#REF!, "")</f>
        <v/>
      </c>
      <c r="E153" s="9" t="s">
        <v>82</v>
      </c>
      <c r="F153" s="9" t="s">
        <v>944</v>
      </c>
      <c r="G153" s="9" t="s">
        <v>230</v>
      </c>
      <c r="H153" s="10" t="s">
        <v>11</v>
      </c>
      <c r="I153" s="10" t="s">
        <v>1807</v>
      </c>
      <c r="J153" s="11">
        <v>802111.90131334425</v>
      </c>
      <c r="K153" s="11">
        <v>784770.00311334431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54496.552218811579</v>
      </c>
      <c r="V153" s="11">
        <v>0</v>
      </c>
      <c r="W153" s="11">
        <v>0</v>
      </c>
      <c r="X153" s="11">
        <v>0</v>
      </c>
      <c r="Y153" s="11">
        <v>1771.4570044152017</v>
      </c>
      <c r="Z153" s="11">
        <v>8341.151637541072</v>
      </c>
      <c r="AA153" s="9" t="s">
        <v>24</v>
      </c>
      <c r="AB153" s="9" t="s">
        <v>96</v>
      </c>
      <c r="AC153" s="9" t="s">
        <v>96</v>
      </c>
      <c r="AD153" s="9" t="s">
        <v>192</v>
      </c>
      <c r="AE153" s="9" t="s">
        <v>239</v>
      </c>
      <c r="AF153" s="9" t="s">
        <v>25</v>
      </c>
      <c r="AG153" s="9" t="s">
        <v>96</v>
      </c>
      <c r="AH153" s="9" t="s">
        <v>96</v>
      </c>
      <c r="AI153" s="9" t="s">
        <v>192</v>
      </c>
      <c r="AJ153" s="9" t="s">
        <v>137</v>
      </c>
      <c r="AK153" s="12">
        <v>0.20812347214405394</v>
      </c>
      <c r="AL153" s="12">
        <v>0</v>
      </c>
      <c r="AM153" s="12">
        <v>0</v>
      </c>
      <c r="AN153" s="12">
        <v>0</v>
      </c>
      <c r="AO153" s="12">
        <v>1.8429711339751132E-3</v>
      </c>
      <c r="AP153" s="12">
        <v>3.5000000000000003E-2</v>
      </c>
      <c r="AQ153" s="12">
        <v>0</v>
      </c>
      <c r="AR153" s="12">
        <v>0</v>
      </c>
      <c r="AS153" s="12">
        <v>0</v>
      </c>
      <c r="AT153" s="12">
        <v>5.4999999999999997E-3</v>
      </c>
      <c r="AU153" s="11">
        <v>166938.31394940196</v>
      </c>
      <c r="AV153" s="11">
        <v>0</v>
      </c>
      <c r="AW153" s="11">
        <v>0</v>
      </c>
      <c r="AX153" s="11">
        <v>0</v>
      </c>
      <c r="AY153" s="11">
        <v>1478.2690803383882</v>
      </c>
      <c r="AZ153" s="11">
        <v>28073.916545967051</v>
      </c>
      <c r="BA153" s="11">
        <v>0</v>
      </c>
      <c r="BB153" s="11">
        <v>0</v>
      </c>
      <c r="BC153" s="11">
        <v>0</v>
      </c>
      <c r="BD153" s="11">
        <v>4411.6154572233927</v>
      </c>
    </row>
    <row r="154" spans="1:56" x14ac:dyDescent="0.25">
      <c r="A154" s="9" t="s">
        <v>2</v>
      </c>
      <c r="B154" s="9" t="s">
        <v>25</v>
      </c>
      <c r="C154" s="9" t="s">
        <v>1842</v>
      </c>
      <c r="D154" s="9" t="str">
        <f>IF(C154="United States",#REF!, "")</f>
        <v/>
      </c>
      <c r="E154" s="9" t="s">
        <v>82</v>
      </c>
      <c r="F154" s="9" t="s">
        <v>970</v>
      </c>
      <c r="G154" s="9" t="s">
        <v>230</v>
      </c>
      <c r="H154" s="10" t="s">
        <v>4</v>
      </c>
      <c r="I154" s="10" t="s">
        <v>1807</v>
      </c>
      <c r="J154" s="11">
        <v>434809.02743133635</v>
      </c>
      <c r="K154" s="11">
        <v>434809.02743133635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4109.9054823732795</v>
      </c>
      <c r="V154" s="11">
        <v>0</v>
      </c>
      <c r="W154" s="11">
        <v>0</v>
      </c>
      <c r="X154" s="11">
        <v>0</v>
      </c>
      <c r="Y154" s="11">
        <v>977.36013857335479</v>
      </c>
      <c r="Z154" s="11">
        <v>4254.4258876692411</v>
      </c>
      <c r="AA154" s="9" t="s">
        <v>24</v>
      </c>
      <c r="AB154" s="9" t="s">
        <v>96</v>
      </c>
      <c r="AC154" s="9" t="s">
        <v>96</v>
      </c>
      <c r="AD154" s="9" t="s">
        <v>192</v>
      </c>
      <c r="AE154" s="9" t="s">
        <v>239</v>
      </c>
      <c r="AF154" s="9" t="s">
        <v>25</v>
      </c>
      <c r="AG154" s="9" t="s">
        <v>96</v>
      </c>
      <c r="AH154" s="9" t="s">
        <v>96</v>
      </c>
      <c r="AI154" s="9" t="s">
        <v>192</v>
      </c>
      <c r="AJ154" s="9" t="s">
        <v>137</v>
      </c>
      <c r="AK154" s="12">
        <v>6.0779421068617542E-2</v>
      </c>
      <c r="AL154" s="12">
        <v>0</v>
      </c>
      <c r="AM154" s="12">
        <v>0</v>
      </c>
      <c r="AN154" s="12">
        <v>0</v>
      </c>
      <c r="AO154" s="12">
        <v>1.8429711339751132E-3</v>
      </c>
      <c r="AP154" s="12">
        <v>3.5000000000000003E-2</v>
      </c>
      <c r="AQ154" s="12">
        <v>0</v>
      </c>
      <c r="AR154" s="12">
        <v>0</v>
      </c>
      <c r="AS154" s="12">
        <v>0</v>
      </c>
      <c r="AT154" s="12">
        <v>5.4999999999999997E-3</v>
      </c>
      <c r="AU154" s="11">
        <v>26427.440962685268</v>
      </c>
      <c r="AV154" s="11">
        <v>0</v>
      </c>
      <c r="AW154" s="11">
        <v>0</v>
      </c>
      <c r="AX154" s="11">
        <v>0</v>
      </c>
      <c r="AY154" s="11">
        <v>801.34048634774604</v>
      </c>
      <c r="AZ154" s="11">
        <v>15218.315960096774</v>
      </c>
      <c r="BA154" s="11">
        <v>0</v>
      </c>
      <c r="BB154" s="11">
        <v>0</v>
      </c>
      <c r="BC154" s="11">
        <v>0</v>
      </c>
      <c r="BD154" s="11">
        <v>2391.4496508723496</v>
      </c>
    </row>
    <row r="155" spans="1:56" x14ac:dyDescent="0.25">
      <c r="A155" s="9" t="s">
        <v>2</v>
      </c>
      <c r="B155" s="9" t="s">
        <v>25</v>
      </c>
      <c r="C155" s="9" t="s">
        <v>1842</v>
      </c>
      <c r="D155" s="9" t="str">
        <f>IF(C155="United States",#REF!, "")</f>
        <v/>
      </c>
      <c r="E155" s="9" t="s">
        <v>82</v>
      </c>
      <c r="F155" s="9" t="s">
        <v>1024</v>
      </c>
      <c r="G155" s="9" t="s">
        <v>230</v>
      </c>
      <c r="H155" s="10" t="s">
        <v>4</v>
      </c>
      <c r="I155" s="10" t="s">
        <v>1807</v>
      </c>
      <c r="J155" s="11">
        <v>751931.08601225715</v>
      </c>
      <c r="K155" s="11">
        <v>751931.08601225703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7107.4092252067849</v>
      </c>
      <c r="V155" s="11">
        <v>0</v>
      </c>
      <c r="W155" s="11">
        <v>0</v>
      </c>
      <c r="X155" s="11">
        <v>0</v>
      </c>
      <c r="Y155" s="11">
        <v>1690.1844811366229</v>
      </c>
      <c r="Z155" s="11">
        <v>7357.3336252292393</v>
      </c>
      <c r="AA155" s="9" t="s">
        <v>24</v>
      </c>
      <c r="AB155" s="9" t="s">
        <v>96</v>
      </c>
      <c r="AC155" s="9" t="s">
        <v>96</v>
      </c>
      <c r="AD155" s="9" t="s">
        <v>192</v>
      </c>
      <c r="AE155" s="9" t="s">
        <v>239</v>
      </c>
      <c r="AF155" s="9" t="s">
        <v>25</v>
      </c>
      <c r="AG155" s="9" t="s">
        <v>96</v>
      </c>
      <c r="AH155" s="9" t="s">
        <v>96</v>
      </c>
      <c r="AI155" s="9" t="s">
        <v>192</v>
      </c>
      <c r="AJ155" s="9" t="s">
        <v>137</v>
      </c>
      <c r="AK155" s="12">
        <v>6.0779421068617542E-2</v>
      </c>
      <c r="AL155" s="12">
        <v>0</v>
      </c>
      <c r="AM155" s="12">
        <v>0</v>
      </c>
      <c r="AN155" s="12">
        <v>0</v>
      </c>
      <c r="AO155" s="12">
        <v>1.8429711339751132E-3</v>
      </c>
      <c r="AP155" s="12">
        <v>3.5000000000000003E-2</v>
      </c>
      <c r="AQ155" s="12">
        <v>0</v>
      </c>
      <c r="AR155" s="12">
        <v>0</v>
      </c>
      <c r="AS155" s="12">
        <v>0</v>
      </c>
      <c r="AT155" s="12">
        <v>5.4999999999999997E-3</v>
      </c>
      <c r="AU155" s="11">
        <v>45701.936091321848</v>
      </c>
      <c r="AV155" s="11">
        <v>0</v>
      </c>
      <c r="AW155" s="11">
        <v>0</v>
      </c>
      <c r="AX155" s="11">
        <v>0</v>
      </c>
      <c r="AY155" s="11">
        <v>1385.787286259148</v>
      </c>
      <c r="AZ155" s="11">
        <v>26317.588010429001</v>
      </c>
      <c r="BA155" s="11">
        <v>0</v>
      </c>
      <c r="BB155" s="11">
        <v>0</v>
      </c>
      <c r="BC155" s="11">
        <v>0</v>
      </c>
      <c r="BD155" s="11">
        <v>4135.6209730674136</v>
      </c>
    </row>
    <row r="156" spans="1:56" x14ac:dyDescent="0.25">
      <c r="A156" s="9" t="s">
        <v>2</v>
      </c>
      <c r="B156" s="9" t="s">
        <v>25</v>
      </c>
      <c r="C156" s="9" t="s">
        <v>1842</v>
      </c>
      <c r="D156" s="9" t="str">
        <f>IF(C156="United States",#REF!, "")</f>
        <v/>
      </c>
      <c r="E156" s="9" t="s">
        <v>82</v>
      </c>
      <c r="F156" s="9" t="s">
        <v>1028</v>
      </c>
      <c r="G156" s="9" t="s">
        <v>230</v>
      </c>
      <c r="H156" s="10" t="s">
        <v>4</v>
      </c>
      <c r="I156" s="10" t="s">
        <v>1807</v>
      </c>
      <c r="J156" s="11">
        <v>692369.33780406625</v>
      </c>
      <c r="K156" s="11">
        <v>692369.33780406625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6544.4191765716141</v>
      </c>
      <c r="V156" s="11">
        <v>0</v>
      </c>
      <c r="W156" s="11">
        <v>0</v>
      </c>
      <c r="X156" s="11">
        <v>0</v>
      </c>
      <c r="Y156" s="11">
        <v>1556.3020757359634</v>
      </c>
      <c r="Z156" s="11">
        <v>6774.5466371375987</v>
      </c>
      <c r="AA156" s="9" t="s">
        <v>24</v>
      </c>
      <c r="AB156" s="9" t="s">
        <v>96</v>
      </c>
      <c r="AC156" s="9" t="s">
        <v>96</v>
      </c>
      <c r="AD156" s="9" t="s">
        <v>192</v>
      </c>
      <c r="AE156" s="9" t="s">
        <v>239</v>
      </c>
      <c r="AF156" s="9" t="s">
        <v>25</v>
      </c>
      <c r="AG156" s="9" t="s">
        <v>96</v>
      </c>
      <c r="AH156" s="9" t="s">
        <v>96</v>
      </c>
      <c r="AI156" s="9" t="s">
        <v>192</v>
      </c>
      <c r="AJ156" s="9" t="s">
        <v>137</v>
      </c>
      <c r="AK156" s="12">
        <v>6.0779421068617542E-2</v>
      </c>
      <c r="AL156" s="12">
        <v>0</v>
      </c>
      <c r="AM156" s="12">
        <v>0</v>
      </c>
      <c r="AN156" s="12">
        <v>0</v>
      </c>
      <c r="AO156" s="12">
        <v>1.8429711339751132E-3</v>
      </c>
      <c r="AP156" s="12">
        <v>3.5000000000000003E-2</v>
      </c>
      <c r="AQ156" s="12">
        <v>0</v>
      </c>
      <c r="AR156" s="12">
        <v>0</v>
      </c>
      <c r="AS156" s="12">
        <v>0</v>
      </c>
      <c r="AT156" s="12">
        <v>5.4999999999999997E-3</v>
      </c>
      <c r="AU156" s="11">
        <v>42081.807517393238</v>
      </c>
      <c r="AV156" s="11">
        <v>0</v>
      </c>
      <c r="AW156" s="11">
        <v>0</v>
      </c>
      <c r="AX156" s="11">
        <v>0</v>
      </c>
      <c r="AY156" s="11">
        <v>1276.0167036223581</v>
      </c>
      <c r="AZ156" s="11">
        <v>24232.926823142319</v>
      </c>
      <c r="BA156" s="11">
        <v>0</v>
      </c>
      <c r="BB156" s="11">
        <v>0</v>
      </c>
      <c r="BC156" s="11">
        <v>0</v>
      </c>
      <c r="BD156" s="11">
        <v>3808.0313579223644</v>
      </c>
    </row>
    <row r="157" spans="1:56" x14ac:dyDescent="0.25">
      <c r="A157" s="9" t="s">
        <v>2</v>
      </c>
      <c r="B157" s="9" t="s">
        <v>25</v>
      </c>
      <c r="C157" s="9" t="s">
        <v>1842</v>
      </c>
      <c r="D157" s="9" t="str">
        <f>IF(C157="United States",#REF!, "")</f>
        <v/>
      </c>
      <c r="E157" s="9" t="s">
        <v>82</v>
      </c>
      <c r="F157" s="9" t="s">
        <v>1032</v>
      </c>
      <c r="G157" s="9" t="s">
        <v>230</v>
      </c>
      <c r="H157" s="10" t="s">
        <v>4</v>
      </c>
      <c r="I157" s="10" t="s">
        <v>1783</v>
      </c>
      <c r="J157" s="11">
        <v>468507.28626393585</v>
      </c>
      <c r="K157" s="11">
        <v>468507.28626393585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4428.4284429951258</v>
      </c>
      <c r="V157" s="11">
        <v>0</v>
      </c>
      <c r="W157" s="11">
        <v>0</v>
      </c>
      <c r="X157" s="11">
        <v>0</v>
      </c>
      <c r="Y157" s="11">
        <v>1053.1068062929235</v>
      </c>
      <c r="Z157" s="11">
        <v>4584.1493655688128</v>
      </c>
      <c r="AA157" s="9" t="s">
        <v>24</v>
      </c>
      <c r="AB157" s="9" t="s">
        <v>96</v>
      </c>
      <c r="AC157" s="9" t="s">
        <v>96</v>
      </c>
      <c r="AD157" s="9" t="s">
        <v>192</v>
      </c>
      <c r="AE157" s="9" t="s">
        <v>239</v>
      </c>
      <c r="AF157" s="9" t="s">
        <v>25</v>
      </c>
      <c r="AG157" s="9" t="s">
        <v>96</v>
      </c>
      <c r="AH157" s="9" t="s">
        <v>96</v>
      </c>
      <c r="AI157" s="9" t="s">
        <v>192</v>
      </c>
      <c r="AJ157" s="9" t="s">
        <v>137</v>
      </c>
      <c r="AK157" s="12">
        <v>6.0779421068617542E-2</v>
      </c>
      <c r="AL157" s="12">
        <v>0</v>
      </c>
      <c r="AM157" s="12">
        <v>0</v>
      </c>
      <c r="AN157" s="12">
        <v>0</v>
      </c>
      <c r="AO157" s="12">
        <v>1.8429711339751132E-3</v>
      </c>
      <c r="AP157" s="12">
        <v>3.5000000000000003E-2</v>
      </c>
      <c r="AQ157" s="12">
        <v>0</v>
      </c>
      <c r="AR157" s="12">
        <v>0</v>
      </c>
      <c r="AS157" s="12">
        <v>0</v>
      </c>
      <c r="AT157" s="12">
        <v>5.4999999999999997E-3</v>
      </c>
      <c r="AU157" s="11">
        <v>28475.601625551091</v>
      </c>
      <c r="AV157" s="11">
        <v>0</v>
      </c>
      <c r="AW157" s="11">
        <v>0</v>
      </c>
      <c r="AX157" s="11">
        <v>0</v>
      </c>
      <c r="AY157" s="11">
        <v>863.44540464144882</v>
      </c>
      <c r="AZ157" s="11">
        <v>16397.755019237757</v>
      </c>
      <c r="BA157" s="11">
        <v>0</v>
      </c>
      <c r="BB157" s="11">
        <v>0</v>
      </c>
      <c r="BC157" s="11">
        <v>0</v>
      </c>
      <c r="BD157" s="11">
        <v>2576.7900744516469</v>
      </c>
    </row>
    <row r="158" spans="1:56" x14ac:dyDescent="0.25">
      <c r="A158" s="9" t="s">
        <v>2</v>
      </c>
      <c r="B158" s="9" t="s">
        <v>25</v>
      </c>
      <c r="C158" s="9" t="s">
        <v>1842</v>
      </c>
      <c r="D158" s="9" t="str">
        <f>IF(C158="United States",#REF!, "")</f>
        <v/>
      </c>
      <c r="E158" s="9" t="s">
        <v>98</v>
      </c>
      <c r="F158" s="9" t="s">
        <v>1050</v>
      </c>
      <c r="G158" s="9" t="s">
        <v>104</v>
      </c>
      <c r="H158" s="10" t="s">
        <v>4</v>
      </c>
      <c r="I158" s="10" t="s">
        <v>1783</v>
      </c>
      <c r="J158" s="11">
        <v>8942.2199999999993</v>
      </c>
      <c r="K158" s="11">
        <v>8942.2199999999993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178.36909539634698</v>
      </c>
      <c r="V158" s="11">
        <v>0</v>
      </c>
      <c r="W158" s="11">
        <v>0</v>
      </c>
      <c r="X158" s="11">
        <v>0</v>
      </c>
      <c r="Y158" s="11">
        <v>20.148188603653015</v>
      </c>
      <c r="Z158" s="11">
        <v>72.720994550399979</v>
      </c>
      <c r="AA158" s="9" t="s">
        <v>31</v>
      </c>
      <c r="AB158" s="9" t="s">
        <v>96</v>
      </c>
      <c r="AC158" s="9" t="s">
        <v>96</v>
      </c>
      <c r="AD158" s="9" t="s">
        <v>192</v>
      </c>
      <c r="AE158" s="9" t="s">
        <v>239</v>
      </c>
      <c r="AF158" s="9" t="s">
        <v>25</v>
      </c>
      <c r="AG158" s="9" t="s">
        <v>96</v>
      </c>
      <c r="AH158" s="9" t="s">
        <v>96</v>
      </c>
      <c r="AI158" s="9" t="s">
        <v>192</v>
      </c>
      <c r="AJ158" s="9" t="s">
        <v>137</v>
      </c>
      <c r="AK158" s="12">
        <v>4.9114683691812142E-2</v>
      </c>
      <c r="AL158" s="12">
        <v>0</v>
      </c>
      <c r="AM158" s="12">
        <v>0</v>
      </c>
      <c r="AN158" s="12">
        <v>0</v>
      </c>
      <c r="AO158" s="12">
        <v>1.8429711339751132E-3</v>
      </c>
      <c r="AP158" s="12">
        <v>3.5000000000000003E-2</v>
      </c>
      <c r="AQ158" s="12">
        <v>0</v>
      </c>
      <c r="AR158" s="12">
        <v>0</v>
      </c>
      <c r="AS158" s="12">
        <v>0</v>
      </c>
      <c r="AT158" s="12">
        <v>5.4999999999999997E-3</v>
      </c>
      <c r="AU158" s="11">
        <v>439.19430680259632</v>
      </c>
      <c r="AV158" s="11">
        <v>0</v>
      </c>
      <c r="AW158" s="11">
        <v>0</v>
      </c>
      <c r="AX158" s="11">
        <v>0</v>
      </c>
      <c r="AY158" s="11">
        <v>16.480253333654936</v>
      </c>
      <c r="AZ158" s="11">
        <v>312.97770000000003</v>
      </c>
      <c r="BA158" s="11">
        <v>0</v>
      </c>
      <c r="BB158" s="11">
        <v>0</v>
      </c>
      <c r="BC158" s="11">
        <v>0</v>
      </c>
      <c r="BD158" s="11">
        <v>49.182209999999991</v>
      </c>
    </row>
    <row r="159" spans="1:56" x14ac:dyDescent="0.25">
      <c r="A159" s="9" t="s">
        <v>2</v>
      </c>
      <c r="B159" s="9" t="s">
        <v>25</v>
      </c>
      <c r="C159" s="9" t="s">
        <v>1842</v>
      </c>
      <c r="D159" s="9" t="str">
        <f>IF(C159="United States",#REF!, "")</f>
        <v/>
      </c>
      <c r="E159" s="9" t="s">
        <v>98</v>
      </c>
      <c r="F159" s="9" t="s">
        <v>1070</v>
      </c>
      <c r="G159" s="9" t="s">
        <v>139</v>
      </c>
      <c r="H159" s="10" t="s">
        <v>4</v>
      </c>
      <c r="I159" s="10" t="s">
        <v>1807</v>
      </c>
      <c r="J159" s="11">
        <v>116215.92</v>
      </c>
      <c r="K159" s="11">
        <v>116215.92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2318.1411910078523</v>
      </c>
      <c r="V159" s="11">
        <v>0</v>
      </c>
      <c r="W159" s="11">
        <v>0</v>
      </c>
      <c r="X159" s="11">
        <v>0</v>
      </c>
      <c r="Y159" s="11">
        <v>261.85223299214857</v>
      </c>
      <c r="Z159" s="11">
        <v>1154.2937065343999</v>
      </c>
      <c r="AA159" s="9" t="s">
        <v>31</v>
      </c>
      <c r="AB159" s="9" t="s">
        <v>96</v>
      </c>
      <c r="AC159" s="9" t="s">
        <v>96</v>
      </c>
      <c r="AD159" s="9" t="s">
        <v>192</v>
      </c>
      <c r="AE159" s="9" t="s">
        <v>239</v>
      </c>
      <c r="AF159" s="9" t="s">
        <v>25</v>
      </c>
      <c r="AG159" s="9" t="s">
        <v>96</v>
      </c>
      <c r="AH159" s="9" t="s">
        <v>96</v>
      </c>
      <c r="AI159" s="9" t="s">
        <v>192</v>
      </c>
      <c r="AJ159" s="9" t="s">
        <v>137</v>
      </c>
      <c r="AK159" s="12">
        <v>4.9114683691812142E-2</v>
      </c>
      <c r="AL159" s="12">
        <v>0</v>
      </c>
      <c r="AM159" s="12">
        <v>0</v>
      </c>
      <c r="AN159" s="12">
        <v>0</v>
      </c>
      <c r="AO159" s="12">
        <v>1.8429711339751132E-3</v>
      </c>
      <c r="AP159" s="12">
        <v>3.5000000000000003E-2</v>
      </c>
      <c r="AQ159" s="12">
        <v>0</v>
      </c>
      <c r="AR159" s="12">
        <v>0</v>
      </c>
      <c r="AS159" s="12">
        <v>0</v>
      </c>
      <c r="AT159" s="12">
        <v>5.4999999999999997E-3</v>
      </c>
      <c r="AU159" s="11">
        <v>5707.9081507529445</v>
      </c>
      <c r="AV159" s="11">
        <v>0</v>
      </c>
      <c r="AW159" s="11">
        <v>0</v>
      </c>
      <c r="AX159" s="11">
        <v>0</v>
      </c>
      <c r="AY159" s="11">
        <v>214.18258586836103</v>
      </c>
      <c r="AZ159" s="11">
        <v>4067.5572000000002</v>
      </c>
      <c r="BA159" s="11">
        <v>0</v>
      </c>
      <c r="BB159" s="11">
        <v>0</v>
      </c>
      <c r="BC159" s="11">
        <v>0</v>
      </c>
      <c r="BD159" s="11">
        <v>639.18755999999996</v>
      </c>
    </row>
    <row r="160" spans="1:56" x14ac:dyDescent="0.25">
      <c r="A160" s="9" t="s">
        <v>2</v>
      </c>
      <c r="B160" s="9" t="s">
        <v>25</v>
      </c>
      <c r="C160" s="9" t="s">
        <v>1842</v>
      </c>
      <c r="D160" s="9" t="str">
        <f>IF(C160="United States",#REF!, "")</f>
        <v/>
      </c>
      <c r="E160" s="9" t="s">
        <v>82</v>
      </c>
      <c r="F160" s="9" t="s">
        <v>1550</v>
      </c>
      <c r="G160" s="9" t="s">
        <v>175</v>
      </c>
      <c r="H160" s="10" t="s">
        <v>4</v>
      </c>
      <c r="I160" s="10" t="s">
        <v>1783</v>
      </c>
      <c r="J160" s="11">
        <v>1475733.8557156783</v>
      </c>
      <c r="K160" s="11">
        <v>1475733.8557156783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13948.943746545167</v>
      </c>
      <c r="V160" s="11">
        <v>0</v>
      </c>
      <c r="W160" s="11">
        <v>0</v>
      </c>
      <c r="X160" s="11">
        <v>0</v>
      </c>
      <c r="Y160" s="11">
        <v>3317.1423653282673</v>
      </c>
      <c r="Z160" s="11">
        <v>14439.443348627792</v>
      </c>
      <c r="AA160" s="9" t="s">
        <v>24</v>
      </c>
      <c r="AB160" s="9" t="s">
        <v>96</v>
      </c>
      <c r="AC160" s="9" t="s">
        <v>96</v>
      </c>
      <c r="AD160" s="9" t="s">
        <v>192</v>
      </c>
      <c r="AE160" s="9" t="s">
        <v>239</v>
      </c>
      <c r="AF160" s="9" t="s">
        <v>25</v>
      </c>
      <c r="AG160" s="9" t="s">
        <v>96</v>
      </c>
      <c r="AH160" s="9" t="s">
        <v>96</v>
      </c>
      <c r="AI160" s="9" t="s">
        <v>192</v>
      </c>
      <c r="AJ160" s="9" t="s">
        <v>137</v>
      </c>
      <c r="AK160" s="12">
        <v>6.0779421068617542E-2</v>
      </c>
      <c r="AL160" s="12">
        <v>0</v>
      </c>
      <c r="AM160" s="12">
        <v>0</v>
      </c>
      <c r="AN160" s="12">
        <v>0</v>
      </c>
      <c r="AO160" s="12">
        <v>1.8429711339751132E-3</v>
      </c>
      <c r="AP160" s="12">
        <v>3.5000000000000003E-2</v>
      </c>
      <c r="AQ160" s="12">
        <v>0</v>
      </c>
      <c r="AR160" s="12">
        <v>0</v>
      </c>
      <c r="AS160" s="12">
        <v>0</v>
      </c>
      <c r="AT160" s="12">
        <v>5.4999999999999997E-3</v>
      </c>
      <c r="AU160" s="11">
        <v>89694.249401757697</v>
      </c>
      <c r="AV160" s="11">
        <v>0</v>
      </c>
      <c r="AW160" s="11">
        <v>0</v>
      </c>
      <c r="AX160" s="11">
        <v>0</v>
      </c>
      <c r="AY160" s="11">
        <v>2719.7348975137897</v>
      </c>
      <c r="AZ160" s="11">
        <v>51650.684950048744</v>
      </c>
      <c r="BA160" s="11">
        <v>0</v>
      </c>
      <c r="BB160" s="11">
        <v>0</v>
      </c>
      <c r="BC160" s="11">
        <v>0</v>
      </c>
      <c r="BD160" s="11">
        <v>8116.5362064362298</v>
      </c>
    </row>
    <row r="161" spans="1:56" x14ac:dyDescent="0.25">
      <c r="A161" s="9" t="s">
        <v>2</v>
      </c>
      <c r="B161" s="9" t="s">
        <v>25</v>
      </c>
      <c r="C161" s="9" t="s">
        <v>1842</v>
      </c>
      <c r="D161" s="9" t="str">
        <f>IF(C161="United States",#REF!, "")</f>
        <v/>
      </c>
      <c r="E161" s="9" t="s">
        <v>82</v>
      </c>
      <c r="F161" s="9" t="s">
        <v>1048</v>
      </c>
      <c r="G161" s="9" t="s">
        <v>230</v>
      </c>
      <c r="H161" s="10" t="s">
        <v>4</v>
      </c>
      <c r="I161" s="10" t="s">
        <v>1807</v>
      </c>
      <c r="J161" s="11">
        <v>1106141.1409113365</v>
      </c>
      <c r="K161" s="11">
        <v>1106141.1409113365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10455.476433336124</v>
      </c>
      <c r="V161" s="11">
        <v>0</v>
      </c>
      <c r="W161" s="11">
        <v>0</v>
      </c>
      <c r="X161" s="11">
        <v>0</v>
      </c>
      <c r="Y161" s="11">
        <v>2486.3749153265135</v>
      </c>
      <c r="Z161" s="11">
        <v>10823.132015243951</v>
      </c>
      <c r="AA161" s="9" t="s">
        <v>24</v>
      </c>
      <c r="AB161" s="9" t="s">
        <v>96</v>
      </c>
      <c r="AC161" s="9" t="s">
        <v>96</v>
      </c>
      <c r="AD161" s="9" t="s">
        <v>192</v>
      </c>
      <c r="AE161" s="9" t="s">
        <v>239</v>
      </c>
      <c r="AF161" s="9" t="s">
        <v>25</v>
      </c>
      <c r="AG161" s="9" t="s">
        <v>96</v>
      </c>
      <c r="AH161" s="9" t="s">
        <v>96</v>
      </c>
      <c r="AI161" s="9" t="s">
        <v>192</v>
      </c>
      <c r="AJ161" s="9" t="s">
        <v>137</v>
      </c>
      <c r="AK161" s="12">
        <v>6.0779421068617542E-2</v>
      </c>
      <c r="AL161" s="12">
        <v>0</v>
      </c>
      <c r="AM161" s="12">
        <v>0</v>
      </c>
      <c r="AN161" s="12">
        <v>0</v>
      </c>
      <c r="AO161" s="12">
        <v>1.8429711339751132E-3</v>
      </c>
      <c r="AP161" s="12">
        <v>3.5000000000000003E-2</v>
      </c>
      <c r="AQ161" s="12">
        <v>0</v>
      </c>
      <c r="AR161" s="12">
        <v>0</v>
      </c>
      <c r="AS161" s="12">
        <v>0</v>
      </c>
      <c r="AT161" s="12">
        <v>5.4999999999999997E-3</v>
      </c>
      <c r="AU161" s="11">
        <v>67230.618164771135</v>
      </c>
      <c r="AV161" s="11">
        <v>0</v>
      </c>
      <c r="AW161" s="11">
        <v>0</v>
      </c>
      <c r="AX161" s="11">
        <v>0</v>
      </c>
      <c r="AY161" s="11">
        <v>2038.5861928018915</v>
      </c>
      <c r="AZ161" s="11">
        <v>38714.939931896784</v>
      </c>
      <c r="BA161" s="11">
        <v>0</v>
      </c>
      <c r="BB161" s="11">
        <v>0</v>
      </c>
      <c r="BC161" s="11">
        <v>0</v>
      </c>
      <c r="BD161" s="11">
        <v>6083.7762750123502</v>
      </c>
    </row>
    <row r="162" spans="1:56" x14ac:dyDescent="0.25">
      <c r="A162" s="9" t="s">
        <v>2</v>
      </c>
      <c r="B162" s="9" t="s">
        <v>25</v>
      </c>
      <c r="C162" s="9" t="s">
        <v>1842</v>
      </c>
      <c r="D162" s="9" t="str">
        <f>IF(C162="United States",#REF!, "")</f>
        <v/>
      </c>
      <c r="E162" s="9" t="s">
        <v>82</v>
      </c>
      <c r="F162" s="9" t="s">
        <v>1046</v>
      </c>
      <c r="G162" s="9" t="s">
        <v>230</v>
      </c>
      <c r="H162" s="10" t="s">
        <v>4</v>
      </c>
      <c r="I162" s="10" t="s">
        <v>1783</v>
      </c>
      <c r="J162" s="11">
        <v>937643.30471275584</v>
      </c>
      <c r="K162" s="11">
        <v>937643.30471275584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8862.7997935440926</v>
      </c>
      <c r="V162" s="11">
        <v>0</v>
      </c>
      <c r="W162" s="11">
        <v>0</v>
      </c>
      <c r="X162" s="11">
        <v>0</v>
      </c>
      <c r="Y162" s="11">
        <v>2107.6268715951505</v>
      </c>
      <c r="Z162" s="11">
        <v>9174.4506146428612</v>
      </c>
      <c r="AA162" s="9" t="s">
        <v>24</v>
      </c>
      <c r="AB162" s="9" t="s">
        <v>96</v>
      </c>
      <c r="AC162" s="9" t="s">
        <v>96</v>
      </c>
      <c r="AD162" s="9" t="s">
        <v>192</v>
      </c>
      <c r="AE162" s="9" t="s">
        <v>239</v>
      </c>
      <c r="AF162" s="9" t="s">
        <v>25</v>
      </c>
      <c r="AG162" s="9" t="s">
        <v>96</v>
      </c>
      <c r="AH162" s="9" t="s">
        <v>96</v>
      </c>
      <c r="AI162" s="9" t="s">
        <v>192</v>
      </c>
      <c r="AJ162" s="9" t="s">
        <v>137</v>
      </c>
      <c r="AK162" s="12">
        <v>6.0779421068617542E-2</v>
      </c>
      <c r="AL162" s="12">
        <v>0</v>
      </c>
      <c r="AM162" s="12">
        <v>0</v>
      </c>
      <c r="AN162" s="12">
        <v>0</v>
      </c>
      <c r="AO162" s="12">
        <v>1.8429711339751132E-3</v>
      </c>
      <c r="AP162" s="12">
        <v>3.5000000000000003E-2</v>
      </c>
      <c r="AQ162" s="12">
        <v>0</v>
      </c>
      <c r="AR162" s="12">
        <v>0</v>
      </c>
      <c r="AS162" s="12">
        <v>0</v>
      </c>
      <c r="AT162" s="12">
        <v>5.4999999999999997E-3</v>
      </c>
      <c r="AU162" s="11">
        <v>56989.417229306651</v>
      </c>
      <c r="AV162" s="11">
        <v>0</v>
      </c>
      <c r="AW162" s="11">
        <v>0</v>
      </c>
      <c r="AX162" s="11">
        <v>0</v>
      </c>
      <c r="AY162" s="11">
        <v>1728.0495445506403</v>
      </c>
      <c r="AZ162" s="11">
        <v>32817.515664946455</v>
      </c>
      <c r="BA162" s="11">
        <v>0</v>
      </c>
      <c r="BB162" s="11">
        <v>0</v>
      </c>
      <c r="BC162" s="11">
        <v>0</v>
      </c>
      <c r="BD162" s="11">
        <v>5157.0381759201564</v>
      </c>
    </row>
    <row r="163" spans="1:56" x14ac:dyDescent="0.25">
      <c r="A163" s="9" t="s">
        <v>2</v>
      </c>
      <c r="B163" s="9" t="s">
        <v>25</v>
      </c>
      <c r="C163" s="9" t="s">
        <v>1842</v>
      </c>
      <c r="D163" s="9" t="str">
        <f>IF(C163="United States",#REF!, "")</f>
        <v/>
      </c>
      <c r="E163" s="9" t="s">
        <v>82</v>
      </c>
      <c r="F163" s="9" t="s">
        <v>1044</v>
      </c>
      <c r="G163" s="9" t="s">
        <v>230</v>
      </c>
      <c r="H163" s="10" t="s">
        <v>4</v>
      </c>
      <c r="I163" s="10" t="s">
        <v>1783</v>
      </c>
      <c r="J163" s="11">
        <v>880111.22065563092</v>
      </c>
      <c r="K163" s="11">
        <v>880111.22065563092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8318.9945531708854</v>
      </c>
      <c r="V163" s="11">
        <v>0</v>
      </c>
      <c r="W163" s="11">
        <v>0</v>
      </c>
      <c r="X163" s="11">
        <v>0</v>
      </c>
      <c r="Y163" s="11">
        <v>1978.3067284999963</v>
      </c>
      <c r="Z163" s="11">
        <v>8611.5230479587754</v>
      </c>
      <c r="AA163" s="9" t="s">
        <v>24</v>
      </c>
      <c r="AB163" s="9" t="s">
        <v>96</v>
      </c>
      <c r="AC163" s="9" t="s">
        <v>96</v>
      </c>
      <c r="AD163" s="9" t="s">
        <v>192</v>
      </c>
      <c r="AE163" s="9" t="s">
        <v>239</v>
      </c>
      <c r="AF163" s="9" t="s">
        <v>25</v>
      </c>
      <c r="AG163" s="9" t="s">
        <v>96</v>
      </c>
      <c r="AH163" s="9" t="s">
        <v>96</v>
      </c>
      <c r="AI163" s="9" t="s">
        <v>192</v>
      </c>
      <c r="AJ163" s="9" t="s">
        <v>137</v>
      </c>
      <c r="AK163" s="12">
        <v>6.0779421068617542E-2</v>
      </c>
      <c r="AL163" s="12">
        <v>0</v>
      </c>
      <c r="AM163" s="12">
        <v>0</v>
      </c>
      <c r="AN163" s="12">
        <v>0</v>
      </c>
      <c r="AO163" s="12">
        <v>1.8429711339751132E-3</v>
      </c>
      <c r="AP163" s="12">
        <v>3.5000000000000003E-2</v>
      </c>
      <c r="AQ163" s="12">
        <v>0</v>
      </c>
      <c r="AR163" s="12">
        <v>0</v>
      </c>
      <c r="AS163" s="12">
        <v>0</v>
      </c>
      <c r="AT163" s="12">
        <v>5.4999999999999997E-3</v>
      </c>
      <c r="AU163" s="11">
        <v>53492.650467443556</v>
      </c>
      <c r="AV163" s="11">
        <v>0</v>
      </c>
      <c r="AW163" s="11">
        <v>0</v>
      </c>
      <c r="AX163" s="11">
        <v>0</v>
      </c>
      <c r="AY163" s="11">
        <v>1622.0195743559293</v>
      </c>
      <c r="AZ163" s="11">
        <v>30803.892722947086</v>
      </c>
      <c r="BA163" s="11">
        <v>0</v>
      </c>
      <c r="BB163" s="11">
        <v>0</v>
      </c>
      <c r="BC163" s="11">
        <v>0</v>
      </c>
      <c r="BD163" s="11">
        <v>4840.6117136059702</v>
      </c>
    </row>
    <row r="164" spans="1:56" x14ac:dyDescent="0.25">
      <c r="A164" s="9" t="s">
        <v>2</v>
      </c>
      <c r="B164" s="9" t="s">
        <v>25</v>
      </c>
      <c r="C164" s="9" t="s">
        <v>1842</v>
      </c>
      <c r="D164" s="9" t="str">
        <f>IF(C164="United States",#REF!, "")</f>
        <v/>
      </c>
      <c r="E164" s="9" t="s">
        <v>82</v>
      </c>
      <c r="F164" s="9" t="s">
        <v>1042</v>
      </c>
      <c r="G164" s="9" t="s">
        <v>230</v>
      </c>
      <c r="H164" s="10" t="s">
        <v>4</v>
      </c>
      <c r="I164" s="10" t="s">
        <v>1783</v>
      </c>
      <c r="J164" s="11">
        <v>698444.47699928051</v>
      </c>
      <c r="K164" s="11">
        <v>698444.47699928051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6601.8426574779169</v>
      </c>
      <c r="V164" s="11">
        <v>0</v>
      </c>
      <c r="W164" s="11">
        <v>0</v>
      </c>
      <c r="X164" s="11">
        <v>0</v>
      </c>
      <c r="Y164" s="11">
        <v>1569.9577234136661</v>
      </c>
      <c r="Z164" s="11">
        <v>6833.9893529800056</v>
      </c>
      <c r="AA164" s="9" t="s">
        <v>24</v>
      </c>
      <c r="AB164" s="9" t="s">
        <v>96</v>
      </c>
      <c r="AC164" s="9" t="s">
        <v>96</v>
      </c>
      <c r="AD164" s="9" t="s">
        <v>192</v>
      </c>
      <c r="AE164" s="9" t="s">
        <v>239</v>
      </c>
      <c r="AF164" s="9" t="s">
        <v>25</v>
      </c>
      <c r="AG164" s="9" t="s">
        <v>96</v>
      </c>
      <c r="AH164" s="9" t="s">
        <v>96</v>
      </c>
      <c r="AI164" s="9" t="s">
        <v>192</v>
      </c>
      <c r="AJ164" s="9" t="s">
        <v>137</v>
      </c>
      <c r="AK164" s="12">
        <v>6.0779421068617542E-2</v>
      </c>
      <c r="AL164" s="12">
        <v>0</v>
      </c>
      <c r="AM164" s="12">
        <v>0</v>
      </c>
      <c r="AN164" s="12">
        <v>0</v>
      </c>
      <c r="AO164" s="12">
        <v>1.8429711339751132E-3</v>
      </c>
      <c r="AP164" s="12">
        <v>3.5000000000000003E-2</v>
      </c>
      <c r="AQ164" s="12">
        <v>0</v>
      </c>
      <c r="AR164" s="12">
        <v>0</v>
      </c>
      <c r="AS164" s="12">
        <v>0</v>
      </c>
      <c r="AT164" s="12">
        <v>5.4999999999999997E-3</v>
      </c>
      <c r="AU164" s="11">
        <v>42451.05096058963</v>
      </c>
      <c r="AV164" s="11">
        <v>0</v>
      </c>
      <c r="AW164" s="11">
        <v>0</v>
      </c>
      <c r="AX164" s="11">
        <v>0</v>
      </c>
      <c r="AY164" s="11">
        <v>1287.2130097940189</v>
      </c>
      <c r="AZ164" s="11">
        <v>24445.556694974821</v>
      </c>
      <c r="BA164" s="11">
        <v>0</v>
      </c>
      <c r="BB164" s="11">
        <v>0</v>
      </c>
      <c r="BC164" s="11">
        <v>0</v>
      </c>
      <c r="BD164" s="11">
        <v>3841.4446234960424</v>
      </c>
    </row>
    <row r="165" spans="1:56" x14ac:dyDescent="0.25">
      <c r="A165" s="9" t="s">
        <v>2</v>
      </c>
      <c r="B165" s="9" t="s">
        <v>25</v>
      </c>
      <c r="C165" s="9" t="s">
        <v>1842</v>
      </c>
      <c r="D165" s="9" t="str">
        <f>IF(C165="United States",#REF!, "")</f>
        <v/>
      </c>
      <c r="E165" s="9" t="s">
        <v>82</v>
      </c>
      <c r="F165" s="9" t="s">
        <v>1040</v>
      </c>
      <c r="G165" s="9" t="s">
        <v>230</v>
      </c>
      <c r="H165" s="10" t="s">
        <v>4</v>
      </c>
      <c r="I165" s="10" t="s">
        <v>1807</v>
      </c>
      <c r="J165" s="11">
        <v>283946.8728468378</v>
      </c>
      <c r="K165" s="11">
        <v>283946.8728468378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2683.9249780761638</v>
      </c>
      <c r="V165" s="11">
        <v>0</v>
      </c>
      <c r="W165" s="11">
        <v>0</v>
      </c>
      <c r="X165" s="11">
        <v>0</v>
      </c>
      <c r="Y165" s="11">
        <v>638.25343423183881</v>
      </c>
      <c r="Z165" s="11">
        <v>2778.3023128540763</v>
      </c>
      <c r="AA165" s="9" t="s">
        <v>24</v>
      </c>
      <c r="AB165" s="9" t="s">
        <v>96</v>
      </c>
      <c r="AC165" s="9" t="s">
        <v>96</v>
      </c>
      <c r="AD165" s="9" t="s">
        <v>192</v>
      </c>
      <c r="AE165" s="9" t="s">
        <v>239</v>
      </c>
      <c r="AF165" s="9" t="s">
        <v>25</v>
      </c>
      <c r="AG165" s="9" t="s">
        <v>96</v>
      </c>
      <c r="AH165" s="9" t="s">
        <v>96</v>
      </c>
      <c r="AI165" s="9" t="s">
        <v>192</v>
      </c>
      <c r="AJ165" s="9" t="s">
        <v>137</v>
      </c>
      <c r="AK165" s="12">
        <v>6.0779421068617542E-2</v>
      </c>
      <c r="AL165" s="12">
        <v>0</v>
      </c>
      <c r="AM165" s="12">
        <v>0</v>
      </c>
      <c r="AN165" s="12">
        <v>0</v>
      </c>
      <c r="AO165" s="12">
        <v>1.8429711339751132E-3</v>
      </c>
      <c r="AP165" s="12">
        <v>3.5000000000000003E-2</v>
      </c>
      <c r="AQ165" s="12">
        <v>0</v>
      </c>
      <c r="AR165" s="12">
        <v>0</v>
      </c>
      <c r="AS165" s="12">
        <v>0</v>
      </c>
      <c r="AT165" s="12">
        <v>5.4999999999999997E-3</v>
      </c>
      <c r="AU165" s="11">
        <v>17258.126545875159</v>
      </c>
      <c r="AV165" s="11">
        <v>0</v>
      </c>
      <c r="AW165" s="11">
        <v>0</v>
      </c>
      <c r="AX165" s="11">
        <v>0</v>
      </c>
      <c r="AY165" s="11">
        <v>523.30589023922391</v>
      </c>
      <c r="AZ165" s="11">
        <v>9938.1405496393236</v>
      </c>
      <c r="BA165" s="11">
        <v>0</v>
      </c>
      <c r="BB165" s="11">
        <v>0</v>
      </c>
      <c r="BC165" s="11">
        <v>0</v>
      </c>
      <c r="BD165" s="11">
        <v>1561.7078006576078</v>
      </c>
    </row>
    <row r="166" spans="1:56" x14ac:dyDescent="0.25">
      <c r="A166" s="9" t="s">
        <v>2</v>
      </c>
      <c r="B166" s="9" t="s">
        <v>25</v>
      </c>
      <c r="C166" s="9" t="s">
        <v>1842</v>
      </c>
      <c r="D166" s="9" t="str">
        <f>IF(C166="United States",#REF!, "")</f>
        <v/>
      </c>
      <c r="E166" s="9" t="s">
        <v>98</v>
      </c>
      <c r="F166" s="9" t="s">
        <v>1708</v>
      </c>
      <c r="G166" s="9" t="s">
        <v>139</v>
      </c>
      <c r="H166" s="10" t="s">
        <v>4</v>
      </c>
      <c r="I166" s="10" t="s">
        <v>1783</v>
      </c>
      <c r="J166" s="11">
        <v>15856.88</v>
      </c>
      <c r="K166" s="11">
        <v>15856.88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316.29476141365632</v>
      </c>
      <c r="V166" s="11">
        <v>0</v>
      </c>
      <c r="W166" s="11">
        <v>0</v>
      </c>
      <c r="X166" s="11">
        <v>0</v>
      </c>
      <c r="Y166" s="11">
        <v>35.727974586343592</v>
      </c>
      <c r="Z166" s="11">
        <v>157.49560636160004</v>
      </c>
      <c r="AA166" s="9" t="s">
        <v>31</v>
      </c>
      <c r="AB166" s="9" t="s">
        <v>96</v>
      </c>
      <c r="AC166" s="9" t="s">
        <v>96</v>
      </c>
      <c r="AD166" s="9" t="s">
        <v>192</v>
      </c>
      <c r="AE166" s="9" t="s">
        <v>239</v>
      </c>
      <c r="AF166" s="9" t="s">
        <v>25</v>
      </c>
      <c r="AG166" s="9" t="s">
        <v>96</v>
      </c>
      <c r="AH166" s="9" t="s">
        <v>96</v>
      </c>
      <c r="AI166" s="9" t="s">
        <v>192</v>
      </c>
      <c r="AJ166" s="9" t="s">
        <v>137</v>
      </c>
      <c r="AK166" s="12">
        <v>4.9114683691812142E-2</v>
      </c>
      <c r="AL166" s="12">
        <v>0</v>
      </c>
      <c r="AM166" s="12">
        <v>0</v>
      </c>
      <c r="AN166" s="12">
        <v>0</v>
      </c>
      <c r="AO166" s="12">
        <v>1.8429711339751132E-3</v>
      </c>
      <c r="AP166" s="12">
        <v>3.5000000000000003E-2</v>
      </c>
      <c r="AQ166" s="12">
        <v>0</v>
      </c>
      <c r="AR166" s="12">
        <v>0</v>
      </c>
      <c r="AS166" s="12">
        <v>0</v>
      </c>
      <c r="AT166" s="12">
        <v>5.4999999999999997E-3</v>
      </c>
      <c r="AU166" s="11">
        <v>778.80564553902207</v>
      </c>
      <c r="AV166" s="11">
        <v>0</v>
      </c>
      <c r="AW166" s="11">
        <v>0</v>
      </c>
      <c r="AX166" s="11">
        <v>0</v>
      </c>
      <c r="AY166" s="11">
        <v>29.223772114907291</v>
      </c>
      <c r="AZ166" s="11">
        <v>554.99080000000004</v>
      </c>
      <c r="BA166" s="11">
        <v>0</v>
      </c>
      <c r="BB166" s="11">
        <v>0</v>
      </c>
      <c r="BC166" s="11">
        <v>0</v>
      </c>
      <c r="BD166" s="11">
        <v>87.212839999999986</v>
      </c>
    </row>
    <row r="167" spans="1:56" x14ac:dyDescent="0.25">
      <c r="A167" s="9" t="s">
        <v>2</v>
      </c>
      <c r="B167" s="9" t="s">
        <v>25</v>
      </c>
      <c r="C167" s="9" t="s">
        <v>1842</v>
      </c>
      <c r="D167" s="9" t="str">
        <f>IF(C167="United States",#REF!, "")</f>
        <v/>
      </c>
      <c r="E167" s="9" t="s">
        <v>82</v>
      </c>
      <c r="F167" s="9" t="s">
        <v>1704</v>
      </c>
      <c r="G167" s="9" t="s">
        <v>230</v>
      </c>
      <c r="H167" s="10" t="s">
        <v>4</v>
      </c>
      <c r="I167" s="10" t="s">
        <v>1807</v>
      </c>
      <c r="J167" s="11">
        <v>61200.570299999999</v>
      </c>
      <c r="K167" s="11">
        <v>61200.570299999999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578.48053635469182</v>
      </c>
      <c r="V167" s="11">
        <v>0</v>
      </c>
      <c r="W167" s="11">
        <v>0</v>
      </c>
      <c r="X167" s="11">
        <v>0</v>
      </c>
      <c r="Y167" s="11">
        <v>137.56613615530819</v>
      </c>
      <c r="Z167" s="11">
        <v>598.8221821488255</v>
      </c>
      <c r="AA167" s="9" t="s">
        <v>24</v>
      </c>
      <c r="AB167" s="9" t="s">
        <v>96</v>
      </c>
      <c r="AC167" s="9" t="s">
        <v>96</v>
      </c>
      <c r="AD167" s="9" t="s">
        <v>192</v>
      </c>
      <c r="AE167" s="9" t="s">
        <v>239</v>
      </c>
      <c r="AF167" s="9" t="s">
        <v>25</v>
      </c>
      <c r="AG167" s="9" t="s">
        <v>96</v>
      </c>
      <c r="AH167" s="9" t="s">
        <v>96</v>
      </c>
      <c r="AI167" s="9" t="s">
        <v>192</v>
      </c>
      <c r="AJ167" s="9" t="s">
        <v>137</v>
      </c>
      <c r="AK167" s="12">
        <v>6.0779421068617542E-2</v>
      </c>
      <c r="AL167" s="12">
        <v>0</v>
      </c>
      <c r="AM167" s="12">
        <v>0</v>
      </c>
      <c r="AN167" s="12">
        <v>0</v>
      </c>
      <c r="AO167" s="12">
        <v>1.8429711339751132E-3</v>
      </c>
      <c r="AP167" s="12">
        <v>3.5000000000000003E-2</v>
      </c>
      <c r="AQ167" s="12">
        <v>0</v>
      </c>
      <c r="AR167" s="12">
        <v>0</v>
      </c>
      <c r="AS167" s="12">
        <v>0</v>
      </c>
      <c r="AT167" s="12">
        <v>5.4999999999999997E-3</v>
      </c>
      <c r="AU167" s="11">
        <v>3719.7352319032289</v>
      </c>
      <c r="AV167" s="11">
        <v>0</v>
      </c>
      <c r="AW167" s="11">
        <v>0</v>
      </c>
      <c r="AX167" s="11">
        <v>0</v>
      </c>
      <c r="AY167" s="11">
        <v>112.79088444571464</v>
      </c>
      <c r="AZ167" s="11">
        <v>2142.0199605000003</v>
      </c>
      <c r="BA167" s="11">
        <v>0</v>
      </c>
      <c r="BB167" s="11">
        <v>0</v>
      </c>
      <c r="BC167" s="11">
        <v>0</v>
      </c>
      <c r="BD167" s="11">
        <v>336.60313664999995</v>
      </c>
    </row>
    <row r="168" spans="1:56" x14ac:dyDescent="0.25">
      <c r="A168" s="9" t="s">
        <v>2</v>
      </c>
      <c r="B168" s="9" t="s">
        <v>25</v>
      </c>
      <c r="C168" s="9" t="s">
        <v>1842</v>
      </c>
      <c r="D168" s="9" t="str">
        <f>IF(C168="United States",#REF!, "")</f>
        <v/>
      </c>
      <c r="E168" s="9" t="s">
        <v>82</v>
      </c>
      <c r="F168" s="9" t="s">
        <v>1702</v>
      </c>
      <c r="G168" s="9" t="s">
        <v>230</v>
      </c>
      <c r="H168" s="10" t="s">
        <v>4</v>
      </c>
      <c r="I168" s="10" t="s">
        <v>1807</v>
      </c>
      <c r="J168" s="11">
        <v>412725.80925916915</v>
      </c>
      <c r="K168" s="11">
        <v>412725.80925916915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3901.1703050693368</v>
      </c>
      <c r="V168" s="11">
        <v>0</v>
      </c>
      <c r="W168" s="11">
        <v>0</v>
      </c>
      <c r="X168" s="11">
        <v>0</v>
      </c>
      <c r="Y168" s="11">
        <v>927.72166326294234</v>
      </c>
      <c r="Z168" s="11">
        <v>4038.3507623901269</v>
      </c>
      <c r="AA168" s="9" t="s">
        <v>24</v>
      </c>
      <c r="AB168" s="9" t="s">
        <v>96</v>
      </c>
      <c r="AC168" s="9" t="s">
        <v>96</v>
      </c>
      <c r="AD168" s="9" t="s">
        <v>192</v>
      </c>
      <c r="AE168" s="9" t="s">
        <v>239</v>
      </c>
      <c r="AF168" s="9" t="s">
        <v>25</v>
      </c>
      <c r="AG168" s="9" t="s">
        <v>96</v>
      </c>
      <c r="AH168" s="9" t="s">
        <v>96</v>
      </c>
      <c r="AI168" s="9" t="s">
        <v>192</v>
      </c>
      <c r="AJ168" s="9" t="s">
        <v>137</v>
      </c>
      <c r="AK168" s="12">
        <v>6.0779421068617542E-2</v>
      </c>
      <c r="AL168" s="12">
        <v>0</v>
      </c>
      <c r="AM168" s="12">
        <v>0</v>
      </c>
      <c r="AN168" s="12">
        <v>0</v>
      </c>
      <c r="AO168" s="12">
        <v>1.8429711339751132E-3</v>
      </c>
      <c r="AP168" s="12">
        <v>3.5000000000000003E-2</v>
      </c>
      <c r="AQ168" s="12">
        <v>0</v>
      </c>
      <c r="AR168" s="12">
        <v>0</v>
      </c>
      <c r="AS168" s="12">
        <v>0</v>
      </c>
      <c r="AT168" s="12">
        <v>5.4999999999999997E-3</v>
      </c>
      <c r="AU168" s="11">
        <v>25085.235746848972</v>
      </c>
      <c r="AV168" s="11">
        <v>0</v>
      </c>
      <c r="AW168" s="11">
        <v>0</v>
      </c>
      <c r="AX168" s="11">
        <v>0</v>
      </c>
      <c r="AY168" s="11">
        <v>760.64175271116721</v>
      </c>
      <c r="AZ168" s="11">
        <v>14445.403324070921</v>
      </c>
      <c r="BA168" s="11">
        <v>0</v>
      </c>
      <c r="BB168" s="11">
        <v>0</v>
      </c>
      <c r="BC168" s="11">
        <v>0</v>
      </c>
      <c r="BD168" s="11">
        <v>2269.99195092543</v>
      </c>
    </row>
    <row r="169" spans="1:56" x14ac:dyDescent="0.25">
      <c r="A169" s="9" t="s">
        <v>2</v>
      </c>
      <c r="B169" s="9" t="s">
        <v>25</v>
      </c>
      <c r="C169" s="9" t="s">
        <v>1842</v>
      </c>
      <c r="D169" s="9" t="str">
        <f>IF(C169="United States",#REF!, "")</f>
        <v/>
      </c>
      <c r="E169" s="9" t="s">
        <v>82</v>
      </c>
      <c r="F169" s="9" t="s">
        <v>1774</v>
      </c>
      <c r="G169" s="9" t="s">
        <v>230</v>
      </c>
      <c r="H169" s="10" t="s">
        <v>4</v>
      </c>
      <c r="I169" s="10" t="s">
        <v>1807</v>
      </c>
      <c r="J169" s="11">
        <v>61552.810700000002</v>
      </c>
      <c r="K169" s="11">
        <v>61552.810700000002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581.80998597450673</v>
      </c>
      <c r="V169" s="11">
        <v>0</v>
      </c>
      <c r="W169" s="11">
        <v>0</v>
      </c>
      <c r="X169" s="11">
        <v>0</v>
      </c>
      <c r="Y169" s="11">
        <v>138.35789921549326</v>
      </c>
      <c r="Z169" s="11">
        <v>602.26870828305971</v>
      </c>
      <c r="AA169" s="9" t="s">
        <v>24</v>
      </c>
      <c r="AB169" s="9" t="s">
        <v>96</v>
      </c>
      <c r="AC169" s="9" t="s">
        <v>96</v>
      </c>
      <c r="AD169" s="9" t="s">
        <v>192</v>
      </c>
      <c r="AE169" s="9" t="s">
        <v>239</v>
      </c>
      <c r="AF169" s="9" t="s">
        <v>25</v>
      </c>
      <c r="AG169" s="9" t="s">
        <v>96</v>
      </c>
      <c r="AH169" s="9" t="s">
        <v>96</v>
      </c>
      <c r="AI169" s="9" t="s">
        <v>192</v>
      </c>
      <c r="AJ169" s="9" t="s">
        <v>137</v>
      </c>
      <c r="AK169" s="12">
        <v>6.0779421068617542E-2</v>
      </c>
      <c r="AL169" s="12">
        <v>0</v>
      </c>
      <c r="AM169" s="12">
        <v>0</v>
      </c>
      <c r="AN169" s="12">
        <v>0</v>
      </c>
      <c r="AO169" s="12">
        <v>1.8429711339751132E-3</v>
      </c>
      <c r="AP169" s="12">
        <v>3.5000000000000003E-2</v>
      </c>
      <c r="AQ169" s="12">
        <v>0</v>
      </c>
      <c r="AR169" s="12">
        <v>0</v>
      </c>
      <c r="AS169" s="12">
        <v>0</v>
      </c>
      <c r="AT169" s="12">
        <v>5.4999999999999997E-3</v>
      </c>
      <c r="AU169" s="11">
        <v>3741.1441994922075</v>
      </c>
      <c r="AV169" s="11">
        <v>0</v>
      </c>
      <c r="AW169" s="11">
        <v>0</v>
      </c>
      <c r="AX169" s="11">
        <v>0</v>
      </c>
      <c r="AY169" s="11">
        <v>113.44005333513449</v>
      </c>
      <c r="AZ169" s="11">
        <v>2154.3483745000003</v>
      </c>
      <c r="BA169" s="11">
        <v>0</v>
      </c>
      <c r="BB169" s="11">
        <v>0</v>
      </c>
      <c r="BC169" s="11">
        <v>0</v>
      </c>
      <c r="BD169" s="11">
        <v>338.54045884999999</v>
      </c>
    </row>
    <row r="170" spans="1:56" x14ac:dyDescent="0.25">
      <c r="A170" s="9" t="s">
        <v>2</v>
      </c>
      <c r="B170" s="9" t="s">
        <v>25</v>
      </c>
      <c r="C170" s="9" t="s">
        <v>1842</v>
      </c>
      <c r="D170" s="9" t="str">
        <f>IF(C170="United States",#REF!, "")</f>
        <v/>
      </c>
      <c r="E170" s="9" t="s">
        <v>82</v>
      </c>
      <c r="F170" s="9" t="s">
        <v>1772</v>
      </c>
      <c r="G170" s="9" t="s">
        <v>230</v>
      </c>
      <c r="H170" s="10" t="s">
        <v>4</v>
      </c>
      <c r="I170" s="10" t="s">
        <v>1807</v>
      </c>
      <c r="J170" s="11">
        <v>486268.23708567792</v>
      </c>
      <c r="K170" s="11">
        <v>486268.23708567792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4596.3086491299146</v>
      </c>
      <c r="V170" s="11">
        <v>0</v>
      </c>
      <c r="W170" s="11">
        <v>0</v>
      </c>
      <c r="X170" s="11">
        <v>0</v>
      </c>
      <c r="Y170" s="11">
        <v>1093.0297247725164</v>
      </c>
      <c r="Z170" s="11">
        <v>4757.9328985649672</v>
      </c>
      <c r="AA170" s="9" t="s">
        <v>24</v>
      </c>
      <c r="AB170" s="9" t="s">
        <v>96</v>
      </c>
      <c r="AC170" s="9" t="s">
        <v>96</v>
      </c>
      <c r="AD170" s="9" t="s">
        <v>192</v>
      </c>
      <c r="AE170" s="9" t="s">
        <v>239</v>
      </c>
      <c r="AF170" s="9" t="s">
        <v>25</v>
      </c>
      <c r="AG170" s="9" t="s">
        <v>96</v>
      </c>
      <c r="AH170" s="9" t="s">
        <v>96</v>
      </c>
      <c r="AI170" s="9" t="s">
        <v>192</v>
      </c>
      <c r="AJ170" s="9" t="s">
        <v>137</v>
      </c>
      <c r="AK170" s="12">
        <v>6.0779421068617542E-2</v>
      </c>
      <c r="AL170" s="12">
        <v>0</v>
      </c>
      <c r="AM170" s="12">
        <v>0</v>
      </c>
      <c r="AN170" s="12">
        <v>0</v>
      </c>
      <c r="AO170" s="12">
        <v>1.8429711339751132E-3</v>
      </c>
      <c r="AP170" s="12">
        <v>3.5000000000000003E-2</v>
      </c>
      <c r="AQ170" s="12">
        <v>0</v>
      </c>
      <c r="AR170" s="12">
        <v>0</v>
      </c>
      <c r="AS170" s="12">
        <v>0</v>
      </c>
      <c r="AT170" s="12">
        <v>5.4999999999999997E-3</v>
      </c>
      <c r="AU170" s="11">
        <v>29555.101934124763</v>
      </c>
      <c r="AV170" s="11">
        <v>0</v>
      </c>
      <c r="AW170" s="11">
        <v>0</v>
      </c>
      <c r="AX170" s="11">
        <v>0</v>
      </c>
      <c r="AY170" s="11">
        <v>896.17832431787099</v>
      </c>
      <c r="AZ170" s="11">
        <v>17019.388297998728</v>
      </c>
      <c r="BA170" s="11">
        <v>0</v>
      </c>
      <c r="BB170" s="11">
        <v>0</v>
      </c>
      <c r="BC170" s="11">
        <v>0</v>
      </c>
      <c r="BD170" s="11">
        <v>2674.4753039712282</v>
      </c>
    </row>
    <row r="171" spans="1:56" x14ac:dyDescent="0.25">
      <c r="A171" s="9" t="s">
        <v>2</v>
      </c>
      <c r="B171" s="9" t="s">
        <v>25</v>
      </c>
      <c r="C171" s="9" t="s">
        <v>1842</v>
      </c>
      <c r="D171" s="9" t="str">
        <f>IF(C171="United States",#REF!, "")</f>
        <v/>
      </c>
      <c r="E171" s="9" t="s">
        <v>82</v>
      </c>
      <c r="F171" s="9" t="s">
        <v>1056</v>
      </c>
      <c r="G171" s="9" t="s">
        <v>230</v>
      </c>
      <c r="H171" s="10" t="s">
        <v>4</v>
      </c>
      <c r="I171" s="10" t="s">
        <v>1807</v>
      </c>
      <c r="J171" s="11">
        <v>587358.64717145648</v>
      </c>
      <c r="K171" s="11">
        <v>587358.64717145648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5551.8362587596712</v>
      </c>
      <c r="V171" s="11">
        <v>0</v>
      </c>
      <c r="W171" s="11">
        <v>0</v>
      </c>
      <c r="X171" s="11">
        <v>0</v>
      </c>
      <c r="Y171" s="11">
        <v>1320.2599131463676</v>
      </c>
      <c r="Z171" s="11">
        <v>5747.0606087341266</v>
      </c>
      <c r="AA171" s="9" t="s">
        <v>24</v>
      </c>
      <c r="AB171" s="9" t="s">
        <v>96</v>
      </c>
      <c r="AC171" s="9" t="s">
        <v>96</v>
      </c>
      <c r="AD171" s="9" t="s">
        <v>192</v>
      </c>
      <c r="AE171" s="9" t="s">
        <v>239</v>
      </c>
      <c r="AF171" s="9" t="s">
        <v>25</v>
      </c>
      <c r="AG171" s="9" t="s">
        <v>96</v>
      </c>
      <c r="AH171" s="9" t="s">
        <v>96</v>
      </c>
      <c r="AI171" s="9" t="s">
        <v>192</v>
      </c>
      <c r="AJ171" s="9" t="s">
        <v>137</v>
      </c>
      <c r="AK171" s="12">
        <v>6.0779421068617542E-2</v>
      </c>
      <c r="AL171" s="12">
        <v>0</v>
      </c>
      <c r="AM171" s="12">
        <v>0</v>
      </c>
      <c r="AN171" s="12">
        <v>0</v>
      </c>
      <c r="AO171" s="12">
        <v>1.8429711339751132E-3</v>
      </c>
      <c r="AP171" s="12">
        <v>3.5000000000000003E-2</v>
      </c>
      <c r="AQ171" s="12">
        <v>0</v>
      </c>
      <c r="AR171" s="12">
        <v>0</v>
      </c>
      <c r="AS171" s="12">
        <v>0</v>
      </c>
      <c r="AT171" s="12">
        <v>5.4999999999999997E-3</v>
      </c>
      <c r="AU171" s="11">
        <v>35699.318534727521</v>
      </c>
      <c r="AV171" s="11">
        <v>0</v>
      </c>
      <c r="AW171" s="11">
        <v>0</v>
      </c>
      <c r="AX171" s="11">
        <v>0</v>
      </c>
      <c r="AY171" s="11">
        <v>1082.4850320276676</v>
      </c>
      <c r="AZ171" s="11">
        <v>20557.55265100098</v>
      </c>
      <c r="BA171" s="11">
        <v>0</v>
      </c>
      <c r="BB171" s="11">
        <v>0</v>
      </c>
      <c r="BC171" s="11">
        <v>0</v>
      </c>
      <c r="BD171" s="11">
        <v>3230.4725594430106</v>
      </c>
    </row>
    <row r="172" spans="1:56" x14ac:dyDescent="0.25">
      <c r="A172" s="9" t="s">
        <v>2</v>
      </c>
      <c r="B172" s="9" t="s">
        <v>25</v>
      </c>
      <c r="C172" s="9" t="s">
        <v>1842</v>
      </c>
      <c r="D172" s="9" t="str">
        <f>IF(C172="United States",#REF!, "")</f>
        <v/>
      </c>
      <c r="E172" s="9" t="s">
        <v>82</v>
      </c>
      <c r="F172" s="9" t="s">
        <v>864</v>
      </c>
      <c r="G172" s="9" t="s">
        <v>230</v>
      </c>
      <c r="H172" s="10" t="s">
        <v>4</v>
      </c>
      <c r="I172" s="10" t="s">
        <v>1807</v>
      </c>
      <c r="J172" s="11">
        <v>125216.4957</v>
      </c>
      <c r="K172" s="11">
        <v>125216.4957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1183.5723954518596</v>
      </c>
      <c r="V172" s="11">
        <v>0</v>
      </c>
      <c r="W172" s="11">
        <v>0</v>
      </c>
      <c r="X172" s="11">
        <v>0</v>
      </c>
      <c r="Y172" s="11">
        <v>281.46060423813987</v>
      </c>
      <c r="Z172" s="11">
        <v>1225.1914455787846</v>
      </c>
      <c r="AA172" s="9" t="s">
        <v>24</v>
      </c>
      <c r="AB172" s="9" t="s">
        <v>96</v>
      </c>
      <c r="AC172" s="9" t="s">
        <v>96</v>
      </c>
      <c r="AD172" s="9" t="s">
        <v>192</v>
      </c>
      <c r="AE172" s="9" t="s">
        <v>239</v>
      </c>
      <c r="AF172" s="9" t="s">
        <v>25</v>
      </c>
      <c r="AG172" s="9" t="s">
        <v>96</v>
      </c>
      <c r="AH172" s="9" t="s">
        <v>96</v>
      </c>
      <c r="AI172" s="9" t="s">
        <v>192</v>
      </c>
      <c r="AJ172" s="9" t="s">
        <v>137</v>
      </c>
      <c r="AK172" s="12">
        <v>6.0779421068617542E-2</v>
      </c>
      <c r="AL172" s="12">
        <v>0</v>
      </c>
      <c r="AM172" s="12">
        <v>0</v>
      </c>
      <c r="AN172" s="12">
        <v>0</v>
      </c>
      <c r="AO172" s="12">
        <v>1.8429711339751132E-3</v>
      </c>
      <c r="AP172" s="12">
        <v>3.5000000000000003E-2</v>
      </c>
      <c r="AQ172" s="12">
        <v>0</v>
      </c>
      <c r="AR172" s="12">
        <v>0</v>
      </c>
      <c r="AS172" s="12">
        <v>0</v>
      </c>
      <c r="AT172" s="12">
        <v>5.4999999999999997E-3</v>
      </c>
      <c r="AU172" s="11">
        <v>7610.5861168870379</v>
      </c>
      <c r="AV172" s="11">
        <v>0</v>
      </c>
      <c r="AW172" s="11">
        <v>0</v>
      </c>
      <c r="AX172" s="11">
        <v>0</v>
      </c>
      <c r="AY172" s="11">
        <v>230.77038707261889</v>
      </c>
      <c r="AZ172" s="11">
        <v>4382.5773495000003</v>
      </c>
      <c r="BA172" s="11">
        <v>0</v>
      </c>
      <c r="BB172" s="11">
        <v>0</v>
      </c>
      <c r="BC172" s="11">
        <v>0</v>
      </c>
      <c r="BD172" s="11">
        <v>688.69072634999998</v>
      </c>
    </row>
    <row r="173" spans="1:56" x14ac:dyDescent="0.25">
      <c r="A173" s="9" t="s">
        <v>2</v>
      </c>
      <c r="B173" s="9" t="s">
        <v>25</v>
      </c>
      <c r="C173" s="9" t="s">
        <v>1842</v>
      </c>
      <c r="D173" s="9" t="str">
        <f>IF(C173="United States",#REF!, "")</f>
        <v/>
      </c>
      <c r="E173" s="9" t="s">
        <v>82</v>
      </c>
      <c r="F173" s="9" t="s">
        <v>862</v>
      </c>
      <c r="G173" s="9" t="s">
        <v>230</v>
      </c>
      <c r="H173" s="10" t="s">
        <v>4</v>
      </c>
      <c r="I173" s="10" t="s">
        <v>1807</v>
      </c>
      <c r="J173" s="11">
        <v>508775.69098489283</v>
      </c>
      <c r="K173" s="11">
        <v>508775.69098489283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4809.0537908789674</v>
      </c>
      <c r="V173" s="11">
        <v>0</v>
      </c>
      <c r="W173" s="11">
        <v>0</v>
      </c>
      <c r="X173" s="11">
        <v>0</v>
      </c>
      <c r="Y173" s="11">
        <v>1143.6217936442788</v>
      </c>
      <c r="Z173" s="11">
        <v>4978.1589943754161</v>
      </c>
      <c r="AA173" s="9" t="s">
        <v>24</v>
      </c>
      <c r="AB173" s="9" t="s">
        <v>96</v>
      </c>
      <c r="AC173" s="9" t="s">
        <v>96</v>
      </c>
      <c r="AD173" s="9" t="s">
        <v>192</v>
      </c>
      <c r="AE173" s="9" t="s">
        <v>239</v>
      </c>
      <c r="AF173" s="9" t="s">
        <v>25</v>
      </c>
      <c r="AG173" s="9" t="s">
        <v>96</v>
      </c>
      <c r="AH173" s="9" t="s">
        <v>96</v>
      </c>
      <c r="AI173" s="9" t="s">
        <v>192</v>
      </c>
      <c r="AJ173" s="9" t="s">
        <v>137</v>
      </c>
      <c r="AK173" s="12">
        <v>6.0779421068617542E-2</v>
      </c>
      <c r="AL173" s="12">
        <v>0</v>
      </c>
      <c r="AM173" s="12">
        <v>0</v>
      </c>
      <c r="AN173" s="12">
        <v>0</v>
      </c>
      <c r="AO173" s="12">
        <v>1.8429711339751132E-3</v>
      </c>
      <c r="AP173" s="12">
        <v>3.5000000000000003E-2</v>
      </c>
      <c r="AQ173" s="12">
        <v>0</v>
      </c>
      <c r="AR173" s="12">
        <v>0</v>
      </c>
      <c r="AS173" s="12">
        <v>0</v>
      </c>
      <c r="AT173" s="12">
        <v>5.4999999999999997E-3</v>
      </c>
      <c r="AU173" s="11">
        <v>30923.091951847644</v>
      </c>
      <c r="AV173" s="11">
        <v>0</v>
      </c>
      <c r="AW173" s="11">
        <v>0</v>
      </c>
      <c r="AX173" s="11">
        <v>0</v>
      </c>
      <c r="AY173" s="11">
        <v>937.65891215339968</v>
      </c>
      <c r="AZ173" s="11">
        <v>17807.149184471251</v>
      </c>
      <c r="BA173" s="11">
        <v>0</v>
      </c>
      <c r="BB173" s="11">
        <v>0</v>
      </c>
      <c r="BC173" s="11">
        <v>0</v>
      </c>
      <c r="BD173" s="11">
        <v>2798.2663004169103</v>
      </c>
    </row>
    <row r="174" spans="1:56" x14ac:dyDescent="0.25">
      <c r="A174" s="9" t="s">
        <v>2</v>
      </c>
      <c r="B174" s="9" t="s">
        <v>25</v>
      </c>
      <c r="C174" s="9" t="s">
        <v>1842</v>
      </c>
      <c r="D174" s="9" t="str">
        <f>IF(C174="United States",#REF!, "")</f>
        <v/>
      </c>
      <c r="E174" s="9" t="s">
        <v>82</v>
      </c>
      <c r="F174" s="9" t="s">
        <v>1114</v>
      </c>
      <c r="G174" s="9" t="s">
        <v>230</v>
      </c>
      <c r="H174" s="10" t="s">
        <v>4</v>
      </c>
      <c r="I174" s="10" t="s">
        <v>1783</v>
      </c>
      <c r="J174" s="11">
        <v>317472.15171486832</v>
      </c>
      <c r="K174" s="11">
        <v>317472.15171486832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3000.8128960473941</v>
      </c>
      <c r="V174" s="11">
        <v>0</v>
      </c>
      <c r="W174" s="11">
        <v>0</v>
      </c>
      <c r="X174" s="11">
        <v>0</v>
      </c>
      <c r="Y174" s="11">
        <v>713.6112790165655</v>
      </c>
      <c r="Z174" s="11">
        <v>3106.333253587025</v>
      </c>
      <c r="AA174" s="9" t="s">
        <v>24</v>
      </c>
      <c r="AB174" s="9" t="s">
        <v>96</v>
      </c>
      <c r="AC174" s="9" t="s">
        <v>96</v>
      </c>
      <c r="AD174" s="9" t="s">
        <v>192</v>
      </c>
      <c r="AE174" s="9" t="s">
        <v>239</v>
      </c>
      <c r="AF174" s="9" t="s">
        <v>25</v>
      </c>
      <c r="AG174" s="9" t="s">
        <v>96</v>
      </c>
      <c r="AH174" s="9" t="s">
        <v>96</v>
      </c>
      <c r="AI174" s="9" t="s">
        <v>192</v>
      </c>
      <c r="AJ174" s="9" t="s">
        <v>137</v>
      </c>
      <c r="AK174" s="12">
        <v>6.0779421068617542E-2</v>
      </c>
      <c r="AL174" s="12">
        <v>0</v>
      </c>
      <c r="AM174" s="12">
        <v>0</v>
      </c>
      <c r="AN174" s="12">
        <v>0</v>
      </c>
      <c r="AO174" s="12">
        <v>1.8429711339751132E-3</v>
      </c>
      <c r="AP174" s="12">
        <v>3.5000000000000003E-2</v>
      </c>
      <c r="AQ174" s="12">
        <v>0</v>
      </c>
      <c r="AR174" s="12">
        <v>0</v>
      </c>
      <c r="AS174" s="12">
        <v>0</v>
      </c>
      <c r="AT174" s="12">
        <v>5.4999999999999997E-3</v>
      </c>
      <c r="AU174" s="11">
        <v>19295.773586638014</v>
      </c>
      <c r="AV174" s="11">
        <v>0</v>
      </c>
      <c r="AW174" s="11">
        <v>0</v>
      </c>
      <c r="AX174" s="11">
        <v>0</v>
      </c>
      <c r="AY174" s="11">
        <v>585.09201145147006</v>
      </c>
      <c r="AZ174" s="11">
        <v>11111.525310020392</v>
      </c>
      <c r="BA174" s="11">
        <v>0</v>
      </c>
      <c r="BB174" s="11">
        <v>0</v>
      </c>
      <c r="BC174" s="11">
        <v>0</v>
      </c>
      <c r="BD174" s="11">
        <v>1746.0968344317757</v>
      </c>
    </row>
    <row r="175" spans="1:56" x14ac:dyDescent="0.25">
      <c r="A175" s="9" t="s">
        <v>2</v>
      </c>
      <c r="B175" s="9" t="s">
        <v>25</v>
      </c>
      <c r="C175" s="9" t="s">
        <v>1842</v>
      </c>
      <c r="D175" s="9" t="str">
        <f>IF(C175="United States",#REF!, "")</f>
        <v/>
      </c>
      <c r="E175" s="9" t="s">
        <v>82</v>
      </c>
      <c r="F175" s="9" t="s">
        <v>360</v>
      </c>
      <c r="G175" s="9" t="s">
        <v>230</v>
      </c>
      <c r="H175" s="10" t="s">
        <v>4</v>
      </c>
      <c r="I175" s="10" t="s">
        <v>1807</v>
      </c>
      <c r="J175" s="11">
        <v>119684.80099999999</v>
      </c>
      <c r="K175" s="11">
        <v>119684.80099999999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1131.2856650942774</v>
      </c>
      <c r="V175" s="11">
        <v>0</v>
      </c>
      <c r="W175" s="11">
        <v>0</v>
      </c>
      <c r="X175" s="11">
        <v>0</v>
      </c>
      <c r="Y175" s="11">
        <v>269.026506605723</v>
      </c>
      <c r="Z175" s="11">
        <v>1171.0661085925849</v>
      </c>
      <c r="AA175" s="9" t="s">
        <v>24</v>
      </c>
      <c r="AB175" s="9" t="s">
        <v>96</v>
      </c>
      <c r="AC175" s="9" t="s">
        <v>96</v>
      </c>
      <c r="AD175" s="9" t="s">
        <v>192</v>
      </c>
      <c r="AE175" s="9" t="s">
        <v>239</v>
      </c>
      <c r="AF175" s="9" t="s">
        <v>25</v>
      </c>
      <c r="AG175" s="9" t="s">
        <v>96</v>
      </c>
      <c r="AH175" s="9" t="s">
        <v>96</v>
      </c>
      <c r="AI175" s="9" t="s">
        <v>192</v>
      </c>
      <c r="AJ175" s="9" t="s">
        <v>137</v>
      </c>
      <c r="AK175" s="12">
        <v>6.0779421068617542E-2</v>
      </c>
      <c r="AL175" s="12">
        <v>0</v>
      </c>
      <c r="AM175" s="12">
        <v>0</v>
      </c>
      <c r="AN175" s="12">
        <v>0</v>
      </c>
      <c r="AO175" s="12">
        <v>1.8429711339751132E-3</v>
      </c>
      <c r="AP175" s="12">
        <v>3.5000000000000003E-2</v>
      </c>
      <c r="AQ175" s="12">
        <v>0</v>
      </c>
      <c r="AR175" s="12">
        <v>0</v>
      </c>
      <c r="AS175" s="12">
        <v>0</v>
      </c>
      <c r="AT175" s="12">
        <v>5.4999999999999997E-3</v>
      </c>
      <c r="AU175" s="11">
        <v>7274.3729154926978</v>
      </c>
      <c r="AV175" s="11">
        <v>0</v>
      </c>
      <c r="AW175" s="11">
        <v>0</v>
      </c>
      <c r="AX175" s="11">
        <v>0</v>
      </c>
      <c r="AY175" s="11">
        <v>220.57563341855575</v>
      </c>
      <c r="AZ175" s="11">
        <v>4188.9680349999999</v>
      </c>
      <c r="BA175" s="11">
        <v>0</v>
      </c>
      <c r="BB175" s="11">
        <v>0</v>
      </c>
      <c r="BC175" s="11">
        <v>0</v>
      </c>
      <c r="BD175" s="11">
        <v>658.26640549999991</v>
      </c>
    </row>
    <row r="176" spans="1:56" x14ac:dyDescent="0.25">
      <c r="A176" s="9" t="s">
        <v>2</v>
      </c>
      <c r="B176" s="9" t="s">
        <v>25</v>
      </c>
      <c r="C176" s="9" t="s">
        <v>1842</v>
      </c>
      <c r="D176" s="9" t="str">
        <f>IF(C176="United States",#REF!, "")</f>
        <v/>
      </c>
      <c r="E176" s="9" t="s">
        <v>82</v>
      </c>
      <c r="F176" s="9" t="s">
        <v>358</v>
      </c>
      <c r="G176" s="9" t="s">
        <v>230</v>
      </c>
      <c r="H176" s="10" t="s">
        <v>4</v>
      </c>
      <c r="I176" s="10" t="s">
        <v>1807</v>
      </c>
      <c r="J176" s="11">
        <v>295371.54249917693</v>
      </c>
      <c r="K176" s="11">
        <v>295371.54249917693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2791.9133349781314</v>
      </c>
      <c r="V176" s="11">
        <v>0</v>
      </c>
      <c r="W176" s="11">
        <v>0</v>
      </c>
      <c r="X176" s="11">
        <v>0</v>
      </c>
      <c r="Y176" s="11">
        <v>663.93371226223985</v>
      </c>
      <c r="Z176" s="11">
        <v>2890.0879641643087</v>
      </c>
      <c r="AA176" s="9" t="s">
        <v>24</v>
      </c>
      <c r="AB176" s="9" t="s">
        <v>96</v>
      </c>
      <c r="AC176" s="9" t="s">
        <v>96</v>
      </c>
      <c r="AD176" s="9" t="s">
        <v>192</v>
      </c>
      <c r="AE176" s="9" t="s">
        <v>239</v>
      </c>
      <c r="AF176" s="9" t="s">
        <v>25</v>
      </c>
      <c r="AG176" s="9" t="s">
        <v>96</v>
      </c>
      <c r="AH176" s="9" t="s">
        <v>96</v>
      </c>
      <c r="AI176" s="9" t="s">
        <v>192</v>
      </c>
      <c r="AJ176" s="9" t="s">
        <v>137</v>
      </c>
      <c r="AK176" s="12">
        <v>6.0779421068617542E-2</v>
      </c>
      <c r="AL176" s="12">
        <v>0</v>
      </c>
      <c r="AM176" s="12">
        <v>0</v>
      </c>
      <c r="AN176" s="12">
        <v>0</v>
      </c>
      <c r="AO176" s="12">
        <v>1.8429711339751132E-3</v>
      </c>
      <c r="AP176" s="12">
        <v>3.5000000000000003E-2</v>
      </c>
      <c r="AQ176" s="12">
        <v>0</v>
      </c>
      <c r="AR176" s="12">
        <v>0</v>
      </c>
      <c r="AS176" s="12">
        <v>0</v>
      </c>
      <c r="AT176" s="12">
        <v>5.4999999999999997E-3</v>
      </c>
      <c r="AU176" s="11">
        <v>17952.511353244536</v>
      </c>
      <c r="AV176" s="11">
        <v>0</v>
      </c>
      <c r="AW176" s="11">
        <v>0</v>
      </c>
      <c r="AX176" s="11">
        <v>0</v>
      </c>
      <c r="AY176" s="11">
        <v>544.36122662368643</v>
      </c>
      <c r="AZ176" s="11">
        <v>10338.003987471193</v>
      </c>
      <c r="BA176" s="11">
        <v>0</v>
      </c>
      <c r="BB176" s="11">
        <v>0</v>
      </c>
      <c r="BC176" s="11">
        <v>0</v>
      </c>
      <c r="BD176" s="11">
        <v>1624.5434837454729</v>
      </c>
    </row>
    <row r="177" spans="1:56" x14ac:dyDescent="0.25">
      <c r="A177" s="9" t="s">
        <v>2</v>
      </c>
      <c r="B177" s="9" t="s">
        <v>25</v>
      </c>
      <c r="C177" s="9" t="s">
        <v>1842</v>
      </c>
      <c r="D177" s="9" t="str">
        <f>IF(C177="United States",#REF!, "")</f>
        <v/>
      </c>
      <c r="E177" s="9" t="s">
        <v>82</v>
      </c>
      <c r="F177" s="9" t="s">
        <v>1130</v>
      </c>
      <c r="G177" s="9" t="s">
        <v>230</v>
      </c>
      <c r="H177" s="10" t="s">
        <v>4</v>
      </c>
      <c r="I177" s="10" t="s">
        <v>1783</v>
      </c>
      <c r="J177" s="11">
        <v>414309.43318927428</v>
      </c>
      <c r="K177" s="11">
        <v>414309.43318927428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3916.1390482686356</v>
      </c>
      <c r="V177" s="11">
        <v>0</v>
      </c>
      <c r="W177" s="11">
        <v>0</v>
      </c>
      <c r="X177" s="11">
        <v>0</v>
      </c>
      <c r="Y177" s="11">
        <v>931.28132004587314</v>
      </c>
      <c r="Z177" s="11">
        <v>4053.8458653422758</v>
      </c>
      <c r="AA177" s="9" t="s">
        <v>24</v>
      </c>
      <c r="AB177" s="9" t="s">
        <v>96</v>
      </c>
      <c r="AC177" s="9" t="s">
        <v>96</v>
      </c>
      <c r="AD177" s="9" t="s">
        <v>192</v>
      </c>
      <c r="AE177" s="9" t="s">
        <v>239</v>
      </c>
      <c r="AF177" s="9" t="s">
        <v>25</v>
      </c>
      <c r="AG177" s="9" t="s">
        <v>96</v>
      </c>
      <c r="AH177" s="9" t="s">
        <v>96</v>
      </c>
      <c r="AI177" s="9" t="s">
        <v>192</v>
      </c>
      <c r="AJ177" s="9" t="s">
        <v>137</v>
      </c>
      <c r="AK177" s="12">
        <v>6.0779421068617542E-2</v>
      </c>
      <c r="AL177" s="12">
        <v>0</v>
      </c>
      <c r="AM177" s="12">
        <v>0</v>
      </c>
      <c r="AN177" s="12">
        <v>0</v>
      </c>
      <c r="AO177" s="12">
        <v>1.8429711339751132E-3</v>
      </c>
      <c r="AP177" s="12">
        <v>3.5000000000000003E-2</v>
      </c>
      <c r="AQ177" s="12">
        <v>0</v>
      </c>
      <c r="AR177" s="12">
        <v>0</v>
      </c>
      <c r="AS177" s="12">
        <v>0</v>
      </c>
      <c r="AT177" s="12">
        <v>5.4999999999999997E-3</v>
      </c>
      <c r="AU177" s="11">
        <v>25181.487492511169</v>
      </c>
      <c r="AV177" s="11">
        <v>0</v>
      </c>
      <c r="AW177" s="11">
        <v>0</v>
      </c>
      <c r="AX177" s="11">
        <v>0</v>
      </c>
      <c r="AY177" s="11">
        <v>763.5603259014232</v>
      </c>
      <c r="AZ177" s="11">
        <v>14500.830161624601</v>
      </c>
      <c r="BA177" s="11">
        <v>0</v>
      </c>
      <c r="BB177" s="11">
        <v>0</v>
      </c>
      <c r="BC177" s="11">
        <v>0</v>
      </c>
      <c r="BD177" s="11">
        <v>2278.7018825410082</v>
      </c>
    </row>
    <row r="178" spans="1:56" x14ac:dyDescent="0.25">
      <c r="A178" s="9" t="s">
        <v>2</v>
      </c>
      <c r="B178" s="9" t="s">
        <v>25</v>
      </c>
      <c r="C178" s="9" t="s">
        <v>1842</v>
      </c>
      <c r="D178" s="9" t="str">
        <f>IF(C178="United States",#REF!, "")</f>
        <v/>
      </c>
      <c r="E178" s="9" t="s">
        <v>82</v>
      </c>
      <c r="F178" s="9" t="s">
        <v>1140</v>
      </c>
      <c r="G178" s="9" t="s">
        <v>230</v>
      </c>
      <c r="H178" s="10" t="s">
        <v>4</v>
      </c>
      <c r="I178" s="10" t="s">
        <v>1807</v>
      </c>
      <c r="J178" s="11">
        <v>460366.70269193768</v>
      </c>
      <c r="K178" s="11">
        <v>460366.70269193768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4351.4819516816333</v>
      </c>
      <c r="V178" s="11">
        <v>0</v>
      </c>
      <c r="W178" s="11">
        <v>0</v>
      </c>
      <c r="X178" s="11">
        <v>0</v>
      </c>
      <c r="Y178" s="11">
        <v>1034.8084698140367</v>
      </c>
      <c r="Z178" s="11">
        <v>4504.4971336589924</v>
      </c>
      <c r="AA178" s="9" t="s">
        <v>24</v>
      </c>
      <c r="AB178" s="9" t="s">
        <v>96</v>
      </c>
      <c r="AC178" s="9" t="s">
        <v>96</v>
      </c>
      <c r="AD178" s="9" t="s">
        <v>192</v>
      </c>
      <c r="AE178" s="9" t="s">
        <v>239</v>
      </c>
      <c r="AF178" s="9" t="s">
        <v>25</v>
      </c>
      <c r="AG178" s="9" t="s">
        <v>96</v>
      </c>
      <c r="AH178" s="9" t="s">
        <v>96</v>
      </c>
      <c r="AI178" s="9" t="s">
        <v>192</v>
      </c>
      <c r="AJ178" s="9" t="s">
        <v>137</v>
      </c>
      <c r="AK178" s="12">
        <v>6.0779421068617542E-2</v>
      </c>
      <c r="AL178" s="12">
        <v>0</v>
      </c>
      <c r="AM178" s="12">
        <v>0</v>
      </c>
      <c r="AN178" s="12">
        <v>0</v>
      </c>
      <c r="AO178" s="12">
        <v>1.8429711339751132E-3</v>
      </c>
      <c r="AP178" s="12">
        <v>3.5000000000000003E-2</v>
      </c>
      <c r="AQ178" s="12">
        <v>0</v>
      </c>
      <c r="AR178" s="12">
        <v>0</v>
      </c>
      <c r="AS178" s="12">
        <v>0</v>
      </c>
      <c r="AT178" s="12">
        <v>5.4999999999999997E-3</v>
      </c>
      <c r="AU178" s="11">
        <v>27980.821668884346</v>
      </c>
      <c r="AV178" s="11">
        <v>0</v>
      </c>
      <c r="AW178" s="11">
        <v>0</v>
      </c>
      <c r="AX178" s="11">
        <v>0</v>
      </c>
      <c r="AY178" s="11">
        <v>848.44254410454425</v>
      </c>
      <c r="AZ178" s="11">
        <v>16112.83459421782</v>
      </c>
      <c r="BA178" s="11">
        <v>0</v>
      </c>
      <c r="BB178" s="11">
        <v>0</v>
      </c>
      <c r="BC178" s="11">
        <v>0</v>
      </c>
      <c r="BD178" s="11">
        <v>2532.016864805657</v>
      </c>
    </row>
    <row r="179" spans="1:56" x14ac:dyDescent="0.25">
      <c r="A179" s="9" t="s">
        <v>2</v>
      </c>
      <c r="B179" s="9" t="s">
        <v>25</v>
      </c>
      <c r="C179" s="9" t="s">
        <v>1842</v>
      </c>
      <c r="D179" s="9" t="str">
        <f>IF(C179="United States",#REF!, "")</f>
        <v/>
      </c>
      <c r="E179" s="9" t="s">
        <v>82</v>
      </c>
      <c r="F179" s="9" t="s">
        <v>1142</v>
      </c>
      <c r="G179" s="9" t="s">
        <v>230</v>
      </c>
      <c r="H179" s="10" t="s">
        <v>4</v>
      </c>
      <c r="I179" s="10" t="s">
        <v>1783</v>
      </c>
      <c r="J179" s="11">
        <v>436188.61526687443</v>
      </c>
      <c r="K179" s="11">
        <v>436188.61526687443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4122.9456339133467</v>
      </c>
      <c r="V179" s="11">
        <v>0</v>
      </c>
      <c r="W179" s="11">
        <v>0</v>
      </c>
      <c r="X179" s="11">
        <v>0</v>
      </c>
      <c r="Y179" s="11">
        <v>980.4611647090843</v>
      </c>
      <c r="Z179" s="11">
        <v>4267.9245821110308</v>
      </c>
      <c r="AA179" s="9" t="s">
        <v>24</v>
      </c>
      <c r="AB179" s="9" t="s">
        <v>96</v>
      </c>
      <c r="AC179" s="9" t="s">
        <v>96</v>
      </c>
      <c r="AD179" s="9" t="s">
        <v>192</v>
      </c>
      <c r="AE179" s="9" t="s">
        <v>239</v>
      </c>
      <c r="AF179" s="9" t="s">
        <v>25</v>
      </c>
      <c r="AG179" s="9" t="s">
        <v>96</v>
      </c>
      <c r="AH179" s="9" t="s">
        <v>96</v>
      </c>
      <c r="AI179" s="9" t="s">
        <v>192</v>
      </c>
      <c r="AJ179" s="9" t="s">
        <v>137</v>
      </c>
      <c r="AK179" s="12">
        <v>6.0779421068617542E-2</v>
      </c>
      <c r="AL179" s="12">
        <v>0</v>
      </c>
      <c r="AM179" s="12">
        <v>0</v>
      </c>
      <c r="AN179" s="12">
        <v>0</v>
      </c>
      <c r="AO179" s="12">
        <v>1.8429711339751132E-3</v>
      </c>
      <c r="AP179" s="12">
        <v>3.5000000000000003E-2</v>
      </c>
      <c r="AQ179" s="12">
        <v>0</v>
      </c>
      <c r="AR179" s="12">
        <v>0</v>
      </c>
      <c r="AS179" s="12">
        <v>0</v>
      </c>
      <c r="AT179" s="12">
        <v>5.4999999999999997E-3</v>
      </c>
      <c r="AU179" s="11">
        <v>26511.29151264258</v>
      </c>
      <c r="AV179" s="11">
        <v>0</v>
      </c>
      <c r="AW179" s="11">
        <v>0</v>
      </c>
      <c r="AX179" s="11">
        <v>0</v>
      </c>
      <c r="AY179" s="11">
        <v>803.88302690542594</v>
      </c>
      <c r="AZ179" s="11">
        <v>15266.601534340607</v>
      </c>
      <c r="BA179" s="11">
        <v>0</v>
      </c>
      <c r="BB179" s="11">
        <v>0</v>
      </c>
      <c r="BC179" s="11">
        <v>0</v>
      </c>
      <c r="BD179" s="11">
        <v>2399.0373839678091</v>
      </c>
    </row>
    <row r="180" spans="1:56" x14ac:dyDescent="0.25">
      <c r="A180" s="9" t="s">
        <v>2</v>
      </c>
      <c r="B180" s="9" t="s">
        <v>25</v>
      </c>
      <c r="C180" s="9" t="s">
        <v>1842</v>
      </c>
      <c r="D180" s="9" t="str">
        <f>IF(C180="United States",#REF!, "")</f>
        <v/>
      </c>
      <c r="E180" s="9" t="s">
        <v>82</v>
      </c>
      <c r="F180" s="9" t="s">
        <v>948</v>
      </c>
      <c r="G180" s="9" t="s">
        <v>230</v>
      </c>
      <c r="H180" s="10" t="s">
        <v>4</v>
      </c>
      <c r="I180" s="10" t="s">
        <v>1783</v>
      </c>
      <c r="J180" s="11">
        <v>1113000.3700791609</v>
      </c>
      <c r="K180" s="11">
        <v>1113000.3700791609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10520.311295961301</v>
      </c>
      <c r="V180" s="11">
        <v>0</v>
      </c>
      <c r="W180" s="11">
        <v>0</v>
      </c>
      <c r="X180" s="11">
        <v>0</v>
      </c>
      <c r="Y180" s="11">
        <v>2501.793033964886</v>
      </c>
      <c r="Z180" s="11">
        <v>10890.246726071004</v>
      </c>
      <c r="AA180" s="9" t="s">
        <v>24</v>
      </c>
      <c r="AB180" s="9" t="s">
        <v>96</v>
      </c>
      <c r="AC180" s="9" t="s">
        <v>96</v>
      </c>
      <c r="AD180" s="9" t="s">
        <v>192</v>
      </c>
      <c r="AE180" s="9" t="s">
        <v>239</v>
      </c>
      <c r="AF180" s="9" t="s">
        <v>25</v>
      </c>
      <c r="AG180" s="9" t="s">
        <v>96</v>
      </c>
      <c r="AH180" s="9" t="s">
        <v>96</v>
      </c>
      <c r="AI180" s="9" t="s">
        <v>192</v>
      </c>
      <c r="AJ180" s="9" t="s">
        <v>137</v>
      </c>
      <c r="AK180" s="12">
        <v>6.0779421068617542E-2</v>
      </c>
      <c r="AL180" s="12">
        <v>0</v>
      </c>
      <c r="AM180" s="12">
        <v>0</v>
      </c>
      <c r="AN180" s="12">
        <v>0</v>
      </c>
      <c r="AO180" s="12">
        <v>1.8429711339751132E-3</v>
      </c>
      <c r="AP180" s="12">
        <v>3.5000000000000003E-2</v>
      </c>
      <c r="AQ180" s="12">
        <v>0</v>
      </c>
      <c r="AR180" s="12">
        <v>0</v>
      </c>
      <c r="AS180" s="12">
        <v>0</v>
      </c>
      <c r="AT180" s="12">
        <v>5.4999999999999997E-3</v>
      </c>
      <c r="AU180" s="11">
        <v>67647.518142568471</v>
      </c>
      <c r="AV180" s="11">
        <v>0</v>
      </c>
      <c r="AW180" s="11">
        <v>0</v>
      </c>
      <c r="AX180" s="11">
        <v>0</v>
      </c>
      <c r="AY180" s="11">
        <v>2051.2275541595118</v>
      </c>
      <c r="AZ180" s="11">
        <v>38955.012952770638</v>
      </c>
      <c r="BA180" s="11">
        <v>0</v>
      </c>
      <c r="BB180" s="11">
        <v>0</v>
      </c>
      <c r="BC180" s="11">
        <v>0</v>
      </c>
      <c r="BD180" s="11">
        <v>6121.5020354353846</v>
      </c>
    </row>
    <row r="181" spans="1:56" x14ac:dyDescent="0.25">
      <c r="A181" s="9" t="s">
        <v>2</v>
      </c>
      <c r="B181" s="9" t="s">
        <v>25</v>
      </c>
      <c r="C181" s="9" t="s">
        <v>1842</v>
      </c>
      <c r="D181" s="9" t="str">
        <f>IF(C181="United States",#REF!, "")</f>
        <v/>
      </c>
      <c r="E181" s="9" t="s">
        <v>82</v>
      </c>
      <c r="F181" s="9" t="s">
        <v>1536</v>
      </c>
      <c r="G181" s="9" t="s">
        <v>230</v>
      </c>
      <c r="H181" s="10" t="s">
        <v>4</v>
      </c>
      <c r="I181" s="10" t="s">
        <v>1783</v>
      </c>
      <c r="J181" s="11">
        <v>336179.26108846412</v>
      </c>
      <c r="K181" s="11">
        <v>336179.26108846412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3177.6363898651234</v>
      </c>
      <c r="V181" s="11">
        <v>0</v>
      </c>
      <c r="W181" s="11">
        <v>0</v>
      </c>
      <c r="X181" s="11">
        <v>0</v>
      </c>
      <c r="Y181" s="11">
        <v>755.66096486990682</v>
      </c>
      <c r="Z181" s="11">
        <v>3289.3745553572689</v>
      </c>
      <c r="AA181" s="9" t="s">
        <v>24</v>
      </c>
      <c r="AB181" s="9" t="s">
        <v>96</v>
      </c>
      <c r="AC181" s="9" t="s">
        <v>96</v>
      </c>
      <c r="AD181" s="9" t="s">
        <v>192</v>
      </c>
      <c r="AE181" s="9" t="s">
        <v>239</v>
      </c>
      <c r="AF181" s="9" t="s">
        <v>25</v>
      </c>
      <c r="AG181" s="9" t="s">
        <v>96</v>
      </c>
      <c r="AH181" s="9" t="s">
        <v>96</v>
      </c>
      <c r="AI181" s="9" t="s">
        <v>192</v>
      </c>
      <c r="AJ181" s="9" t="s">
        <v>137</v>
      </c>
      <c r="AK181" s="12">
        <v>6.0779421068617542E-2</v>
      </c>
      <c r="AL181" s="12">
        <v>0</v>
      </c>
      <c r="AM181" s="12">
        <v>0</v>
      </c>
      <c r="AN181" s="12">
        <v>0</v>
      </c>
      <c r="AO181" s="12">
        <v>1.8429711339751132E-3</v>
      </c>
      <c r="AP181" s="12">
        <v>3.5000000000000003E-2</v>
      </c>
      <c r="AQ181" s="12">
        <v>0</v>
      </c>
      <c r="AR181" s="12">
        <v>0</v>
      </c>
      <c r="AS181" s="12">
        <v>0</v>
      </c>
      <c r="AT181" s="12">
        <v>5.4999999999999997E-3</v>
      </c>
      <c r="AU181" s="11">
        <v>20432.780864232474</v>
      </c>
      <c r="AV181" s="11">
        <v>0</v>
      </c>
      <c r="AW181" s="11">
        <v>0</v>
      </c>
      <c r="AX181" s="11">
        <v>0</v>
      </c>
      <c r="AY181" s="11">
        <v>619.56867402712237</v>
      </c>
      <c r="AZ181" s="11">
        <v>11766.274138096245</v>
      </c>
      <c r="BA181" s="11">
        <v>0</v>
      </c>
      <c r="BB181" s="11">
        <v>0</v>
      </c>
      <c r="BC181" s="11">
        <v>0</v>
      </c>
      <c r="BD181" s="11">
        <v>1848.9859359865525</v>
      </c>
    </row>
    <row r="182" spans="1:56" x14ac:dyDescent="0.25">
      <c r="A182" s="9" t="s">
        <v>2</v>
      </c>
      <c r="B182" s="9" t="s">
        <v>25</v>
      </c>
      <c r="C182" s="9" t="s">
        <v>1842</v>
      </c>
      <c r="D182" s="9" t="str">
        <f>IF(C182="United States",#REF!, "")</f>
        <v/>
      </c>
      <c r="E182" s="9" t="s">
        <v>82</v>
      </c>
      <c r="F182" s="9" t="s">
        <v>1538</v>
      </c>
      <c r="G182" s="9" t="s">
        <v>230</v>
      </c>
      <c r="H182" s="10" t="s">
        <v>4</v>
      </c>
      <c r="I182" s="10" t="s">
        <v>1807</v>
      </c>
      <c r="J182" s="11">
        <v>412036.16658736975</v>
      </c>
      <c r="K182" s="11">
        <v>412036.16658736975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3894.6516589077078</v>
      </c>
      <c r="V182" s="11">
        <v>0</v>
      </c>
      <c r="W182" s="11">
        <v>0</v>
      </c>
      <c r="X182" s="11">
        <v>0</v>
      </c>
      <c r="Y182" s="11">
        <v>926.17149016451822</v>
      </c>
      <c r="Z182" s="11">
        <v>4031.6028950482778</v>
      </c>
      <c r="AA182" s="9" t="s">
        <v>24</v>
      </c>
      <c r="AB182" s="9" t="s">
        <v>96</v>
      </c>
      <c r="AC182" s="9" t="s">
        <v>96</v>
      </c>
      <c r="AD182" s="9" t="s">
        <v>192</v>
      </c>
      <c r="AE182" s="9" t="s">
        <v>239</v>
      </c>
      <c r="AF182" s="9" t="s">
        <v>25</v>
      </c>
      <c r="AG182" s="9" t="s">
        <v>96</v>
      </c>
      <c r="AH182" s="9" t="s">
        <v>96</v>
      </c>
      <c r="AI182" s="9" t="s">
        <v>192</v>
      </c>
      <c r="AJ182" s="9" t="s">
        <v>137</v>
      </c>
      <c r="AK182" s="12">
        <v>6.0779421068617542E-2</v>
      </c>
      <c r="AL182" s="12">
        <v>0</v>
      </c>
      <c r="AM182" s="12">
        <v>0</v>
      </c>
      <c r="AN182" s="12">
        <v>0</v>
      </c>
      <c r="AO182" s="12">
        <v>1.8429711339751132E-3</v>
      </c>
      <c r="AP182" s="12">
        <v>3.5000000000000003E-2</v>
      </c>
      <c r="AQ182" s="12">
        <v>0</v>
      </c>
      <c r="AR182" s="12">
        <v>0</v>
      </c>
      <c r="AS182" s="12">
        <v>0</v>
      </c>
      <c r="AT182" s="12">
        <v>5.4999999999999997E-3</v>
      </c>
      <c r="AU182" s="11">
        <v>25043.31966451279</v>
      </c>
      <c r="AV182" s="11">
        <v>0</v>
      </c>
      <c r="AW182" s="11">
        <v>0</v>
      </c>
      <c r="AX182" s="11">
        <v>0</v>
      </c>
      <c r="AY182" s="11">
        <v>759.37076117428353</v>
      </c>
      <c r="AZ182" s="11">
        <v>14421.265830557943</v>
      </c>
      <c r="BA182" s="11">
        <v>0</v>
      </c>
      <c r="BB182" s="11">
        <v>0</v>
      </c>
      <c r="BC182" s="11">
        <v>0</v>
      </c>
      <c r="BD182" s="11">
        <v>2266.1989162305335</v>
      </c>
    </row>
    <row r="183" spans="1:56" x14ac:dyDescent="0.25">
      <c r="A183" s="9" t="s">
        <v>2</v>
      </c>
      <c r="B183" s="9" t="s">
        <v>25</v>
      </c>
      <c r="C183" s="9" t="s">
        <v>1842</v>
      </c>
      <c r="D183" s="9" t="str">
        <f>IF(C183="United States",#REF!, "")</f>
        <v/>
      </c>
      <c r="E183" s="9" t="s">
        <v>82</v>
      </c>
      <c r="F183" s="9" t="s">
        <v>1776</v>
      </c>
      <c r="G183" s="9" t="s">
        <v>230</v>
      </c>
      <c r="H183" s="10" t="s">
        <v>4</v>
      </c>
      <c r="I183" s="10" t="s">
        <v>1807</v>
      </c>
      <c r="J183" s="11">
        <v>396792.47676407278</v>
      </c>
      <c r="K183" s="11">
        <v>396792.47676407278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3750.5651279852113</v>
      </c>
      <c r="V183" s="11">
        <v>0</v>
      </c>
      <c r="W183" s="11">
        <v>0</v>
      </c>
      <c r="X183" s="11">
        <v>0</v>
      </c>
      <c r="Y183" s="11">
        <v>891.90685015444035</v>
      </c>
      <c r="Z183" s="11">
        <v>3882.4497162585949</v>
      </c>
      <c r="AA183" s="9" t="s">
        <v>24</v>
      </c>
      <c r="AB183" s="9" t="s">
        <v>96</v>
      </c>
      <c r="AC183" s="9" t="s">
        <v>96</v>
      </c>
      <c r="AD183" s="9" t="s">
        <v>192</v>
      </c>
      <c r="AE183" s="9" t="s">
        <v>239</v>
      </c>
      <c r="AF183" s="9" t="s">
        <v>25</v>
      </c>
      <c r="AG183" s="9" t="s">
        <v>96</v>
      </c>
      <c r="AH183" s="9" t="s">
        <v>96</v>
      </c>
      <c r="AI183" s="9" t="s">
        <v>192</v>
      </c>
      <c r="AJ183" s="9" t="s">
        <v>137</v>
      </c>
      <c r="AK183" s="12">
        <v>6.0779421068617542E-2</v>
      </c>
      <c r="AL183" s="12">
        <v>0</v>
      </c>
      <c r="AM183" s="12">
        <v>0</v>
      </c>
      <c r="AN183" s="12">
        <v>0</v>
      </c>
      <c r="AO183" s="12">
        <v>1.8429711339751132E-3</v>
      </c>
      <c r="AP183" s="12">
        <v>3.5000000000000003E-2</v>
      </c>
      <c r="AQ183" s="12">
        <v>0</v>
      </c>
      <c r="AR183" s="12">
        <v>0</v>
      </c>
      <c r="AS183" s="12">
        <v>0</v>
      </c>
      <c r="AT183" s="12">
        <v>5.4999999999999997E-3</v>
      </c>
      <c r="AU183" s="11">
        <v>24116.817022103223</v>
      </c>
      <c r="AV183" s="11">
        <v>0</v>
      </c>
      <c r="AW183" s="11">
        <v>0</v>
      </c>
      <c r="AX183" s="11">
        <v>0</v>
      </c>
      <c r="AY183" s="11">
        <v>731.27708085467702</v>
      </c>
      <c r="AZ183" s="11">
        <v>13887.736686742548</v>
      </c>
      <c r="BA183" s="11">
        <v>0</v>
      </c>
      <c r="BB183" s="11">
        <v>0</v>
      </c>
      <c r="BC183" s="11">
        <v>0</v>
      </c>
      <c r="BD183" s="11">
        <v>2182.3586222024001</v>
      </c>
    </row>
    <row r="184" spans="1:56" x14ac:dyDescent="0.25">
      <c r="A184" s="9" t="s">
        <v>2</v>
      </c>
      <c r="B184" s="9" t="s">
        <v>57</v>
      </c>
      <c r="C184" s="9" t="s">
        <v>57</v>
      </c>
      <c r="D184" s="9" t="e">
        <f>IF(C184="United States",#REF!, "")</f>
        <v>#REF!</v>
      </c>
      <c r="E184" s="9" t="s">
        <v>115</v>
      </c>
      <c r="F184" s="9" t="s">
        <v>434</v>
      </c>
      <c r="G184" s="9" t="s">
        <v>163</v>
      </c>
      <c r="H184" s="10" t="s">
        <v>4</v>
      </c>
      <c r="I184" s="10" t="s">
        <v>1807</v>
      </c>
      <c r="J184" s="11">
        <v>102538.5193483</v>
      </c>
      <c r="K184" s="11">
        <v>102538.5193483</v>
      </c>
      <c r="L184" s="11">
        <v>0</v>
      </c>
      <c r="M184" s="11">
        <v>0</v>
      </c>
      <c r="N184" s="11">
        <v>0</v>
      </c>
      <c r="O184" s="11">
        <v>0</v>
      </c>
      <c r="P184" s="11">
        <v>1</v>
      </c>
      <c r="Q184" s="11">
        <v>0</v>
      </c>
      <c r="R184" s="11">
        <v>0</v>
      </c>
      <c r="S184" s="11">
        <v>0</v>
      </c>
      <c r="T184" s="11">
        <v>0</v>
      </c>
      <c r="U184" s="11">
        <v>981.19043484520262</v>
      </c>
      <c r="V184" s="11">
        <v>0</v>
      </c>
      <c r="W184" s="11">
        <v>0</v>
      </c>
      <c r="X184" s="11">
        <v>0</v>
      </c>
      <c r="Y184" s="11">
        <v>177.49483379058728</v>
      </c>
      <c r="Z184" s="11">
        <v>478.53291440580733</v>
      </c>
      <c r="AA184" s="9" t="s">
        <v>6</v>
      </c>
      <c r="AB184" s="9" t="s">
        <v>96</v>
      </c>
      <c r="AC184" s="9" t="s">
        <v>96</v>
      </c>
      <c r="AD184" s="9" t="s">
        <v>192</v>
      </c>
      <c r="AE184" s="9" t="s">
        <v>275</v>
      </c>
      <c r="AF184" s="9" t="s">
        <v>6</v>
      </c>
      <c r="AG184" s="9" t="s">
        <v>96</v>
      </c>
      <c r="AH184" s="9" t="s">
        <v>96</v>
      </c>
      <c r="AI184" s="9" t="s">
        <v>192</v>
      </c>
      <c r="AJ184" s="9" t="s">
        <v>141</v>
      </c>
      <c r="AK184" s="12">
        <v>2.3575048172069828E-2</v>
      </c>
      <c r="AL184" s="12">
        <v>0</v>
      </c>
      <c r="AM184" s="12">
        <v>0</v>
      </c>
      <c r="AN184" s="12">
        <v>0</v>
      </c>
      <c r="AO184" s="12">
        <v>1.4241140580716783E-3</v>
      </c>
      <c r="AP184" s="12">
        <v>0.125</v>
      </c>
      <c r="AQ184" s="12">
        <v>0</v>
      </c>
      <c r="AR184" s="12">
        <v>0</v>
      </c>
      <c r="AS184" s="12">
        <v>0</v>
      </c>
      <c r="AT184" s="12">
        <v>7.4999999999999997E-3</v>
      </c>
      <c r="AU184" s="11">
        <v>2417.3505331288866</v>
      </c>
      <c r="AV184" s="11">
        <v>0</v>
      </c>
      <c r="AW184" s="11">
        <v>0</v>
      </c>
      <c r="AX184" s="11">
        <v>0</v>
      </c>
      <c r="AY184" s="11">
        <v>146.02654689776881</v>
      </c>
      <c r="AZ184" s="11">
        <v>12817.3149185375</v>
      </c>
      <c r="BA184" s="11">
        <v>0</v>
      </c>
      <c r="BB184" s="11">
        <v>0</v>
      </c>
      <c r="BC184" s="11">
        <v>0</v>
      </c>
      <c r="BD184" s="11">
        <v>769.03889511224997</v>
      </c>
    </row>
    <row r="185" spans="1:56" x14ac:dyDescent="0.25">
      <c r="A185" s="9" t="s">
        <v>2</v>
      </c>
      <c r="B185" s="9" t="s">
        <v>57</v>
      </c>
      <c r="C185" s="9" t="s">
        <v>57</v>
      </c>
      <c r="D185" s="9" t="e">
        <f>IF(C185="United States",#REF!, "")</f>
        <v>#REF!</v>
      </c>
      <c r="E185" s="9" t="s">
        <v>115</v>
      </c>
      <c r="F185" s="9" t="s">
        <v>1228</v>
      </c>
      <c r="G185" s="9" t="s">
        <v>273</v>
      </c>
      <c r="H185" s="10" t="s">
        <v>4</v>
      </c>
      <c r="I185" s="10" t="s">
        <v>1807</v>
      </c>
      <c r="J185" s="11">
        <v>110484.82249717999</v>
      </c>
      <c r="K185" s="11">
        <v>110484.82249717999</v>
      </c>
      <c r="L185" s="11">
        <v>0</v>
      </c>
      <c r="M185" s="11">
        <v>0</v>
      </c>
      <c r="N185" s="11">
        <v>0</v>
      </c>
      <c r="O185" s="11">
        <v>0</v>
      </c>
      <c r="P185" s="11">
        <v>1</v>
      </c>
      <c r="Q185" s="11">
        <v>0</v>
      </c>
      <c r="R185" s="11">
        <v>0</v>
      </c>
      <c r="S185" s="11">
        <v>0</v>
      </c>
      <c r="T185" s="11">
        <v>0</v>
      </c>
      <c r="U185" s="11">
        <v>1057.2285587777055</v>
      </c>
      <c r="V185" s="11">
        <v>0</v>
      </c>
      <c r="W185" s="11">
        <v>0</v>
      </c>
      <c r="X185" s="11">
        <v>0</v>
      </c>
      <c r="Y185" s="11">
        <v>191.2499354404286</v>
      </c>
      <c r="Z185" s="11">
        <v>515.61719871918945</v>
      </c>
      <c r="AA185" s="9" t="s">
        <v>6</v>
      </c>
      <c r="AB185" s="9" t="s">
        <v>96</v>
      </c>
      <c r="AC185" s="9" t="s">
        <v>96</v>
      </c>
      <c r="AD185" s="9" t="s">
        <v>192</v>
      </c>
      <c r="AE185" s="9" t="s">
        <v>275</v>
      </c>
      <c r="AF185" s="9" t="s">
        <v>6</v>
      </c>
      <c r="AG185" s="9" t="s">
        <v>96</v>
      </c>
      <c r="AH185" s="9" t="s">
        <v>96</v>
      </c>
      <c r="AI185" s="9" t="s">
        <v>192</v>
      </c>
      <c r="AJ185" s="9" t="s">
        <v>141</v>
      </c>
      <c r="AK185" s="12">
        <v>2.3575048172069828E-2</v>
      </c>
      <c r="AL185" s="12">
        <v>0</v>
      </c>
      <c r="AM185" s="12">
        <v>0</v>
      </c>
      <c r="AN185" s="12">
        <v>0</v>
      </c>
      <c r="AO185" s="12">
        <v>1.4241140580716783E-3</v>
      </c>
      <c r="AP185" s="12">
        <v>0.125</v>
      </c>
      <c r="AQ185" s="12">
        <v>0</v>
      </c>
      <c r="AR185" s="12">
        <v>0</v>
      </c>
      <c r="AS185" s="12">
        <v>0</v>
      </c>
      <c r="AT185" s="12">
        <v>7.4999999999999997E-3</v>
      </c>
      <c r="AU185" s="11">
        <v>2604.6850126536028</v>
      </c>
      <c r="AV185" s="11">
        <v>0</v>
      </c>
      <c r="AW185" s="11">
        <v>0</v>
      </c>
      <c r="AX185" s="11">
        <v>0</v>
      </c>
      <c r="AY185" s="11">
        <v>157.34298892178805</v>
      </c>
      <c r="AZ185" s="11">
        <v>13810.602812147499</v>
      </c>
      <c r="BA185" s="11">
        <v>0</v>
      </c>
      <c r="BB185" s="11">
        <v>0</v>
      </c>
      <c r="BC185" s="11">
        <v>0</v>
      </c>
      <c r="BD185" s="11">
        <v>828.63616872884995</v>
      </c>
    </row>
    <row r="186" spans="1:56" x14ac:dyDescent="0.25">
      <c r="A186" s="9" t="s">
        <v>2</v>
      </c>
      <c r="B186" s="9" t="s">
        <v>57</v>
      </c>
      <c r="C186" s="9" t="s">
        <v>57</v>
      </c>
      <c r="D186" s="9" t="e">
        <f>IF(C186="United States",#REF!, "")</f>
        <v>#REF!</v>
      </c>
      <c r="E186" s="9" t="s">
        <v>115</v>
      </c>
      <c r="F186" s="9" t="s">
        <v>436</v>
      </c>
      <c r="G186" s="9" t="s">
        <v>163</v>
      </c>
      <c r="H186" s="10" t="s">
        <v>4</v>
      </c>
      <c r="I186" s="10" t="s">
        <v>1807</v>
      </c>
      <c r="J186" s="11">
        <v>170614.52518584923</v>
      </c>
      <c r="K186" s="11">
        <v>170614.5252</v>
      </c>
      <c r="L186" s="11">
        <v>0</v>
      </c>
      <c r="M186" s="11">
        <v>1</v>
      </c>
      <c r="N186" s="11">
        <v>0</v>
      </c>
      <c r="O186" s="11">
        <v>1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1">
        <v>1632.6092987871023</v>
      </c>
      <c r="V186" s="11">
        <v>0</v>
      </c>
      <c r="W186" s="11">
        <v>0</v>
      </c>
      <c r="X186" s="11">
        <v>0</v>
      </c>
      <c r="Y186" s="11">
        <v>295.33483597289762</v>
      </c>
      <c r="Z186" s="11">
        <v>796.23410307487211</v>
      </c>
      <c r="AA186" s="9" t="s">
        <v>6</v>
      </c>
      <c r="AB186" s="9" t="s">
        <v>96</v>
      </c>
      <c r="AC186" s="9" t="s">
        <v>96</v>
      </c>
      <c r="AD186" s="9" t="s">
        <v>192</v>
      </c>
      <c r="AE186" s="9" t="s">
        <v>275</v>
      </c>
      <c r="AF186" s="9" t="s">
        <v>6</v>
      </c>
      <c r="AG186" s="9" t="s">
        <v>96</v>
      </c>
      <c r="AH186" s="9" t="s">
        <v>96</v>
      </c>
      <c r="AI186" s="9" t="s">
        <v>192</v>
      </c>
      <c r="AJ186" s="9" t="s">
        <v>141</v>
      </c>
      <c r="AK186" s="12">
        <v>2.3575048172069828E-2</v>
      </c>
      <c r="AL186" s="12">
        <v>0</v>
      </c>
      <c r="AM186" s="12">
        <v>0</v>
      </c>
      <c r="AN186" s="12">
        <v>0</v>
      </c>
      <c r="AO186" s="12">
        <v>1.4241140580716783E-3</v>
      </c>
      <c r="AP186" s="12">
        <v>0.125</v>
      </c>
      <c r="AQ186" s="12">
        <v>0</v>
      </c>
      <c r="AR186" s="12">
        <v>0</v>
      </c>
      <c r="AS186" s="12">
        <v>0</v>
      </c>
      <c r="AT186" s="12">
        <v>7.4999999999999997E-3</v>
      </c>
      <c r="AU186" s="11">
        <v>4022.2456501112165</v>
      </c>
      <c r="AV186" s="11">
        <v>0</v>
      </c>
      <c r="AW186" s="11">
        <v>0</v>
      </c>
      <c r="AX186" s="11">
        <v>0</v>
      </c>
      <c r="AY186" s="11">
        <v>242.97454382839231</v>
      </c>
      <c r="AZ186" s="11">
        <v>21326.815648231153</v>
      </c>
      <c r="BA186" s="11">
        <v>0</v>
      </c>
      <c r="BB186" s="11">
        <v>0</v>
      </c>
      <c r="BC186" s="11">
        <v>0</v>
      </c>
      <c r="BD186" s="11">
        <v>1279.6089388938692</v>
      </c>
    </row>
    <row r="187" spans="1:56" x14ac:dyDescent="0.25">
      <c r="A187" s="9" t="s">
        <v>2</v>
      </c>
      <c r="B187" s="9" t="s">
        <v>57</v>
      </c>
      <c r="C187" s="9" t="s">
        <v>57</v>
      </c>
      <c r="D187" s="9" t="e">
        <f>IF(C187="United States",#REF!, "")</f>
        <v>#REF!</v>
      </c>
      <c r="E187" s="9" t="s">
        <v>115</v>
      </c>
      <c r="F187" s="9" t="s">
        <v>680</v>
      </c>
      <c r="G187" s="9" t="s">
        <v>163</v>
      </c>
      <c r="H187" s="10" t="s">
        <v>4</v>
      </c>
      <c r="I187" s="10" t="s">
        <v>1783</v>
      </c>
      <c r="J187" s="11">
        <v>139267.83608962002</v>
      </c>
      <c r="K187" s="11">
        <v>139267.83608962002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1332.6530314774843</v>
      </c>
      <c r="V187" s="11">
        <v>0</v>
      </c>
      <c r="W187" s="11">
        <v>0</v>
      </c>
      <c r="X187" s="11">
        <v>0</v>
      </c>
      <c r="Y187" s="11">
        <v>241.07351633522188</v>
      </c>
      <c r="Z187" s="11">
        <v>649.94349353320399</v>
      </c>
      <c r="AA187" s="9" t="s">
        <v>6</v>
      </c>
      <c r="AB187" s="9" t="s">
        <v>96</v>
      </c>
      <c r="AC187" s="9" t="s">
        <v>96</v>
      </c>
      <c r="AD187" s="9" t="s">
        <v>192</v>
      </c>
      <c r="AE187" s="9" t="s">
        <v>275</v>
      </c>
      <c r="AF187" s="9" t="s">
        <v>6</v>
      </c>
      <c r="AG187" s="9" t="s">
        <v>96</v>
      </c>
      <c r="AH187" s="9" t="s">
        <v>96</v>
      </c>
      <c r="AI187" s="9" t="s">
        <v>192</v>
      </c>
      <c r="AJ187" s="9" t="s">
        <v>141</v>
      </c>
      <c r="AK187" s="12">
        <v>2.3575048172069828E-2</v>
      </c>
      <c r="AL187" s="12">
        <v>0</v>
      </c>
      <c r="AM187" s="12">
        <v>0</v>
      </c>
      <c r="AN187" s="12">
        <v>0</v>
      </c>
      <c r="AO187" s="12">
        <v>1.4241140580716783E-3</v>
      </c>
      <c r="AP187" s="12">
        <v>0.125</v>
      </c>
      <c r="AQ187" s="12">
        <v>0</v>
      </c>
      <c r="AR187" s="12">
        <v>0</v>
      </c>
      <c r="AS187" s="12">
        <v>0</v>
      </c>
      <c r="AT187" s="12">
        <v>7.4999999999999997E-3</v>
      </c>
      <c r="AU187" s="11">
        <v>3283.2459446327171</v>
      </c>
      <c r="AV187" s="11">
        <v>0</v>
      </c>
      <c r="AW187" s="11">
        <v>0</v>
      </c>
      <c r="AX187" s="11">
        <v>0</v>
      </c>
      <c r="AY187" s="11">
        <v>198.33328321245008</v>
      </c>
      <c r="AZ187" s="11">
        <v>17408.479511202502</v>
      </c>
      <c r="BA187" s="11">
        <v>0</v>
      </c>
      <c r="BB187" s="11">
        <v>0</v>
      </c>
      <c r="BC187" s="11">
        <v>0</v>
      </c>
      <c r="BD187" s="11">
        <v>1044.5087706721501</v>
      </c>
    </row>
    <row r="188" spans="1:56" x14ac:dyDescent="0.25">
      <c r="A188" s="9" t="s">
        <v>9</v>
      </c>
      <c r="B188" s="9" t="s">
        <v>57</v>
      </c>
      <c r="C188" s="9" t="s">
        <v>57</v>
      </c>
      <c r="D188" s="9" t="e">
        <f>IF(C188="United States",#REF!, "")</f>
        <v>#REF!</v>
      </c>
      <c r="E188" s="9" t="s">
        <v>82</v>
      </c>
      <c r="F188" s="9" t="s">
        <v>1408</v>
      </c>
      <c r="G188" s="9" t="s">
        <v>282</v>
      </c>
      <c r="H188" s="10" t="s">
        <v>4</v>
      </c>
      <c r="I188" s="10" t="s">
        <v>1807</v>
      </c>
      <c r="J188" s="11">
        <v>2839382.34014</v>
      </c>
      <c r="K188" s="11">
        <v>2839382.34014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1</v>
      </c>
      <c r="R188" s="11">
        <v>0</v>
      </c>
      <c r="S188" s="11">
        <v>0</v>
      </c>
      <c r="T188" s="11">
        <v>0</v>
      </c>
      <c r="U188" s="11">
        <v>27098.888185095879</v>
      </c>
      <c r="V188" s="11">
        <v>0</v>
      </c>
      <c r="W188" s="11">
        <v>0</v>
      </c>
      <c r="X188" s="11">
        <v>0</v>
      </c>
      <c r="Y188" s="11">
        <v>10380.958704752116</v>
      </c>
      <c r="Z188" s="11">
        <v>13621.084962119618</v>
      </c>
      <c r="AA188" s="9" t="s">
        <v>6</v>
      </c>
      <c r="AB188" s="9" t="s">
        <v>96</v>
      </c>
      <c r="AC188" s="9" t="s">
        <v>96</v>
      </c>
      <c r="AD188" s="9" t="s">
        <v>192</v>
      </c>
      <c r="AE188" s="9" t="s">
        <v>280</v>
      </c>
      <c r="AF188" s="9" t="s">
        <v>13</v>
      </c>
      <c r="AG188" s="9" t="s">
        <v>96</v>
      </c>
      <c r="AH188" s="9" t="s">
        <v>96</v>
      </c>
      <c r="AI188" s="9" t="s">
        <v>192</v>
      </c>
      <c r="AJ188" s="9" t="s">
        <v>141</v>
      </c>
      <c r="AK188" s="12">
        <v>4.715009634413965E-2</v>
      </c>
      <c r="AL188" s="12">
        <v>0</v>
      </c>
      <c r="AM188" s="12">
        <v>0</v>
      </c>
      <c r="AN188" s="12">
        <v>0</v>
      </c>
      <c r="AO188" s="12">
        <v>3.0157709465047301E-3</v>
      </c>
      <c r="AP188" s="12">
        <v>7.4999999999999997E-2</v>
      </c>
      <c r="AQ188" s="12">
        <v>0</v>
      </c>
      <c r="AR188" s="12">
        <v>0</v>
      </c>
      <c r="AS188" s="12">
        <v>0</v>
      </c>
      <c r="AT188" s="12">
        <v>7.4999999999999997E-3</v>
      </c>
      <c r="AU188" s="11">
        <v>133877.15089544971</v>
      </c>
      <c r="AV188" s="11">
        <v>0</v>
      </c>
      <c r="AW188" s="11">
        <v>0</v>
      </c>
      <c r="AX188" s="11">
        <v>0</v>
      </c>
      <c r="AY188" s="11">
        <v>8562.9267674128241</v>
      </c>
      <c r="AZ188" s="11">
        <v>212953.6755105</v>
      </c>
      <c r="BA188" s="11">
        <v>0</v>
      </c>
      <c r="BB188" s="11">
        <v>0</v>
      </c>
      <c r="BC188" s="11">
        <v>0</v>
      </c>
      <c r="BD188" s="11">
        <v>21295.36755105</v>
      </c>
    </row>
    <row r="189" spans="1:56" x14ac:dyDescent="0.25">
      <c r="A189" s="9" t="s">
        <v>2</v>
      </c>
      <c r="B189" s="9" t="s">
        <v>57</v>
      </c>
      <c r="C189" s="9" t="s">
        <v>57</v>
      </c>
      <c r="D189" s="9" t="e">
        <f>IF(C189="United States",#REF!, "")</f>
        <v>#REF!</v>
      </c>
      <c r="E189" s="9" t="s">
        <v>82</v>
      </c>
      <c r="F189" s="9" t="s">
        <v>1624</v>
      </c>
      <c r="G189" s="9" t="s">
        <v>255</v>
      </c>
      <c r="H189" s="10" t="s">
        <v>4</v>
      </c>
      <c r="I189" s="10" t="s">
        <v>1783</v>
      </c>
      <c r="J189" s="11">
        <v>55495.094299999997</v>
      </c>
      <c r="K189" s="11">
        <v>55495.094299999997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531.03220188926275</v>
      </c>
      <c r="V189" s="11">
        <v>0</v>
      </c>
      <c r="W189" s="11">
        <v>0</v>
      </c>
      <c r="X189" s="11">
        <v>0</v>
      </c>
      <c r="Y189" s="11">
        <v>96.062363700737151</v>
      </c>
      <c r="Z189" s="11">
        <v>258.98783578489804</v>
      </c>
      <c r="AA189" s="9" t="s">
        <v>6</v>
      </c>
      <c r="AB189" s="9" t="s">
        <v>96</v>
      </c>
      <c r="AC189" s="9" t="s">
        <v>96</v>
      </c>
      <c r="AD189" s="9" t="s">
        <v>192</v>
      </c>
      <c r="AE189" s="9" t="s">
        <v>275</v>
      </c>
      <c r="AF189" s="9" t="s">
        <v>6</v>
      </c>
      <c r="AG189" s="9" t="s">
        <v>96</v>
      </c>
      <c r="AH189" s="9" t="s">
        <v>96</v>
      </c>
      <c r="AI189" s="9" t="s">
        <v>192</v>
      </c>
      <c r="AJ189" s="9" t="s">
        <v>141</v>
      </c>
      <c r="AK189" s="12">
        <v>2.3575048172069828E-2</v>
      </c>
      <c r="AL189" s="12">
        <v>0</v>
      </c>
      <c r="AM189" s="12">
        <v>0</v>
      </c>
      <c r="AN189" s="12">
        <v>0</v>
      </c>
      <c r="AO189" s="12">
        <v>1.4241140580716783E-3</v>
      </c>
      <c r="AP189" s="12">
        <v>0.125</v>
      </c>
      <c r="AQ189" s="12">
        <v>0</v>
      </c>
      <c r="AR189" s="12">
        <v>0</v>
      </c>
      <c r="AS189" s="12">
        <v>0</v>
      </c>
      <c r="AT189" s="12">
        <v>7.4999999999999997E-3</v>
      </c>
      <c r="AU189" s="11">
        <v>1308.2995214360576</v>
      </c>
      <c r="AV189" s="11">
        <v>0</v>
      </c>
      <c r="AW189" s="11">
        <v>0</v>
      </c>
      <c r="AX189" s="11">
        <v>0</v>
      </c>
      <c r="AY189" s="11">
        <v>79.03134394664346</v>
      </c>
      <c r="AZ189" s="11">
        <v>6936.8867874999996</v>
      </c>
      <c r="BA189" s="11">
        <v>0</v>
      </c>
      <c r="BB189" s="11">
        <v>0</v>
      </c>
      <c r="BC189" s="11">
        <v>0</v>
      </c>
      <c r="BD189" s="11">
        <v>416.21320724999998</v>
      </c>
    </row>
    <row r="190" spans="1:56" x14ac:dyDescent="0.25">
      <c r="A190" s="9" t="s">
        <v>2</v>
      </c>
      <c r="B190" s="9" t="s">
        <v>57</v>
      </c>
      <c r="C190" s="9" t="s">
        <v>57</v>
      </c>
      <c r="D190" s="9" t="e">
        <f>IF(C190="United States",#REF!, "")</f>
        <v>#REF!</v>
      </c>
      <c r="E190" s="9" t="s">
        <v>82</v>
      </c>
      <c r="F190" s="9" t="s">
        <v>1620</v>
      </c>
      <c r="G190" s="9" t="s">
        <v>255</v>
      </c>
      <c r="H190" s="10" t="s">
        <v>4</v>
      </c>
      <c r="I190" s="10" t="s">
        <v>1783</v>
      </c>
      <c r="J190" s="11">
        <v>1482731.4538</v>
      </c>
      <c r="K190" s="11">
        <v>1482731.4538</v>
      </c>
      <c r="L190" s="11">
        <v>0</v>
      </c>
      <c r="M190" s="11">
        <v>1</v>
      </c>
      <c r="N190" s="11">
        <v>0</v>
      </c>
      <c r="O190" s="11">
        <v>1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14188.247783946586</v>
      </c>
      <c r="V190" s="11">
        <v>0</v>
      </c>
      <c r="W190" s="11">
        <v>0</v>
      </c>
      <c r="X190" s="11">
        <v>0</v>
      </c>
      <c r="Y190" s="11">
        <v>2566.6176439934143</v>
      </c>
      <c r="Z190" s="11">
        <v>6919.7001124810704</v>
      </c>
      <c r="AA190" s="9" t="s">
        <v>6</v>
      </c>
      <c r="AB190" s="9" t="s">
        <v>96</v>
      </c>
      <c r="AC190" s="9" t="s">
        <v>96</v>
      </c>
      <c r="AD190" s="9" t="s">
        <v>192</v>
      </c>
      <c r="AE190" s="9" t="s">
        <v>275</v>
      </c>
      <c r="AF190" s="9" t="s">
        <v>6</v>
      </c>
      <c r="AG190" s="9" t="s">
        <v>96</v>
      </c>
      <c r="AH190" s="9" t="s">
        <v>96</v>
      </c>
      <c r="AI190" s="9" t="s">
        <v>192</v>
      </c>
      <c r="AJ190" s="9" t="s">
        <v>141</v>
      </c>
      <c r="AK190" s="12">
        <v>2.3575048172069828E-2</v>
      </c>
      <c r="AL190" s="12">
        <v>0</v>
      </c>
      <c r="AM190" s="12">
        <v>0</v>
      </c>
      <c r="AN190" s="12">
        <v>0</v>
      </c>
      <c r="AO190" s="12">
        <v>1.4241140580716783E-3</v>
      </c>
      <c r="AP190" s="12">
        <v>0.125</v>
      </c>
      <c r="AQ190" s="12">
        <v>0</v>
      </c>
      <c r="AR190" s="12">
        <v>0</v>
      </c>
      <c r="AS190" s="12">
        <v>0</v>
      </c>
      <c r="AT190" s="12">
        <v>7.4999999999999997E-3</v>
      </c>
      <c r="AU190" s="11">
        <v>34955.465449578129</v>
      </c>
      <c r="AV190" s="11">
        <v>0</v>
      </c>
      <c r="AW190" s="11">
        <v>0</v>
      </c>
      <c r="AX190" s="11">
        <v>0</v>
      </c>
      <c r="AY190" s="11">
        <v>2111.5787077016371</v>
      </c>
      <c r="AZ190" s="11">
        <v>185341.431725</v>
      </c>
      <c r="BA190" s="11">
        <v>0</v>
      </c>
      <c r="BB190" s="11">
        <v>0</v>
      </c>
      <c r="BC190" s="11">
        <v>0</v>
      </c>
      <c r="BD190" s="11">
        <v>11120.485903499999</v>
      </c>
    </row>
    <row r="191" spans="1:56" x14ac:dyDescent="0.25">
      <c r="A191" s="9" t="s">
        <v>2</v>
      </c>
      <c r="B191" s="9" t="s">
        <v>57</v>
      </c>
      <c r="C191" s="9" t="s">
        <v>57</v>
      </c>
      <c r="D191" s="9" t="e">
        <f>IF(C191="United States",#REF!, "")</f>
        <v>#REF!</v>
      </c>
      <c r="E191" s="9" t="s">
        <v>82</v>
      </c>
      <c r="F191" s="9" t="s">
        <v>1622</v>
      </c>
      <c r="G191" s="9" t="s">
        <v>261</v>
      </c>
      <c r="H191" s="10" t="s">
        <v>4</v>
      </c>
      <c r="I191" s="10" t="s">
        <v>1783</v>
      </c>
      <c r="J191" s="11">
        <v>664275.04220000003</v>
      </c>
      <c r="K191" s="11">
        <v>664275.04220000003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6356.4436238744975</v>
      </c>
      <c r="V191" s="11">
        <v>0</v>
      </c>
      <c r="W191" s="11">
        <v>0</v>
      </c>
      <c r="X191" s="11">
        <v>0</v>
      </c>
      <c r="Y191" s="11">
        <v>1149.8643529855021</v>
      </c>
      <c r="Z191" s="11">
        <v>3100.0786234414918</v>
      </c>
      <c r="AA191" s="9" t="s">
        <v>6</v>
      </c>
      <c r="AB191" s="9" t="s">
        <v>96</v>
      </c>
      <c r="AC191" s="9" t="s">
        <v>96</v>
      </c>
      <c r="AD191" s="9" t="s">
        <v>192</v>
      </c>
      <c r="AE191" s="9" t="s">
        <v>275</v>
      </c>
      <c r="AF191" s="9" t="s">
        <v>6</v>
      </c>
      <c r="AG191" s="9" t="s">
        <v>96</v>
      </c>
      <c r="AH191" s="9" t="s">
        <v>96</v>
      </c>
      <c r="AI191" s="9" t="s">
        <v>192</v>
      </c>
      <c r="AJ191" s="9" t="s">
        <v>141</v>
      </c>
      <c r="AK191" s="12">
        <v>2.3575048172069828E-2</v>
      </c>
      <c r="AL191" s="12">
        <v>0</v>
      </c>
      <c r="AM191" s="12">
        <v>0</v>
      </c>
      <c r="AN191" s="12">
        <v>0</v>
      </c>
      <c r="AO191" s="12">
        <v>1.4241140580716783E-3</v>
      </c>
      <c r="AP191" s="12">
        <v>0.125</v>
      </c>
      <c r="AQ191" s="12">
        <v>0</v>
      </c>
      <c r="AR191" s="12">
        <v>0</v>
      </c>
      <c r="AS191" s="12">
        <v>0</v>
      </c>
      <c r="AT191" s="12">
        <v>7.4999999999999997E-3</v>
      </c>
      <c r="AU191" s="11">
        <v>15660.316119368719</v>
      </c>
      <c r="AV191" s="11">
        <v>0</v>
      </c>
      <c r="AW191" s="11">
        <v>0</v>
      </c>
      <c r="AX191" s="11">
        <v>0</v>
      </c>
      <c r="AY191" s="11">
        <v>946.00342602317744</v>
      </c>
      <c r="AZ191" s="11">
        <v>83034.380275000003</v>
      </c>
      <c r="BA191" s="11">
        <v>0</v>
      </c>
      <c r="BB191" s="11">
        <v>0</v>
      </c>
      <c r="BC191" s="11">
        <v>0</v>
      </c>
      <c r="BD191" s="11">
        <v>4982.0628164999998</v>
      </c>
    </row>
    <row r="192" spans="1:56" x14ac:dyDescent="0.25">
      <c r="A192" s="9" t="s">
        <v>2</v>
      </c>
      <c r="B192" s="9" t="s">
        <v>57</v>
      </c>
      <c r="C192" s="9" t="s">
        <v>57</v>
      </c>
      <c r="D192" s="9" t="e">
        <f>IF(C192="United States",#REF!, "")</f>
        <v>#REF!</v>
      </c>
      <c r="E192" s="9" t="s">
        <v>115</v>
      </c>
      <c r="F192" s="9" t="s">
        <v>682</v>
      </c>
      <c r="G192" s="9" t="s">
        <v>163</v>
      </c>
      <c r="H192" s="10" t="s">
        <v>4</v>
      </c>
      <c r="I192" s="10" t="s">
        <v>1807</v>
      </c>
      <c r="J192" s="11">
        <v>168012.83452803802</v>
      </c>
      <c r="K192" s="11">
        <v>168012.8345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1607.7137371436322</v>
      </c>
      <c r="V192" s="11">
        <v>0</v>
      </c>
      <c r="W192" s="11">
        <v>0</v>
      </c>
      <c r="X192" s="11">
        <v>0</v>
      </c>
      <c r="Y192" s="11">
        <v>290.83129270636732</v>
      </c>
      <c r="Z192" s="11">
        <v>784.09237681466993</v>
      </c>
      <c r="AA192" s="9" t="s">
        <v>6</v>
      </c>
      <c r="AB192" s="9" t="s">
        <v>96</v>
      </c>
      <c r="AC192" s="9" t="s">
        <v>96</v>
      </c>
      <c r="AD192" s="9" t="s">
        <v>192</v>
      </c>
      <c r="AE192" s="9" t="s">
        <v>275</v>
      </c>
      <c r="AF192" s="9" t="s">
        <v>6</v>
      </c>
      <c r="AG192" s="9" t="s">
        <v>96</v>
      </c>
      <c r="AH192" s="9" t="s">
        <v>96</v>
      </c>
      <c r="AI192" s="9" t="s">
        <v>192</v>
      </c>
      <c r="AJ192" s="9" t="s">
        <v>141</v>
      </c>
      <c r="AK192" s="12">
        <v>2.3575048172069828E-2</v>
      </c>
      <c r="AL192" s="12">
        <v>0</v>
      </c>
      <c r="AM192" s="12">
        <v>0</v>
      </c>
      <c r="AN192" s="12">
        <v>0</v>
      </c>
      <c r="AO192" s="12">
        <v>1.4241140580716783E-3</v>
      </c>
      <c r="AP192" s="12">
        <v>0.125</v>
      </c>
      <c r="AQ192" s="12">
        <v>0</v>
      </c>
      <c r="AR192" s="12">
        <v>0</v>
      </c>
      <c r="AS192" s="12">
        <v>0</v>
      </c>
      <c r="AT192" s="12">
        <v>7.4999999999999997E-3</v>
      </c>
      <c r="AU192" s="11">
        <v>3960.910667524493</v>
      </c>
      <c r="AV192" s="11">
        <v>0</v>
      </c>
      <c r="AW192" s="11">
        <v>0</v>
      </c>
      <c r="AX192" s="11">
        <v>0</v>
      </c>
      <c r="AY192" s="11">
        <v>239.2694395878496</v>
      </c>
      <c r="AZ192" s="11">
        <v>21001.604316004752</v>
      </c>
      <c r="BA192" s="11">
        <v>0</v>
      </c>
      <c r="BB192" s="11">
        <v>0</v>
      </c>
      <c r="BC192" s="11">
        <v>0</v>
      </c>
      <c r="BD192" s="11">
        <v>1260.096258960285</v>
      </c>
    </row>
    <row r="193" spans="1:56" x14ac:dyDescent="0.25">
      <c r="A193" s="9" t="s">
        <v>9</v>
      </c>
      <c r="B193" s="9" t="s">
        <v>57</v>
      </c>
      <c r="C193" s="9" t="s">
        <v>57</v>
      </c>
      <c r="D193" s="9" t="e">
        <f>IF(C193="United States",#REF!, "")</f>
        <v>#REF!</v>
      </c>
      <c r="E193" s="9" t="s">
        <v>115</v>
      </c>
      <c r="F193" s="9" t="s">
        <v>868</v>
      </c>
      <c r="G193" s="9" t="s">
        <v>194</v>
      </c>
      <c r="H193" s="10" t="s">
        <v>4</v>
      </c>
      <c r="I193" s="10" t="s">
        <v>1807</v>
      </c>
      <c r="J193" s="11">
        <v>176780.60676</v>
      </c>
      <c r="K193" s="11">
        <v>176780.60676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14918.404570675997</v>
      </c>
      <c r="V193" s="11">
        <v>0</v>
      </c>
      <c r="W193" s="11">
        <v>0</v>
      </c>
      <c r="X193" s="11">
        <v>0</v>
      </c>
      <c r="Y193" s="11">
        <v>2698.7011345158758</v>
      </c>
      <c r="Z193" s="11">
        <v>7275.8022948081234</v>
      </c>
      <c r="AA193" s="9" t="s">
        <v>6</v>
      </c>
      <c r="AB193" s="9" t="s">
        <v>96</v>
      </c>
      <c r="AC193" s="9" t="s">
        <v>96</v>
      </c>
      <c r="AD193" s="9" t="s">
        <v>192</v>
      </c>
      <c r="AE193" s="9" t="s">
        <v>275</v>
      </c>
      <c r="AF193" s="9" t="s">
        <v>6</v>
      </c>
      <c r="AG193" s="9" t="s">
        <v>96</v>
      </c>
      <c r="AH193" s="9" t="s">
        <v>96</v>
      </c>
      <c r="AI193" s="9" t="s">
        <v>192</v>
      </c>
      <c r="AJ193" s="9" t="s">
        <v>141</v>
      </c>
      <c r="AK193" s="12">
        <v>4.715009634413965E-2</v>
      </c>
      <c r="AL193" s="12">
        <v>0</v>
      </c>
      <c r="AM193" s="12">
        <v>0</v>
      </c>
      <c r="AN193" s="12">
        <v>0</v>
      </c>
      <c r="AO193" s="12">
        <v>1.4241140580716783E-3</v>
      </c>
      <c r="AP193" s="12">
        <v>0.125</v>
      </c>
      <c r="AQ193" s="12">
        <v>0</v>
      </c>
      <c r="AR193" s="12">
        <v>0</v>
      </c>
      <c r="AS193" s="12">
        <v>0</v>
      </c>
      <c r="AT193" s="12">
        <v>7.4999999999999997E-3</v>
      </c>
      <c r="AU193" s="11">
        <v>8335.2226405094643</v>
      </c>
      <c r="AV193" s="11">
        <v>0</v>
      </c>
      <c r="AW193" s="11">
        <v>0</v>
      </c>
      <c r="AX193" s="11">
        <v>0</v>
      </c>
      <c r="AY193" s="11">
        <v>251.75574728135715</v>
      </c>
      <c r="AZ193" s="11">
        <v>22097.575844999999</v>
      </c>
      <c r="BA193" s="11">
        <v>0</v>
      </c>
      <c r="BB193" s="11">
        <v>0</v>
      </c>
      <c r="BC193" s="11">
        <v>0</v>
      </c>
      <c r="BD193" s="11">
        <v>1325.8545506999999</v>
      </c>
    </row>
    <row r="194" spans="1:56" x14ac:dyDescent="0.25">
      <c r="A194" s="9" t="s">
        <v>9</v>
      </c>
      <c r="B194" s="9" t="s">
        <v>57</v>
      </c>
      <c r="C194" s="9" t="s">
        <v>57</v>
      </c>
      <c r="D194" s="9" t="e">
        <f>IF(C194="United States",#REF!, "")</f>
        <v>#REF!</v>
      </c>
      <c r="E194" s="9" t="s">
        <v>98</v>
      </c>
      <c r="F194" s="9" t="s">
        <v>1134</v>
      </c>
      <c r="G194" s="9" t="s">
        <v>153</v>
      </c>
      <c r="H194" s="10" t="s">
        <v>4</v>
      </c>
      <c r="I194" s="10" t="s">
        <v>1807</v>
      </c>
      <c r="J194" s="11">
        <v>410342.62</v>
      </c>
      <c r="K194" s="11">
        <v>410342.62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12519.266505523887</v>
      </c>
      <c r="V194" s="11">
        <v>0</v>
      </c>
      <c r="W194" s="11">
        <v>0</v>
      </c>
      <c r="X194" s="11">
        <v>0</v>
      </c>
      <c r="Y194" s="11">
        <v>2302.0042042157156</v>
      </c>
      <c r="Z194" s="11">
        <v>3319.0602902604005</v>
      </c>
      <c r="AA194" s="9" t="s">
        <v>31</v>
      </c>
      <c r="AB194" s="9" t="s">
        <v>96</v>
      </c>
      <c r="AC194" s="9" t="s">
        <v>96</v>
      </c>
      <c r="AD194" s="9" t="s">
        <v>192</v>
      </c>
      <c r="AE194" s="9" t="s">
        <v>280</v>
      </c>
      <c r="AF194" s="9" t="s">
        <v>31</v>
      </c>
      <c r="AG194" s="9" t="s">
        <v>96</v>
      </c>
      <c r="AH194" s="9" t="s">
        <v>96</v>
      </c>
      <c r="AI194" s="9" t="s">
        <v>192</v>
      </c>
      <c r="AJ194" s="9" t="s">
        <v>141</v>
      </c>
      <c r="AK194" s="12">
        <v>9.8229367383624283E-2</v>
      </c>
      <c r="AL194" s="12">
        <v>0</v>
      </c>
      <c r="AM194" s="12">
        <v>0</v>
      </c>
      <c r="AN194" s="12">
        <v>0</v>
      </c>
      <c r="AO194" s="12">
        <v>3.0157709465047301E-3</v>
      </c>
      <c r="AP194" s="12">
        <v>7.4999999999999997E-2</v>
      </c>
      <c r="AQ194" s="12">
        <v>0</v>
      </c>
      <c r="AR194" s="12">
        <v>0</v>
      </c>
      <c r="AS194" s="12">
        <v>0</v>
      </c>
      <c r="AT194" s="12">
        <v>7.4999999999999997E-3</v>
      </c>
      <c r="AU194" s="11">
        <v>40307.695973138936</v>
      </c>
      <c r="AV194" s="11">
        <v>0</v>
      </c>
      <c r="AW194" s="11">
        <v>0</v>
      </c>
      <c r="AX194" s="11">
        <v>0</v>
      </c>
      <c r="AY194" s="11">
        <v>1237.4993515086308</v>
      </c>
      <c r="AZ194" s="11">
        <v>30775.696499999998</v>
      </c>
      <c r="BA194" s="11">
        <v>0</v>
      </c>
      <c r="BB194" s="11">
        <v>0</v>
      </c>
      <c r="BC194" s="11">
        <v>0</v>
      </c>
      <c r="BD194" s="11">
        <v>3077.5696499999999</v>
      </c>
    </row>
    <row r="195" spans="1:56" x14ac:dyDescent="0.25">
      <c r="A195" s="9" t="s">
        <v>2</v>
      </c>
      <c r="B195" s="9" t="s">
        <v>57</v>
      </c>
      <c r="C195" s="9" t="s">
        <v>57</v>
      </c>
      <c r="D195" s="9" t="e">
        <f>IF(C195="United States",#REF!, "")</f>
        <v>#REF!</v>
      </c>
      <c r="E195" s="9" t="s">
        <v>115</v>
      </c>
      <c r="F195" s="9" t="s">
        <v>684</v>
      </c>
      <c r="G195" s="9" t="s">
        <v>163</v>
      </c>
      <c r="H195" s="10" t="s">
        <v>4</v>
      </c>
      <c r="I195" s="10" t="s">
        <v>1783</v>
      </c>
      <c r="J195" s="11">
        <v>165311.82987895183</v>
      </c>
      <c r="K195" s="11">
        <v>165311.82990000001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1581.8678414272065</v>
      </c>
      <c r="V195" s="11">
        <v>0</v>
      </c>
      <c r="W195" s="11">
        <v>0</v>
      </c>
      <c r="X195" s="11">
        <v>0</v>
      </c>
      <c r="Y195" s="11">
        <v>286.15583644279343</v>
      </c>
      <c r="Z195" s="11">
        <v>771.48716648711388</v>
      </c>
      <c r="AA195" s="9" t="s">
        <v>6</v>
      </c>
      <c r="AB195" s="9" t="s">
        <v>96</v>
      </c>
      <c r="AC195" s="9" t="s">
        <v>96</v>
      </c>
      <c r="AD195" s="9" t="s">
        <v>192</v>
      </c>
      <c r="AE195" s="9" t="s">
        <v>275</v>
      </c>
      <c r="AF195" s="9" t="s">
        <v>6</v>
      </c>
      <c r="AG195" s="9" t="s">
        <v>96</v>
      </c>
      <c r="AH195" s="9" t="s">
        <v>96</v>
      </c>
      <c r="AI195" s="9" t="s">
        <v>192</v>
      </c>
      <c r="AJ195" s="9" t="s">
        <v>141</v>
      </c>
      <c r="AK195" s="12">
        <v>2.3575048172069828E-2</v>
      </c>
      <c r="AL195" s="12">
        <v>0</v>
      </c>
      <c r="AM195" s="12">
        <v>0</v>
      </c>
      <c r="AN195" s="12">
        <v>0</v>
      </c>
      <c r="AO195" s="12">
        <v>1.4241140580716783E-3</v>
      </c>
      <c r="AP195" s="12">
        <v>0.125</v>
      </c>
      <c r="AQ195" s="12">
        <v>0</v>
      </c>
      <c r="AR195" s="12">
        <v>0</v>
      </c>
      <c r="AS195" s="12">
        <v>0</v>
      </c>
      <c r="AT195" s="12">
        <v>7.4999999999999997E-3</v>
      </c>
      <c r="AU195" s="11">
        <v>3897.234352809302</v>
      </c>
      <c r="AV195" s="11">
        <v>0</v>
      </c>
      <c r="AW195" s="11">
        <v>0</v>
      </c>
      <c r="AX195" s="11">
        <v>0</v>
      </c>
      <c r="AY195" s="11">
        <v>235.42290089616901</v>
      </c>
      <c r="AZ195" s="11">
        <v>20663.978734868979</v>
      </c>
      <c r="BA195" s="11">
        <v>0</v>
      </c>
      <c r="BB195" s="11">
        <v>0</v>
      </c>
      <c r="BC195" s="11">
        <v>0</v>
      </c>
      <c r="BD195" s="11">
        <v>1239.8387240921386</v>
      </c>
    </row>
    <row r="196" spans="1:56" x14ac:dyDescent="0.25">
      <c r="A196" s="9" t="s">
        <v>2</v>
      </c>
      <c r="B196" s="9" t="s">
        <v>57</v>
      </c>
      <c r="C196" s="9" t="s">
        <v>57</v>
      </c>
      <c r="D196" s="9" t="e">
        <f>IF(C196="United States",#REF!, "")</f>
        <v>#REF!</v>
      </c>
      <c r="E196" s="9" t="s">
        <v>115</v>
      </c>
      <c r="F196" s="9" t="s">
        <v>678</v>
      </c>
      <c r="G196" s="9" t="s">
        <v>163</v>
      </c>
      <c r="H196" s="10" t="s">
        <v>4</v>
      </c>
      <c r="I196" s="10" t="s">
        <v>1807</v>
      </c>
      <c r="J196" s="11">
        <v>177576.04478376999</v>
      </c>
      <c r="K196" s="11">
        <v>177576.0448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1699.22403524829</v>
      </c>
      <c r="V196" s="11">
        <v>0</v>
      </c>
      <c r="W196" s="11">
        <v>0</v>
      </c>
      <c r="X196" s="11">
        <v>0</v>
      </c>
      <c r="Y196" s="11">
        <v>307.38527099170989</v>
      </c>
      <c r="Z196" s="11">
        <v>828.72254043532826</v>
      </c>
      <c r="AA196" s="9" t="s">
        <v>6</v>
      </c>
      <c r="AB196" s="9" t="s">
        <v>96</v>
      </c>
      <c r="AC196" s="9" t="s">
        <v>96</v>
      </c>
      <c r="AD196" s="9" t="s">
        <v>192</v>
      </c>
      <c r="AE196" s="9" t="s">
        <v>275</v>
      </c>
      <c r="AF196" s="9" t="s">
        <v>6</v>
      </c>
      <c r="AG196" s="9" t="s">
        <v>96</v>
      </c>
      <c r="AH196" s="9" t="s">
        <v>96</v>
      </c>
      <c r="AI196" s="9" t="s">
        <v>192</v>
      </c>
      <c r="AJ196" s="9" t="s">
        <v>141</v>
      </c>
      <c r="AK196" s="12">
        <v>2.3575048172069828E-2</v>
      </c>
      <c r="AL196" s="12">
        <v>0</v>
      </c>
      <c r="AM196" s="12">
        <v>0</v>
      </c>
      <c r="AN196" s="12">
        <v>0</v>
      </c>
      <c r="AO196" s="12">
        <v>1.4241140580716783E-3</v>
      </c>
      <c r="AP196" s="12">
        <v>0.125</v>
      </c>
      <c r="AQ196" s="12">
        <v>0</v>
      </c>
      <c r="AR196" s="12">
        <v>0</v>
      </c>
      <c r="AS196" s="12">
        <v>0</v>
      </c>
      <c r="AT196" s="12">
        <v>7.4999999999999997E-3</v>
      </c>
      <c r="AU196" s="11">
        <v>4186.3638099830068</v>
      </c>
      <c r="AV196" s="11">
        <v>0</v>
      </c>
      <c r="AW196" s="11">
        <v>0</v>
      </c>
      <c r="AX196" s="11">
        <v>0</v>
      </c>
      <c r="AY196" s="11">
        <v>252.88854175333276</v>
      </c>
      <c r="AZ196" s="11">
        <v>22197.005597971249</v>
      </c>
      <c r="BA196" s="11">
        <v>0</v>
      </c>
      <c r="BB196" s="11">
        <v>0</v>
      </c>
      <c r="BC196" s="11">
        <v>0</v>
      </c>
      <c r="BD196" s="11">
        <v>1331.8203358782748</v>
      </c>
    </row>
    <row r="197" spans="1:56" x14ac:dyDescent="0.25">
      <c r="A197" s="9" t="s">
        <v>2</v>
      </c>
      <c r="B197" s="9" t="s">
        <v>57</v>
      </c>
      <c r="C197" s="9" t="s">
        <v>57</v>
      </c>
      <c r="D197" s="9" t="e">
        <f>IF(C197="United States",#REF!, "")</f>
        <v>#REF!</v>
      </c>
      <c r="E197" s="9" t="s">
        <v>82</v>
      </c>
      <c r="F197" s="9" t="s">
        <v>986</v>
      </c>
      <c r="G197" s="9" t="s">
        <v>230</v>
      </c>
      <c r="H197" s="10" t="s">
        <v>4</v>
      </c>
      <c r="I197" s="10" t="s">
        <v>1807</v>
      </c>
      <c r="J197" s="11">
        <v>3012066.8388199997</v>
      </c>
      <c r="K197" s="11">
        <v>3012066.8388199997</v>
      </c>
      <c r="L197" s="11">
        <v>0</v>
      </c>
      <c r="M197" s="11">
        <v>0</v>
      </c>
      <c r="N197" s="11">
        <v>1</v>
      </c>
      <c r="O197" s="11">
        <v>0</v>
      </c>
      <c r="P197" s="11">
        <v>0</v>
      </c>
      <c r="Q197" s="11">
        <v>1</v>
      </c>
      <c r="R197" s="11">
        <v>3</v>
      </c>
      <c r="S197" s="11">
        <v>0</v>
      </c>
      <c r="T197" s="11">
        <v>0</v>
      </c>
      <c r="U197" s="11">
        <v>86841.545186163916</v>
      </c>
      <c r="V197" s="11">
        <v>0</v>
      </c>
      <c r="W197" s="11">
        <v>0</v>
      </c>
      <c r="X197" s="11">
        <v>0</v>
      </c>
      <c r="Y197" s="11">
        <v>11050.627075486089</v>
      </c>
      <c r="Z197" s="11">
        <v>17175.919579681999</v>
      </c>
      <c r="AA197" s="9" t="s">
        <v>6</v>
      </c>
      <c r="AB197" s="9" t="s">
        <v>96</v>
      </c>
      <c r="AC197" s="9" t="s">
        <v>96</v>
      </c>
      <c r="AD197" s="9" t="s">
        <v>192</v>
      </c>
      <c r="AE197" s="9" t="s">
        <v>280</v>
      </c>
      <c r="AF197" s="9" t="s">
        <v>13</v>
      </c>
      <c r="AG197" s="9" t="s">
        <v>96</v>
      </c>
      <c r="AH197" s="9" t="s">
        <v>96</v>
      </c>
      <c r="AI197" s="9" t="s">
        <v>192</v>
      </c>
      <c r="AJ197" s="9" t="s">
        <v>141</v>
      </c>
      <c r="AK197" s="12">
        <v>2.3575048172069828E-2</v>
      </c>
      <c r="AL197" s="12">
        <v>0</v>
      </c>
      <c r="AM197" s="12">
        <v>0</v>
      </c>
      <c r="AN197" s="12">
        <v>0</v>
      </c>
      <c r="AO197" s="12">
        <v>3.0157709465047301E-3</v>
      </c>
      <c r="AP197" s="12">
        <v>7.4999999999999997E-2</v>
      </c>
      <c r="AQ197" s="12">
        <v>0</v>
      </c>
      <c r="AR197" s="12">
        <v>0</v>
      </c>
      <c r="AS197" s="12">
        <v>0</v>
      </c>
      <c r="AT197" s="12">
        <v>7.4999999999999997E-3</v>
      </c>
      <c r="AU197" s="11">
        <v>71009.620822675584</v>
      </c>
      <c r="AV197" s="11">
        <v>0</v>
      </c>
      <c r="AW197" s="11">
        <v>0</v>
      </c>
      <c r="AX197" s="11">
        <v>0</v>
      </c>
      <c r="AY197" s="11">
        <v>9083.7036614437002</v>
      </c>
      <c r="AZ197" s="11">
        <v>225905.01291149997</v>
      </c>
      <c r="BA197" s="11">
        <v>0</v>
      </c>
      <c r="BB197" s="11">
        <v>0</v>
      </c>
      <c r="BC197" s="11">
        <v>0</v>
      </c>
      <c r="BD197" s="11">
        <v>22590.501291149998</v>
      </c>
    </row>
    <row r="198" spans="1:56" x14ac:dyDescent="0.25">
      <c r="A198" s="9" t="s">
        <v>2</v>
      </c>
      <c r="B198" s="9" t="s">
        <v>57</v>
      </c>
      <c r="C198" s="9" t="s">
        <v>57</v>
      </c>
      <c r="D198" s="9" t="e">
        <f>IF(C198="United States",#REF!, "")</f>
        <v>#REF!</v>
      </c>
      <c r="E198" s="9" t="s">
        <v>82</v>
      </c>
      <c r="F198" s="9" t="s">
        <v>1192</v>
      </c>
      <c r="G198" s="9" t="s">
        <v>269</v>
      </c>
      <c r="H198" s="10" t="s">
        <v>4</v>
      </c>
      <c r="I198" s="10" t="s">
        <v>1783</v>
      </c>
      <c r="J198" s="11">
        <v>1254970.9828999999</v>
      </c>
      <c r="K198" s="11">
        <v>1254970.9828999999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11977.364886854279</v>
      </c>
      <c r="V198" s="11">
        <v>0</v>
      </c>
      <c r="W198" s="11">
        <v>0</v>
      </c>
      <c r="X198" s="11">
        <v>0</v>
      </c>
      <c r="Y198" s="11">
        <v>4588.2520874257161</v>
      </c>
      <c r="Z198" s="11">
        <v>6020.3467991678845</v>
      </c>
      <c r="AA198" s="9" t="s">
        <v>6</v>
      </c>
      <c r="AB198" s="9" t="s">
        <v>96</v>
      </c>
      <c r="AC198" s="9" t="s">
        <v>96</v>
      </c>
      <c r="AD198" s="9" t="s">
        <v>192</v>
      </c>
      <c r="AE198" s="9" t="s">
        <v>280</v>
      </c>
      <c r="AF198" s="9" t="s">
        <v>6</v>
      </c>
      <c r="AG198" s="9" t="s">
        <v>96</v>
      </c>
      <c r="AH198" s="9" t="s">
        <v>96</v>
      </c>
      <c r="AI198" s="9" t="s">
        <v>192</v>
      </c>
      <c r="AJ198" s="9" t="s">
        <v>141</v>
      </c>
      <c r="AK198" s="12">
        <v>2.3575048172069828E-2</v>
      </c>
      <c r="AL198" s="12">
        <v>0</v>
      </c>
      <c r="AM198" s="12">
        <v>0</v>
      </c>
      <c r="AN198" s="12">
        <v>0</v>
      </c>
      <c r="AO198" s="12">
        <v>3.0157709465047301E-3</v>
      </c>
      <c r="AP198" s="12">
        <v>0.125</v>
      </c>
      <c r="AQ198" s="12">
        <v>0</v>
      </c>
      <c r="AR198" s="12">
        <v>0</v>
      </c>
      <c r="AS198" s="12">
        <v>0</v>
      </c>
      <c r="AT198" s="12">
        <v>7.4999999999999997E-3</v>
      </c>
      <c r="AU198" s="11">
        <v>29586.00137641732</v>
      </c>
      <c r="AV198" s="11">
        <v>0</v>
      </c>
      <c r="AW198" s="11">
        <v>0</v>
      </c>
      <c r="AX198" s="11">
        <v>0</v>
      </c>
      <c r="AY198" s="11">
        <v>3784.7050289363042</v>
      </c>
      <c r="AZ198" s="11">
        <v>156871.37286249999</v>
      </c>
      <c r="BA198" s="11">
        <v>0</v>
      </c>
      <c r="BB198" s="11">
        <v>0</v>
      </c>
      <c r="BC198" s="11">
        <v>0</v>
      </c>
      <c r="BD198" s="11">
        <v>9412.2823717499996</v>
      </c>
    </row>
    <row r="199" spans="1:56" x14ac:dyDescent="0.25">
      <c r="A199" s="9" t="s">
        <v>9</v>
      </c>
      <c r="B199" s="9" t="s">
        <v>57</v>
      </c>
      <c r="C199" s="9" t="s">
        <v>57</v>
      </c>
      <c r="D199" s="9" t="e">
        <f>IF(C199="United States",#REF!, "")</f>
        <v>#REF!</v>
      </c>
      <c r="E199" s="9" t="s">
        <v>82</v>
      </c>
      <c r="F199" s="9" t="s">
        <v>1380</v>
      </c>
      <c r="G199" s="9" t="s">
        <v>282</v>
      </c>
      <c r="H199" s="10" t="s">
        <v>4</v>
      </c>
      <c r="I199" s="10" t="s">
        <v>1807</v>
      </c>
      <c r="J199" s="11">
        <v>3305127.9753799997</v>
      </c>
      <c r="K199" s="11">
        <v>3305127.9753799997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119002.10422412267</v>
      </c>
      <c r="V199" s="11">
        <v>0</v>
      </c>
      <c r="W199" s="11">
        <v>0</v>
      </c>
      <c r="X199" s="11">
        <v>0</v>
      </c>
      <c r="Y199" s="11">
        <v>45586.95992585623</v>
      </c>
      <c r="Z199" s="11">
        <v>59815.655950021144</v>
      </c>
      <c r="AA199" s="9" t="s">
        <v>6</v>
      </c>
      <c r="AB199" s="9" t="s">
        <v>96</v>
      </c>
      <c r="AC199" s="9" t="s">
        <v>96</v>
      </c>
      <c r="AD199" s="9" t="s">
        <v>192</v>
      </c>
      <c r="AE199" s="9" t="s">
        <v>280</v>
      </c>
      <c r="AF199" s="9" t="s">
        <v>13</v>
      </c>
      <c r="AG199" s="9" t="s">
        <v>96</v>
      </c>
      <c r="AH199" s="9" t="s">
        <v>96</v>
      </c>
      <c r="AI199" s="9" t="s">
        <v>192</v>
      </c>
      <c r="AJ199" s="9" t="s">
        <v>141</v>
      </c>
      <c r="AK199" s="12">
        <v>4.715009634413965E-2</v>
      </c>
      <c r="AL199" s="12">
        <v>0</v>
      </c>
      <c r="AM199" s="12">
        <v>0</v>
      </c>
      <c r="AN199" s="12">
        <v>0</v>
      </c>
      <c r="AO199" s="12">
        <v>3.0157709465047301E-3</v>
      </c>
      <c r="AP199" s="12">
        <v>7.4999999999999997E-2</v>
      </c>
      <c r="AQ199" s="12">
        <v>0</v>
      </c>
      <c r="AR199" s="12">
        <v>0</v>
      </c>
      <c r="AS199" s="12">
        <v>0</v>
      </c>
      <c r="AT199" s="12">
        <v>7.4999999999999997E-3</v>
      </c>
      <c r="AU199" s="11">
        <v>155837.10246887821</v>
      </c>
      <c r="AV199" s="11">
        <v>0</v>
      </c>
      <c r="AW199" s="11">
        <v>0</v>
      </c>
      <c r="AX199" s="11">
        <v>0</v>
      </c>
      <c r="AY199" s="11">
        <v>9967.5089226310047</v>
      </c>
      <c r="AZ199" s="11">
        <v>247884.59815349997</v>
      </c>
      <c r="BA199" s="11">
        <v>0</v>
      </c>
      <c r="BB199" s="11">
        <v>0</v>
      </c>
      <c r="BC199" s="11">
        <v>0</v>
      </c>
      <c r="BD199" s="11">
        <v>24788.459815349997</v>
      </c>
    </row>
    <row r="200" spans="1:56" x14ac:dyDescent="0.25">
      <c r="A200" s="9" t="s">
        <v>9</v>
      </c>
      <c r="B200" s="9" t="s">
        <v>57</v>
      </c>
      <c r="C200" s="9" t="s">
        <v>57</v>
      </c>
      <c r="D200" s="9" t="e">
        <f>IF(C200="United States",#REF!, "")</f>
        <v>#REF!</v>
      </c>
      <c r="E200" s="9" t="s">
        <v>98</v>
      </c>
      <c r="F200" s="9" t="s">
        <v>1484</v>
      </c>
      <c r="G200" s="9" t="s">
        <v>153</v>
      </c>
      <c r="H200" s="10" t="s">
        <v>4</v>
      </c>
      <c r="I200" s="10" t="s">
        <v>1783</v>
      </c>
      <c r="J200" s="11">
        <v>51310.69</v>
      </c>
      <c r="K200" s="11">
        <v>51310.69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13170.584989193629</v>
      </c>
      <c r="V200" s="11">
        <v>0</v>
      </c>
      <c r="W200" s="11">
        <v>0</v>
      </c>
      <c r="X200" s="11">
        <v>0</v>
      </c>
      <c r="Y200" s="11">
        <v>2421.7666429360347</v>
      </c>
      <c r="Z200" s="11">
        <v>3491.7353678703366</v>
      </c>
      <c r="AA200" s="9" t="s">
        <v>31</v>
      </c>
      <c r="AB200" s="9" t="s">
        <v>96</v>
      </c>
      <c r="AC200" s="9" t="s">
        <v>96</v>
      </c>
      <c r="AD200" s="9" t="s">
        <v>192</v>
      </c>
      <c r="AE200" s="9" t="s">
        <v>280</v>
      </c>
      <c r="AF200" s="9" t="s">
        <v>31</v>
      </c>
      <c r="AG200" s="9" t="s">
        <v>96</v>
      </c>
      <c r="AH200" s="9" t="s">
        <v>96</v>
      </c>
      <c r="AI200" s="9" t="s">
        <v>192</v>
      </c>
      <c r="AJ200" s="9" t="s">
        <v>141</v>
      </c>
      <c r="AK200" s="12">
        <v>9.8229367383624283E-2</v>
      </c>
      <c r="AL200" s="12">
        <v>0</v>
      </c>
      <c r="AM200" s="12">
        <v>0</v>
      </c>
      <c r="AN200" s="12">
        <v>0</v>
      </c>
      <c r="AO200" s="12">
        <v>3.0157709465047301E-3</v>
      </c>
      <c r="AP200" s="12">
        <v>7.4999999999999997E-2</v>
      </c>
      <c r="AQ200" s="12">
        <v>0</v>
      </c>
      <c r="AR200" s="12">
        <v>0</v>
      </c>
      <c r="AS200" s="12">
        <v>0</v>
      </c>
      <c r="AT200" s="12">
        <v>7.4999999999999997E-3</v>
      </c>
      <c r="AU200" s="11">
        <v>5040.216618717257</v>
      </c>
      <c r="AV200" s="11">
        <v>0</v>
      </c>
      <c r="AW200" s="11">
        <v>0</v>
      </c>
      <c r="AX200" s="11">
        <v>0</v>
      </c>
      <c r="AY200" s="11">
        <v>154.74128814711079</v>
      </c>
      <c r="AZ200" s="11">
        <v>3848.3017500000001</v>
      </c>
      <c r="BA200" s="11">
        <v>0</v>
      </c>
      <c r="BB200" s="11">
        <v>0</v>
      </c>
      <c r="BC200" s="11">
        <v>0</v>
      </c>
      <c r="BD200" s="11">
        <v>384.830175</v>
      </c>
    </row>
    <row r="201" spans="1:56" x14ac:dyDescent="0.25">
      <c r="A201" s="9" t="s">
        <v>2</v>
      </c>
      <c r="B201" s="9" t="s">
        <v>57</v>
      </c>
      <c r="C201" s="9" t="s">
        <v>57</v>
      </c>
      <c r="D201" s="9" t="e">
        <f>IF(C201="United States",#REF!, "")</f>
        <v>#REF!</v>
      </c>
      <c r="E201" s="9" t="s">
        <v>115</v>
      </c>
      <c r="F201" s="9" t="s">
        <v>722</v>
      </c>
      <c r="G201" s="9" t="s">
        <v>163</v>
      </c>
      <c r="H201" s="10" t="s">
        <v>4</v>
      </c>
      <c r="I201" s="10" t="s">
        <v>1783</v>
      </c>
      <c r="J201" s="11">
        <v>166099.68691558117</v>
      </c>
      <c r="K201" s="11">
        <v>166099.6869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1589.4068400136791</v>
      </c>
      <c r="V201" s="11">
        <v>0</v>
      </c>
      <c r="W201" s="11">
        <v>0</v>
      </c>
      <c r="X201" s="11">
        <v>0</v>
      </c>
      <c r="Y201" s="11">
        <v>287.51962195632069</v>
      </c>
      <c r="Z201" s="11">
        <v>775.16398480613407</v>
      </c>
      <c r="AA201" s="9" t="s">
        <v>6</v>
      </c>
      <c r="AB201" s="9" t="s">
        <v>96</v>
      </c>
      <c r="AC201" s="9" t="s">
        <v>96</v>
      </c>
      <c r="AD201" s="9" t="s">
        <v>192</v>
      </c>
      <c r="AE201" s="9" t="s">
        <v>275</v>
      </c>
      <c r="AF201" s="9" t="s">
        <v>6</v>
      </c>
      <c r="AG201" s="9" t="s">
        <v>96</v>
      </c>
      <c r="AH201" s="9" t="s">
        <v>96</v>
      </c>
      <c r="AI201" s="9" t="s">
        <v>192</v>
      </c>
      <c r="AJ201" s="9" t="s">
        <v>141</v>
      </c>
      <c r="AK201" s="12">
        <v>2.3575048172069828E-2</v>
      </c>
      <c r="AL201" s="12">
        <v>0</v>
      </c>
      <c r="AM201" s="12">
        <v>0</v>
      </c>
      <c r="AN201" s="12">
        <v>0</v>
      </c>
      <c r="AO201" s="12">
        <v>1.4241140580716783E-3</v>
      </c>
      <c r="AP201" s="12">
        <v>0.125</v>
      </c>
      <c r="AQ201" s="12">
        <v>0</v>
      </c>
      <c r="AR201" s="12">
        <v>0</v>
      </c>
      <c r="AS201" s="12">
        <v>0</v>
      </c>
      <c r="AT201" s="12">
        <v>7.4999999999999997E-3</v>
      </c>
      <c r="AU201" s="11">
        <v>3915.8081204005425</v>
      </c>
      <c r="AV201" s="11">
        <v>0</v>
      </c>
      <c r="AW201" s="11">
        <v>0</v>
      </c>
      <c r="AX201" s="11">
        <v>0</v>
      </c>
      <c r="AY201" s="11">
        <v>236.54489917778355</v>
      </c>
      <c r="AZ201" s="11">
        <v>20762.460864447647</v>
      </c>
      <c r="BA201" s="11">
        <v>0</v>
      </c>
      <c r="BB201" s="11">
        <v>0</v>
      </c>
      <c r="BC201" s="11">
        <v>0</v>
      </c>
      <c r="BD201" s="11">
        <v>1245.7476518668589</v>
      </c>
    </row>
    <row r="202" spans="1:56" x14ac:dyDescent="0.25">
      <c r="A202" s="9" t="s">
        <v>2</v>
      </c>
      <c r="B202" s="9" t="s">
        <v>57</v>
      </c>
      <c r="C202" s="9" t="s">
        <v>57</v>
      </c>
      <c r="D202" s="9" t="e">
        <f>IF(C202="United States",#REF!, "")</f>
        <v>#REF!</v>
      </c>
      <c r="E202" s="9" t="s">
        <v>82</v>
      </c>
      <c r="F202" s="9" t="s">
        <v>992</v>
      </c>
      <c r="G202" s="9" t="s">
        <v>230</v>
      </c>
      <c r="H202" s="10" t="s">
        <v>4</v>
      </c>
      <c r="I202" s="10" t="s">
        <v>1783</v>
      </c>
      <c r="J202" s="11">
        <v>259282.73670000001</v>
      </c>
      <c r="K202" s="11">
        <v>259282.73670000001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2474.5782879710796</v>
      </c>
      <c r="V202" s="11">
        <v>0</v>
      </c>
      <c r="W202" s="11">
        <v>0</v>
      </c>
      <c r="X202" s="11">
        <v>0</v>
      </c>
      <c r="Y202" s="11">
        <v>947.95383646892105</v>
      </c>
      <c r="Z202" s="11">
        <v>1243.8311444972401</v>
      </c>
      <c r="AA202" s="9" t="s">
        <v>6</v>
      </c>
      <c r="AB202" s="9" t="s">
        <v>96</v>
      </c>
      <c r="AC202" s="9" t="s">
        <v>96</v>
      </c>
      <c r="AD202" s="9" t="s">
        <v>192</v>
      </c>
      <c r="AE202" s="9" t="s">
        <v>280</v>
      </c>
      <c r="AF202" s="9" t="s">
        <v>6</v>
      </c>
      <c r="AG202" s="9" t="s">
        <v>96</v>
      </c>
      <c r="AH202" s="9" t="s">
        <v>96</v>
      </c>
      <c r="AI202" s="9" t="s">
        <v>192</v>
      </c>
      <c r="AJ202" s="9" t="s">
        <v>141</v>
      </c>
      <c r="AK202" s="12">
        <v>2.3575048172069828E-2</v>
      </c>
      <c r="AL202" s="12">
        <v>0</v>
      </c>
      <c r="AM202" s="12">
        <v>0</v>
      </c>
      <c r="AN202" s="12">
        <v>0</v>
      </c>
      <c r="AO202" s="12">
        <v>3.0157709465047301E-3</v>
      </c>
      <c r="AP202" s="12">
        <v>0.125</v>
      </c>
      <c r="AQ202" s="12">
        <v>0</v>
      </c>
      <c r="AR202" s="12">
        <v>0</v>
      </c>
      <c r="AS202" s="12">
        <v>0</v>
      </c>
      <c r="AT202" s="12">
        <v>7.4999999999999997E-3</v>
      </c>
      <c r="AU202" s="11">
        <v>6112.6030078885979</v>
      </c>
      <c r="AV202" s="11">
        <v>0</v>
      </c>
      <c r="AW202" s="11">
        <v>0</v>
      </c>
      <c r="AX202" s="11">
        <v>0</v>
      </c>
      <c r="AY202" s="11">
        <v>781.93734427009576</v>
      </c>
      <c r="AZ202" s="11">
        <v>32410.342087500001</v>
      </c>
      <c r="BA202" s="11">
        <v>0</v>
      </c>
      <c r="BB202" s="11">
        <v>0</v>
      </c>
      <c r="BC202" s="11">
        <v>0</v>
      </c>
      <c r="BD202" s="11">
        <v>1944.6205252499999</v>
      </c>
    </row>
    <row r="203" spans="1:56" x14ac:dyDescent="0.25">
      <c r="A203" s="9" t="s">
        <v>2</v>
      </c>
      <c r="B203" s="9" t="s">
        <v>57</v>
      </c>
      <c r="C203" s="9" t="s">
        <v>57</v>
      </c>
      <c r="D203" s="9" t="e">
        <f>IF(C203="United States",#REF!, "")</f>
        <v>#REF!</v>
      </c>
      <c r="E203" s="9" t="s">
        <v>82</v>
      </c>
      <c r="F203" s="9" t="s">
        <v>990</v>
      </c>
      <c r="G203" s="9" t="s">
        <v>230</v>
      </c>
      <c r="H203" s="10" t="s">
        <v>4</v>
      </c>
      <c r="I203" s="10" t="s">
        <v>1783</v>
      </c>
      <c r="J203" s="11">
        <v>1091814.1513</v>
      </c>
      <c r="K203" s="11">
        <v>1091814.1513</v>
      </c>
      <c r="L203" s="11">
        <v>0</v>
      </c>
      <c r="M203" s="11">
        <v>0</v>
      </c>
      <c r="N203" s="11">
        <v>0</v>
      </c>
      <c r="O203" s="11">
        <v>1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10420.206249337038</v>
      </c>
      <c r="V203" s="11">
        <v>0</v>
      </c>
      <c r="W203" s="11">
        <v>0</v>
      </c>
      <c r="X203" s="11">
        <v>0</v>
      </c>
      <c r="Y203" s="11">
        <v>3991.7405478229593</v>
      </c>
      <c r="Z203" s="11">
        <v>5237.6508466163632</v>
      </c>
      <c r="AA203" s="9" t="s">
        <v>6</v>
      </c>
      <c r="AB203" s="9" t="s">
        <v>96</v>
      </c>
      <c r="AC203" s="9" t="s">
        <v>96</v>
      </c>
      <c r="AD203" s="9" t="s">
        <v>192</v>
      </c>
      <c r="AE203" s="9" t="s">
        <v>280</v>
      </c>
      <c r="AF203" s="9" t="s">
        <v>6</v>
      </c>
      <c r="AG203" s="9" t="s">
        <v>96</v>
      </c>
      <c r="AH203" s="9" t="s">
        <v>96</v>
      </c>
      <c r="AI203" s="9" t="s">
        <v>192</v>
      </c>
      <c r="AJ203" s="9" t="s">
        <v>141</v>
      </c>
      <c r="AK203" s="12">
        <v>2.3575048172069828E-2</v>
      </c>
      <c r="AL203" s="12">
        <v>0</v>
      </c>
      <c r="AM203" s="12">
        <v>0</v>
      </c>
      <c r="AN203" s="12">
        <v>0</v>
      </c>
      <c r="AO203" s="12">
        <v>3.0157709465047301E-3</v>
      </c>
      <c r="AP203" s="12">
        <v>0.125</v>
      </c>
      <c r="AQ203" s="12">
        <v>0</v>
      </c>
      <c r="AR203" s="12">
        <v>0</v>
      </c>
      <c r="AS203" s="12">
        <v>0</v>
      </c>
      <c r="AT203" s="12">
        <v>7.4999999999999997E-3</v>
      </c>
      <c r="AU203" s="11">
        <v>25739.571211845036</v>
      </c>
      <c r="AV203" s="11">
        <v>0</v>
      </c>
      <c r="AW203" s="11">
        <v>0</v>
      </c>
      <c r="AX203" s="11">
        <v>0</v>
      </c>
      <c r="AY203" s="11">
        <v>3292.6613964732596</v>
      </c>
      <c r="AZ203" s="11">
        <v>136476.7689125</v>
      </c>
      <c r="BA203" s="11">
        <v>0</v>
      </c>
      <c r="BB203" s="11">
        <v>0</v>
      </c>
      <c r="BC203" s="11">
        <v>0</v>
      </c>
      <c r="BD203" s="11">
        <v>8188.6061347499999</v>
      </c>
    </row>
    <row r="204" spans="1:56" x14ac:dyDescent="0.25">
      <c r="A204" s="9" t="s">
        <v>2</v>
      </c>
      <c r="B204" s="9" t="s">
        <v>57</v>
      </c>
      <c r="C204" s="9" t="s">
        <v>57</v>
      </c>
      <c r="D204" s="9" t="e">
        <f>IF(C204="United States",#REF!, "")</f>
        <v>#REF!</v>
      </c>
      <c r="E204" s="9" t="s">
        <v>115</v>
      </c>
      <c r="F204" s="9" t="s">
        <v>1330</v>
      </c>
      <c r="G204" s="9" t="s">
        <v>273</v>
      </c>
      <c r="H204" s="10" t="s">
        <v>4</v>
      </c>
      <c r="I204" s="10" t="s">
        <v>1783</v>
      </c>
      <c r="J204" s="11">
        <v>147918.95777564001</v>
      </c>
      <c r="K204" s="11">
        <v>147918.95777564001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1415.4355594772455</v>
      </c>
      <c r="V204" s="11">
        <v>0</v>
      </c>
      <c r="W204" s="11">
        <v>0</v>
      </c>
      <c r="X204" s="11">
        <v>0</v>
      </c>
      <c r="Y204" s="11">
        <v>256.04866338748639</v>
      </c>
      <c r="Z204" s="11">
        <v>690.31706728482345</v>
      </c>
      <c r="AA204" s="9" t="s">
        <v>6</v>
      </c>
      <c r="AB204" s="9" t="s">
        <v>96</v>
      </c>
      <c r="AC204" s="9" t="s">
        <v>96</v>
      </c>
      <c r="AD204" s="9" t="s">
        <v>192</v>
      </c>
      <c r="AE204" s="9" t="s">
        <v>275</v>
      </c>
      <c r="AF204" s="9" t="s">
        <v>6</v>
      </c>
      <c r="AG204" s="9" t="s">
        <v>96</v>
      </c>
      <c r="AH204" s="9" t="s">
        <v>96</v>
      </c>
      <c r="AI204" s="9" t="s">
        <v>192</v>
      </c>
      <c r="AJ204" s="9" t="s">
        <v>141</v>
      </c>
      <c r="AK204" s="12">
        <v>2.3575048172069828E-2</v>
      </c>
      <c r="AL204" s="12">
        <v>0</v>
      </c>
      <c r="AM204" s="12">
        <v>0</v>
      </c>
      <c r="AN204" s="12">
        <v>0</v>
      </c>
      <c r="AO204" s="12">
        <v>1.4241140580716783E-3</v>
      </c>
      <c r="AP204" s="12">
        <v>0.125</v>
      </c>
      <c r="AQ204" s="12">
        <v>0</v>
      </c>
      <c r="AR204" s="12">
        <v>0</v>
      </c>
      <c r="AS204" s="12">
        <v>0</v>
      </c>
      <c r="AT204" s="12">
        <v>7.4999999999999997E-3</v>
      </c>
      <c r="AU204" s="11">
        <v>3487.196555123076</v>
      </c>
      <c r="AV204" s="11">
        <v>0</v>
      </c>
      <c r="AW204" s="11">
        <v>0</v>
      </c>
      <c r="AX204" s="11">
        <v>0</v>
      </c>
      <c r="AY204" s="11">
        <v>210.65346722359993</v>
      </c>
      <c r="AZ204" s="11">
        <v>18489.869721955001</v>
      </c>
      <c r="BA204" s="11">
        <v>0</v>
      </c>
      <c r="BB204" s="11">
        <v>0</v>
      </c>
      <c r="BC204" s="11">
        <v>0</v>
      </c>
      <c r="BD204" s="11">
        <v>1109.3921833173001</v>
      </c>
    </row>
    <row r="205" spans="1:56" x14ac:dyDescent="0.25">
      <c r="A205" s="9" t="s">
        <v>2</v>
      </c>
      <c r="B205" s="9" t="s">
        <v>57</v>
      </c>
      <c r="C205" s="9" t="s">
        <v>57</v>
      </c>
      <c r="D205" s="9" t="e">
        <f>IF(C205="United States",#REF!, "")</f>
        <v>#REF!</v>
      </c>
      <c r="E205" s="9" t="s">
        <v>115</v>
      </c>
      <c r="F205" s="9" t="s">
        <v>1692</v>
      </c>
      <c r="G205" s="9" t="s">
        <v>292</v>
      </c>
      <c r="H205" s="10" t="s">
        <v>4</v>
      </c>
      <c r="I205" s="10" t="s">
        <v>1807</v>
      </c>
      <c r="J205" s="11">
        <v>131800.91475016001</v>
      </c>
      <c r="K205" s="11">
        <v>131800.91475016001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1261.2021090086962</v>
      </c>
      <c r="V205" s="11">
        <v>0</v>
      </c>
      <c r="W205" s="11">
        <v>0</v>
      </c>
      <c r="X205" s="11">
        <v>0</v>
      </c>
      <c r="Y205" s="11">
        <v>228.14822766811159</v>
      </c>
      <c r="Z205" s="11">
        <v>615.09641701093187</v>
      </c>
      <c r="AA205" s="9" t="s">
        <v>6</v>
      </c>
      <c r="AB205" s="9" t="s">
        <v>96</v>
      </c>
      <c r="AC205" s="9" t="s">
        <v>96</v>
      </c>
      <c r="AD205" s="9" t="s">
        <v>192</v>
      </c>
      <c r="AE205" s="9" t="s">
        <v>275</v>
      </c>
      <c r="AF205" s="9" t="s">
        <v>6</v>
      </c>
      <c r="AG205" s="9" t="s">
        <v>96</v>
      </c>
      <c r="AH205" s="9" t="s">
        <v>96</v>
      </c>
      <c r="AI205" s="9" t="s">
        <v>192</v>
      </c>
      <c r="AJ205" s="9" t="s">
        <v>141</v>
      </c>
      <c r="AK205" s="12">
        <v>2.3575048172069828E-2</v>
      </c>
      <c r="AL205" s="12">
        <v>0</v>
      </c>
      <c r="AM205" s="12">
        <v>0</v>
      </c>
      <c r="AN205" s="12">
        <v>0</v>
      </c>
      <c r="AO205" s="12">
        <v>1.4241140580716783E-3</v>
      </c>
      <c r="AP205" s="12">
        <v>0.125</v>
      </c>
      <c r="AQ205" s="12">
        <v>0</v>
      </c>
      <c r="AR205" s="12">
        <v>0</v>
      </c>
      <c r="AS205" s="12">
        <v>0</v>
      </c>
      <c r="AT205" s="12">
        <v>7.4999999999999997E-3</v>
      </c>
      <c r="AU205" s="11">
        <v>3107.2129143578909</v>
      </c>
      <c r="AV205" s="11">
        <v>0</v>
      </c>
      <c r="AW205" s="11">
        <v>0</v>
      </c>
      <c r="AX205" s="11">
        <v>0</v>
      </c>
      <c r="AY205" s="11">
        <v>187.69953556240969</v>
      </c>
      <c r="AZ205" s="11">
        <v>16475.114343770001</v>
      </c>
      <c r="BA205" s="11">
        <v>0</v>
      </c>
      <c r="BB205" s="11">
        <v>0</v>
      </c>
      <c r="BC205" s="11">
        <v>0</v>
      </c>
      <c r="BD205" s="11">
        <v>988.50686062620002</v>
      </c>
    </row>
    <row r="206" spans="1:56" x14ac:dyDescent="0.25">
      <c r="A206" s="9" t="s">
        <v>2</v>
      </c>
      <c r="B206" s="9" t="s">
        <v>57</v>
      </c>
      <c r="C206" s="9" t="s">
        <v>57</v>
      </c>
      <c r="D206" s="9" t="e">
        <f>IF(C206="United States",#REF!, "")</f>
        <v>#REF!</v>
      </c>
      <c r="E206" s="9" t="s">
        <v>115</v>
      </c>
      <c r="F206" s="9" t="s">
        <v>754</v>
      </c>
      <c r="G206" s="9" t="s">
        <v>163</v>
      </c>
      <c r="H206" s="10" t="s">
        <v>4</v>
      </c>
      <c r="I206" s="10" t="s">
        <v>1807</v>
      </c>
      <c r="J206" s="11">
        <v>155642.9348092</v>
      </c>
      <c r="K206" s="11">
        <v>155642.9348092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1489.3462462363354</v>
      </c>
      <c r="V206" s="11">
        <v>0</v>
      </c>
      <c r="W206" s="11">
        <v>0</v>
      </c>
      <c r="X206" s="11">
        <v>0</v>
      </c>
      <c r="Y206" s="11">
        <v>269.41891710762417</v>
      </c>
      <c r="Z206" s="11">
        <v>726.36378674366324</v>
      </c>
      <c r="AA206" s="9" t="s">
        <v>6</v>
      </c>
      <c r="AB206" s="9" t="s">
        <v>96</v>
      </c>
      <c r="AC206" s="9" t="s">
        <v>96</v>
      </c>
      <c r="AD206" s="9" t="s">
        <v>192</v>
      </c>
      <c r="AE206" s="9" t="s">
        <v>275</v>
      </c>
      <c r="AF206" s="9" t="s">
        <v>6</v>
      </c>
      <c r="AG206" s="9" t="s">
        <v>96</v>
      </c>
      <c r="AH206" s="9" t="s">
        <v>96</v>
      </c>
      <c r="AI206" s="9" t="s">
        <v>192</v>
      </c>
      <c r="AJ206" s="9" t="s">
        <v>141</v>
      </c>
      <c r="AK206" s="12">
        <v>2.3575048172069828E-2</v>
      </c>
      <c r="AL206" s="12">
        <v>0</v>
      </c>
      <c r="AM206" s="12">
        <v>0</v>
      </c>
      <c r="AN206" s="12">
        <v>0</v>
      </c>
      <c r="AO206" s="12">
        <v>1.4241140580716783E-3</v>
      </c>
      <c r="AP206" s="12">
        <v>0.125</v>
      </c>
      <c r="AQ206" s="12">
        <v>0</v>
      </c>
      <c r="AR206" s="12">
        <v>0</v>
      </c>
      <c r="AS206" s="12">
        <v>0</v>
      </c>
      <c r="AT206" s="12">
        <v>7.4999999999999997E-3</v>
      </c>
      <c r="AU206" s="11">
        <v>3669.289685769214</v>
      </c>
      <c r="AV206" s="11">
        <v>0</v>
      </c>
      <c r="AW206" s="11">
        <v>0</v>
      </c>
      <c r="AX206" s="11">
        <v>0</v>
      </c>
      <c r="AY206" s="11">
        <v>221.65329150131549</v>
      </c>
      <c r="AZ206" s="11">
        <v>19455.36685115</v>
      </c>
      <c r="BA206" s="11">
        <v>0</v>
      </c>
      <c r="BB206" s="11">
        <v>0</v>
      </c>
      <c r="BC206" s="11">
        <v>0</v>
      </c>
      <c r="BD206" s="11">
        <v>1167.3220110689999</v>
      </c>
    </row>
    <row r="207" spans="1:56" x14ac:dyDescent="0.25">
      <c r="A207" s="9" t="s">
        <v>2</v>
      </c>
      <c r="B207" s="9" t="s">
        <v>57</v>
      </c>
      <c r="C207" s="9" t="s">
        <v>57</v>
      </c>
      <c r="D207" s="9" t="e">
        <f>IF(C207="United States",#REF!, "")</f>
        <v>#REF!</v>
      </c>
      <c r="E207" s="9" t="s">
        <v>115</v>
      </c>
      <c r="F207" s="9" t="s">
        <v>1338</v>
      </c>
      <c r="G207" s="9" t="s">
        <v>273</v>
      </c>
      <c r="H207" s="10" t="s">
        <v>4</v>
      </c>
      <c r="I207" s="10" t="s">
        <v>1807</v>
      </c>
      <c r="J207" s="11">
        <v>147397.69940819999</v>
      </c>
      <c r="K207" s="11">
        <v>147397.69940819999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1410.4476414980725</v>
      </c>
      <c r="V207" s="11">
        <v>0</v>
      </c>
      <c r="W207" s="11">
        <v>0</v>
      </c>
      <c r="X207" s="11">
        <v>0</v>
      </c>
      <c r="Y207" s="11">
        <v>255.14636181458721</v>
      </c>
      <c r="Z207" s="11">
        <v>687.88442746015221</v>
      </c>
      <c r="AA207" s="9" t="s">
        <v>6</v>
      </c>
      <c r="AB207" s="9" t="s">
        <v>96</v>
      </c>
      <c r="AC207" s="9" t="s">
        <v>96</v>
      </c>
      <c r="AD207" s="9" t="s">
        <v>192</v>
      </c>
      <c r="AE207" s="9" t="s">
        <v>275</v>
      </c>
      <c r="AF207" s="9" t="s">
        <v>6</v>
      </c>
      <c r="AG207" s="9" t="s">
        <v>96</v>
      </c>
      <c r="AH207" s="9" t="s">
        <v>96</v>
      </c>
      <c r="AI207" s="9" t="s">
        <v>192</v>
      </c>
      <c r="AJ207" s="9" t="s">
        <v>141</v>
      </c>
      <c r="AK207" s="12">
        <v>2.3575048172069828E-2</v>
      </c>
      <c r="AL207" s="12">
        <v>0</v>
      </c>
      <c r="AM207" s="12">
        <v>0</v>
      </c>
      <c r="AN207" s="12">
        <v>0</v>
      </c>
      <c r="AO207" s="12">
        <v>1.4241140580716783E-3</v>
      </c>
      <c r="AP207" s="12">
        <v>0.125</v>
      </c>
      <c r="AQ207" s="12">
        <v>0</v>
      </c>
      <c r="AR207" s="12">
        <v>0</v>
      </c>
      <c r="AS207" s="12">
        <v>0</v>
      </c>
      <c r="AT207" s="12">
        <v>7.4999999999999997E-3</v>
      </c>
      <c r="AU207" s="11">
        <v>3474.9078640005832</v>
      </c>
      <c r="AV207" s="11">
        <v>0</v>
      </c>
      <c r="AW207" s="11">
        <v>0</v>
      </c>
      <c r="AX207" s="11">
        <v>0</v>
      </c>
      <c r="AY207" s="11">
        <v>209.91113585464109</v>
      </c>
      <c r="AZ207" s="11">
        <v>18424.712426024998</v>
      </c>
      <c r="BA207" s="11">
        <v>0</v>
      </c>
      <c r="BB207" s="11">
        <v>0</v>
      </c>
      <c r="BC207" s="11">
        <v>0</v>
      </c>
      <c r="BD207" s="11">
        <v>1105.4827455614998</v>
      </c>
    </row>
    <row r="208" spans="1:56" x14ac:dyDescent="0.25">
      <c r="A208" s="9" t="s">
        <v>2</v>
      </c>
      <c r="B208" s="9" t="s">
        <v>57</v>
      </c>
      <c r="C208" s="9" t="s">
        <v>57</v>
      </c>
      <c r="D208" s="9" t="e">
        <f>IF(C208="United States",#REF!, "")</f>
        <v>#REF!</v>
      </c>
      <c r="E208" s="9" t="s">
        <v>82</v>
      </c>
      <c r="F208" s="9" t="s">
        <v>996</v>
      </c>
      <c r="G208" s="9" t="s">
        <v>230</v>
      </c>
      <c r="H208" s="10" t="s">
        <v>4</v>
      </c>
      <c r="I208" s="10" t="s">
        <v>1783</v>
      </c>
      <c r="J208" s="11">
        <v>173733.97030000002</v>
      </c>
      <c r="K208" s="11">
        <v>173733.97030000002</v>
      </c>
      <c r="L208" s="11">
        <v>0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1658.1061904048943</v>
      </c>
      <c r="V208" s="11">
        <v>0</v>
      </c>
      <c r="W208" s="11">
        <v>0</v>
      </c>
      <c r="X208" s="11">
        <v>0</v>
      </c>
      <c r="Y208" s="11">
        <v>635.18221755510558</v>
      </c>
      <c r="Z208" s="11">
        <v>833.43660232316006</v>
      </c>
      <c r="AA208" s="9" t="s">
        <v>6</v>
      </c>
      <c r="AB208" s="9" t="s">
        <v>96</v>
      </c>
      <c r="AC208" s="9" t="s">
        <v>96</v>
      </c>
      <c r="AD208" s="9" t="s">
        <v>192</v>
      </c>
      <c r="AE208" s="9" t="s">
        <v>280</v>
      </c>
      <c r="AF208" s="9" t="s">
        <v>6</v>
      </c>
      <c r="AG208" s="9" t="s">
        <v>96</v>
      </c>
      <c r="AH208" s="9" t="s">
        <v>96</v>
      </c>
      <c r="AI208" s="9" t="s">
        <v>192</v>
      </c>
      <c r="AJ208" s="9" t="s">
        <v>141</v>
      </c>
      <c r="AK208" s="12">
        <v>2.3575048172069828E-2</v>
      </c>
      <c r="AL208" s="12">
        <v>0</v>
      </c>
      <c r="AM208" s="12">
        <v>0</v>
      </c>
      <c r="AN208" s="12">
        <v>0</v>
      </c>
      <c r="AO208" s="12">
        <v>3.0157709465047301E-3</v>
      </c>
      <c r="AP208" s="12">
        <v>0.125</v>
      </c>
      <c r="AQ208" s="12">
        <v>0</v>
      </c>
      <c r="AR208" s="12">
        <v>0</v>
      </c>
      <c r="AS208" s="12">
        <v>0</v>
      </c>
      <c r="AT208" s="12">
        <v>7.4999999999999997E-3</v>
      </c>
      <c r="AU208" s="11">
        <v>4095.7867189474491</v>
      </c>
      <c r="AV208" s="11">
        <v>0</v>
      </c>
      <c r="AW208" s="11">
        <v>0</v>
      </c>
      <c r="AX208" s="11">
        <v>0</v>
      </c>
      <c r="AY208" s="11">
        <v>523.94186005165568</v>
      </c>
      <c r="AZ208" s="11">
        <v>21716.746287500002</v>
      </c>
      <c r="BA208" s="11">
        <v>0</v>
      </c>
      <c r="BB208" s="11">
        <v>0</v>
      </c>
      <c r="BC208" s="11">
        <v>0</v>
      </c>
      <c r="BD208" s="11">
        <v>1303.00477725</v>
      </c>
    </row>
    <row r="209" spans="1:56" x14ac:dyDescent="0.25">
      <c r="A209" s="9" t="s">
        <v>2</v>
      </c>
      <c r="B209" s="9" t="s">
        <v>57</v>
      </c>
      <c r="C209" s="9" t="s">
        <v>57</v>
      </c>
      <c r="D209" s="9" t="e">
        <f>IF(C209="United States",#REF!, "")</f>
        <v>#REF!</v>
      </c>
      <c r="E209" s="9" t="s">
        <v>82</v>
      </c>
      <c r="F209" s="9" t="s">
        <v>994</v>
      </c>
      <c r="G209" s="9" t="s">
        <v>230</v>
      </c>
      <c r="H209" s="10" t="s">
        <v>4</v>
      </c>
      <c r="I209" s="10" t="s">
        <v>1807</v>
      </c>
      <c r="J209" s="11">
        <v>1793648.2316800002</v>
      </c>
      <c r="K209" s="11">
        <v>1793648.2316799997</v>
      </c>
      <c r="L209" s="11">
        <v>0</v>
      </c>
      <c r="M209" s="11">
        <v>0</v>
      </c>
      <c r="N209" s="11">
        <v>1</v>
      </c>
      <c r="O209" s="11">
        <v>1</v>
      </c>
      <c r="P209" s="11">
        <v>0</v>
      </c>
      <c r="Q209" s="11">
        <v>1</v>
      </c>
      <c r="R209" s="11">
        <v>0</v>
      </c>
      <c r="S209" s="11">
        <v>0</v>
      </c>
      <c r="T209" s="11">
        <v>0</v>
      </c>
      <c r="U209" s="11">
        <v>17118.466994231807</v>
      </c>
      <c r="V209" s="11">
        <v>0</v>
      </c>
      <c r="W209" s="11">
        <v>0</v>
      </c>
      <c r="X209" s="11">
        <v>0</v>
      </c>
      <c r="Y209" s="11">
        <v>6557.6896639441866</v>
      </c>
      <c r="Z209" s="11">
        <v>8604.4892970152978</v>
      </c>
      <c r="AA209" s="9" t="s">
        <v>6</v>
      </c>
      <c r="AB209" s="9" t="s">
        <v>96</v>
      </c>
      <c r="AC209" s="9" t="s">
        <v>96</v>
      </c>
      <c r="AD209" s="9" t="s">
        <v>192</v>
      </c>
      <c r="AE209" s="9" t="s">
        <v>280</v>
      </c>
      <c r="AF209" s="9" t="s">
        <v>13</v>
      </c>
      <c r="AG209" s="9" t="s">
        <v>96</v>
      </c>
      <c r="AH209" s="9" t="s">
        <v>96</v>
      </c>
      <c r="AI209" s="9" t="s">
        <v>192</v>
      </c>
      <c r="AJ209" s="9" t="s">
        <v>141</v>
      </c>
      <c r="AK209" s="12">
        <v>2.3575048172069828E-2</v>
      </c>
      <c r="AL209" s="12">
        <v>0</v>
      </c>
      <c r="AM209" s="12">
        <v>0</v>
      </c>
      <c r="AN209" s="12">
        <v>0</v>
      </c>
      <c r="AO209" s="12">
        <v>3.0157709465047301E-3</v>
      </c>
      <c r="AP209" s="12">
        <v>7.4999999999999997E-2</v>
      </c>
      <c r="AQ209" s="12">
        <v>0</v>
      </c>
      <c r="AR209" s="12">
        <v>0</v>
      </c>
      <c r="AS209" s="12">
        <v>0</v>
      </c>
      <c r="AT209" s="12">
        <v>7.4999999999999997E-3</v>
      </c>
      <c r="AU209" s="11">
        <v>42285.343465603866</v>
      </c>
      <c r="AV209" s="11">
        <v>0</v>
      </c>
      <c r="AW209" s="11">
        <v>0</v>
      </c>
      <c r="AX209" s="11">
        <v>0</v>
      </c>
      <c r="AY209" s="11">
        <v>5409.2322253501297</v>
      </c>
      <c r="AZ209" s="11">
        <v>134523.61737600001</v>
      </c>
      <c r="BA209" s="11">
        <v>0</v>
      </c>
      <c r="BB209" s="11">
        <v>0</v>
      </c>
      <c r="BC209" s="11">
        <v>0</v>
      </c>
      <c r="BD209" s="11">
        <v>13452.3617376</v>
      </c>
    </row>
    <row r="210" spans="1:56" x14ac:dyDescent="0.25">
      <c r="A210" s="9" t="s">
        <v>2</v>
      </c>
      <c r="B210" s="9" t="s">
        <v>57</v>
      </c>
      <c r="C210" s="9" t="s">
        <v>57</v>
      </c>
      <c r="D210" s="9" t="e">
        <f>IF(C210="United States",#REF!, "")</f>
        <v>#REF!</v>
      </c>
      <c r="E210" s="9" t="s">
        <v>115</v>
      </c>
      <c r="F210" s="9" t="s">
        <v>854</v>
      </c>
      <c r="G210" s="9" t="s">
        <v>186</v>
      </c>
      <c r="H210" s="10" t="s">
        <v>4</v>
      </c>
      <c r="I210" s="10" t="s">
        <v>1807</v>
      </c>
      <c r="J210" s="11">
        <v>518397.59268013999</v>
      </c>
      <c r="K210" s="11">
        <v>518397.59268013999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3990.8945545319471</v>
      </c>
      <c r="V210" s="11">
        <v>203276.47328408176</v>
      </c>
      <c r="W210" s="11">
        <v>0</v>
      </c>
      <c r="X210" s="11">
        <v>0</v>
      </c>
      <c r="Y210" s="11">
        <v>1906.0608078228101</v>
      </c>
      <c r="Z210" s="11">
        <v>11976.161153446592</v>
      </c>
      <c r="AA210" s="9" t="s">
        <v>6</v>
      </c>
      <c r="AB210" s="9" t="s">
        <v>69</v>
      </c>
      <c r="AC210" s="9" t="s">
        <v>96</v>
      </c>
      <c r="AD210" s="9" t="s">
        <v>192</v>
      </c>
      <c r="AE210" s="9" t="s">
        <v>280</v>
      </c>
      <c r="AF210" s="9" t="s">
        <v>6</v>
      </c>
      <c r="AG210" s="9" t="s">
        <v>62</v>
      </c>
      <c r="AH210" s="9" t="s">
        <v>96</v>
      </c>
      <c r="AI210" s="9" t="s">
        <v>192</v>
      </c>
      <c r="AJ210" s="9" t="s">
        <v>141</v>
      </c>
      <c r="AK210" s="12">
        <v>2.3575048172069828E-2</v>
      </c>
      <c r="AL210" s="12">
        <v>0.39219999999999999</v>
      </c>
      <c r="AM210" s="12">
        <v>0</v>
      </c>
      <c r="AN210" s="12">
        <v>0</v>
      </c>
      <c r="AO210" s="12">
        <v>3.0157709465047301E-3</v>
      </c>
      <c r="AP210" s="12">
        <v>0.125</v>
      </c>
      <c r="AQ210" s="12">
        <v>0.42499999999999999</v>
      </c>
      <c r="AR210" s="12">
        <v>0</v>
      </c>
      <c r="AS210" s="12">
        <v>0</v>
      </c>
      <c r="AT210" s="12">
        <v>7.4999999999999997E-3</v>
      </c>
      <c r="AU210" s="11">
        <v>12221.248219719333</v>
      </c>
      <c r="AV210" s="11">
        <v>203315.53584915091</v>
      </c>
      <c r="AW210" s="11">
        <v>0</v>
      </c>
      <c r="AX210" s="11">
        <v>0</v>
      </c>
      <c r="AY210" s="11">
        <v>1563.3683987427594</v>
      </c>
      <c r="AZ210" s="11">
        <v>64799.699085017499</v>
      </c>
      <c r="BA210" s="11">
        <v>220318.9768890595</v>
      </c>
      <c r="BB210" s="11">
        <v>0</v>
      </c>
      <c r="BC210" s="11">
        <v>0</v>
      </c>
      <c r="BD210" s="11">
        <v>3887.9819451010499</v>
      </c>
    </row>
    <row r="211" spans="1:56" x14ac:dyDescent="0.25">
      <c r="A211" s="9" t="s">
        <v>2</v>
      </c>
      <c r="B211" s="9" t="s">
        <v>57</v>
      </c>
      <c r="C211" s="9" t="s">
        <v>57</v>
      </c>
      <c r="D211" s="9" t="e">
        <f>IF(C211="United States",#REF!, "")</f>
        <v>#REF!</v>
      </c>
      <c r="E211" s="9" t="s">
        <v>82</v>
      </c>
      <c r="F211" s="9" t="s">
        <v>318</v>
      </c>
      <c r="G211" s="9" t="s">
        <v>230</v>
      </c>
      <c r="H211" s="10" t="s">
        <v>4</v>
      </c>
      <c r="I211" s="10" t="s">
        <v>1807</v>
      </c>
      <c r="J211" s="11">
        <v>2617109.6085999999</v>
      </c>
      <c r="K211" s="11">
        <v>2617109.6085999999</v>
      </c>
      <c r="L211" s="11">
        <v>0</v>
      </c>
      <c r="M211" s="11">
        <v>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24977.531080965509</v>
      </c>
      <c r="V211" s="11">
        <v>0</v>
      </c>
      <c r="W211" s="11">
        <v>0</v>
      </c>
      <c r="X211" s="11">
        <v>0</v>
      </c>
      <c r="Y211" s="11">
        <v>9568.315752554483</v>
      </c>
      <c r="Z211" s="11">
        <v>12554.798214375922</v>
      </c>
      <c r="AA211" s="9" t="s">
        <v>6</v>
      </c>
      <c r="AB211" s="9" t="s">
        <v>96</v>
      </c>
      <c r="AC211" s="9" t="s">
        <v>96</v>
      </c>
      <c r="AD211" s="9" t="s">
        <v>192</v>
      </c>
      <c r="AE211" s="9" t="s">
        <v>280</v>
      </c>
      <c r="AF211" s="9" t="s">
        <v>13</v>
      </c>
      <c r="AG211" s="9" t="s">
        <v>96</v>
      </c>
      <c r="AH211" s="9" t="s">
        <v>96</v>
      </c>
      <c r="AI211" s="9" t="s">
        <v>192</v>
      </c>
      <c r="AJ211" s="9" t="s">
        <v>141</v>
      </c>
      <c r="AK211" s="12">
        <v>2.3575048172069828E-2</v>
      </c>
      <c r="AL211" s="12">
        <v>0</v>
      </c>
      <c r="AM211" s="12">
        <v>0</v>
      </c>
      <c r="AN211" s="12">
        <v>0</v>
      </c>
      <c r="AO211" s="12">
        <v>3.0157709465047301E-3</v>
      </c>
      <c r="AP211" s="12">
        <v>7.4999999999999997E-2</v>
      </c>
      <c r="AQ211" s="12">
        <v>0</v>
      </c>
      <c r="AR211" s="12">
        <v>0</v>
      </c>
      <c r="AS211" s="12">
        <v>0</v>
      </c>
      <c r="AT211" s="12">
        <v>7.4999999999999997E-3</v>
      </c>
      <c r="AU211" s="11">
        <v>61698.485094331809</v>
      </c>
      <c r="AV211" s="11">
        <v>0</v>
      </c>
      <c r="AW211" s="11">
        <v>0</v>
      </c>
      <c r="AX211" s="11">
        <v>0</v>
      </c>
      <c r="AY211" s="11">
        <v>7892.6031214342456</v>
      </c>
      <c r="AZ211" s="11">
        <v>196283.22064499999</v>
      </c>
      <c r="BA211" s="11">
        <v>0</v>
      </c>
      <c r="BB211" s="11">
        <v>0</v>
      </c>
      <c r="BC211" s="11">
        <v>0</v>
      </c>
      <c r="BD211" s="11">
        <v>19628.3220645</v>
      </c>
    </row>
    <row r="212" spans="1:56" x14ac:dyDescent="0.25">
      <c r="A212" s="9" t="s">
        <v>2</v>
      </c>
      <c r="B212" s="9" t="s">
        <v>57</v>
      </c>
      <c r="C212" s="9" t="s">
        <v>57</v>
      </c>
      <c r="D212" s="9" t="e">
        <f>IF(C212="United States",#REF!, "")</f>
        <v>#REF!</v>
      </c>
      <c r="E212" s="9" t="s">
        <v>115</v>
      </c>
      <c r="F212" s="9" t="s">
        <v>1300</v>
      </c>
      <c r="G212" s="9" t="s">
        <v>273</v>
      </c>
      <c r="H212" s="10" t="s">
        <v>4</v>
      </c>
      <c r="I212" s="10" t="s">
        <v>1807</v>
      </c>
      <c r="J212" s="11">
        <v>150446.45845828002</v>
      </c>
      <c r="K212" s="11">
        <v>150446.45845828002</v>
      </c>
      <c r="L212" s="11">
        <v>0</v>
      </c>
      <c r="M212" s="11">
        <v>0</v>
      </c>
      <c r="N212" s="11">
        <v>0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1158.2151620450004</v>
      </c>
      <c r="V212" s="11">
        <v>58993.764487538836</v>
      </c>
      <c r="W212" s="11">
        <v>0</v>
      </c>
      <c r="X212" s="11">
        <v>0</v>
      </c>
      <c r="Y212" s="11">
        <v>553.16633833214155</v>
      </c>
      <c r="Z212" s="11">
        <v>3475.6547038469653</v>
      </c>
      <c r="AA212" s="9" t="s">
        <v>6</v>
      </c>
      <c r="AB212" s="9" t="s">
        <v>69</v>
      </c>
      <c r="AC212" s="9" t="s">
        <v>96</v>
      </c>
      <c r="AD212" s="9" t="s">
        <v>192</v>
      </c>
      <c r="AE212" s="9" t="s">
        <v>280</v>
      </c>
      <c r="AF212" s="9" t="s">
        <v>6</v>
      </c>
      <c r="AG212" s="9" t="s">
        <v>62</v>
      </c>
      <c r="AH212" s="9" t="s">
        <v>96</v>
      </c>
      <c r="AI212" s="9" t="s">
        <v>192</v>
      </c>
      <c r="AJ212" s="9" t="s">
        <v>141</v>
      </c>
      <c r="AK212" s="12">
        <v>2.3575048172069828E-2</v>
      </c>
      <c r="AL212" s="12">
        <v>0.39219999999999999</v>
      </c>
      <c r="AM212" s="12">
        <v>0</v>
      </c>
      <c r="AN212" s="12">
        <v>0</v>
      </c>
      <c r="AO212" s="12">
        <v>3.0157709465047301E-3</v>
      </c>
      <c r="AP212" s="12">
        <v>0.125</v>
      </c>
      <c r="AQ212" s="12">
        <v>0.42499999999999999</v>
      </c>
      <c r="AR212" s="12">
        <v>0</v>
      </c>
      <c r="AS212" s="12">
        <v>0</v>
      </c>
      <c r="AT212" s="12">
        <v>7.4999999999999997E-3</v>
      </c>
      <c r="AU212" s="11">
        <v>3546.7825054712534</v>
      </c>
      <c r="AV212" s="11">
        <v>59005.10100733742</v>
      </c>
      <c r="AW212" s="11">
        <v>0</v>
      </c>
      <c r="AX212" s="11">
        <v>0</v>
      </c>
      <c r="AY212" s="11">
        <v>453.71205842301168</v>
      </c>
      <c r="AZ212" s="11">
        <v>18805.807307285002</v>
      </c>
      <c r="BA212" s="11">
        <v>63939.744844769004</v>
      </c>
      <c r="BB212" s="11">
        <v>0</v>
      </c>
      <c r="BC212" s="11">
        <v>0</v>
      </c>
      <c r="BD212" s="11">
        <v>1128.3484384371002</v>
      </c>
    </row>
    <row r="213" spans="1:56" x14ac:dyDescent="0.25">
      <c r="A213" s="9" t="s">
        <v>2</v>
      </c>
      <c r="B213" s="9" t="s">
        <v>57</v>
      </c>
      <c r="C213" s="9" t="s">
        <v>57</v>
      </c>
      <c r="D213" s="9" t="e">
        <f>IF(C213="United States",#REF!, "")</f>
        <v>#REF!</v>
      </c>
      <c r="E213" s="9" t="s">
        <v>115</v>
      </c>
      <c r="F213" s="9" t="s">
        <v>426</v>
      </c>
      <c r="G213" s="9" t="s">
        <v>163</v>
      </c>
      <c r="H213" s="10" t="s">
        <v>4</v>
      </c>
      <c r="I213" s="10" t="s">
        <v>1783</v>
      </c>
      <c r="J213" s="11">
        <v>164544.0596891673</v>
      </c>
      <c r="K213" s="11">
        <v>164544.05970000001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11">
        <v>0</v>
      </c>
      <c r="U213" s="11">
        <v>1266.8177174638072</v>
      </c>
      <c r="V213" s="11">
        <v>42940.184968578389</v>
      </c>
      <c r="W213" s="11">
        <v>0</v>
      </c>
      <c r="X213" s="11">
        <v>0</v>
      </c>
      <c r="Y213" s="11">
        <v>285.71105683779126</v>
      </c>
      <c r="Z213" s="11">
        <v>2767.4089496734232</v>
      </c>
      <c r="AA213" s="9" t="s">
        <v>6</v>
      </c>
      <c r="AB213" s="9" t="s">
        <v>59</v>
      </c>
      <c r="AC213" s="9" t="s">
        <v>96</v>
      </c>
      <c r="AD213" s="9" t="s">
        <v>192</v>
      </c>
      <c r="AE213" s="9" t="s">
        <v>275</v>
      </c>
      <c r="AF213" s="9" t="s">
        <v>6</v>
      </c>
      <c r="AG213" s="9" t="s">
        <v>62</v>
      </c>
      <c r="AH213" s="9" t="s">
        <v>96</v>
      </c>
      <c r="AI213" s="9" t="s">
        <v>192</v>
      </c>
      <c r="AJ213" s="9" t="s">
        <v>141</v>
      </c>
      <c r="AK213" s="12">
        <v>2.3575048172069828E-2</v>
      </c>
      <c r="AL213" s="12">
        <v>0.26100000000000001</v>
      </c>
      <c r="AM213" s="12">
        <v>0</v>
      </c>
      <c r="AN213" s="12">
        <v>0</v>
      </c>
      <c r="AO213" s="12">
        <v>1.4241140580716783E-3</v>
      </c>
      <c r="AP213" s="12">
        <v>0.125</v>
      </c>
      <c r="AQ213" s="12">
        <v>0.42499999999999999</v>
      </c>
      <c r="AR213" s="12">
        <v>0</v>
      </c>
      <c r="AS213" s="12">
        <v>0</v>
      </c>
      <c r="AT213" s="12">
        <v>7.4999999999999997E-3</v>
      </c>
      <c r="AU213" s="11">
        <v>3879.1341336000523</v>
      </c>
      <c r="AV213" s="11">
        <v>42945.999578872666</v>
      </c>
      <c r="AW213" s="11">
        <v>0</v>
      </c>
      <c r="AX213" s="11">
        <v>0</v>
      </c>
      <c r="AY213" s="11">
        <v>234.32950857552851</v>
      </c>
      <c r="AZ213" s="11">
        <v>20568.007461145913</v>
      </c>
      <c r="BA213" s="11">
        <v>69931.225367896099</v>
      </c>
      <c r="BB213" s="11">
        <v>0</v>
      </c>
      <c r="BC213" s="11">
        <v>0</v>
      </c>
      <c r="BD213" s="11">
        <v>1234.0804476687547</v>
      </c>
    </row>
    <row r="214" spans="1:56" x14ac:dyDescent="0.25">
      <c r="A214" s="9" t="s">
        <v>2</v>
      </c>
      <c r="B214" s="9" t="s">
        <v>57</v>
      </c>
      <c r="C214" s="9" t="s">
        <v>57</v>
      </c>
      <c r="D214" s="9" t="e">
        <f>IF(C214="United States",#REF!, "")</f>
        <v>#REF!</v>
      </c>
      <c r="E214" s="9" t="s">
        <v>115</v>
      </c>
      <c r="F214" s="9" t="s">
        <v>1284</v>
      </c>
      <c r="G214" s="9" t="s">
        <v>273</v>
      </c>
      <c r="H214" s="10" t="s">
        <v>4</v>
      </c>
      <c r="I214" s="10" t="s">
        <v>1807</v>
      </c>
      <c r="J214" s="11">
        <v>241749.44055947999</v>
      </c>
      <c r="K214" s="11">
        <v>241749.44055947999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1861.1130520532124</v>
      </c>
      <c r="V214" s="11">
        <v>94795.914157827239</v>
      </c>
      <c r="W214" s="11">
        <v>0</v>
      </c>
      <c r="X214" s="11">
        <v>0</v>
      </c>
      <c r="Y214" s="11">
        <v>888.87205586972993</v>
      </c>
      <c r="Z214" s="11">
        <v>5584.960848154049</v>
      </c>
      <c r="AA214" s="9" t="s">
        <v>6</v>
      </c>
      <c r="AB214" s="9" t="s">
        <v>69</v>
      </c>
      <c r="AC214" s="9" t="s">
        <v>96</v>
      </c>
      <c r="AD214" s="9" t="s">
        <v>192</v>
      </c>
      <c r="AE214" s="9" t="s">
        <v>280</v>
      </c>
      <c r="AF214" s="9" t="s">
        <v>6</v>
      </c>
      <c r="AG214" s="9" t="s">
        <v>62</v>
      </c>
      <c r="AH214" s="9" t="s">
        <v>96</v>
      </c>
      <c r="AI214" s="9" t="s">
        <v>192</v>
      </c>
      <c r="AJ214" s="9" t="s">
        <v>141</v>
      </c>
      <c r="AK214" s="12">
        <v>2.3575048172069828E-2</v>
      </c>
      <c r="AL214" s="12">
        <v>0.39219999999999999</v>
      </c>
      <c r="AM214" s="12">
        <v>0</v>
      </c>
      <c r="AN214" s="12">
        <v>0</v>
      </c>
      <c r="AO214" s="12">
        <v>3.0157709465047301E-3</v>
      </c>
      <c r="AP214" s="12">
        <v>0.125</v>
      </c>
      <c r="AQ214" s="12">
        <v>0.42499999999999999</v>
      </c>
      <c r="AR214" s="12">
        <v>0</v>
      </c>
      <c r="AS214" s="12">
        <v>0</v>
      </c>
      <c r="AT214" s="12">
        <v>7.4999999999999997E-3</v>
      </c>
      <c r="AU214" s="11">
        <v>5699.254706760672</v>
      </c>
      <c r="AV214" s="11">
        <v>94814.130587428052</v>
      </c>
      <c r="AW214" s="11">
        <v>0</v>
      </c>
      <c r="AX214" s="11">
        <v>0</v>
      </c>
      <c r="AY214" s="11">
        <v>729.06093917305202</v>
      </c>
      <c r="AZ214" s="11">
        <v>30218.680069934999</v>
      </c>
      <c r="BA214" s="11">
        <v>102743.512237779</v>
      </c>
      <c r="BB214" s="11">
        <v>0</v>
      </c>
      <c r="BC214" s="11">
        <v>0</v>
      </c>
      <c r="BD214" s="11">
        <v>1813.1208041960999</v>
      </c>
    </row>
    <row r="215" spans="1:56" x14ac:dyDescent="0.25">
      <c r="A215" s="9" t="s">
        <v>2</v>
      </c>
      <c r="B215" s="9" t="s">
        <v>57</v>
      </c>
      <c r="C215" s="9" t="s">
        <v>57</v>
      </c>
      <c r="D215" s="9" t="e">
        <f>IF(C215="United States",#REF!, "")</f>
        <v>#REF!</v>
      </c>
      <c r="E215" s="9" t="s">
        <v>115</v>
      </c>
      <c r="F215" s="9" t="s">
        <v>1440</v>
      </c>
      <c r="G215" s="9" t="s">
        <v>284</v>
      </c>
      <c r="H215" s="10" t="s">
        <v>4</v>
      </c>
      <c r="I215" s="10" t="s">
        <v>1783</v>
      </c>
      <c r="J215" s="11">
        <v>244694.82723316003</v>
      </c>
      <c r="K215" s="11">
        <v>244694.82723316003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1883.7881720826244</v>
      </c>
      <c r="V215" s="11">
        <v>95950.872868935738</v>
      </c>
      <c r="W215" s="11">
        <v>0</v>
      </c>
      <c r="X215" s="11">
        <v>0</v>
      </c>
      <c r="Y215" s="11">
        <v>899.70174756169945</v>
      </c>
      <c r="Z215" s="11">
        <v>5653.0059663438151</v>
      </c>
      <c r="AA215" s="9" t="s">
        <v>6</v>
      </c>
      <c r="AB215" s="9" t="s">
        <v>69</v>
      </c>
      <c r="AC215" s="9" t="s">
        <v>96</v>
      </c>
      <c r="AD215" s="9" t="s">
        <v>192</v>
      </c>
      <c r="AE215" s="9" t="s">
        <v>280</v>
      </c>
      <c r="AF215" s="9" t="s">
        <v>6</v>
      </c>
      <c r="AG215" s="9" t="s">
        <v>62</v>
      </c>
      <c r="AH215" s="9" t="s">
        <v>96</v>
      </c>
      <c r="AI215" s="9" t="s">
        <v>192</v>
      </c>
      <c r="AJ215" s="9" t="s">
        <v>141</v>
      </c>
      <c r="AK215" s="12">
        <v>2.3575048172069828E-2</v>
      </c>
      <c r="AL215" s="12">
        <v>0.39219999999999999</v>
      </c>
      <c r="AM215" s="12">
        <v>0</v>
      </c>
      <c r="AN215" s="12">
        <v>0</v>
      </c>
      <c r="AO215" s="12">
        <v>3.0157709465047301E-3</v>
      </c>
      <c r="AP215" s="12">
        <v>0.125</v>
      </c>
      <c r="AQ215" s="12">
        <v>0.42499999999999999</v>
      </c>
      <c r="AR215" s="12">
        <v>0</v>
      </c>
      <c r="AS215" s="12">
        <v>0</v>
      </c>
      <c r="AT215" s="12">
        <v>7.4999999999999997E-3</v>
      </c>
      <c r="AU215" s="11">
        <v>5768.6923394780515</v>
      </c>
      <c r="AV215" s="11">
        <v>95969.31124084536</v>
      </c>
      <c r="AW215" s="11">
        <v>0</v>
      </c>
      <c r="AX215" s="11">
        <v>0</v>
      </c>
      <c r="AY215" s="11">
        <v>737.9435507297585</v>
      </c>
      <c r="AZ215" s="11">
        <v>30586.853404145004</v>
      </c>
      <c r="BA215" s="11">
        <v>103995.30157409301</v>
      </c>
      <c r="BB215" s="11">
        <v>0</v>
      </c>
      <c r="BC215" s="11">
        <v>0</v>
      </c>
      <c r="BD215" s="11">
        <v>1835.2112042487001</v>
      </c>
    </row>
    <row r="216" spans="1:56" x14ac:dyDescent="0.25">
      <c r="A216" s="9" t="s">
        <v>2</v>
      </c>
      <c r="B216" s="9" t="s">
        <v>57</v>
      </c>
      <c r="C216" s="9" t="s">
        <v>57</v>
      </c>
      <c r="D216" s="9" t="e">
        <f>IF(C216="United States",#REF!, "")</f>
        <v>#REF!</v>
      </c>
      <c r="E216" s="9" t="s">
        <v>115</v>
      </c>
      <c r="F216" s="9" t="s">
        <v>480</v>
      </c>
      <c r="G216" s="9" t="s">
        <v>163</v>
      </c>
      <c r="H216" s="10" t="s">
        <v>4</v>
      </c>
      <c r="I216" s="10" t="s">
        <v>1807</v>
      </c>
      <c r="J216" s="11">
        <v>172604.10226295746</v>
      </c>
      <c r="K216" s="11">
        <v>172604.1023</v>
      </c>
      <c r="L216" s="11">
        <v>0</v>
      </c>
      <c r="M216" s="11">
        <v>0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1328.6732429463373</v>
      </c>
      <c r="V216" s="11">
        <v>45036.846286882348</v>
      </c>
      <c r="W216" s="11">
        <v>0</v>
      </c>
      <c r="X216" s="11">
        <v>0</v>
      </c>
      <c r="Y216" s="11">
        <v>634.57752646132349</v>
      </c>
      <c r="Z216" s="11">
        <v>2925.465203841668</v>
      </c>
      <c r="AA216" s="9" t="s">
        <v>6</v>
      </c>
      <c r="AB216" s="9" t="s">
        <v>59</v>
      </c>
      <c r="AC216" s="9" t="s">
        <v>96</v>
      </c>
      <c r="AD216" s="9" t="s">
        <v>192</v>
      </c>
      <c r="AE216" s="9" t="s">
        <v>280</v>
      </c>
      <c r="AF216" s="9" t="s">
        <v>6</v>
      </c>
      <c r="AG216" s="9" t="s">
        <v>62</v>
      </c>
      <c r="AH216" s="9" t="s">
        <v>96</v>
      </c>
      <c r="AI216" s="9" t="s">
        <v>192</v>
      </c>
      <c r="AJ216" s="9" t="s">
        <v>141</v>
      </c>
      <c r="AK216" s="12">
        <v>2.3575048172069828E-2</v>
      </c>
      <c r="AL216" s="12">
        <v>0.26100000000000001</v>
      </c>
      <c r="AM216" s="12">
        <v>0</v>
      </c>
      <c r="AN216" s="12">
        <v>0</v>
      </c>
      <c r="AO216" s="12">
        <v>3.0157709465047301E-3</v>
      </c>
      <c r="AP216" s="12">
        <v>0.125</v>
      </c>
      <c r="AQ216" s="12">
        <v>0.42499999999999999</v>
      </c>
      <c r="AR216" s="12">
        <v>0</v>
      </c>
      <c r="AS216" s="12">
        <v>0</v>
      </c>
      <c r="AT216" s="12">
        <v>7.4999999999999997E-3</v>
      </c>
      <c r="AU216" s="11">
        <v>4069.1500255460887</v>
      </c>
      <c r="AV216" s="11">
        <v>45049.670690631901</v>
      </c>
      <c r="AW216" s="11">
        <v>0</v>
      </c>
      <c r="AX216" s="11">
        <v>0</v>
      </c>
      <c r="AY216" s="11">
        <v>520.53443685215848</v>
      </c>
      <c r="AZ216" s="11">
        <v>21575.512782869682</v>
      </c>
      <c r="BA216" s="11">
        <v>73356.743461756923</v>
      </c>
      <c r="BB216" s="11">
        <v>0</v>
      </c>
      <c r="BC216" s="11">
        <v>0</v>
      </c>
      <c r="BD216" s="11">
        <v>1294.5307669721808</v>
      </c>
    </row>
    <row r="217" spans="1:56" x14ac:dyDescent="0.25">
      <c r="A217" s="9" t="s">
        <v>2</v>
      </c>
      <c r="B217" s="9" t="s">
        <v>57</v>
      </c>
      <c r="C217" s="9" t="s">
        <v>57</v>
      </c>
      <c r="D217" s="9" t="e">
        <f>IF(C217="United States",#REF!, "")</f>
        <v>#REF!</v>
      </c>
      <c r="E217" s="9" t="s">
        <v>115</v>
      </c>
      <c r="F217" s="9" t="s">
        <v>1236</v>
      </c>
      <c r="G217" s="9" t="s">
        <v>273</v>
      </c>
      <c r="H217" s="10" t="s">
        <v>4</v>
      </c>
      <c r="I217" s="10" t="s">
        <v>1807</v>
      </c>
      <c r="J217" s="11">
        <v>191982.71937499999</v>
      </c>
      <c r="K217" s="11">
        <v>191982.71937499999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1477.8461168801425</v>
      </c>
      <c r="V217" s="11">
        <v>50093.225520223001</v>
      </c>
      <c r="W217" s="11">
        <v>0</v>
      </c>
      <c r="X217" s="11">
        <v>0</v>
      </c>
      <c r="Y217" s="11">
        <v>705.82284870934916</v>
      </c>
      <c r="Z217" s="11">
        <v>3253.9131908596828</v>
      </c>
      <c r="AA217" s="9" t="s">
        <v>6</v>
      </c>
      <c r="AB217" s="9" t="s">
        <v>59</v>
      </c>
      <c r="AC217" s="9" t="s">
        <v>96</v>
      </c>
      <c r="AD217" s="9" t="s">
        <v>192</v>
      </c>
      <c r="AE217" s="9" t="s">
        <v>280</v>
      </c>
      <c r="AF217" s="9" t="s">
        <v>6</v>
      </c>
      <c r="AG217" s="9" t="s">
        <v>62</v>
      </c>
      <c r="AH217" s="9" t="s">
        <v>96</v>
      </c>
      <c r="AI217" s="9" t="s">
        <v>192</v>
      </c>
      <c r="AJ217" s="9" t="s">
        <v>141</v>
      </c>
      <c r="AK217" s="12">
        <v>2.3575048172069828E-2</v>
      </c>
      <c r="AL217" s="12">
        <v>0.26100000000000001</v>
      </c>
      <c r="AM217" s="12">
        <v>0</v>
      </c>
      <c r="AN217" s="12">
        <v>0</v>
      </c>
      <c r="AO217" s="12">
        <v>3.0157709465047301E-3</v>
      </c>
      <c r="AP217" s="12">
        <v>0.125</v>
      </c>
      <c r="AQ217" s="12">
        <v>0.42499999999999999</v>
      </c>
      <c r="AR217" s="12">
        <v>0</v>
      </c>
      <c r="AS217" s="12">
        <v>0</v>
      </c>
      <c r="AT217" s="12">
        <v>7.4999999999999997E-3</v>
      </c>
      <c r="AU217" s="11">
        <v>4526.0018574705882</v>
      </c>
      <c r="AV217" s="11">
        <v>50107.489756874995</v>
      </c>
      <c r="AW217" s="11">
        <v>0</v>
      </c>
      <c r="AX217" s="11">
        <v>0</v>
      </c>
      <c r="AY217" s="11">
        <v>578.97590732209574</v>
      </c>
      <c r="AZ217" s="11">
        <v>23997.839921874998</v>
      </c>
      <c r="BA217" s="11">
        <v>81592.655734374988</v>
      </c>
      <c r="BB217" s="11">
        <v>0</v>
      </c>
      <c r="BC217" s="11">
        <v>0</v>
      </c>
      <c r="BD217" s="11">
        <v>1439.8703953124998</v>
      </c>
    </row>
    <row r="218" spans="1:56" x14ac:dyDescent="0.25">
      <c r="A218" s="9" t="s">
        <v>2</v>
      </c>
      <c r="B218" s="9" t="s">
        <v>57</v>
      </c>
      <c r="C218" s="9" t="s">
        <v>57</v>
      </c>
      <c r="D218" s="9" t="e">
        <f>IF(C218="United States",#REF!, "")</f>
        <v>#REF!</v>
      </c>
      <c r="E218" s="9" t="s">
        <v>115</v>
      </c>
      <c r="F218" s="9" t="s">
        <v>1246</v>
      </c>
      <c r="G218" s="9" t="s">
        <v>273</v>
      </c>
      <c r="H218" s="10" t="s">
        <v>17</v>
      </c>
      <c r="I218" s="10" t="s">
        <v>1783</v>
      </c>
      <c r="J218" s="11">
        <v>178409.12482937999</v>
      </c>
      <c r="K218" s="11">
        <v>178409.12482937999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4941.0281067282203</v>
      </c>
      <c r="V218" s="11">
        <v>69959.249944361291</v>
      </c>
      <c r="W218" s="11">
        <v>0</v>
      </c>
      <c r="X218" s="11">
        <v>0</v>
      </c>
      <c r="Y218" s="11">
        <v>655.98631415290936</v>
      </c>
      <c r="Z218" s="11">
        <v>4289.0035313620028</v>
      </c>
      <c r="AA218" s="9" t="s">
        <v>6</v>
      </c>
      <c r="AB218" s="9" t="s">
        <v>69</v>
      </c>
      <c r="AC218" s="9" t="s">
        <v>96</v>
      </c>
      <c r="AD218" s="9" t="s">
        <v>192</v>
      </c>
      <c r="AE218" s="9" t="s">
        <v>280</v>
      </c>
      <c r="AF218" s="9" t="s">
        <v>6</v>
      </c>
      <c r="AG218" s="9" t="s">
        <v>62</v>
      </c>
      <c r="AH218" s="9" t="s">
        <v>96</v>
      </c>
      <c r="AI218" s="9" t="s">
        <v>192</v>
      </c>
      <c r="AJ218" s="9" t="s">
        <v>141</v>
      </c>
      <c r="AK218" s="12">
        <v>7.2689731863881973E-2</v>
      </c>
      <c r="AL218" s="12">
        <v>0.39219999999999999</v>
      </c>
      <c r="AM218" s="12">
        <v>0</v>
      </c>
      <c r="AN218" s="12">
        <v>0</v>
      </c>
      <c r="AO218" s="12">
        <v>3.0157709465047301E-3</v>
      </c>
      <c r="AP218" s="12">
        <v>0.125</v>
      </c>
      <c r="AQ218" s="12">
        <v>0.42499999999999999</v>
      </c>
      <c r="AR218" s="12">
        <v>0</v>
      </c>
      <c r="AS218" s="12">
        <v>0</v>
      </c>
      <c r="AT218" s="12">
        <v>7.4999999999999997E-3</v>
      </c>
      <c r="AU218" s="11">
        <v>12968.511445917478</v>
      </c>
      <c r="AV218" s="11">
        <v>69972.058758082829</v>
      </c>
      <c r="AW218" s="11">
        <v>0</v>
      </c>
      <c r="AX218" s="11">
        <v>0</v>
      </c>
      <c r="AY218" s="11">
        <v>538.04105525177988</v>
      </c>
      <c r="AZ218" s="11">
        <v>22301.140603672498</v>
      </c>
      <c r="BA218" s="11">
        <v>75823.8780524865</v>
      </c>
      <c r="BB218" s="11">
        <v>0</v>
      </c>
      <c r="BC218" s="11">
        <v>0</v>
      </c>
      <c r="BD218" s="11">
        <v>1338.0684362203499</v>
      </c>
    </row>
    <row r="219" spans="1:56" x14ac:dyDescent="0.25">
      <c r="A219" s="9" t="s">
        <v>2</v>
      </c>
      <c r="B219" s="9" t="s">
        <v>57</v>
      </c>
      <c r="C219" s="9" t="s">
        <v>57</v>
      </c>
      <c r="D219" s="9" t="e">
        <f>IF(C219="United States",#REF!, "")</f>
        <v>#REF!</v>
      </c>
      <c r="E219" s="9" t="s">
        <v>115</v>
      </c>
      <c r="F219" s="9" t="s">
        <v>716</v>
      </c>
      <c r="G219" s="9" t="s">
        <v>163</v>
      </c>
      <c r="H219" s="10" t="s">
        <v>4</v>
      </c>
      <c r="I219" s="10" t="s">
        <v>1783</v>
      </c>
      <c r="J219" s="11">
        <v>191990.74952509903</v>
      </c>
      <c r="K219" s="11">
        <v>191990.74950000001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1478.0447431067153</v>
      </c>
      <c r="V219" s="11">
        <v>75284.304967071905</v>
      </c>
      <c r="W219" s="11">
        <v>0</v>
      </c>
      <c r="X219" s="11">
        <v>0</v>
      </c>
      <c r="Y219" s="11">
        <v>705.91771307138686</v>
      </c>
      <c r="Z219" s="11">
        <v>4435.4221324513637</v>
      </c>
      <c r="AA219" s="9" t="s">
        <v>6</v>
      </c>
      <c r="AB219" s="9" t="s">
        <v>69</v>
      </c>
      <c r="AC219" s="9" t="s">
        <v>96</v>
      </c>
      <c r="AD219" s="9" t="s">
        <v>192</v>
      </c>
      <c r="AE219" s="9" t="s">
        <v>280</v>
      </c>
      <c r="AF219" s="9" t="s">
        <v>6</v>
      </c>
      <c r="AG219" s="9" t="s">
        <v>62</v>
      </c>
      <c r="AH219" s="9" t="s">
        <v>96</v>
      </c>
      <c r="AI219" s="9" t="s">
        <v>192</v>
      </c>
      <c r="AJ219" s="9" t="s">
        <v>141</v>
      </c>
      <c r="AK219" s="12">
        <v>2.3575048172069828E-2</v>
      </c>
      <c r="AL219" s="12">
        <v>0.39219999999999999</v>
      </c>
      <c r="AM219" s="12">
        <v>0</v>
      </c>
      <c r="AN219" s="12">
        <v>0</v>
      </c>
      <c r="AO219" s="12">
        <v>3.0157709465047301E-3</v>
      </c>
      <c r="AP219" s="12">
        <v>0.125</v>
      </c>
      <c r="AQ219" s="12">
        <v>0.42499999999999999</v>
      </c>
      <c r="AR219" s="12">
        <v>0</v>
      </c>
      <c r="AS219" s="12">
        <v>0</v>
      </c>
      <c r="AT219" s="12">
        <v>7.4999999999999997E-3</v>
      </c>
      <c r="AU219" s="11">
        <v>4526.1911686460026</v>
      </c>
      <c r="AV219" s="11">
        <v>75298.771963743842</v>
      </c>
      <c r="AW219" s="11">
        <v>0</v>
      </c>
      <c r="AX219" s="11">
        <v>0</v>
      </c>
      <c r="AY219" s="11">
        <v>579.0001244154605</v>
      </c>
      <c r="AZ219" s="11">
        <v>23998.843690637379</v>
      </c>
      <c r="BA219" s="11">
        <v>81596.068548167081</v>
      </c>
      <c r="BB219" s="11">
        <v>0</v>
      </c>
      <c r="BC219" s="11">
        <v>0</v>
      </c>
      <c r="BD219" s="11">
        <v>1439.9306214382427</v>
      </c>
    </row>
    <row r="220" spans="1:56" x14ac:dyDescent="0.25">
      <c r="A220" s="9" t="s">
        <v>2</v>
      </c>
      <c r="B220" s="9" t="s">
        <v>57</v>
      </c>
      <c r="C220" s="9" t="s">
        <v>57</v>
      </c>
      <c r="D220" s="9" t="e">
        <f>IF(C220="United States",#REF!, "")</f>
        <v>#REF!</v>
      </c>
      <c r="E220" s="9" t="s">
        <v>115</v>
      </c>
      <c r="F220" s="9" t="s">
        <v>600</v>
      </c>
      <c r="G220" s="9" t="s">
        <v>163</v>
      </c>
      <c r="H220" s="10" t="s">
        <v>4</v>
      </c>
      <c r="I220" s="10" t="s">
        <v>1783</v>
      </c>
      <c r="J220" s="11">
        <v>181810.18227498754</v>
      </c>
      <c r="K220" s="11">
        <v>181810.18230000001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  <c r="U220" s="11">
        <v>1399.6694366349593</v>
      </c>
      <c r="V220" s="11">
        <v>71292.253642627416</v>
      </c>
      <c r="W220" s="11">
        <v>0</v>
      </c>
      <c r="X220" s="11">
        <v>0</v>
      </c>
      <c r="Y220" s="11">
        <v>668.48547878765362</v>
      </c>
      <c r="Z220" s="11">
        <v>4200.2279202438076</v>
      </c>
      <c r="AA220" s="9" t="s">
        <v>6</v>
      </c>
      <c r="AB220" s="9" t="s">
        <v>69</v>
      </c>
      <c r="AC220" s="9" t="s">
        <v>96</v>
      </c>
      <c r="AD220" s="9" t="s">
        <v>192</v>
      </c>
      <c r="AE220" s="9" t="s">
        <v>280</v>
      </c>
      <c r="AF220" s="9" t="s">
        <v>6</v>
      </c>
      <c r="AG220" s="9" t="s">
        <v>62</v>
      </c>
      <c r="AH220" s="9" t="s">
        <v>96</v>
      </c>
      <c r="AI220" s="9" t="s">
        <v>192</v>
      </c>
      <c r="AJ220" s="9" t="s">
        <v>141</v>
      </c>
      <c r="AK220" s="12">
        <v>2.3575048172069828E-2</v>
      </c>
      <c r="AL220" s="12">
        <v>0.39219999999999999</v>
      </c>
      <c r="AM220" s="12">
        <v>0</v>
      </c>
      <c r="AN220" s="12">
        <v>0</v>
      </c>
      <c r="AO220" s="12">
        <v>3.0157709465047301E-3</v>
      </c>
      <c r="AP220" s="12">
        <v>0.125</v>
      </c>
      <c r="AQ220" s="12">
        <v>0.42499999999999999</v>
      </c>
      <c r="AR220" s="12">
        <v>0</v>
      </c>
      <c r="AS220" s="12">
        <v>0</v>
      </c>
      <c r="AT220" s="12">
        <v>7.4999999999999997E-3</v>
      </c>
      <c r="AU220" s="11">
        <v>4286.1838053056272</v>
      </c>
      <c r="AV220" s="11">
        <v>71305.953488250118</v>
      </c>
      <c r="AW220" s="11">
        <v>0</v>
      </c>
      <c r="AX220" s="11">
        <v>0</v>
      </c>
      <c r="AY220" s="11">
        <v>548.29786548363666</v>
      </c>
      <c r="AZ220" s="11">
        <v>22726.272784373443</v>
      </c>
      <c r="BA220" s="11">
        <v>77269.327466869698</v>
      </c>
      <c r="BB220" s="11">
        <v>0</v>
      </c>
      <c r="BC220" s="11">
        <v>0</v>
      </c>
      <c r="BD220" s="11">
        <v>1363.5763670624065</v>
      </c>
    </row>
    <row r="221" spans="1:56" x14ac:dyDescent="0.25">
      <c r="A221" s="9" t="s">
        <v>2</v>
      </c>
      <c r="B221" s="9" t="s">
        <v>57</v>
      </c>
      <c r="C221" s="9" t="s">
        <v>57</v>
      </c>
      <c r="D221" s="9" t="e">
        <f>IF(C221="United States",#REF!, "")</f>
        <v>#REF!</v>
      </c>
      <c r="E221" s="9" t="s">
        <v>115</v>
      </c>
      <c r="F221" s="9" t="s">
        <v>654</v>
      </c>
      <c r="G221" s="9" t="s">
        <v>163</v>
      </c>
      <c r="H221" s="10" t="s">
        <v>4</v>
      </c>
      <c r="I221" s="10" t="s">
        <v>1783</v>
      </c>
      <c r="J221" s="11">
        <v>815773.15775371995</v>
      </c>
      <c r="K221" s="11">
        <v>815773.15775371995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6280.8806631568186</v>
      </c>
      <c r="V221" s="11">
        <v>319917.06442728633</v>
      </c>
      <c r="W221" s="11">
        <v>0</v>
      </c>
      <c r="X221" s="11">
        <v>0</v>
      </c>
      <c r="Y221" s="11">
        <v>1416.5550634508322</v>
      </c>
      <c r="Z221" s="11">
        <v>16118.967874566268</v>
      </c>
      <c r="AA221" s="9" t="s">
        <v>6</v>
      </c>
      <c r="AB221" s="9" t="s">
        <v>69</v>
      </c>
      <c r="AC221" s="9" t="s">
        <v>96</v>
      </c>
      <c r="AD221" s="9" t="s">
        <v>192</v>
      </c>
      <c r="AE221" s="9" t="s">
        <v>275</v>
      </c>
      <c r="AF221" s="9" t="s">
        <v>6</v>
      </c>
      <c r="AG221" s="9" t="s">
        <v>62</v>
      </c>
      <c r="AH221" s="9" t="s">
        <v>96</v>
      </c>
      <c r="AI221" s="9" t="s">
        <v>192</v>
      </c>
      <c r="AJ221" s="9" t="s">
        <v>141</v>
      </c>
      <c r="AK221" s="12">
        <v>2.3575048172069828E-2</v>
      </c>
      <c r="AL221" s="12">
        <v>0.39219999999999999</v>
      </c>
      <c r="AM221" s="12">
        <v>0</v>
      </c>
      <c r="AN221" s="12">
        <v>0</v>
      </c>
      <c r="AO221" s="12">
        <v>1.4241140580716783E-3</v>
      </c>
      <c r="AP221" s="12">
        <v>0.125</v>
      </c>
      <c r="AQ221" s="12">
        <v>0.42499999999999999</v>
      </c>
      <c r="AR221" s="12">
        <v>0</v>
      </c>
      <c r="AS221" s="12">
        <v>0</v>
      </c>
      <c r="AT221" s="12">
        <v>7.4999999999999997E-3</v>
      </c>
      <c r="AU221" s="11">
        <v>19231.891491525468</v>
      </c>
      <c r="AV221" s="11">
        <v>319946.23247100896</v>
      </c>
      <c r="AW221" s="11">
        <v>0</v>
      </c>
      <c r="AX221" s="11">
        <v>0</v>
      </c>
      <c r="AY221" s="11">
        <v>1161.7540221545976</v>
      </c>
      <c r="AZ221" s="11">
        <v>101971.64471921499</v>
      </c>
      <c r="BA221" s="11">
        <v>346703.59204533097</v>
      </c>
      <c r="BB221" s="11">
        <v>0</v>
      </c>
      <c r="BC221" s="11">
        <v>0</v>
      </c>
      <c r="BD221" s="11">
        <v>6118.2986831528997</v>
      </c>
    </row>
    <row r="222" spans="1:56" x14ac:dyDescent="0.25">
      <c r="A222" s="9" t="s">
        <v>2</v>
      </c>
      <c r="B222" s="9" t="s">
        <v>57</v>
      </c>
      <c r="C222" s="9" t="s">
        <v>57</v>
      </c>
      <c r="D222" s="9" t="e">
        <f>IF(C222="United States",#REF!, "")</f>
        <v>#REF!</v>
      </c>
      <c r="E222" s="9" t="s">
        <v>115</v>
      </c>
      <c r="F222" s="9" t="s">
        <v>718</v>
      </c>
      <c r="G222" s="9" t="s">
        <v>163</v>
      </c>
      <c r="H222" s="10" t="s">
        <v>4</v>
      </c>
      <c r="I222" s="10" t="s">
        <v>1783</v>
      </c>
      <c r="J222" s="11">
        <v>190634.44027505562</v>
      </c>
      <c r="K222" s="11">
        <v>190634.44030000002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1467.6031687688469</v>
      </c>
      <c r="V222" s="11">
        <v>74752.462700148273</v>
      </c>
      <c r="W222" s="11">
        <v>0</v>
      </c>
      <c r="X222" s="11">
        <v>0</v>
      </c>
      <c r="Y222" s="11">
        <v>700.93079213287729</v>
      </c>
      <c r="Z222" s="11">
        <v>4404.0883111094881</v>
      </c>
      <c r="AA222" s="9" t="s">
        <v>6</v>
      </c>
      <c r="AB222" s="9" t="s">
        <v>69</v>
      </c>
      <c r="AC222" s="9" t="s">
        <v>96</v>
      </c>
      <c r="AD222" s="9" t="s">
        <v>192</v>
      </c>
      <c r="AE222" s="9" t="s">
        <v>280</v>
      </c>
      <c r="AF222" s="9" t="s">
        <v>6</v>
      </c>
      <c r="AG222" s="9" t="s">
        <v>62</v>
      </c>
      <c r="AH222" s="9" t="s">
        <v>96</v>
      </c>
      <c r="AI222" s="9" t="s">
        <v>192</v>
      </c>
      <c r="AJ222" s="9" t="s">
        <v>141</v>
      </c>
      <c r="AK222" s="12">
        <v>2.3575048172069828E-2</v>
      </c>
      <c r="AL222" s="12">
        <v>0.39219999999999999</v>
      </c>
      <c r="AM222" s="12">
        <v>0</v>
      </c>
      <c r="AN222" s="12">
        <v>0</v>
      </c>
      <c r="AO222" s="12">
        <v>3.0157709465047301E-3</v>
      </c>
      <c r="AP222" s="12">
        <v>0.125</v>
      </c>
      <c r="AQ222" s="12">
        <v>0.42499999999999999</v>
      </c>
      <c r="AR222" s="12">
        <v>0</v>
      </c>
      <c r="AS222" s="12">
        <v>0</v>
      </c>
      <c r="AT222" s="12">
        <v>7.4999999999999997E-3</v>
      </c>
      <c r="AU222" s="11">
        <v>4494.216112740005</v>
      </c>
      <c r="AV222" s="11">
        <v>74766.827475876809</v>
      </c>
      <c r="AW222" s="11">
        <v>0</v>
      </c>
      <c r="AX222" s="11">
        <v>0</v>
      </c>
      <c r="AY222" s="11">
        <v>574.90980638470398</v>
      </c>
      <c r="AZ222" s="11">
        <v>23829.305034381952</v>
      </c>
      <c r="BA222" s="11">
        <v>81019.637116898637</v>
      </c>
      <c r="BB222" s="11">
        <v>0</v>
      </c>
      <c r="BC222" s="11">
        <v>0</v>
      </c>
      <c r="BD222" s="11">
        <v>1429.758302062917</v>
      </c>
    </row>
    <row r="223" spans="1:56" x14ac:dyDescent="0.25">
      <c r="A223" s="9" t="s">
        <v>2</v>
      </c>
      <c r="B223" s="9" t="s">
        <v>57</v>
      </c>
      <c r="C223" s="9" t="s">
        <v>57</v>
      </c>
      <c r="D223" s="9" t="e">
        <f>IF(C223="United States",#REF!, "")</f>
        <v>#REF!</v>
      </c>
      <c r="E223" s="9" t="s">
        <v>115</v>
      </c>
      <c r="F223" s="9" t="s">
        <v>568</v>
      </c>
      <c r="G223" s="9" t="s">
        <v>163</v>
      </c>
      <c r="H223" s="10" t="s">
        <v>4</v>
      </c>
      <c r="I223" s="10" t="s">
        <v>1783</v>
      </c>
      <c r="J223" s="11">
        <v>172031.46606160898</v>
      </c>
      <c r="K223" s="11">
        <v>172031.46609999999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11">
        <v>0</v>
      </c>
      <c r="R223" s="11">
        <v>0</v>
      </c>
      <c r="S223" s="11">
        <v>0</v>
      </c>
      <c r="T223" s="11">
        <v>0</v>
      </c>
      <c r="U223" s="11">
        <v>1324.3877883712626</v>
      </c>
      <c r="V223" s="11">
        <v>67457.777999897269</v>
      </c>
      <c r="W223" s="11">
        <v>0</v>
      </c>
      <c r="X223" s="11">
        <v>0</v>
      </c>
      <c r="Y223" s="11">
        <v>632.53078308145166</v>
      </c>
      <c r="Z223" s="11">
        <v>3974.3173783380626</v>
      </c>
      <c r="AA223" s="9" t="s">
        <v>6</v>
      </c>
      <c r="AB223" s="9" t="s">
        <v>69</v>
      </c>
      <c r="AC223" s="9" t="s">
        <v>96</v>
      </c>
      <c r="AD223" s="9" t="s">
        <v>192</v>
      </c>
      <c r="AE223" s="9" t="s">
        <v>280</v>
      </c>
      <c r="AF223" s="9" t="s">
        <v>6</v>
      </c>
      <c r="AG223" s="9" t="s">
        <v>62</v>
      </c>
      <c r="AH223" s="9" t="s">
        <v>96</v>
      </c>
      <c r="AI223" s="9" t="s">
        <v>192</v>
      </c>
      <c r="AJ223" s="9" t="s">
        <v>141</v>
      </c>
      <c r="AK223" s="12">
        <v>2.3575048172069828E-2</v>
      </c>
      <c r="AL223" s="12">
        <v>0.39219999999999999</v>
      </c>
      <c r="AM223" s="12">
        <v>0</v>
      </c>
      <c r="AN223" s="12">
        <v>0</v>
      </c>
      <c r="AO223" s="12">
        <v>3.0157709465047301E-3</v>
      </c>
      <c r="AP223" s="12">
        <v>0.125</v>
      </c>
      <c r="AQ223" s="12">
        <v>0.42499999999999999</v>
      </c>
      <c r="AR223" s="12">
        <v>0</v>
      </c>
      <c r="AS223" s="12">
        <v>0</v>
      </c>
      <c r="AT223" s="12">
        <v>7.4999999999999997E-3</v>
      </c>
      <c r="AU223" s="11">
        <v>4055.6500995142273</v>
      </c>
      <c r="AV223" s="11">
        <v>67470.740989363039</v>
      </c>
      <c r="AW223" s="11">
        <v>0</v>
      </c>
      <c r="AX223" s="11">
        <v>0</v>
      </c>
      <c r="AY223" s="11">
        <v>518.80749723321492</v>
      </c>
      <c r="AZ223" s="11">
        <v>21503.933257701123</v>
      </c>
      <c r="BA223" s="11">
        <v>73113.373076183809</v>
      </c>
      <c r="BB223" s="11">
        <v>0</v>
      </c>
      <c r="BC223" s="11">
        <v>0</v>
      </c>
      <c r="BD223" s="11">
        <v>1290.2359954620674</v>
      </c>
    </row>
    <row r="224" spans="1:56" x14ac:dyDescent="0.25">
      <c r="A224" s="9" t="s">
        <v>2</v>
      </c>
      <c r="B224" s="9" t="s">
        <v>57</v>
      </c>
      <c r="C224" s="9" t="s">
        <v>57</v>
      </c>
      <c r="D224" s="9" t="e">
        <f>IF(C224="United States",#REF!, "")</f>
        <v>#REF!</v>
      </c>
      <c r="E224" s="9" t="s">
        <v>115</v>
      </c>
      <c r="F224" s="9" t="s">
        <v>1274</v>
      </c>
      <c r="G224" s="9" t="s">
        <v>273</v>
      </c>
      <c r="H224" s="10" t="s">
        <v>4</v>
      </c>
      <c r="I224" s="10" t="s">
        <v>1783</v>
      </c>
      <c r="J224" s="11">
        <v>220482.03228879999</v>
      </c>
      <c r="K224" s="11">
        <v>220482.03228879999</v>
      </c>
      <c r="L224" s="11">
        <v>0</v>
      </c>
      <c r="M224" s="11">
        <v>0</v>
      </c>
      <c r="N224" s="11">
        <v>0</v>
      </c>
      <c r="O224" s="11">
        <v>0</v>
      </c>
      <c r="P224" s="11">
        <v>0</v>
      </c>
      <c r="Q224" s="11">
        <v>0</v>
      </c>
      <c r="R224" s="11">
        <v>0</v>
      </c>
      <c r="S224" s="11">
        <v>0</v>
      </c>
      <c r="T224" s="11">
        <v>0</v>
      </c>
      <c r="U224" s="11">
        <v>1697.3854710325295</v>
      </c>
      <c r="V224" s="11">
        <v>86456.439186877673</v>
      </c>
      <c r="W224" s="11">
        <v>0</v>
      </c>
      <c r="X224" s="11">
        <v>0</v>
      </c>
      <c r="Y224" s="11">
        <v>810.67537062061115</v>
      </c>
      <c r="Z224" s="11">
        <v>5093.6354400845739</v>
      </c>
      <c r="AA224" s="9" t="s">
        <v>6</v>
      </c>
      <c r="AB224" s="9" t="s">
        <v>69</v>
      </c>
      <c r="AC224" s="9" t="s">
        <v>96</v>
      </c>
      <c r="AD224" s="9" t="s">
        <v>192</v>
      </c>
      <c r="AE224" s="9" t="s">
        <v>280</v>
      </c>
      <c r="AF224" s="9" t="s">
        <v>6</v>
      </c>
      <c r="AG224" s="9" t="s">
        <v>62</v>
      </c>
      <c r="AH224" s="9" t="s">
        <v>96</v>
      </c>
      <c r="AI224" s="9" t="s">
        <v>192</v>
      </c>
      <c r="AJ224" s="9" t="s">
        <v>141</v>
      </c>
      <c r="AK224" s="12">
        <v>2.3575048172069828E-2</v>
      </c>
      <c r="AL224" s="12">
        <v>0.39219999999999999</v>
      </c>
      <c r="AM224" s="12">
        <v>0</v>
      </c>
      <c r="AN224" s="12">
        <v>0</v>
      </c>
      <c r="AO224" s="12">
        <v>3.0157709465047301E-3</v>
      </c>
      <c r="AP224" s="12">
        <v>0.125</v>
      </c>
      <c r="AQ224" s="12">
        <v>0.42499999999999999</v>
      </c>
      <c r="AR224" s="12">
        <v>0</v>
      </c>
      <c r="AS224" s="12">
        <v>0</v>
      </c>
      <c r="AT224" s="12">
        <v>7.4999999999999997E-3</v>
      </c>
      <c r="AU224" s="11">
        <v>5197.8745322843151</v>
      </c>
      <c r="AV224" s="11">
        <v>86473.05306366735</v>
      </c>
      <c r="AW224" s="11">
        <v>0</v>
      </c>
      <c r="AX224" s="11">
        <v>0</v>
      </c>
      <c r="AY224" s="11">
        <v>664.92330720288078</v>
      </c>
      <c r="AZ224" s="11">
        <v>27560.254036099999</v>
      </c>
      <c r="BA224" s="11">
        <v>93704.863722739989</v>
      </c>
      <c r="BB224" s="11">
        <v>0</v>
      </c>
      <c r="BC224" s="11">
        <v>0</v>
      </c>
      <c r="BD224" s="11">
        <v>1653.6152421659999</v>
      </c>
    </row>
    <row r="225" spans="1:56" x14ac:dyDescent="0.25">
      <c r="A225" s="9" t="s">
        <v>2</v>
      </c>
      <c r="B225" s="9" t="s">
        <v>57</v>
      </c>
      <c r="C225" s="9" t="s">
        <v>57</v>
      </c>
      <c r="D225" s="9" t="e">
        <f>IF(C225="United States",#REF!, "")</f>
        <v>#REF!</v>
      </c>
      <c r="E225" s="9" t="s">
        <v>115</v>
      </c>
      <c r="F225" s="9" t="s">
        <v>556</v>
      </c>
      <c r="G225" s="9" t="s">
        <v>163</v>
      </c>
      <c r="H225" s="10" t="s">
        <v>4</v>
      </c>
      <c r="I225" s="10" t="s">
        <v>1807</v>
      </c>
      <c r="J225" s="11">
        <v>177285.24791651254</v>
      </c>
      <c r="K225" s="11">
        <v>177285.24789999999</v>
      </c>
      <c r="L225" s="11">
        <v>0</v>
      </c>
      <c r="M225" s="11">
        <v>0</v>
      </c>
      <c r="N225" s="11">
        <v>0</v>
      </c>
      <c r="O225" s="11">
        <v>0</v>
      </c>
      <c r="P225" s="11">
        <v>0</v>
      </c>
      <c r="Q225" s="11">
        <v>0</v>
      </c>
      <c r="R225" s="11">
        <v>0</v>
      </c>
      <c r="S225" s="11">
        <v>0</v>
      </c>
      <c r="T225" s="11">
        <v>0</v>
      </c>
      <c r="U225" s="11">
        <v>1364.7955508287059</v>
      </c>
      <c r="V225" s="11">
        <v>27774.475690241328</v>
      </c>
      <c r="W225" s="11">
        <v>0</v>
      </c>
      <c r="X225" s="11">
        <v>0</v>
      </c>
      <c r="Y225" s="11">
        <v>307.80843511996864</v>
      </c>
      <c r="Z225" s="11">
        <v>2114.4776059983378</v>
      </c>
      <c r="AA225" s="9" t="s">
        <v>6</v>
      </c>
      <c r="AB225" s="9" t="s">
        <v>65</v>
      </c>
      <c r="AC225" s="9" t="s">
        <v>96</v>
      </c>
      <c r="AD225" s="9" t="s">
        <v>192</v>
      </c>
      <c r="AE225" s="9" t="s">
        <v>275</v>
      </c>
      <c r="AF225" s="9" t="s">
        <v>6</v>
      </c>
      <c r="AG225" s="9" t="s">
        <v>55</v>
      </c>
      <c r="AH225" s="9" t="s">
        <v>96</v>
      </c>
      <c r="AI225" s="9" t="s">
        <v>192</v>
      </c>
      <c r="AJ225" s="9" t="s">
        <v>141</v>
      </c>
      <c r="AK225" s="12">
        <v>2.3575048172069828E-2</v>
      </c>
      <c r="AL225" s="12">
        <v>0.15670000000000001</v>
      </c>
      <c r="AM225" s="12">
        <v>0</v>
      </c>
      <c r="AN225" s="12">
        <v>0</v>
      </c>
      <c r="AO225" s="12">
        <v>1.4241140580716783E-3</v>
      </c>
      <c r="AP225" s="12">
        <v>0.125</v>
      </c>
      <c r="AQ225" s="12">
        <v>0.27500000000000002</v>
      </c>
      <c r="AR225" s="12">
        <v>0</v>
      </c>
      <c r="AS225" s="12">
        <v>0</v>
      </c>
      <c r="AT225" s="12">
        <v>7.4999999999999997E-3</v>
      </c>
      <c r="AU225" s="11">
        <v>4179.5082598291256</v>
      </c>
      <c r="AV225" s="11">
        <v>27780.598348517517</v>
      </c>
      <c r="AW225" s="11">
        <v>0</v>
      </c>
      <c r="AX225" s="11">
        <v>0</v>
      </c>
      <c r="AY225" s="11">
        <v>252.47441384662824</v>
      </c>
      <c r="AZ225" s="11">
        <v>22160.655989564068</v>
      </c>
      <c r="BA225" s="11">
        <v>48753.44317704095</v>
      </c>
      <c r="BB225" s="11">
        <v>0</v>
      </c>
      <c r="BC225" s="11">
        <v>0</v>
      </c>
      <c r="BD225" s="11">
        <v>1329.6393593738439</v>
      </c>
    </row>
    <row r="226" spans="1:56" x14ac:dyDescent="0.25">
      <c r="A226" s="9" t="s">
        <v>2</v>
      </c>
      <c r="B226" s="9" t="s">
        <v>57</v>
      </c>
      <c r="C226" s="9" t="s">
        <v>57</v>
      </c>
      <c r="D226" s="9" t="e">
        <f>IF(C226="United States",#REF!, "")</f>
        <v>#REF!</v>
      </c>
      <c r="E226" s="9" t="s">
        <v>115</v>
      </c>
      <c r="F226" s="9" t="s">
        <v>1272</v>
      </c>
      <c r="G226" s="9" t="s">
        <v>273</v>
      </c>
      <c r="H226" s="10" t="s">
        <v>4</v>
      </c>
      <c r="I226" s="10" t="s">
        <v>1783</v>
      </c>
      <c r="J226" s="11">
        <v>182836.85654168003</v>
      </c>
      <c r="K226" s="11">
        <v>182836.85654168003</v>
      </c>
      <c r="L226" s="11">
        <v>0</v>
      </c>
      <c r="M226" s="11">
        <v>0</v>
      </c>
      <c r="N226" s="11">
        <v>0</v>
      </c>
      <c r="O226" s="11">
        <v>0</v>
      </c>
      <c r="P226" s="11">
        <v>0</v>
      </c>
      <c r="Q226" s="11">
        <v>0</v>
      </c>
      <c r="R226" s="11">
        <v>0</v>
      </c>
      <c r="S226" s="11">
        <v>0</v>
      </c>
      <c r="T226" s="11">
        <v>0</v>
      </c>
      <c r="U226" s="11">
        <v>1407.5335161352209</v>
      </c>
      <c r="V226" s="11">
        <v>28644.221036154428</v>
      </c>
      <c r="W226" s="11">
        <v>0</v>
      </c>
      <c r="X226" s="11">
        <v>0</v>
      </c>
      <c r="Y226" s="11">
        <v>317.44731928340406</v>
      </c>
      <c r="Z226" s="11">
        <v>2180.6915312354868</v>
      </c>
      <c r="AA226" s="9" t="s">
        <v>6</v>
      </c>
      <c r="AB226" s="9" t="s">
        <v>65</v>
      </c>
      <c r="AC226" s="9" t="s">
        <v>96</v>
      </c>
      <c r="AD226" s="9" t="s">
        <v>192</v>
      </c>
      <c r="AE226" s="9" t="s">
        <v>275</v>
      </c>
      <c r="AF226" s="9" t="s">
        <v>6</v>
      </c>
      <c r="AG226" s="9" t="s">
        <v>55</v>
      </c>
      <c r="AH226" s="9" t="s">
        <v>96</v>
      </c>
      <c r="AI226" s="9" t="s">
        <v>192</v>
      </c>
      <c r="AJ226" s="9" t="s">
        <v>141</v>
      </c>
      <c r="AK226" s="12">
        <v>2.3575048172069828E-2</v>
      </c>
      <c r="AL226" s="12">
        <v>0.15670000000000001</v>
      </c>
      <c r="AM226" s="12">
        <v>0</v>
      </c>
      <c r="AN226" s="12">
        <v>0</v>
      </c>
      <c r="AO226" s="12">
        <v>1.4241140580716783E-3</v>
      </c>
      <c r="AP226" s="12">
        <v>0.125</v>
      </c>
      <c r="AQ226" s="12">
        <v>0.27500000000000002</v>
      </c>
      <c r="AR226" s="12">
        <v>0</v>
      </c>
      <c r="AS226" s="12">
        <v>0</v>
      </c>
      <c r="AT226" s="12">
        <v>7.4999999999999997E-3</v>
      </c>
      <c r="AU226" s="11">
        <v>4310.3877005999275</v>
      </c>
      <c r="AV226" s="11">
        <v>28650.535420081262</v>
      </c>
      <c r="AW226" s="11">
        <v>0</v>
      </c>
      <c r="AX226" s="11">
        <v>0</v>
      </c>
      <c r="AY226" s="11">
        <v>260.38053773464122</v>
      </c>
      <c r="AZ226" s="11">
        <v>22854.607067710003</v>
      </c>
      <c r="BA226" s="11">
        <v>50280.135548962011</v>
      </c>
      <c r="BB226" s="11">
        <v>0</v>
      </c>
      <c r="BC226" s="11">
        <v>0</v>
      </c>
      <c r="BD226" s="11">
        <v>1371.2764240626002</v>
      </c>
    </row>
    <row r="227" spans="1:56" x14ac:dyDescent="0.25">
      <c r="A227" s="9" t="s">
        <v>2</v>
      </c>
      <c r="B227" s="9" t="s">
        <v>57</v>
      </c>
      <c r="C227" s="9" t="s">
        <v>57</v>
      </c>
      <c r="D227" s="9" t="e">
        <f>IF(C227="United States",#REF!, "")</f>
        <v>#REF!</v>
      </c>
      <c r="E227" s="9" t="s">
        <v>115</v>
      </c>
      <c r="F227" s="9" t="s">
        <v>598</v>
      </c>
      <c r="G227" s="9" t="s">
        <v>163</v>
      </c>
      <c r="H227" s="10" t="s">
        <v>4</v>
      </c>
      <c r="I227" s="10" t="s">
        <v>1807</v>
      </c>
      <c r="J227" s="11">
        <v>178407.26241255246</v>
      </c>
      <c r="K227" s="11">
        <v>178407.26240000001</v>
      </c>
      <c r="L227" s="11">
        <v>0</v>
      </c>
      <c r="M227" s="11">
        <v>1</v>
      </c>
      <c r="N227" s="11">
        <v>0</v>
      </c>
      <c r="O227" s="11">
        <v>0</v>
      </c>
      <c r="P227" s="11">
        <v>1</v>
      </c>
      <c r="Q227" s="11">
        <v>0</v>
      </c>
      <c r="R227" s="11">
        <v>0</v>
      </c>
      <c r="S227" s="11">
        <v>0</v>
      </c>
      <c r="T227" s="11">
        <v>0</v>
      </c>
      <c r="U227" s="11">
        <v>1373.4719876302181</v>
      </c>
      <c r="V227" s="11">
        <v>69957.884876437878</v>
      </c>
      <c r="W227" s="11">
        <v>0</v>
      </c>
      <c r="X227" s="11">
        <v>0</v>
      </c>
      <c r="Y227" s="11">
        <v>655.97351433192273</v>
      </c>
      <c r="Z227" s="11">
        <v>4121.6127459256386</v>
      </c>
      <c r="AA227" s="9" t="s">
        <v>6</v>
      </c>
      <c r="AB227" s="9" t="s">
        <v>69</v>
      </c>
      <c r="AC227" s="9" t="s">
        <v>96</v>
      </c>
      <c r="AD227" s="9" t="s">
        <v>192</v>
      </c>
      <c r="AE227" s="9" t="s">
        <v>280</v>
      </c>
      <c r="AF227" s="9" t="s">
        <v>6</v>
      </c>
      <c r="AG227" s="9" t="s">
        <v>62</v>
      </c>
      <c r="AH227" s="9" t="s">
        <v>96</v>
      </c>
      <c r="AI227" s="9" t="s">
        <v>192</v>
      </c>
      <c r="AJ227" s="9" t="s">
        <v>141</v>
      </c>
      <c r="AK227" s="12">
        <v>2.3575048172069828E-2</v>
      </c>
      <c r="AL227" s="12">
        <v>0.39219999999999999</v>
      </c>
      <c r="AM227" s="12">
        <v>0</v>
      </c>
      <c r="AN227" s="12">
        <v>0</v>
      </c>
      <c r="AO227" s="12">
        <v>3.0157709465047301E-3</v>
      </c>
      <c r="AP227" s="12">
        <v>0.125</v>
      </c>
      <c r="AQ227" s="12">
        <v>0.42499999999999999</v>
      </c>
      <c r="AR227" s="12">
        <v>0</v>
      </c>
      <c r="AS227" s="12">
        <v>0</v>
      </c>
      <c r="AT227" s="12">
        <v>7.4999999999999997E-3</v>
      </c>
      <c r="AU227" s="11">
        <v>4205.959805623027</v>
      </c>
      <c r="AV227" s="11">
        <v>69971.328318203072</v>
      </c>
      <c r="AW227" s="11">
        <v>0</v>
      </c>
      <c r="AX227" s="11">
        <v>0</v>
      </c>
      <c r="AY227" s="11">
        <v>538.03543862922106</v>
      </c>
      <c r="AZ227" s="11">
        <v>22300.907801569057</v>
      </c>
      <c r="BA227" s="11">
        <v>75823.086525334787</v>
      </c>
      <c r="BB227" s="11">
        <v>0</v>
      </c>
      <c r="BC227" s="11">
        <v>0</v>
      </c>
      <c r="BD227" s="11">
        <v>1338.0544680941434</v>
      </c>
    </row>
    <row r="228" spans="1:56" x14ac:dyDescent="0.25">
      <c r="A228" s="9" t="s">
        <v>2</v>
      </c>
      <c r="B228" s="9" t="s">
        <v>57</v>
      </c>
      <c r="C228" s="9" t="s">
        <v>57</v>
      </c>
      <c r="D228" s="9" t="e">
        <f>IF(C228="United States",#REF!, "")</f>
        <v>#REF!</v>
      </c>
      <c r="E228" s="9" t="s">
        <v>115</v>
      </c>
      <c r="F228" s="9" t="s">
        <v>576</v>
      </c>
      <c r="G228" s="9" t="s">
        <v>163</v>
      </c>
      <c r="H228" s="10" t="s">
        <v>4</v>
      </c>
      <c r="I228" s="10" t="s">
        <v>1783</v>
      </c>
      <c r="J228" s="11">
        <v>180581.30322220002</v>
      </c>
      <c r="K228" s="11">
        <v>180581.30322220002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11">
        <v>0</v>
      </c>
      <c r="U228" s="11">
        <v>1390.2088857199469</v>
      </c>
      <c r="V228" s="11">
        <v>70810.379867449752</v>
      </c>
      <c r="W228" s="11">
        <v>0</v>
      </c>
      <c r="X228" s="11">
        <v>0</v>
      </c>
      <c r="Y228" s="11">
        <v>663.96709698800407</v>
      </c>
      <c r="Z228" s="11">
        <v>4171.8380239911348</v>
      </c>
      <c r="AA228" s="9" t="s">
        <v>6</v>
      </c>
      <c r="AB228" s="9" t="s">
        <v>69</v>
      </c>
      <c r="AC228" s="9" t="s">
        <v>96</v>
      </c>
      <c r="AD228" s="9" t="s">
        <v>192</v>
      </c>
      <c r="AE228" s="9" t="s">
        <v>280</v>
      </c>
      <c r="AF228" s="9" t="s">
        <v>6</v>
      </c>
      <c r="AG228" s="9" t="s">
        <v>62</v>
      </c>
      <c r="AH228" s="9" t="s">
        <v>96</v>
      </c>
      <c r="AI228" s="9" t="s">
        <v>192</v>
      </c>
      <c r="AJ228" s="9" t="s">
        <v>141</v>
      </c>
      <c r="AK228" s="12">
        <v>2.3575048172069828E-2</v>
      </c>
      <c r="AL228" s="12">
        <v>0.39219999999999999</v>
      </c>
      <c r="AM228" s="12">
        <v>0</v>
      </c>
      <c r="AN228" s="12">
        <v>0</v>
      </c>
      <c r="AO228" s="12">
        <v>3.0157709465047301E-3</v>
      </c>
      <c r="AP228" s="12">
        <v>0.125</v>
      </c>
      <c r="AQ228" s="12">
        <v>0.42499999999999999</v>
      </c>
      <c r="AR228" s="12">
        <v>0</v>
      </c>
      <c r="AS228" s="12">
        <v>0</v>
      </c>
      <c r="AT228" s="12">
        <v>7.4999999999999997E-3</v>
      </c>
      <c r="AU228" s="11">
        <v>4257.2129224385144</v>
      </c>
      <c r="AV228" s="11">
        <v>70823.987123746847</v>
      </c>
      <c r="AW228" s="11">
        <v>0</v>
      </c>
      <c r="AX228" s="11">
        <v>0</v>
      </c>
      <c r="AY228" s="11">
        <v>544.59184773947186</v>
      </c>
      <c r="AZ228" s="11">
        <v>22572.662902775002</v>
      </c>
      <c r="BA228" s="11">
        <v>76747.053869435011</v>
      </c>
      <c r="BB228" s="11">
        <v>0</v>
      </c>
      <c r="BC228" s="11">
        <v>0</v>
      </c>
      <c r="BD228" s="11">
        <v>1354.3597741665001</v>
      </c>
    </row>
    <row r="229" spans="1:56" x14ac:dyDescent="0.25">
      <c r="A229" s="9" t="s">
        <v>2</v>
      </c>
      <c r="B229" s="9" t="s">
        <v>57</v>
      </c>
      <c r="C229" s="9" t="s">
        <v>57</v>
      </c>
      <c r="D229" s="9" t="e">
        <f>IF(C229="United States",#REF!, "")</f>
        <v>#REF!</v>
      </c>
      <c r="E229" s="9" t="s">
        <v>82</v>
      </c>
      <c r="F229" s="9" t="s">
        <v>978</v>
      </c>
      <c r="G229" s="9" t="s">
        <v>230</v>
      </c>
      <c r="H229" s="10" t="s">
        <v>4</v>
      </c>
      <c r="I229" s="10" t="s">
        <v>1807</v>
      </c>
      <c r="J229" s="11">
        <v>1218072.1172799999</v>
      </c>
      <c r="K229" s="11">
        <v>1012954.02728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v>0</v>
      </c>
      <c r="T229" s="11">
        <v>0</v>
      </c>
      <c r="U229" s="11">
        <v>7798.2474620735857</v>
      </c>
      <c r="V229" s="11">
        <v>397204.24086042342</v>
      </c>
      <c r="W229" s="11">
        <v>0</v>
      </c>
      <c r="X229" s="11">
        <v>0</v>
      </c>
      <c r="Y229" s="11">
        <v>3724.4616849831559</v>
      </c>
      <c r="Z229" s="11">
        <v>20131.721835749981</v>
      </c>
      <c r="AA229" s="9" t="s">
        <v>6</v>
      </c>
      <c r="AB229" s="9" t="s">
        <v>69</v>
      </c>
      <c r="AC229" s="9" t="s">
        <v>96</v>
      </c>
      <c r="AD229" s="9" t="s">
        <v>192</v>
      </c>
      <c r="AE229" s="9" t="s">
        <v>280</v>
      </c>
      <c r="AF229" s="9" t="s">
        <v>6</v>
      </c>
      <c r="AG229" s="9" t="s">
        <v>62</v>
      </c>
      <c r="AH229" s="9" t="s">
        <v>96</v>
      </c>
      <c r="AI229" s="9" t="s">
        <v>192</v>
      </c>
      <c r="AJ229" s="9" t="s">
        <v>141</v>
      </c>
      <c r="AK229" s="12">
        <v>2.3575048172069828E-2</v>
      </c>
      <c r="AL229" s="12">
        <v>0.39219999999999999</v>
      </c>
      <c r="AM229" s="12">
        <v>0</v>
      </c>
      <c r="AN229" s="12">
        <v>0</v>
      </c>
      <c r="AO229" s="12">
        <v>3.0157709465047301E-3</v>
      </c>
      <c r="AP229" s="12">
        <v>0.125</v>
      </c>
      <c r="AQ229" s="12">
        <v>0.42499999999999999</v>
      </c>
      <c r="AR229" s="12">
        <v>0</v>
      </c>
      <c r="AS229" s="12">
        <v>0</v>
      </c>
      <c r="AT229" s="12">
        <v>7.4999999999999997E-3</v>
      </c>
      <c r="AU229" s="11">
        <v>28716.108841931087</v>
      </c>
      <c r="AV229" s="11">
        <v>477727.88439721597</v>
      </c>
      <c r="AW229" s="11">
        <v>0</v>
      </c>
      <c r="AX229" s="11">
        <v>0</v>
      </c>
      <c r="AY229" s="11">
        <v>3673.426502040526</v>
      </c>
      <c r="AZ229" s="11">
        <v>152259.01465999999</v>
      </c>
      <c r="BA229" s="11">
        <v>517680.64984399994</v>
      </c>
      <c r="BB229" s="11">
        <v>0</v>
      </c>
      <c r="BC229" s="11">
        <v>0</v>
      </c>
      <c r="BD229" s="11">
        <v>9135.5408795999992</v>
      </c>
    </row>
    <row r="230" spans="1:56" x14ac:dyDescent="0.25">
      <c r="A230" s="9" t="s">
        <v>2</v>
      </c>
      <c r="B230" s="9" t="s">
        <v>57</v>
      </c>
      <c r="C230" s="9" t="s">
        <v>57</v>
      </c>
      <c r="D230" s="9" t="e">
        <f>IF(C230="United States",#REF!, "")</f>
        <v>#REF!</v>
      </c>
      <c r="E230" s="9" t="s">
        <v>115</v>
      </c>
      <c r="F230" s="9" t="s">
        <v>1276</v>
      </c>
      <c r="G230" s="9" t="s">
        <v>273</v>
      </c>
      <c r="H230" s="10" t="s">
        <v>4</v>
      </c>
      <c r="I230" s="10" t="s">
        <v>1783</v>
      </c>
      <c r="J230" s="11">
        <v>135042.90413675999</v>
      </c>
      <c r="K230" s="11">
        <v>135042.90413675999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  <c r="U230" s="11">
        <v>1039.6305815411288</v>
      </c>
      <c r="V230" s="11">
        <v>52953.651179276712</v>
      </c>
      <c r="W230" s="11">
        <v>0</v>
      </c>
      <c r="X230" s="11">
        <v>0</v>
      </c>
      <c r="Y230" s="11">
        <v>496.53005836481793</v>
      </c>
      <c r="Z230" s="11">
        <v>3119.7976329515441</v>
      </c>
      <c r="AA230" s="9" t="s">
        <v>6</v>
      </c>
      <c r="AB230" s="9" t="s">
        <v>69</v>
      </c>
      <c r="AC230" s="9" t="s">
        <v>96</v>
      </c>
      <c r="AD230" s="9" t="s">
        <v>192</v>
      </c>
      <c r="AE230" s="9" t="s">
        <v>280</v>
      </c>
      <c r="AF230" s="9" t="s">
        <v>6</v>
      </c>
      <c r="AG230" s="9" t="s">
        <v>62</v>
      </c>
      <c r="AH230" s="9" t="s">
        <v>96</v>
      </c>
      <c r="AI230" s="9" t="s">
        <v>192</v>
      </c>
      <c r="AJ230" s="9" t="s">
        <v>141</v>
      </c>
      <c r="AK230" s="12">
        <v>2.3575048172069828E-2</v>
      </c>
      <c r="AL230" s="12">
        <v>0.39219999999999999</v>
      </c>
      <c r="AM230" s="12">
        <v>0</v>
      </c>
      <c r="AN230" s="12">
        <v>0</v>
      </c>
      <c r="AO230" s="12">
        <v>3.0157709465047301E-3</v>
      </c>
      <c r="AP230" s="12">
        <v>0.125</v>
      </c>
      <c r="AQ230" s="12">
        <v>0.42499999999999999</v>
      </c>
      <c r="AR230" s="12">
        <v>0</v>
      </c>
      <c r="AS230" s="12">
        <v>0</v>
      </c>
      <c r="AT230" s="12">
        <v>7.4999999999999997E-3</v>
      </c>
      <c r="AU230" s="11">
        <v>3183.6429703203244</v>
      </c>
      <c r="AV230" s="11">
        <v>52963.827002437269</v>
      </c>
      <c r="AW230" s="11">
        <v>0</v>
      </c>
      <c r="AX230" s="11">
        <v>0</v>
      </c>
      <c r="AY230" s="11">
        <v>407.25846682726421</v>
      </c>
      <c r="AZ230" s="11">
        <v>16880.363017094998</v>
      </c>
      <c r="BA230" s="11">
        <v>57393.23425812299</v>
      </c>
      <c r="BB230" s="11">
        <v>0</v>
      </c>
      <c r="BC230" s="11">
        <v>0</v>
      </c>
      <c r="BD230" s="11">
        <v>1012.8217810256998</v>
      </c>
    </row>
    <row r="231" spans="1:56" x14ac:dyDescent="0.25">
      <c r="A231" s="9" t="s">
        <v>2</v>
      </c>
      <c r="B231" s="9" t="s">
        <v>57</v>
      </c>
      <c r="C231" s="9" t="s">
        <v>57</v>
      </c>
      <c r="D231" s="9" t="e">
        <f>IF(C231="United States",#REF!, "")</f>
        <v>#REF!</v>
      </c>
      <c r="E231" s="9" t="s">
        <v>115</v>
      </c>
      <c r="F231" s="9" t="s">
        <v>1320</v>
      </c>
      <c r="G231" s="9" t="s">
        <v>273</v>
      </c>
      <c r="H231" s="10" t="s">
        <v>17</v>
      </c>
      <c r="I231" s="10" t="s">
        <v>1807</v>
      </c>
      <c r="J231" s="11">
        <v>361293.69488056004</v>
      </c>
      <c r="K231" s="11">
        <v>361293.69488056004</v>
      </c>
      <c r="L231" s="11">
        <v>0</v>
      </c>
      <c r="M231" s="11">
        <v>1</v>
      </c>
      <c r="N231" s="11">
        <v>0</v>
      </c>
      <c r="O231" s="11">
        <v>0</v>
      </c>
      <c r="P231" s="11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10005.181272367796</v>
      </c>
      <c r="V231" s="11">
        <v>94272.646645775996</v>
      </c>
      <c r="W231" s="11">
        <v>0</v>
      </c>
      <c r="X231" s="11">
        <v>0</v>
      </c>
      <c r="Y231" s="11">
        <v>1328.3190954439312</v>
      </c>
      <c r="Z231" s="11">
        <v>6462.4567073916114</v>
      </c>
      <c r="AA231" s="9" t="s">
        <v>6</v>
      </c>
      <c r="AB231" s="9" t="s">
        <v>59</v>
      </c>
      <c r="AC231" s="9" t="s">
        <v>96</v>
      </c>
      <c r="AD231" s="9" t="s">
        <v>192</v>
      </c>
      <c r="AE231" s="9" t="s">
        <v>280</v>
      </c>
      <c r="AF231" s="9" t="s">
        <v>6</v>
      </c>
      <c r="AG231" s="9" t="s">
        <v>62</v>
      </c>
      <c r="AH231" s="9" t="s">
        <v>96</v>
      </c>
      <c r="AI231" s="9" t="s">
        <v>192</v>
      </c>
      <c r="AJ231" s="9" t="s">
        <v>141</v>
      </c>
      <c r="AK231" s="12">
        <v>7.2689731863881973E-2</v>
      </c>
      <c r="AL231" s="12">
        <v>0.26100000000000001</v>
      </c>
      <c r="AM231" s="12">
        <v>0</v>
      </c>
      <c r="AN231" s="12">
        <v>0</v>
      </c>
      <c r="AO231" s="12">
        <v>3.0157709465047301E-3</v>
      </c>
      <c r="AP231" s="12">
        <v>0.125</v>
      </c>
      <c r="AQ231" s="12">
        <v>0.42499999999999999</v>
      </c>
      <c r="AR231" s="12">
        <v>0</v>
      </c>
      <c r="AS231" s="12">
        <v>0</v>
      </c>
      <c r="AT231" s="12">
        <v>7.4999999999999997E-3</v>
      </c>
      <c r="AU231" s="11">
        <v>26262.341804979096</v>
      </c>
      <c r="AV231" s="11">
        <v>94297.654363826179</v>
      </c>
      <c r="AW231" s="11">
        <v>0</v>
      </c>
      <c r="AX231" s="11">
        <v>0</v>
      </c>
      <c r="AY231" s="11">
        <v>1089.5790281761376</v>
      </c>
      <c r="AZ231" s="11">
        <v>45161.711860070005</v>
      </c>
      <c r="BA231" s="11">
        <v>153549.82032423801</v>
      </c>
      <c r="BB231" s="11">
        <v>0</v>
      </c>
      <c r="BC231" s="11">
        <v>0</v>
      </c>
      <c r="BD231" s="11">
        <v>2709.7027116042</v>
      </c>
    </row>
    <row r="232" spans="1:56" x14ac:dyDescent="0.25">
      <c r="A232" s="9" t="s">
        <v>2</v>
      </c>
      <c r="B232" s="9" t="s">
        <v>57</v>
      </c>
      <c r="C232" s="9" t="s">
        <v>57</v>
      </c>
      <c r="D232" s="9" t="e">
        <f>IF(C232="United States",#REF!, "")</f>
        <v>#REF!</v>
      </c>
      <c r="E232" s="9" t="s">
        <v>115</v>
      </c>
      <c r="F232" s="9" t="s">
        <v>588</v>
      </c>
      <c r="G232" s="9" t="s">
        <v>163</v>
      </c>
      <c r="H232" s="10" t="s">
        <v>4</v>
      </c>
      <c r="I232" s="10" t="s">
        <v>1783</v>
      </c>
      <c r="J232" s="11">
        <v>169214.2617926675</v>
      </c>
      <c r="K232" s="11">
        <v>169214.26180000001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  <c r="Q232" s="11">
        <v>0</v>
      </c>
      <c r="R232" s="11">
        <v>0</v>
      </c>
      <c r="S232" s="11">
        <v>0</v>
      </c>
      <c r="T232" s="11">
        <v>0</v>
      </c>
      <c r="U232" s="11">
        <v>1302.6994829882333</v>
      </c>
      <c r="V232" s="11">
        <v>66353.08275688118</v>
      </c>
      <c r="W232" s="11">
        <v>0</v>
      </c>
      <c r="X232" s="11">
        <v>0</v>
      </c>
      <c r="Y232" s="11">
        <v>622.17239643058394</v>
      </c>
      <c r="Z232" s="11">
        <v>3909.2335639542871</v>
      </c>
      <c r="AA232" s="9" t="s">
        <v>6</v>
      </c>
      <c r="AB232" s="9" t="s">
        <v>69</v>
      </c>
      <c r="AC232" s="9" t="s">
        <v>96</v>
      </c>
      <c r="AD232" s="9" t="s">
        <v>192</v>
      </c>
      <c r="AE232" s="9" t="s">
        <v>280</v>
      </c>
      <c r="AF232" s="9" t="s">
        <v>6</v>
      </c>
      <c r="AG232" s="9" t="s">
        <v>62</v>
      </c>
      <c r="AH232" s="9" t="s">
        <v>96</v>
      </c>
      <c r="AI232" s="9" t="s">
        <v>192</v>
      </c>
      <c r="AJ232" s="9" t="s">
        <v>141</v>
      </c>
      <c r="AK232" s="12">
        <v>2.3575048172069828E-2</v>
      </c>
      <c r="AL232" s="12">
        <v>0.39219999999999999</v>
      </c>
      <c r="AM232" s="12">
        <v>0</v>
      </c>
      <c r="AN232" s="12">
        <v>0</v>
      </c>
      <c r="AO232" s="12">
        <v>3.0157709465047301E-3</v>
      </c>
      <c r="AP232" s="12">
        <v>0.125</v>
      </c>
      <c r="AQ232" s="12">
        <v>0.42499999999999999</v>
      </c>
      <c r="AR232" s="12">
        <v>0</v>
      </c>
      <c r="AS232" s="12">
        <v>0</v>
      </c>
      <c r="AT232" s="12">
        <v>7.4999999999999997E-3</v>
      </c>
      <c r="AU232" s="11">
        <v>3989.2343731633714</v>
      </c>
      <c r="AV232" s="11">
        <v>66365.83347508419</v>
      </c>
      <c r="AW232" s="11">
        <v>0</v>
      </c>
      <c r="AX232" s="11">
        <v>0</v>
      </c>
      <c r="AY232" s="11">
        <v>510.31145444857208</v>
      </c>
      <c r="AZ232" s="11">
        <v>21151.782724083438</v>
      </c>
      <c r="BA232" s="11">
        <v>71916.061261883689</v>
      </c>
      <c r="BB232" s="11">
        <v>0</v>
      </c>
      <c r="BC232" s="11">
        <v>0</v>
      </c>
      <c r="BD232" s="11">
        <v>1269.1069634450062</v>
      </c>
    </row>
    <row r="233" spans="1:56" x14ac:dyDescent="0.25">
      <c r="A233" s="9" t="s">
        <v>2</v>
      </c>
      <c r="B233" s="9" t="s">
        <v>57</v>
      </c>
      <c r="C233" s="9" t="s">
        <v>57</v>
      </c>
      <c r="D233" s="9" t="e">
        <f>IF(C233="United States",#REF!, "")</f>
        <v>#REF!</v>
      </c>
      <c r="E233" s="9" t="s">
        <v>115</v>
      </c>
      <c r="F233" s="9" t="s">
        <v>712</v>
      </c>
      <c r="G233" s="9" t="s">
        <v>163</v>
      </c>
      <c r="H233" s="10" t="s">
        <v>4</v>
      </c>
      <c r="I233" s="10" t="s">
        <v>1807</v>
      </c>
      <c r="J233" s="11">
        <v>196787.63285716399</v>
      </c>
      <c r="K233" s="11">
        <v>196787.6329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  <c r="Q233" s="11">
        <v>0</v>
      </c>
      <c r="R233" s="11">
        <v>0</v>
      </c>
      <c r="S233" s="11">
        <v>0</v>
      </c>
      <c r="T233" s="11">
        <v>0</v>
      </c>
      <c r="U233" s="11">
        <v>1514.9736488541548</v>
      </c>
      <c r="V233" s="11">
        <v>77165.281179298632</v>
      </c>
      <c r="W233" s="11">
        <v>0</v>
      </c>
      <c r="X233" s="11">
        <v>0</v>
      </c>
      <c r="Y233" s="11">
        <v>723.55504699719734</v>
      </c>
      <c r="Z233" s="11">
        <v>4546.2410279166797</v>
      </c>
      <c r="AA233" s="9" t="s">
        <v>6</v>
      </c>
      <c r="AB233" s="9" t="s">
        <v>69</v>
      </c>
      <c r="AC233" s="9" t="s">
        <v>96</v>
      </c>
      <c r="AD233" s="9" t="s">
        <v>192</v>
      </c>
      <c r="AE233" s="9" t="s">
        <v>280</v>
      </c>
      <c r="AF233" s="9" t="s">
        <v>6</v>
      </c>
      <c r="AG233" s="9" t="s">
        <v>62</v>
      </c>
      <c r="AH233" s="9" t="s">
        <v>96</v>
      </c>
      <c r="AI233" s="9" t="s">
        <v>192</v>
      </c>
      <c r="AJ233" s="9" t="s">
        <v>141</v>
      </c>
      <c r="AK233" s="12">
        <v>2.3575048172069828E-2</v>
      </c>
      <c r="AL233" s="12">
        <v>0.39219999999999999</v>
      </c>
      <c r="AM233" s="12">
        <v>0</v>
      </c>
      <c r="AN233" s="12">
        <v>0</v>
      </c>
      <c r="AO233" s="12">
        <v>3.0157709465047301E-3</v>
      </c>
      <c r="AP233" s="12">
        <v>0.125</v>
      </c>
      <c r="AQ233" s="12">
        <v>0.42499999999999999</v>
      </c>
      <c r="AR233" s="12">
        <v>0</v>
      </c>
      <c r="AS233" s="12">
        <v>0</v>
      </c>
      <c r="AT233" s="12">
        <v>7.4999999999999997E-3</v>
      </c>
      <c r="AU233" s="11">
        <v>4639.2779242752322</v>
      </c>
      <c r="AV233" s="11">
        <v>77180.109606579717</v>
      </c>
      <c r="AW233" s="11">
        <v>0</v>
      </c>
      <c r="AX233" s="11">
        <v>0</v>
      </c>
      <c r="AY233" s="11">
        <v>593.46642580207481</v>
      </c>
      <c r="AZ233" s="11">
        <v>24598.454107145499</v>
      </c>
      <c r="BA233" s="11">
        <v>83634.743964294699</v>
      </c>
      <c r="BB233" s="11">
        <v>0</v>
      </c>
      <c r="BC233" s="11">
        <v>0</v>
      </c>
      <c r="BD233" s="11">
        <v>1475.9072464287299</v>
      </c>
    </row>
    <row r="234" spans="1:56" x14ac:dyDescent="0.25">
      <c r="A234" s="9" t="s">
        <v>2</v>
      </c>
      <c r="B234" s="9" t="s">
        <v>57</v>
      </c>
      <c r="C234" s="9" t="s">
        <v>57</v>
      </c>
      <c r="D234" s="9" t="e">
        <f>IF(C234="United States",#REF!, "")</f>
        <v>#REF!</v>
      </c>
      <c r="E234" s="9" t="s">
        <v>115</v>
      </c>
      <c r="F234" s="9" t="s">
        <v>596</v>
      </c>
      <c r="G234" s="9" t="s">
        <v>163</v>
      </c>
      <c r="H234" s="10" t="s">
        <v>4</v>
      </c>
      <c r="I234" s="10" t="s">
        <v>1807</v>
      </c>
      <c r="J234" s="11">
        <v>369895.78655536001</v>
      </c>
      <c r="K234" s="11">
        <v>369895.78655535995</v>
      </c>
      <c r="L234" s="11">
        <v>0</v>
      </c>
      <c r="M234" s="11">
        <v>1</v>
      </c>
      <c r="N234" s="11">
        <v>0</v>
      </c>
      <c r="O234" s="11">
        <v>0</v>
      </c>
      <c r="P234" s="11">
        <v>0</v>
      </c>
      <c r="Q234" s="11">
        <v>0</v>
      </c>
      <c r="R234" s="11">
        <v>0</v>
      </c>
      <c r="S234" s="11">
        <v>0</v>
      </c>
      <c r="T234" s="11">
        <v>0</v>
      </c>
      <c r="U234" s="11">
        <v>2847.6503385673445</v>
      </c>
      <c r="V234" s="11">
        <v>145045.25490728737</v>
      </c>
      <c r="W234" s="11">
        <v>0</v>
      </c>
      <c r="X234" s="11">
        <v>0</v>
      </c>
      <c r="Y234" s="11">
        <v>1360.044629233043</v>
      </c>
      <c r="Z234" s="11">
        <v>8545.4323328642931</v>
      </c>
      <c r="AA234" s="9" t="s">
        <v>6</v>
      </c>
      <c r="AB234" s="9" t="s">
        <v>69</v>
      </c>
      <c r="AC234" s="9" t="s">
        <v>96</v>
      </c>
      <c r="AD234" s="9" t="s">
        <v>192</v>
      </c>
      <c r="AE234" s="9" t="s">
        <v>280</v>
      </c>
      <c r="AF234" s="9" t="s">
        <v>6</v>
      </c>
      <c r="AG234" s="9" t="s">
        <v>62</v>
      </c>
      <c r="AH234" s="9" t="s">
        <v>96</v>
      </c>
      <c r="AI234" s="9" t="s">
        <v>192</v>
      </c>
      <c r="AJ234" s="9" t="s">
        <v>141</v>
      </c>
      <c r="AK234" s="12">
        <v>2.3575048172069828E-2</v>
      </c>
      <c r="AL234" s="12">
        <v>0.39219999999999999</v>
      </c>
      <c r="AM234" s="12">
        <v>0</v>
      </c>
      <c r="AN234" s="12">
        <v>0</v>
      </c>
      <c r="AO234" s="12">
        <v>3.0157709465047301E-3</v>
      </c>
      <c r="AP234" s="12">
        <v>0.125</v>
      </c>
      <c r="AQ234" s="12">
        <v>0.42499999999999999</v>
      </c>
      <c r="AR234" s="12">
        <v>0</v>
      </c>
      <c r="AS234" s="12">
        <v>0</v>
      </c>
      <c r="AT234" s="12">
        <v>7.4999999999999997E-3</v>
      </c>
      <c r="AU234" s="11">
        <v>8720.3109866882714</v>
      </c>
      <c r="AV234" s="11">
        <v>145073.12748701219</v>
      </c>
      <c r="AW234" s="11">
        <v>0</v>
      </c>
      <c r="AX234" s="11">
        <v>0</v>
      </c>
      <c r="AY234" s="11">
        <v>1115.5209663281696</v>
      </c>
      <c r="AZ234" s="11">
        <v>46236.973319420002</v>
      </c>
      <c r="BA234" s="11">
        <v>157205.709286028</v>
      </c>
      <c r="BB234" s="11">
        <v>0</v>
      </c>
      <c r="BC234" s="11">
        <v>0</v>
      </c>
      <c r="BD234" s="11">
        <v>2774.2183991652</v>
      </c>
    </row>
    <row r="235" spans="1:56" x14ac:dyDescent="0.25">
      <c r="A235" s="9" t="s">
        <v>2</v>
      </c>
      <c r="B235" s="9" t="s">
        <v>57</v>
      </c>
      <c r="C235" s="9" t="s">
        <v>57</v>
      </c>
      <c r="D235" s="9" t="e">
        <f>IF(C235="United States",#REF!, "")</f>
        <v>#REF!</v>
      </c>
      <c r="E235" s="9" t="s">
        <v>115</v>
      </c>
      <c r="F235" s="9" t="s">
        <v>1282</v>
      </c>
      <c r="G235" s="9" t="s">
        <v>273</v>
      </c>
      <c r="H235" s="10" t="s">
        <v>4</v>
      </c>
      <c r="I235" s="10" t="s">
        <v>1783</v>
      </c>
      <c r="J235" s="11">
        <v>443541.04063082003</v>
      </c>
      <c r="K235" s="11">
        <v>443541.04063082003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11">
        <v>0</v>
      </c>
      <c r="U235" s="11">
        <v>3414.6098453377072</v>
      </c>
      <c r="V235" s="11">
        <v>173923.37420018812</v>
      </c>
      <c r="W235" s="11">
        <v>0</v>
      </c>
      <c r="X235" s="11">
        <v>0</v>
      </c>
      <c r="Y235" s="11">
        <v>1630.8258490100409</v>
      </c>
      <c r="Z235" s="11">
        <v>10246.804876734182</v>
      </c>
      <c r="AA235" s="9" t="s">
        <v>6</v>
      </c>
      <c r="AB235" s="9" t="s">
        <v>69</v>
      </c>
      <c r="AC235" s="9" t="s">
        <v>96</v>
      </c>
      <c r="AD235" s="9" t="s">
        <v>192</v>
      </c>
      <c r="AE235" s="9" t="s">
        <v>280</v>
      </c>
      <c r="AF235" s="9" t="s">
        <v>6</v>
      </c>
      <c r="AG235" s="9" t="s">
        <v>62</v>
      </c>
      <c r="AH235" s="9" t="s">
        <v>96</v>
      </c>
      <c r="AI235" s="9" t="s">
        <v>192</v>
      </c>
      <c r="AJ235" s="9" t="s">
        <v>141</v>
      </c>
      <c r="AK235" s="12">
        <v>2.3575048172069828E-2</v>
      </c>
      <c r="AL235" s="12">
        <v>0.39219999999999999</v>
      </c>
      <c r="AM235" s="12">
        <v>0</v>
      </c>
      <c r="AN235" s="12">
        <v>0</v>
      </c>
      <c r="AO235" s="12">
        <v>3.0157709465047301E-3</v>
      </c>
      <c r="AP235" s="12">
        <v>0.125</v>
      </c>
      <c r="AQ235" s="12">
        <v>0.42499999999999999</v>
      </c>
      <c r="AR235" s="12">
        <v>0</v>
      </c>
      <c r="AS235" s="12">
        <v>0</v>
      </c>
      <c r="AT235" s="12">
        <v>7.4999999999999997E-3</v>
      </c>
      <c r="AU235" s="11">
        <v>10456.501399161563</v>
      </c>
      <c r="AV235" s="11">
        <v>173956.79613540761</v>
      </c>
      <c r="AW235" s="11">
        <v>0</v>
      </c>
      <c r="AX235" s="11">
        <v>0</v>
      </c>
      <c r="AY235" s="11">
        <v>1337.618183916901</v>
      </c>
      <c r="AZ235" s="11">
        <v>55442.630078852504</v>
      </c>
      <c r="BA235" s="11">
        <v>188504.9422680985</v>
      </c>
      <c r="BB235" s="11">
        <v>0</v>
      </c>
      <c r="BC235" s="11">
        <v>0</v>
      </c>
      <c r="BD235" s="11">
        <v>3326.5578047311501</v>
      </c>
    </row>
    <row r="236" spans="1:56" x14ac:dyDescent="0.25">
      <c r="A236" s="9" t="s">
        <v>2</v>
      </c>
      <c r="B236" s="9" t="s">
        <v>57</v>
      </c>
      <c r="C236" s="9" t="s">
        <v>57</v>
      </c>
      <c r="D236" s="9" t="e">
        <f>IF(C236="United States",#REF!, "")</f>
        <v>#REF!</v>
      </c>
      <c r="E236" s="9" t="s">
        <v>115</v>
      </c>
      <c r="F236" s="9" t="s">
        <v>1280</v>
      </c>
      <c r="G236" s="9" t="s">
        <v>273</v>
      </c>
      <c r="H236" s="10" t="s">
        <v>17</v>
      </c>
      <c r="I236" s="10" t="s">
        <v>1807</v>
      </c>
      <c r="J236" s="11">
        <v>259545.20152038001</v>
      </c>
      <c r="K236" s="11">
        <v>259545.20152038001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>
        <v>0</v>
      </c>
      <c r="U236" s="11">
        <v>7188.0860180501923</v>
      </c>
      <c r="V236" s="11">
        <v>101774.99408950488</v>
      </c>
      <c r="W236" s="11">
        <v>0</v>
      </c>
      <c r="X236" s="11">
        <v>0</v>
      </c>
      <c r="Y236" s="11">
        <v>954.31273632586351</v>
      </c>
      <c r="Z236" s="11">
        <v>6239.5367217543389</v>
      </c>
      <c r="AA236" s="9" t="s">
        <v>6</v>
      </c>
      <c r="AB236" s="9" t="s">
        <v>69</v>
      </c>
      <c r="AC236" s="9" t="s">
        <v>96</v>
      </c>
      <c r="AD236" s="9" t="s">
        <v>192</v>
      </c>
      <c r="AE236" s="9" t="s">
        <v>280</v>
      </c>
      <c r="AF236" s="9" t="s">
        <v>6</v>
      </c>
      <c r="AG236" s="9" t="s">
        <v>62</v>
      </c>
      <c r="AH236" s="9" t="s">
        <v>96</v>
      </c>
      <c r="AI236" s="9" t="s">
        <v>192</v>
      </c>
      <c r="AJ236" s="9" t="s">
        <v>141</v>
      </c>
      <c r="AK236" s="12">
        <v>7.2689731863881973E-2</v>
      </c>
      <c r="AL236" s="12">
        <v>0.39219999999999999</v>
      </c>
      <c r="AM236" s="12">
        <v>0</v>
      </c>
      <c r="AN236" s="12">
        <v>0</v>
      </c>
      <c r="AO236" s="12">
        <v>3.0157709465047301E-3</v>
      </c>
      <c r="AP236" s="12">
        <v>0.125</v>
      </c>
      <c r="AQ236" s="12">
        <v>0.42499999999999999</v>
      </c>
      <c r="AR236" s="12">
        <v>0</v>
      </c>
      <c r="AS236" s="12">
        <v>0</v>
      </c>
      <c r="AT236" s="12">
        <v>7.4999999999999997E-3</v>
      </c>
      <c r="AU236" s="11">
        <v>18866.271105073636</v>
      </c>
      <c r="AV236" s="11">
        <v>101793.62803629304</v>
      </c>
      <c r="AW236" s="11">
        <v>0</v>
      </c>
      <c r="AX236" s="11">
        <v>0</v>
      </c>
      <c r="AY236" s="11">
        <v>782.72887804987738</v>
      </c>
      <c r="AZ236" s="11">
        <v>32443.150190047501</v>
      </c>
      <c r="BA236" s="11">
        <v>110306.7106461615</v>
      </c>
      <c r="BB236" s="11">
        <v>0</v>
      </c>
      <c r="BC236" s="11">
        <v>0</v>
      </c>
      <c r="BD236" s="11">
        <v>1946.58901140285</v>
      </c>
    </row>
    <row r="237" spans="1:56" x14ac:dyDescent="0.25">
      <c r="A237" s="9" t="s">
        <v>2</v>
      </c>
      <c r="B237" s="9" t="s">
        <v>57</v>
      </c>
      <c r="C237" s="9" t="s">
        <v>57</v>
      </c>
      <c r="D237" s="9" t="e">
        <f>IF(C237="United States",#REF!, "")</f>
        <v>#REF!</v>
      </c>
      <c r="E237" s="9" t="s">
        <v>115</v>
      </c>
      <c r="F237" s="9" t="s">
        <v>616</v>
      </c>
      <c r="G237" s="9" t="s">
        <v>163</v>
      </c>
      <c r="H237" s="10" t="s">
        <v>4</v>
      </c>
      <c r="I237" s="10" t="s">
        <v>1807</v>
      </c>
      <c r="J237" s="11">
        <v>187947.02670995999</v>
      </c>
      <c r="K237" s="11">
        <v>187947.02670995999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11">
        <v>0</v>
      </c>
      <c r="U237" s="11">
        <v>1446.91405984221</v>
      </c>
      <c r="V237" s="11">
        <v>73698.661593521392</v>
      </c>
      <c r="W237" s="11">
        <v>0</v>
      </c>
      <c r="X237" s="11">
        <v>0</v>
      </c>
      <c r="Y237" s="11">
        <v>691.04962410525854</v>
      </c>
      <c r="Z237" s="11">
        <v>4342.0029567507008</v>
      </c>
      <c r="AA237" s="9" t="s">
        <v>6</v>
      </c>
      <c r="AB237" s="9" t="s">
        <v>69</v>
      </c>
      <c r="AC237" s="9" t="s">
        <v>96</v>
      </c>
      <c r="AD237" s="9" t="s">
        <v>192</v>
      </c>
      <c r="AE237" s="9" t="s">
        <v>280</v>
      </c>
      <c r="AF237" s="9" t="s">
        <v>6</v>
      </c>
      <c r="AG237" s="9" t="s">
        <v>62</v>
      </c>
      <c r="AH237" s="9" t="s">
        <v>96</v>
      </c>
      <c r="AI237" s="9" t="s">
        <v>192</v>
      </c>
      <c r="AJ237" s="9" t="s">
        <v>141</v>
      </c>
      <c r="AK237" s="12">
        <v>2.3575048172069828E-2</v>
      </c>
      <c r="AL237" s="12">
        <v>0.39219999999999999</v>
      </c>
      <c r="AM237" s="12">
        <v>0</v>
      </c>
      <c r="AN237" s="12">
        <v>0</v>
      </c>
      <c r="AO237" s="12">
        <v>3.0157709465047301E-3</v>
      </c>
      <c r="AP237" s="12">
        <v>0.125</v>
      </c>
      <c r="AQ237" s="12">
        <v>0.42499999999999999</v>
      </c>
      <c r="AR237" s="12">
        <v>0</v>
      </c>
      <c r="AS237" s="12">
        <v>0</v>
      </c>
      <c r="AT237" s="12">
        <v>7.4999999999999997E-3</v>
      </c>
      <c r="AU237" s="11">
        <v>4430.8602084846016</v>
      </c>
      <c r="AV237" s="11">
        <v>73712.823875646311</v>
      </c>
      <c r="AW237" s="11">
        <v>0</v>
      </c>
      <c r="AX237" s="11">
        <v>0</v>
      </c>
      <c r="AY237" s="11">
        <v>566.80518263384579</v>
      </c>
      <c r="AZ237" s="11">
        <v>23493.378338744998</v>
      </c>
      <c r="BA237" s="11">
        <v>79877.486351732994</v>
      </c>
      <c r="BB237" s="11">
        <v>0</v>
      </c>
      <c r="BC237" s="11">
        <v>0</v>
      </c>
      <c r="BD237" s="11">
        <v>1409.6027003246998</v>
      </c>
    </row>
    <row r="238" spans="1:56" x14ac:dyDescent="0.25">
      <c r="A238" s="9" t="s">
        <v>2</v>
      </c>
      <c r="B238" s="9" t="s">
        <v>57</v>
      </c>
      <c r="C238" s="9" t="s">
        <v>57</v>
      </c>
      <c r="D238" s="9" t="e">
        <f>IF(C238="United States",#REF!, "")</f>
        <v>#REF!</v>
      </c>
      <c r="E238" s="9" t="s">
        <v>115</v>
      </c>
      <c r="F238" s="9" t="s">
        <v>1686</v>
      </c>
      <c r="G238" s="9" t="s">
        <v>292</v>
      </c>
      <c r="H238" s="10" t="s">
        <v>4</v>
      </c>
      <c r="I238" s="10" t="s">
        <v>1783</v>
      </c>
      <c r="J238" s="11">
        <v>159799.20011976</v>
      </c>
      <c r="K238" s="11">
        <v>159799.20011976</v>
      </c>
      <c r="L238" s="11">
        <v>0</v>
      </c>
      <c r="M238" s="11">
        <v>0</v>
      </c>
      <c r="N238" s="11">
        <v>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11">
        <v>0</v>
      </c>
      <c r="U238" s="11">
        <v>1230.2451528528727</v>
      </c>
      <c r="V238" s="11">
        <v>62662.616746609965</v>
      </c>
      <c r="W238" s="11">
        <v>0</v>
      </c>
      <c r="X238" s="11">
        <v>8563.7844406381791</v>
      </c>
      <c r="Y238" s="11">
        <v>587.5680346412604</v>
      </c>
      <c r="Z238" s="11">
        <v>4093.433888179803</v>
      </c>
      <c r="AA238" s="9" t="s">
        <v>6</v>
      </c>
      <c r="AB238" s="9" t="s">
        <v>69</v>
      </c>
      <c r="AC238" s="9" t="s">
        <v>96</v>
      </c>
      <c r="AD238" s="9" t="s">
        <v>246</v>
      </c>
      <c r="AE238" s="9" t="s">
        <v>280</v>
      </c>
      <c r="AF238" s="9" t="s">
        <v>6</v>
      </c>
      <c r="AG238" s="9" t="s">
        <v>62</v>
      </c>
      <c r="AH238" s="9" t="s">
        <v>96</v>
      </c>
      <c r="AI238" s="9" t="s">
        <v>124</v>
      </c>
      <c r="AJ238" s="9" t="s">
        <v>141</v>
      </c>
      <c r="AK238" s="12">
        <v>2.3575048172069828E-2</v>
      </c>
      <c r="AL238" s="12">
        <v>0.39219999999999999</v>
      </c>
      <c r="AM238" s="12">
        <v>0</v>
      </c>
      <c r="AN238" s="12">
        <v>5.3600000000000002E-2</v>
      </c>
      <c r="AO238" s="12">
        <v>3.0157709465047301E-3</v>
      </c>
      <c r="AP238" s="12">
        <v>0.125</v>
      </c>
      <c r="AQ238" s="12">
        <v>0.42499999999999999</v>
      </c>
      <c r="AR238" s="12">
        <v>0</v>
      </c>
      <c r="AS238" s="12">
        <v>5.5E-2</v>
      </c>
      <c r="AT238" s="12">
        <v>7.4999999999999997E-3</v>
      </c>
      <c r="AU238" s="11">
        <v>3767.2738406815688</v>
      </c>
      <c r="AV238" s="11">
        <v>62673.246286969872</v>
      </c>
      <c r="AW238" s="11">
        <v>0</v>
      </c>
      <c r="AX238" s="11">
        <v>8565.237126419137</v>
      </c>
      <c r="AY238" s="11">
        <v>481.91778499586741</v>
      </c>
      <c r="AZ238" s="11">
        <v>19974.90001497</v>
      </c>
      <c r="BA238" s="11">
        <v>67914.660050898005</v>
      </c>
      <c r="BB238" s="11">
        <v>0</v>
      </c>
      <c r="BC238" s="11">
        <v>8788.9560065868009</v>
      </c>
      <c r="BD238" s="11">
        <v>1198.4940008982001</v>
      </c>
    </row>
    <row r="239" spans="1:56" x14ac:dyDescent="0.25">
      <c r="A239" s="9" t="s">
        <v>2</v>
      </c>
      <c r="B239" s="9" t="s">
        <v>57</v>
      </c>
      <c r="C239" s="9" t="s">
        <v>57</v>
      </c>
      <c r="D239" s="9" t="e">
        <f>IF(C239="United States",#REF!, "")</f>
        <v>#REF!</v>
      </c>
      <c r="E239" s="9" t="s">
        <v>82</v>
      </c>
      <c r="F239" s="9" t="s">
        <v>1098</v>
      </c>
      <c r="G239" s="9" t="s">
        <v>230</v>
      </c>
      <c r="H239" s="10" t="s">
        <v>4</v>
      </c>
      <c r="I239" s="10" t="s">
        <v>1807</v>
      </c>
      <c r="J239" s="11">
        <v>1036303.16322</v>
      </c>
      <c r="K239" s="11">
        <v>1036303.16322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7978.0012664734213</v>
      </c>
      <c r="V239" s="11">
        <v>406360.01255985396</v>
      </c>
      <c r="W239" s="11">
        <v>0</v>
      </c>
      <c r="X239" s="11">
        <v>0</v>
      </c>
      <c r="Y239" s="11">
        <v>3810.3125329426693</v>
      </c>
      <c r="Z239" s="11">
        <v>20595.768867688312</v>
      </c>
      <c r="AA239" s="9" t="s">
        <v>6</v>
      </c>
      <c r="AB239" s="9" t="s">
        <v>69</v>
      </c>
      <c r="AC239" s="9" t="s">
        <v>96</v>
      </c>
      <c r="AD239" s="9" t="s">
        <v>192</v>
      </c>
      <c r="AE239" s="9" t="s">
        <v>280</v>
      </c>
      <c r="AF239" s="9" t="s">
        <v>6</v>
      </c>
      <c r="AG239" s="9" t="s">
        <v>62</v>
      </c>
      <c r="AH239" s="9" t="s">
        <v>96</v>
      </c>
      <c r="AI239" s="9" t="s">
        <v>192</v>
      </c>
      <c r="AJ239" s="9" t="s">
        <v>141</v>
      </c>
      <c r="AK239" s="12">
        <v>2.3575048172069828E-2</v>
      </c>
      <c r="AL239" s="12">
        <v>0.39219999999999999</v>
      </c>
      <c r="AM239" s="12">
        <v>0</v>
      </c>
      <c r="AN239" s="12">
        <v>0</v>
      </c>
      <c r="AO239" s="12">
        <v>3.0157709465047301E-3</v>
      </c>
      <c r="AP239" s="12">
        <v>0.125</v>
      </c>
      <c r="AQ239" s="12">
        <v>0.42499999999999999</v>
      </c>
      <c r="AR239" s="12">
        <v>0</v>
      </c>
      <c r="AS239" s="12">
        <v>0</v>
      </c>
      <c r="AT239" s="12">
        <v>7.4999999999999997E-3</v>
      </c>
      <c r="AU239" s="11">
        <v>24430.896993779843</v>
      </c>
      <c r="AV239" s="11">
        <v>406438.100614884</v>
      </c>
      <c r="AW239" s="11">
        <v>0</v>
      </c>
      <c r="AX239" s="11">
        <v>0</v>
      </c>
      <c r="AY239" s="11">
        <v>3125.252971409825</v>
      </c>
      <c r="AZ239" s="11">
        <v>129537.8954025</v>
      </c>
      <c r="BA239" s="11">
        <v>440428.84436849999</v>
      </c>
      <c r="BB239" s="11">
        <v>0</v>
      </c>
      <c r="BC239" s="11">
        <v>0</v>
      </c>
      <c r="BD239" s="11">
        <v>7772.2737241499999</v>
      </c>
    </row>
    <row r="240" spans="1:56" x14ac:dyDescent="0.25">
      <c r="A240" s="9" t="s">
        <v>2</v>
      </c>
      <c r="B240" s="9" t="s">
        <v>57</v>
      </c>
      <c r="C240" s="9" t="s">
        <v>57</v>
      </c>
      <c r="D240" s="9" t="e">
        <f>IF(C240="United States",#REF!, "")</f>
        <v>#REF!</v>
      </c>
      <c r="E240" s="9" t="s">
        <v>115</v>
      </c>
      <c r="F240" s="9" t="s">
        <v>652</v>
      </c>
      <c r="G240" s="9" t="s">
        <v>163</v>
      </c>
      <c r="H240" s="10" t="s">
        <v>4</v>
      </c>
      <c r="I240" s="10" t="s">
        <v>1807</v>
      </c>
      <c r="J240" s="11">
        <v>165227.28634813998</v>
      </c>
      <c r="K240" s="11">
        <v>165227.28634813998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1272.0056702766096</v>
      </c>
      <c r="V240" s="11">
        <v>64789.691413309898</v>
      </c>
      <c r="W240" s="11">
        <v>0</v>
      </c>
      <c r="X240" s="11">
        <v>0</v>
      </c>
      <c r="Y240" s="11">
        <v>607.51295788795369</v>
      </c>
      <c r="Z240" s="11">
        <v>3817.1253805820597</v>
      </c>
      <c r="AA240" s="9" t="s">
        <v>6</v>
      </c>
      <c r="AB240" s="9" t="s">
        <v>69</v>
      </c>
      <c r="AC240" s="9" t="s">
        <v>96</v>
      </c>
      <c r="AD240" s="9" t="s">
        <v>192</v>
      </c>
      <c r="AE240" s="9" t="s">
        <v>280</v>
      </c>
      <c r="AF240" s="9" t="s">
        <v>6</v>
      </c>
      <c r="AG240" s="9" t="s">
        <v>62</v>
      </c>
      <c r="AH240" s="9" t="s">
        <v>96</v>
      </c>
      <c r="AI240" s="9" t="s">
        <v>192</v>
      </c>
      <c r="AJ240" s="9" t="s">
        <v>141</v>
      </c>
      <c r="AK240" s="12">
        <v>2.3575048172069828E-2</v>
      </c>
      <c r="AL240" s="12">
        <v>0.39219999999999999</v>
      </c>
      <c r="AM240" s="12">
        <v>0</v>
      </c>
      <c r="AN240" s="12">
        <v>0</v>
      </c>
      <c r="AO240" s="12">
        <v>3.0157709465047301E-3</v>
      </c>
      <c r="AP240" s="12">
        <v>0.125</v>
      </c>
      <c r="AQ240" s="12">
        <v>0.42499999999999999</v>
      </c>
      <c r="AR240" s="12">
        <v>0</v>
      </c>
      <c r="AS240" s="12">
        <v>0</v>
      </c>
      <c r="AT240" s="12">
        <v>7.4999999999999997E-3</v>
      </c>
      <c r="AU240" s="11">
        <v>3895.2412349977758</v>
      </c>
      <c r="AV240" s="11">
        <v>64802.141705740498</v>
      </c>
      <c r="AW240" s="11">
        <v>0</v>
      </c>
      <c r="AX240" s="11">
        <v>0</v>
      </c>
      <c r="AY240" s="11">
        <v>498.28764973853822</v>
      </c>
      <c r="AZ240" s="11">
        <v>20653.410793517498</v>
      </c>
      <c r="BA240" s="11">
        <v>70221.596697959496</v>
      </c>
      <c r="BB240" s="11">
        <v>0</v>
      </c>
      <c r="BC240" s="11">
        <v>0</v>
      </c>
      <c r="BD240" s="11">
        <v>1239.2046476110497</v>
      </c>
    </row>
    <row r="241" spans="1:56" x14ac:dyDescent="0.25">
      <c r="A241" s="9" t="s">
        <v>2</v>
      </c>
      <c r="B241" s="9" t="s">
        <v>57</v>
      </c>
      <c r="C241" s="9" t="s">
        <v>57</v>
      </c>
      <c r="D241" s="9" t="e">
        <f>IF(C241="United States",#REF!, "")</f>
        <v>#REF!</v>
      </c>
      <c r="E241" s="9" t="s">
        <v>115</v>
      </c>
      <c r="F241" s="9" t="s">
        <v>706</v>
      </c>
      <c r="G241" s="9" t="s">
        <v>163</v>
      </c>
      <c r="H241" s="10" t="s">
        <v>4</v>
      </c>
      <c r="I241" s="10" t="s">
        <v>1807</v>
      </c>
      <c r="J241" s="11">
        <v>156132.79029688</v>
      </c>
      <c r="K241" s="11">
        <v>156132.79029688</v>
      </c>
      <c r="L241" s="11">
        <v>0</v>
      </c>
      <c r="M241" s="11">
        <v>0</v>
      </c>
      <c r="N241" s="11">
        <v>0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11">
        <v>0</v>
      </c>
      <c r="U241" s="11">
        <v>1201.8802453110409</v>
      </c>
      <c r="V241" s="11">
        <v>40739.057665737877</v>
      </c>
      <c r="W241" s="11">
        <v>0</v>
      </c>
      <c r="X241" s="11">
        <v>0</v>
      </c>
      <c r="Y241" s="11">
        <v>574.02088679151086</v>
      </c>
      <c r="Z241" s="11">
        <v>2646.2931014139103</v>
      </c>
      <c r="AA241" s="9" t="s">
        <v>6</v>
      </c>
      <c r="AB241" s="9" t="s">
        <v>59</v>
      </c>
      <c r="AC241" s="9" t="s">
        <v>96</v>
      </c>
      <c r="AD241" s="9" t="s">
        <v>192</v>
      </c>
      <c r="AE241" s="9" t="s">
        <v>280</v>
      </c>
      <c r="AF241" s="9" t="s">
        <v>6</v>
      </c>
      <c r="AG241" s="9" t="s">
        <v>62</v>
      </c>
      <c r="AH241" s="9" t="s">
        <v>96</v>
      </c>
      <c r="AI241" s="9" t="s">
        <v>192</v>
      </c>
      <c r="AJ241" s="9" t="s">
        <v>141</v>
      </c>
      <c r="AK241" s="12">
        <v>2.3575048172069828E-2</v>
      </c>
      <c r="AL241" s="12">
        <v>0.26100000000000001</v>
      </c>
      <c r="AM241" s="12">
        <v>0</v>
      </c>
      <c r="AN241" s="12">
        <v>0</v>
      </c>
      <c r="AO241" s="12">
        <v>3.0157709465047301E-3</v>
      </c>
      <c r="AP241" s="12">
        <v>0.125</v>
      </c>
      <c r="AQ241" s="12">
        <v>0.42499999999999999</v>
      </c>
      <c r="AR241" s="12">
        <v>0</v>
      </c>
      <c r="AS241" s="12">
        <v>0</v>
      </c>
      <c r="AT241" s="12">
        <v>7.4999999999999997E-3</v>
      </c>
      <c r="AU241" s="11">
        <v>3680.8380524886229</v>
      </c>
      <c r="AV241" s="11">
        <v>40750.658267485684</v>
      </c>
      <c r="AW241" s="11">
        <v>0</v>
      </c>
      <c r="AX241" s="11">
        <v>0</v>
      </c>
      <c r="AY241" s="11">
        <v>470.86073277404637</v>
      </c>
      <c r="AZ241" s="11">
        <v>19516.598787110001</v>
      </c>
      <c r="BA241" s="11">
        <v>66356.435876174</v>
      </c>
      <c r="BB241" s="11">
        <v>0</v>
      </c>
      <c r="BC241" s="11">
        <v>0</v>
      </c>
      <c r="BD241" s="11">
        <v>1170.9959272266001</v>
      </c>
    </row>
    <row r="242" spans="1:56" x14ac:dyDescent="0.25">
      <c r="A242" s="9" t="s">
        <v>2</v>
      </c>
      <c r="B242" s="9" t="s">
        <v>57</v>
      </c>
      <c r="C242" s="9" t="s">
        <v>57</v>
      </c>
      <c r="D242" s="9" t="e">
        <f>IF(C242="United States",#REF!, "")</f>
        <v>#REF!</v>
      </c>
      <c r="E242" s="9" t="s">
        <v>115</v>
      </c>
      <c r="F242" s="9" t="s">
        <v>1322</v>
      </c>
      <c r="G242" s="9" t="s">
        <v>273</v>
      </c>
      <c r="H242" s="10" t="s">
        <v>4</v>
      </c>
      <c r="I242" s="10" t="s">
        <v>1783</v>
      </c>
      <c r="J242" s="11">
        <v>166930.33525492001</v>
      </c>
      <c r="K242" s="11">
        <v>166930.33525492001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1284.997673483881</v>
      </c>
      <c r="V242" s="11">
        <v>43556.414646661433</v>
      </c>
      <c r="W242" s="11">
        <v>0</v>
      </c>
      <c r="X242" s="11">
        <v>0</v>
      </c>
      <c r="Y242" s="11">
        <v>613.71796976940448</v>
      </c>
      <c r="Z242" s="11">
        <v>2829.3005829322938</v>
      </c>
      <c r="AA242" s="9" t="s">
        <v>6</v>
      </c>
      <c r="AB242" s="9" t="s">
        <v>59</v>
      </c>
      <c r="AC242" s="9" t="s">
        <v>96</v>
      </c>
      <c r="AD242" s="9" t="s">
        <v>192</v>
      </c>
      <c r="AE242" s="9" t="s">
        <v>280</v>
      </c>
      <c r="AF242" s="9" t="s">
        <v>6</v>
      </c>
      <c r="AG242" s="9" t="s">
        <v>62</v>
      </c>
      <c r="AH242" s="9" t="s">
        <v>96</v>
      </c>
      <c r="AI242" s="9" t="s">
        <v>192</v>
      </c>
      <c r="AJ242" s="9" t="s">
        <v>141</v>
      </c>
      <c r="AK242" s="12">
        <v>2.3575048172069828E-2</v>
      </c>
      <c r="AL242" s="12">
        <v>0.26100000000000001</v>
      </c>
      <c r="AM242" s="12">
        <v>0</v>
      </c>
      <c r="AN242" s="12">
        <v>0</v>
      </c>
      <c r="AO242" s="12">
        <v>3.0157709465047301E-3</v>
      </c>
      <c r="AP242" s="12">
        <v>0.125</v>
      </c>
      <c r="AQ242" s="12">
        <v>0.42499999999999999</v>
      </c>
      <c r="AR242" s="12">
        <v>0</v>
      </c>
      <c r="AS242" s="12">
        <v>0</v>
      </c>
      <c r="AT242" s="12">
        <v>7.4999999999999997E-3</v>
      </c>
      <c r="AU242" s="11">
        <v>3935.3906950145056</v>
      </c>
      <c r="AV242" s="11">
        <v>43568.817501534126</v>
      </c>
      <c r="AW242" s="11">
        <v>0</v>
      </c>
      <c r="AX242" s="11">
        <v>0</v>
      </c>
      <c r="AY242" s="11">
        <v>503.42365515208201</v>
      </c>
      <c r="AZ242" s="11">
        <v>20866.291906865001</v>
      </c>
      <c r="BA242" s="11">
        <v>70945.392483340998</v>
      </c>
      <c r="BB242" s="11">
        <v>0</v>
      </c>
      <c r="BC242" s="11">
        <v>0</v>
      </c>
      <c r="BD242" s="11">
        <v>1251.9775144119001</v>
      </c>
    </row>
    <row r="243" spans="1:56" x14ac:dyDescent="0.25">
      <c r="A243" s="9" t="s">
        <v>2</v>
      </c>
      <c r="B243" s="9" t="s">
        <v>57</v>
      </c>
      <c r="C243" s="9" t="s">
        <v>57</v>
      </c>
      <c r="D243" s="9" t="e">
        <f>IF(C243="United States",#REF!, "")</f>
        <v>#REF!</v>
      </c>
      <c r="E243" s="9" t="s">
        <v>115</v>
      </c>
      <c r="F243" s="9" t="s">
        <v>662</v>
      </c>
      <c r="G243" s="9" t="s">
        <v>163</v>
      </c>
      <c r="H243" s="10" t="s">
        <v>4</v>
      </c>
      <c r="I243" s="10" t="s">
        <v>1783</v>
      </c>
      <c r="J243" s="11">
        <v>173893.54539172075</v>
      </c>
      <c r="K243" s="11">
        <v>173893.5454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1338.6851973922733</v>
      </c>
      <c r="V243" s="11">
        <v>27243.113043034959</v>
      </c>
      <c r="W243" s="11">
        <v>0</v>
      </c>
      <c r="X243" s="11">
        <v>0</v>
      </c>
      <c r="Y243" s="11">
        <v>301.91965051276679</v>
      </c>
      <c r="Z243" s="11">
        <v>2074.0248381148958</v>
      </c>
      <c r="AA243" s="9" t="s">
        <v>6</v>
      </c>
      <c r="AB243" s="9" t="s">
        <v>65</v>
      </c>
      <c r="AC243" s="9" t="s">
        <v>96</v>
      </c>
      <c r="AD243" s="9" t="s">
        <v>192</v>
      </c>
      <c r="AE243" s="9" t="s">
        <v>275</v>
      </c>
      <c r="AF243" s="9" t="s">
        <v>6</v>
      </c>
      <c r="AG243" s="9" t="s">
        <v>55</v>
      </c>
      <c r="AH243" s="9" t="s">
        <v>96</v>
      </c>
      <c r="AI243" s="9" t="s">
        <v>192</v>
      </c>
      <c r="AJ243" s="9" t="s">
        <v>141</v>
      </c>
      <c r="AK243" s="12">
        <v>2.3575048172069828E-2</v>
      </c>
      <c r="AL243" s="12">
        <v>0.15670000000000001</v>
      </c>
      <c r="AM243" s="12">
        <v>0</v>
      </c>
      <c r="AN243" s="12">
        <v>0</v>
      </c>
      <c r="AO243" s="12">
        <v>1.4241140580716783E-3</v>
      </c>
      <c r="AP243" s="12">
        <v>0.125</v>
      </c>
      <c r="AQ243" s="12">
        <v>0.27500000000000002</v>
      </c>
      <c r="AR243" s="12">
        <v>0</v>
      </c>
      <c r="AS243" s="12">
        <v>0</v>
      </c>
      <c r="AT243" s="12">
        <v>7.4999999999999997E-3</v>
      </c>
      <c r="AU243" s="11">
        <v>4099.5487094218279</v>
      </c>
      <c r="AV243" s="11">
        <v>27249.118562882642</v>
      </c>
      <c r="AW243" s="11">
        <v>0</v>
      </c>
      <c r="AX243" s="11">
        <v>0</v>
      </c>
      <c r="AY243" s="11">
        <v>247.64424260027502</v>
      </c>
      <c r="AZ243" s="11">
        <v>21736.693173965094</v>
      </c>
      <c r="BA243" s="11">
        <v>47820.724982723208</v>
      </c>
      <c r="BB243" s="11">
        <v>0</v>
      </c>
      <c r="BC243" s="11">
        <v>0</v>
      </c>
      <c r="BD243" s="11">
        <v>1304.2015904379057</v>
      </c>
    </row>
    <row r="244" spans="1:56" x14ac:dyDescent="0.25">
      <c r="A244" s="9" t="s">
        <v>2</v>
      </c>
      <c r="B244" s="9" t="s">
        <v>57</v>
      </c>
      <c r="C244" s="9" t="s">
        <v>57</v>
      </c>
      <c r="D244" s="9" t="e">
        <f>IF(C244="United States",#REF!, "")</f>
        <v>#REF!</v>
      </c>
      <c r="E244" s="9" t="s">
        <v>115</v>
      </c>
      <c r="F244" s="9" t="s">
        <v>1208</v>
      </c>
      <c r="G244" s="9" t="s">
        <v>273</v>
      </c>
      <c r="H244" s="10" t="s">
        <v>4</v>
      </c>
      <c r="I244" s="10" t="s">
        <v>1783</v>
      </c>
      <c r="J244" s="11">
        <v>131684.31931326</v>
      </c>
      <c r="K244" s="11">
        <v>131684.31931326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1013.7744470368351</v>
      </c>
      <c r="V244" s="11">
        <v>51636.66728933074</v>
      </c>
      <c r="W244" s="11">
        <v>0</v>
      </c>
      <c r="X244" s="11">
        <v>0</v>
      </c>
      <c r="Y244" s="11">
        <v>484.18110653283725</v>
      </c>
      <c r="Z244" s="11">
        <v>3042.2066995411442</v>
      </c>
      <c r="AA244" s="9" t="s">
        <v>6</v>
      </c>
      <c r="AB244" s="9" t="s">
        <v>69</v>
      </c>
      <c r="AC244" s="9" t="s">
        <v>96</v>
      </c>
      <c r="AD244" s="9" t="s">
        <v>192</v>
      </c>
      <c r="AE244" s="9" t="s">
        <v>280</v>
      </c>
      <c r="AF244" s="9" t="s">
        <v>6</v>
      </c>
      <c r="AG244" s="9" t="s">
        <v>62</v>
      </c>
      <c r="AH244" s="9" t="s">
        <v>96</v>
      </c>
      <c r="AI244" s="9" t="s">
        <v>192</v>
      </c>
      <c r="AJ244" s="9" t="s">
        <v>141</v>
      </c>
      <c r="AK244" s="12">
        <v>2.3575048172069828E-2</v>
      </c>
      <c r="AL244" s="12">
        <v>0.39219999999999999</v>
      </c>
      <c r="AM244" s="12">
        <v>0</v>
      </c>
      <c r="AN244" s="12">
        <v>0</v>
      </c>
      <c r="AO244" s="12">
        <v>3.0157709465047301E-3</v>
      </c>
      <c r="AP244" s="12">
        <v>0.125</v>
      </c>
      <c r="AQ244" s="12">
        <v>0.42499999999999999</v>
      </c>
      <c r="AR244" s="12">
        <v>0</v>
      </c>
      <c r="AS244" s="12">
        <v>0</v>
      </c>
      <c r="AT244" s="12">
        <v>7.4999999999999997E-3</v>
      </c>
      <c r="AU244" s="11">
        <v>3104.4641713163296</v>
      </c>
      <c r="AV244" s="11">
        <v>51646.59003466057</v>
      </c>
      <c r="AW244" s="11">
        <v>0</v>
      </c>
      <c r="AX244" s="11">
        <v>0</v>
      </c>
      <c r="AY244" s="11">
        <v>397.12974429518124</v>
      </c>
      <c r="AZ244" s="11">
        <v>16460.5399141575</v>
      </c>
      <c r="BA244" s="11">
        <v>55965.835708135499</v>
      </c>
      <c r="BB244" s="11">
        <v>0</v>
      </c>
      <c r="BC244" s="11">
        <v>0</v>
      </c>
      <c r="BD244" s="11">
        <v>987.63239484944995</v>
      </c>
    </row>
    <row r="245" spans="1:56" x14ac:dyDescent="0.25">
      <c r="A245" s="9" t="s">
        <v>2</v>
      </c>
      <c r="B245" s="9" t="s">
        <v>57</v>
      </c>
      <c r="C245" s="9" t="s">
        <v>57</v>
      </c>
      <c r="D245" s="9" t="e">
        <f>IF(C245="United States",#REF!, "")</f>
        <v>#REF!</v>
      </c>
      <c r="E245" s="9" t="s">
        <v>115</v>
      </c>
      <c r="F245" s="9" t="s">
        <v>688</v>
      </c>
      <c r="G245" s="9" t="s">
        <v>163</v>
      </c>
      <c r="H245" s="10" t="s">
        <v>4</v>
      </c>
      <c r="I245" s="10" t="s">
        <v>1783</v>
      </c>
      <c r="J245" s="11">
        <v>158666.12226614001</v>
      </c>
      <c r="K245" s="11">
        <v>158666.12226614001</v>
      </c>
      <c r="L245" s="11">
        <v>0</v>
      </c>
      <c r="M245" s="11">
        <v>1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1221.4944133263855</v>
      </c>
      <c r="V245" s="11">
        <v>62216.897260598496</v>
      </c>
      <c r="W245" s="11">
        <v>0</v>
      </c>
      <c r="X245" s="11">
        <v>0</v>
      </c>
      <c r="Y245" s="11">
        <v>583.3886604626158</v>
      </c>
      <c r="Z245" s="11">
        <v>3665.5475964453653</v>
      </c>
      <c r="AA245" s="9" t="s">
        <v>6</v>
      </c>
      <c r="AB245" s="9" t="s">
        <v>69</v>
      </c>
      <c r="AC245" s="9" t="s">
        <v>96</v>
      </c>
      <c r="AD245" s="9" t="s">
        <v>192</v>
      </c>
      <c r="AE245" s="9" t="s">
        <v>280</v>
      </c>
      <c r="AF245" s="9" t="s">
        <v>6</v>
      </c>
      <c r="AG245" s="9" t="s">
        <v>62</v>
      </c>
      <c r="AH245" s="9" t="s">
        <v>96</v>
      </c>
      <c r="AI245" s="9" t="s">
        <v>192</v>
      </c>
      <c r="AJ245" s="9" t="s">
        <v>141</v>
      </c>
      <c r="AK245" s="12">
        <v>2.3575048172069828E-2</v>
      </c>
      <c r="AL245" s="12">
        <v>0.39219999999999999</v>
      </c>
      <c r="AM245" s="12">
        <v>0</v>
      </c>
      <c r="AN245" s="12">
        <v>0</v>
      </c>
      <c r="AO245" s="12">
        <v>3.0157709465047301E-3</v>
      </c>
      <c r="AP245" s="12">
        <v>0.125</v>
      </c>
      <c r="AQ245" s="12">
        <v>0.42499999999999999</v>
      </c>
      <c r="AR245" s="12">
        <v>0</v>
      </c>
      <c r="AS245" s="12">
        <v>0</v>
      </c>
      <c r="AT245" s="12">
        <v>7.4999999999999997E-3</v>
      </c>
      <c r="AU245" s="11">
        <v>3740.561475699772</v>
      </c>
      <c r="AV245" s="11">
        <v>62228.85315278011</v>
      </c>
      <c r="AW245" s="11">
        <v>0</v>
      </c>
      <c r="AX245" s="11">
        <v>0</v>
      </c>
      <c r="AY245" s="11">
        <v>478.50068172479229</v>
      </c>
      <c r="AZ245" s="11">
        <v>19833.265283267501</v>
      </c>
      <c r="BA245" s="11">
        <v>67433.101963109497</v>
      </c>
      <c r="BB245" s="11">
        <v>0</v>
      </c>
      <c r="BC245" s="11">
        <v>0</v>
      </c>
      <c r="BD245" s="11">
        <v>1189.99591699605</v>
      </c>
    </row>
    <row r="246" spans="1:56" x14ac:dyDescent="0.25">
      <c r="A246" s="9" t="s">
        <v>2</v>
      </c>
      <c r="B246" s="9" t="s">
        <v>57</v>
      </c>
      <c r="C246" s="9" t="s">
        <v>57</v>
      </c>
      <c r="D246" s="9" t="e">
        <f>IF(C246="United States",#REF!, "")</f>
        <v>#REF!</v>
      </c>
      <c r="E246" s="9" t="s">
        <v>115</v>
      </c>
      <c r="F246" s="9" t="s">
        <v>1306</v>
      </c>
      <c r="G246" s="9" t="s">
        <v>273</v>
      </c>
      <c r="H246" s="10" t="s">
        <v>4</v>
      </c>
      <c r="I246" s="10" t="s">
        <v>1783</v>
      </c>
      <c r="J246" s="11">
        <v>157357.61811047999</v>
      </c>
      <c r="K246" s="11">
        <v>157357.61811047999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  <c r="R246" s="11">
        <v>0</v>
      </c>
      <c r="S246" s="11">
        <v>0</v>
      </c>
      <c r="T246" s="11">
        <v>0</v>
      </c>
      <c r="U246" s="11">
        <v>1211.420867107918</v>
      </c>
      <c r="V246" s="11">
        <v>61703.800529834465</v>
      </c>
      <c r="W246" s="11">
        <v>0</v>
      </c>
      <c r="X246" s="11">
        <v>0</v>
      </c>
      <c r="Y246" s="11">
        <v>578.5775106363169</v>
      </c>
      <c r="Z246" s="11">
        <v>3635.3181801451938</v>
      </c>
      <c r="AA246" s="9" t="s">
        <v>6</v>
      </c>
      <c r="AB246" s="9" t="s">
        <v>69</v>
      </c>
      <c r="AC246" s="9" t="s">
        <v>96</v>
      </c>
      <c r="AD246" s="9" t="s">
        <v>192</v>
      </c>
      <c r="AE246" s="9" t="s">
        <v>280</v>
      </c>
      <c r="AF246" s="9" t="s">
        <v>6</v>
      </c>
      <c r="AG246" s="9" t="s">
        <v>62</v>
      </c>
      <c r="AH246" s="9" t="s">
        <v>96</v>
      </c>
      <c r="AI246" s="9" t="s">
        <v>192</v>
      </c>
      <c r="AJ246" s="9" t="s">
        <v>141</v>
      </c>
      <c r="AK246" s="12">
        <v>2.3575048172069828E-2</v>
      </c>
      <c r="AL246" s="12">
        <v>0.39219999999999999</v>
      </c>
      <c r="AM246" s="12">
        <v>0</v>
      </c>
      <c r="AN246" s="12">
        <v>0</v>
      </c>
      <c r="AO246" s="12">
        <v>3.0157709465047301E-3</v>
      </c>
      <c r="AP246" s="12">
        <v>0.125</v>
      </c>
      <c r="AQ246" s="12">
        <v>0.42499999999999999</v>
      </c>
      <c r="AR246" s="12">
        <v>0</v>
      </c>
      <c r="AS246" s="12">
        <v>0</v>
      </c>
      <c r="AT246" s="12">
        <v>7.4999999999999997E-3</v>
      </c>
      <c r="AU246" s="11">
        <v>3709.7134271967334</v>
      </c>
      <c r="AV246" s="11">
        <v>61715.657822930254</v>
      </c>
      <c r="AW246" s="11">
        <v>0</v>
      </c>
      <c r="AX246" s="11">
        <v>0</v>
      </c>
      <c r="AY246" s="11">
        <v>474.5545329087721</v>
      </c>
      <c r="AZ246" s="11">
        <v>19669.702263809999</v>
      </c>
      <c r="BA246" s="11">
        <v>66876.987696953991</v>
      </c>
      <c r="BB246" s="11">
        <v>0</v>
      </c>
      <c r="BC246" s="11">
        <v>0</v>
      </c>
      <c r="BD246" s="11">
        <v>1180.1821358285999</v>
      </c>
    </row>
    <row r="247" spans="1:56" x14ac:dyDescent="0.25">
      <c r="A247" s="9" t="s">
        <v>2</v>
      </c>
      <c r="B247" s="9" t="s">
        <v>57</v>
      </c>
      <c r="C247" s="9" t="s">
        <v>57</v>
      </c>
      <c r="D247" s="9" t="e">
        <f>IF(C247="United States",#REF!, "")</f>
        <v>#REF!</v>
      </c>
      <c r="E247" s="9" t="s">
        <v>115</v>
      </c>
      <c r="F247" s="9" t="s">
        <v>702</v>
      </c>
      <c r="G247" s="9" t="s">
        <v>163</v>
      </c>
      <c r="H247" s="10" t="s">
        <v>4</v>
      </c>
      <c r="I247" s="10" t="s">
        <v>1783</v>
      </c>
      <c r="J247" s="11">
        <v>176240.51516392</v>
      </c>
      <c r="K247" s="11">
        <v>176240.51516392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1356.5772965612207</v>
      </c>
      <c r="V247" s="11">
        <v>27607.228879369264</v>
      </c>
      <c r="W247" s="11">
        <v>0</v>
      </c>
      <c r="X247" s="11">
        <v>9443.1874150235635</v>
      </c>
      <c r="Y247" s="11">
        <v>647.90456937061776</v>
      </c>
      <c r="Z247" s="11">
        <v>2568.0287449359021</v>
      </c>
      <c r="AA247" s="9" t="s">
        <v>6</v>
      </c>
      <c r="AB247" s="9" t="s">
        <v>65</v>
      </c>
      <c r="AC247" s="9" t="s">
        <v>96</v>
      </c>
      <c r="AD247" s="9" t="s">
        <v>246</v>
      </c>
      <c r="AE247" s="9" t="s">
        <v>280</v>
      </c>
      <c r="AF247" s="9" t="s">
        <v>6</v>
      </c>
      <c r="AG247" s="9" t="s">
        <v>55</v>
      </c>
      <c r="AH247" s="9" t="s">
        <v>96</v>
      </c>
      <c r="AI247" s="9" t="s">
        <v>124</v>
      </c>
      <c r="AJ247" s="9" t="s">
        <v>141</v>
      </c>
      <c r="AK247" s="12">
        <v>2.3575048172069828E-2</v>
      </c>
      <c r="AL247" s="12">
        <v>0.15670000000000001</v>
      </c>
      <c r="AM247" s="12">
        <v>0</v>
      </c>
      <c r="AN247" s="12">
        <v>5.3600000000000002E-2</v>
      </c>
      <c r="AO247" s="12">
        <v>3.0157709465047301E-3</v>
      </c>
      <c r="AP247" s="12">
        <v>0.125</v>
      </c>
      <c r="AQ247" s="12">
        <v>0.27500000000000002</v>
      </c>
      <c r="AR247" s="12">
        <v>0</v>
      </c>
      <c r="AS247" s="12">
        <v>5.5E-2</v>
      </c>
      <c r="AT247" s="12">
        <v>7.4999999999999997E-3</v>
      </c>
      <c r="AU247" s="11">
        <v>4154.8786348598169</v>
      </c>
      <c r="AV247" s="11">
        <v>27616.888726186266</v>
      </c>
      <c r="AW247" s="11">
        <v>0</v>
      </c>
      <c r="AX247" s="11">
        <v>9446.4916127861125</v>
      </c>
      <c r="AY247" s="11">
        <v>531.50102522837631</v>
      </c>
      <c r="AZ247" s="11">
        <v>22030.064395490001</v>
      </c>
      <c r="BA247" s="11">
        <v>48466.141670078003</v>
      </c>
      <c r="BB247" s="11">
        <v>0</v>
      </c>
      <c r="BC247" s="11">
        <v>9693.2283340156009</v>
      </c>
      <c r="BD247" s="11">
        <v>1321.8038637294001</v>
      </c>
    </row>
    <row r="248" spans="1:56" x14ac:dyDescent="0.25">
      <c r="A248" s="9" t="s">
        <v>2</v>
      </c>
      <c r="B248" s="9" t="s">
        <v>57</v>
      </c>
      <c r="C248" s="9" t="s">
        <v>57</v>
      </c>
      <c r="D248" s="9" t="e">
        <f>IF(C248="United States",#REF!, "")</f>
        <v>#REF!</v>
      </c>
      <c r="E248" s="9" t="s">
        <v>115</v>
      </c>
      <c r="F248" s="9" t="s">
        <v>708</v>
      </c>
      <c r="G248" s="9" t="s">
        <v>163</v>
      </c>
      <c r="H248" s="10" t="s">
        <v>4</v>
      </c>
      <c r="I248" s="10" t="s">
        <v>1783</v>
      </c>
      <c r="J248" s="11">
        <v>184011.60328546003</v>
      </c>
      <c r="K248" s="11">
        <v>184011.60328546003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11">
        <v>0</v>
      </c>
      <c r="U248" s="11">
        <v>1416.485995518816</v>
      </c>
      <c r="V248" s="11">
        <v>48013.356471481944</v>
      </c>
      <c r="W248" s="11">
        <v>0</v>
      </c>
      <c r="X248" s="11">
        <v>0</v>
      </c>
      <c r="Y248" s="11">
        <v>676.51710763000551</v>
      </c>
      <c r="Z248" s="11">
        <v>3118.8108239692301</v>
      </c>
      <c r="AA248" s="9" t="s">
        <v>6</v>
      </c>
      <c r="AB248" s="9" t="s">
        <v>59</v>
      </c>
      <c r="AC248" s="9" t="s">
        <v>96</v>
      </c>
      <c r="AD248" s="9" t="s">
        <v>192</v>
      </c>
      <c r="AE248" s="9" t="s">
        <v>280</v>
      </c>
      <c r="AF248" s="9" t="s">
        <v>6</v>
      </c>
      <c r="AG248" s="9" t="s">
        <v>62</v>
      </c>
      <c r="AH248" s="9" t="s">
        <v>96</v>
      </c>
      <c r="AI248" s="9" t="s">
        <v>192</v>
      </c>
      <c r="AJ248" s="9" t="s">
        <v>141</v>
      </c>
      <c r="AK248" s="12">
        <v>2.3575048172069828E-2</v>
      </c>
      <c r="AL248" s="12">
        <v>0.26100000000000001</v>
      </c>
      <c r="AM248" s="12">
        <v>0</v>
      </c>
      <c r="AN248" s="12">
        <v>0</v>
      </c>
      <c r="AO248" s="12">
        <v>3.0157709465047301E-3</v>
      </c>
      <c r="AP248" s="12">
        <v>0.125</v>
      </c>
      <c r="AQ248" s="12">
        <v>0.42499999999999999</v>
      </c>
      <c r="AR248" s="12">
        <v>0</v>
      </c>
      <c r="AS248" s="12">
        <v>0</v>
      </c>
      <c r="AT248" s="12">
        <v>7.4999999999999997E-3</v>
      </c>
      <c r="AU248" s="11">
        <v>4338.0824116745234</v>
      </c>
      <c r="AV248" s="11">
        <v>48027.028457505068</v>
      </c>
      <c r="AW248" s="11">
        <v>0</v>
      </c>
      <c r="AX248" s="11">
        <v>0</v>
      </c>
      <c r="AY248" s="11">
        <v>554.93684700804477</v>
      </c>
      <c r="AZ248" s="11">
        <v>23001.450410682504</v>
      </c>
      <c r="BA248" s="11">
        <v>78204.931396320506</v>
      </c>
      <c r="BB248" s="11">
        <v>0</v>
      </c>
      <c r="BC248" s="11">
        <v>0</v>
      </c>
      <c r="BD248" s="11">
        <v>1380.0870246409502</v>
      </c>
    </row>
    <row r="249" spans="1:56" x14ac:dyDescent="0.25">
      <c r="A249" s="9" t="s">
        <v>2</v>
      </c>
      <c r="B249" s="9" t="s">
        <v>57</v>
      </c>
      <c r="C249" s="9" t="s">
        <v>57</v>
      </c>
      <c r="D249" s="9" t="e">
        <f>IF(C249="United States",#REF!, "")</f>
        <v>#REF!</v>
      </c>
      <c r="E249" s="9" t="s">
        <v>115</v>
      </c>
      <c r="F249" s="9" t="s">
        <v>1324</v>
      </c>
      <c r="G249" s="9" t="s">
        <v>273</v>
      </c>
      <c r="H249" s="10" t="s">
        <v>4</v>
      </c>
      <c r="I249" s="10" t="s">
        <v>1807</v>
      </c>
      <c r="J249" s="11">
        <v>206181.00201984</v>
      </c>
      <c r="K249" s="11">
        <v>206181.00201984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1">
        <v>0</v>
      </c>
      <c r="R249" s="11">
        <v>0</v>
      </c>
      <c r="S249" s="11">
        <v>0</v>
      </c>
      <c r="T249" s="11">
        <v>0</v>
      </c>
      <c r="U249" s="11">
        <v>1587.141770891885</v>
      </c>
      <c r="V249" s="11">
        <v>53797.922363997655</v>
      </c>
      <c r="W249" s="11">
        <v>0</v>
      </c>
      <c r="X249" s="11">
        <v>0</v>
      </c>
      <c r="Y249" s="11">
        <v>758.02271511287938</v>
      </c>
      <c r="Z249" s="11">
        <v>3494.5597414242657</v>
      </c>
      <c r="AA249" s="9" t="s">
        <v>6</v>
      </c>
      <c r="AB249" s="9" t="s">
        <v>59</v>
      </c>
      <c r="AC249" s="9" t="s">
        <v>96</v>
      </c>
      <c r="AD249" s="9" t="s">
        <v>192</v>
      </c>
      <c r="AE249" s="9" t="s">
        <v>280</v>
      </c>
      <c r="AF249" s="9" t="s">
        <v>6</v>
      </c>
      <c r="AG249" s="9" t="s">
        <v>62</v>
      </c>
      <c r="AH249" s="9" t="s">
        <v>96</v>
      </c>
      <c r="AI249" s="9" t="s">
        <v>192</v>
      </c>
      <c r="AJ249" s="9" t="s">
        <v>141</v>
      </c>
      <c r="AK249" s="12">
        <v>2.3575048172069828E-2</v>
      </c>
      <c r="AL249" s="12">
        <v>0.26100000000000001</v>
      </c>
      <c r="AM249" s="12">
        <v>0</v>
      </c>
      <c r="AN249" s="12">
        <v>0</v>
      </c>
      <c r="AO249" s="12">
        <v>3.0157709465047301E-3</v>
      </c>
      <c r="AP249" s="12">
        <v>0.125</v>
      </c>
      <c r="AQ249" s="12">
        <v>0.42499999999999999</v>
      </c>
      <c r="AR249" s="12">
        <v>0</v>
      </c>
      <c r="AS249" s="12">
        <v>0</v>
      </c>
      <c r="AT249" s="12">
        <v>7.4999999999999997E-3</v>
      </c>
      <c r="AU249" s="11">
        <v>4860.727054783355</v>
      </c>
      <c r="AV249" s="11">
        <v>53813.241527178245</v>
      </c>
      <c r="AW249" s="11">
        <v>0</v>
      </c>
      <c r="AX249" s="11">
        <v>0</v>
      </c>
      <c r="AY249" s="11">
        <v>621.79467561266654</v>
      </c>
      <c r="AZ249" s="11">
        <v>25772.62525248</v>
      </c>
      <c r="BA249" s="11">
        <v>87626.925858432005</v>
      </c>
      <c r="BB249" s="11">
        <v>0</v>
      </c>
      <c r="BC249" s="11">
        <v>0</v>
      </c>
      <c r="BD249" s="11">
        <v>1546.3575151487998</v>
      </c>
    </row>
    <row r="250" spans="1:56" x14ac:dyDescent="0.25">
      <c r="A250" s="9" t="s">
        <v>2</v>
      </c>
      <c r="B250" s="9" t="s">
        <v>57</v>
      </c>
      <c r="C250" s="9" t="s">
        <v>57</v>
      </c>
      <c r="D250" s="9" t="e">
        <f>IF(C250="United States",#REF!, "")</f>
        <v>#REF!</v>
      </c>
      <c r="E250" s="9" t="s">
        <v>104</v>
      </c>
      <c r="F250" s="9" t="s">
        <v>304</v>
      </c>
      <c r="G250" s="9" t="s">
        <v>255</v>
      </c>
      <c r="H250" s="10" t="s">
        <v>4</v>
      </c>
      <c r="I250" s="10" t="s">
        <v>1783</v>
      </c>
      <c r="J250" s="11">
        <v>40331.03</v>
      </c>
      <c r="K250" s="11">
        <v>40331.03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11">
        <v>0</v>
      </c>
      <c r="U250" s="11">
        <v>805.77927920985962</v>
      </c>
      <c r="V250" s="11">
        <v>15801.331665305348</v>
      </c>
      <c r="W250" s="11">
        <v>0</v>
      </c>
      <c r="X250" s="11">
        <v>0</v>
      </c>
      <c r="Y250" s="11">
        <v>864.29125148479102</v>
      </c>
      <c r="Z250" s="11">
        <v>1003.1448363634008</v>
      </c>
      <c r="AA250" s="9" t="s">
        <v>31</v>
      </c>
      <c r="AB250" s="9" t="s">
        <v>69</v>
      </c>
      <c r="AC250" s="9" t="s">
        <v>96</v>
      </c>
      <c r="AD250" s="9" t="s">
        <v>192</v>
      </c>
      <c r="AE250" s="9" t="s">
        <v>271</v>
      </c>
      <c r="AF250" s="9" t="s">
        <v>31</v>
      </c>
      <c r="AG250" s="9" t="s">
        <v>62</v>
      </c>
      <c r="AH250" s="9" t="s">
        <v>96</v>
      </c>
      <c r="AI250" s="9" t="s">
        <v>192</v>
      </c>
      <c r="AJ250" s="9" t="s">
        <v>128</v>
      </c>
      <c r="AK250" s="12">
        <v>4.9114683691812142E-2</v>
      </c>
      <c r="AL250" s="12">
        <v>0.39219999999999999</v>
      </c>
      <c r="AM250" s="12">
        <v>0</v>
      </c>
      <c r="AN250" s="12">
        <v>0</v>
      </c>
      <c r="AO250" s="12">
        <v>1.7591997187944262E-2</v>
      </c>
      <c r="AP250" s="12">
        <v>7.4999999999999997E-2</v>
      </c>
      <c r="AQ250" s="12">
        <v>0.42499999999999999</v>
      </c>
      <c r="AR250" s="12">
        <v>0</v>
      </c>
      <c r="AS250" s="12">
        <v>0</v>
      </c>
      <c r="AT250" s="12">
        <v>2.5000000000000001E-2</v>
      </c>
      <c r="AU250" s="11">
        <v>1980.8457814149863</v>
      </c>
      <c r="AV250" s="11">
        <v>15817.829965999999</v>
      </c>
      <c r="AW250" s="11">
        <v>0</v>
      </c>
      <c r="AX250" s="11">
        <v>0</v>
      </c>
      <c r="AY250" s="11">
        <v>709.50336634689563</v>
      </c>
      <c r="AZ250" s="11">
        <v>3024.8272499999998</v>
      </c>
      <c r="BA250" s="11">
        <v>17140.687749999997</v>
      </c>
      <c r="BB250" s="11">
        <v>0</v>
      </c>
      <c r="BC250" s="11">
        <v>0</v>
      </c>
      <c r="BD250" s="11">
        <v>1008.27575</v>
      </c>
    </row>
    <row r="251" spans="1:56" x14ac:dyDescent="0.25">
      <c r="A251" s="9" t="s">
        <v>2</v>
      </c>
      <c r="B251" s="9" t="s">
        <v>57</v>
      </c>
      <c r="C251" s="9" t="s">
        <v>57</v>
      </c>
      <c r="D251" s="9" t="e">
        <f>IF(C251="United States",#REF!, "")</f>
        <v>#REF!</v>
      </c>
      <c r="E251" s="9" t="s">
        <v>110</v>
      </c>
      <c r="F251" s="9" t="s">
        <v>1574</v>
      </c>
      <c r="G251" s="9" t="s">
        <v>261</v>
      </c>
      <c r="H251" s="10" t="s">
        <v>4</v>
      </c>
      <c r="I251" s="10" t="s">
        <v>1807</v>
      </c>
      <c r="J251" s="11">
        <v>1120448.3500000001</v>
      </c>
      <c r="K251" s="11">
        <v>1075690.375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8281.2245283684424</v>
      </c>
      <c r="V251" s="11">
        <v>421804.70909429906</v>
      </c>
      <c r="W251" s="11">
        <v>0</v>
      </c>
      <c r="X251" s="11">
        <v>0</v>
      </c>
      <c r="Y251" s="11">
        <v>3955.132689832551</v>
      </c>
      <c r="Z251" s="11">
        <v>21378.56094915123</v>
      </c>
      <c r="AA251" s="9" t="s">
        <v>6</v>
      </c>
      <c r="AB251" s="9" t="s">
        <v>69</v>
      </c>
      <c r="AC251" s="9" t="s">
        <v>96</v>
      </c>
      <c r="AD251" s="9" t="s">
        <v>192</v>
      </c>
      <c r="AE251" s="9" t="s">
        <v>280</v>
      </c>
      <c r="AF251" s="9" t="s">
        <v>6</v>
      </c>
      <c r="AG251" s="9" t="s">
        <v>62</v>
      </c>
      <c r="AH251" s="9" t="s">
        <v>96</v>
      </c>
      <c r="AI251" s="9" t="s">
        <v>192</v>
      </c>
      <c r="AJ251" s="9" t="s">
        <v>128</v>
      </c>
      <c r="AK251" s="12">
        <v>2.3575048172069828E-2</v>
      </c>
      <c r="AL251" s="12">
        <v>0.39219999999999999</v>
      </c>
      <c r="AM251" s="12">
        <v>0</v>
      </c>
      <c r="AN251" s="12">
        <v>0</v>
      </c>
      <c r="AO251" s="12">
        <v>3.0157709465047301E-3</v>
      </c>
      <c r="AP251" s="12">
        <v>0.125</v>
      </c>
      <c r="AQ251" s="12">
        <v>0.42499999999999999</v>
      </c>
      <c r="AR251" s="12">
        <v>0</v>
      </c>
      <c r="AS251" s="12">
        <v>0</v>
      </c>
      <c r="AT251" s="12">
        <v>2.5000000000000001E-2</v>
      </c>
      <c r="AU251" s="11">
        <v>26414.623825566159</v>
      </c>
      <c r="AV251" s="11">
        <v>439439.84287000005</v>
      </c>
      <c r="AW251" s="11">
        <v>0</v>
      </c>
      <c r="AX251" s="11">
        <v>0</v>
      </c>
      <c r="AY251" s="11">
        <v>3379.0155809891635</v>
      </c>
      <c r="AZ251" s="11">
        <v>140056.04375000001</v>
      </c>
      <c r="BA251" s="11">
        <v>476190.54875000002</v>
      </c>
      <c r="BB251" s="11">
        <v>0</v>
      </c>
      <c r="BC251" s="11">
        <v>0</v>
      </c>
      <c r="BD251" s="11">
        <v>28011.208750000005</v>
      </c>
    </row>
    <row r="252" spans="1:56" x14ac:dyDescent="0.25">
      <c r="A252" s="9" t="s">
        <v>2</v>
      </c>
      <c r="B252" s="9" t="s">
        <v>57</v>
      </c>
      <c r="C252" s="9" t="s">
        <v>57</v>
      </c>
      <c r="D252" s="9" t="e">
        <f>IF(C252="United States",#REF!, "")</f>
        <v>#REF!</v>
      </c>
      <c r="E252" s="9" t="s">
        <v>115</v>
      </c>
      <c r="F252" s="9" t="s">
        <v>714</v>
      </c>
      <c r="G252" s="9" t="s">
        <v>163</v>
      </c>
      <c r="H252" s="10" t="s">
        <v>4</v>
      </c>
      <c r="I252" s="10" t="s">
        <v>1783</v>
      </c>
      <c r="J252" s="11">
        <v>198025.98905867481</v>
      </c>
      <c r="K252" s="11">
        <v>198025.98910000001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1524.5071595898044</v>
      </c>
      <c r="V252" s="11">
        <v>77650.871167678095</v>
      </c>
      <c r="W252" s="11">
        <v>0</v>
      </c>
      <c r="X252" s="11">
        <v>0</v>
      </c>
      <c r="Y252" s="11">
        <v>728.10827458211156</v>
      </c>
      <c r="Z252" s="11">
        <v>4574.8498672052228</v>
      </c>
      <c r="AA252" s="9" t="s">
        <v>6</v>
      </c>
      <c r="AB252" s="9" t="s">
        <v>69</v>
      </c>
      <c r="AC252" s="9" t="s">
        <v>96</v>
      </c>
      <c r="AD252" s="9" t="s">
        <v>192</v>
      </c>
      <c r="AE252" s="9" t="s">
        <v>280</v>
      </c>
      <c r="AF252" s="9" t="s">
        <v>6</v>
      </c>
      <c r="AG252" s="9" t="s">
        <v>62</v>
      </c>
      <c r="AH252" s="9" t="s">
        <v>96</v>
      </c>
      <c r="AI252" s="9" t="s">
        <v>192</v>
      </c>
      <c r="AJ252" s="9" t="s">
        <v>141</v>
      </c>
      <c r="AK252" s="12">
        <v>2.3575048172069828E-2</v>
      </c>
      <c r="AL252" s="12">
        <v>0.39219999999999999</v>
      </c>
      <c r="AM252" s="12">
        <v>0</v>
      </c>
      <c r="AN252" s="12">
        <v>0</v>
      </c>
      <c r="AO252" s="12">
        <v>3.0157709465047301E-3</v>
      </c>
      <c r="AP252" s="12">
        <v>0.125</v>
      </c>
      <c r="AQ252" s="12">
        <v>0.42499999999999999</v>
      </c>
      <c r="AR252" s="12">
        <v>0</v>
      </c>
      <c r="AS252" s="12">
        <v>0</v>
      </c>
      <c r="AT252" s="12">
        <v>7.4999999999999997E-3</v>
      </c>
      <c r="AU252" s="11">
        <v>4668.4722313800312</v>
      </c>
      <c r="AV252" s="11">
        <v>77665.792908812262</v>
      </c>
      <c r="AW252" s="11">
        <v>0</v>
      </c>
      <c r="AX252" s="11">
        <v>0</v>
      </c>
      <c r="AY252" s="11">
        <v>597.20102445601503</v>
      </c>
      <c r="AZ252" s="11">
        <v>24753.248632334351</v>
      </c>
      <c r="BA252" s="11">
        <v>84161.045349936787</v>
      </c>
      <c r="BB252" s="11">
        <v>0</v>
      </c>
      <c r="BC252" s="11">
        <v>0</v>
      </c>
      <c r="BD252" s="11">
        <v>1485.194917940061</v>
      </c>
    </row>
    <row r="253" spans="1:56" x14ac:dyDescent="0.25">
      <c r="A253" s="9" t="s">
        <v>2</v>
      </c>
      <c r="B253" s="9" t="s">
        <v>57</v>
      </c>
      <c r="C253" s="9" t="s">
        <v>57</v>
      </c>
      <c r="D253" s="9" t="e">
        <f>IF(C253="United States",#REF!, "")</f>
        <v>#REF!</v>
      </c>
      <c r="E253" s="9" t="s">
        <v>115</v>
      </c>
      <c r="F253" s="9" t="s">
        <v>1256</v>
      </c>
      <c r="G253" s="9" t="s">
        <v>273</v>
      </c>
      <c r="H253" s="10" t="s">
        <v>4</v>
      </c>
      <c r="I253" s="10" t="s">
        <v>1783</v>
      </c>
      <c r="J253" s="11">
        <v>179116.39323883998</v>
      </c>
      <c r="K253" s="11">
        <v>179116.39323884004</v>
      </c>
      <c r="L253" s="11">
        <v>0</v>
      </c>
      <c r="M253" s="11">
        <v>1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  <c r="U253" s="11">
        <v>1378.9312460124679</v>
      </c>
      <c r="V253" s="11">
        <v>70235.952556635049</v>
      </c>
      <c r="W253" s="11">
        <v>0</v>
      </c>
      <c r="X253" s="11">
        <v>0</v>
      </c>
      <c r="Y253" s="11">
        <v>658.58086922441623</v>
      </c>
      <c r="Z253" s="11">
        <v>4137.9952780298627</v>
      </c>
      <c r="AA253" s="9" t="s">
        <v>6</v>
      </c>
      <c r="AB253" s="9" t="s">
        <v>69</v>
      </c>
      <c r="AC253" s="9" t="s">
        <v>96</v>
      </c>
      <c r="AD253" s="9" t="s">
        <v>192</v>
      </c>
      <c r="AE253" s="9" t="s">
        <v>280</v>
      </c>
      <c r="AF253" s="9" t="s">
        <v>6</v>
      </c>
      <c r="AG253" s="9" t="s">
        <v>62</v>
      </c>
      <c r="AH253" s="9" t="s">
        <v>96</v>
      </c>
      <c r="AI253" s="9" t="s">
        <v>192</v>
      </c>
      <c r="AJ253" s="9" t="s">
        <v>141</v>
      </c>
      <c r="AK253" s="12">
        <v>2.3575048172069828E-2</v>
      </c>
      <c r="AL253" s="12">
        <v>0.39219999999999999</v>
      </c>
      <c r="AM253" s="12">
        <v>0</v>
      </c>
      <c r="AN253" s="12">
        <v>0</v>
      </c>
      <c r="AO253" s="12">
        <v>3.0157709465047301E-3</v>
      </c>
      <c r="AP253" s="12">
        <v>0.125</v>
      </c>
      <c r="AQ253" s="12">
        <v>0.42499999999999999</v>
      </c>
      <c r="AR253" s="12">
        <v>0</v>
      </c>
      <c r="AS253" s="12">
        <v>0</v>
      </c>
      <c r="AT253" s="12">
        <v>7.4999999999999997E-3</v>
      </c>
      <c r="AU253" s="11">
        <v>4222.6775990130554</v>
      </c>
      <c r="AV253" s="11">
        <v>70249.449428273045</v>
      </c>
      <c r="AW253" s="11">
        <v>0</v>
      </c>
      <c r="AX253" s="11">
        <v>0</v>
      </c>
      <c r="AY253" s="11">
        <v>540.17401477240992</v>
      </c>
      <c r="AZ253" s="11">
        <v>22389.549154854998</v>
      </c>
      <c r="BA253" s="11">
        <v>76124.467126506992</v>
      </c>
      <c r="BB253" s="11">
        <v>0</v>
      </c>
      <c r="BC253" s="11">
        <v>0</v>
      </c>
      <c r="BD253" s="11">
        <v>1343.3729492912998</v>
      </c>
    </row>
    <row r="254" spans="1:56" x14ac:dyDescent="0.25">
      <c r="A254" s="9" t="s">
        <v>2</v>
      </c>
      <c r="B254" s="9" t="s">
        <v>57</v>
      </c>
      <c r="C254" s="9" t="s">
        <v>57</v>
      </c>
      <c r="D254" s="9" t="e">
        <f>IF(C254="United States",#REF!, "")</f>
        <v>#REF!</v>
      </c>
      <c r="E254" s="9" t="s">
        <v>115</v>
      </c>
      <c r="F254" s="9" t="s">
        <v>720</v>
      </c>
      <c r="G254" s="9" t="s">
        <v>163</v>
      </c>
      <c r="H254" s="10" t="s">
        <v>4</v>
      </c>
      <c r="I254" s="10" t="s">
        <v>1807</v>
      </c>
      <c r="J254" s="11">
        <v>161431.05502477998</v>
      </c>
      <c r="K254" s="11">
        <v>161431.05502477998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1242.7803051706242</v>
      </c>
      <c r="V254" s="11">
        <v>63301.095543885553</v>
      </c>
      <c r="W254" s="11">
        <v>0</v>
      </c>
      <c r="X254" s="11">
        <v>0</v>
      </c>
      <c r="Y254" s="11">
        <v>593.55485344252941</v>
      </c>
      <c r="Z254" s="11">
        <v>3729.4238195673388</v>
      </c>
      <c r="AA254" s="9" t="s">
        <v>6</v>
      </c>
      <c r="AB254" s="9" t="s">
        <v>69</v>
      </c>
      <c r="AC254" s="9" t="s">
        <v>96</v>
      </c>
      <c r="AD254" s="9" t="s">
        <v>192</v>
      </c>
      <c r="AE254" s="9" t="s">
        <v>280</v>
      </c>
      <c r="AF254" s="9" t="s">
        <v>6</v>
      </c>
      <c r="AG254" s="9" t="s">
        <v>62</v>
      </c>
      <c r="AH254" s="9" t="s">
        <v>96</v>
      </c>
      <c r="AI254" s="9" t="s">
        <v>192</v>
      </c>
      <c r="AJ254" s="9" t="s">
        <v>141</v>
      </c>
      <c r="AK254" s="12">
        <v>2.3575048172069828E-2</v>
      </c>
      <c r="AL254" s="12">
        <v>0.39219999999999999</v>
      </c>
      <c r="AM254" s="12">
        <v>0</v>
      </c>
      <c r="AN254" s="12">
        <v>0</v>
      </c>
      <c r="AO254" s="12">
        <v>3.0157709465047301E-3</v>
      </c>
      <c r="AP254" s="12">
        <v>0.125</v>
      </c>
      <c r="AQ254" s="12">
        <v>0.42499999999999999</v>
      </c>
      <c r="AR254" s="12">
        <v>0</v>
      </c>
      <c r="AS254" s="12">
        <v>0</v>
      </c>
      <c r="AT254" s="12">
        <v>7.4999999999999997E-3</v>
      </c>
      <c r="AU254" s="11">
        <v>3805.7448986772433</v>
      </c>
      <c r="AV254" s="11">
        <v>63313.259780718712</v>
      </c>
      <c r="AW254" s="11">
        <v>0</v>
      </c>
      <c r="AX254" s="11">
        <v>0</v>
      </c>
      <c r="AY254" s="11">
        <v>486.83908560733789</v>
      </c>
      <c r="AZ254" s="11">
        <v>20178.881878097498</v>
      </c>
      <c r="BA254" s="11">
        <v>68608.19838553149</v>
      </c>
      <c r="BB254" s="11">
        <v>0</v>
      </c>
      <c r="BC254" s="11">
        <v>0</v>
      </c>
      <c r="BD254" s="11">
        <v>1210.7329126858499</v>
      </c>
    </row>
    <row r="255" spans="1:56" x14ac:dyDescent="0.25">
      <c r="A255" s="9" t="s">
        <v>2</v>
      </c>
      <c r="B255" s="9" t="s">
        <v>57</v>
      </c>
      <c r="C255" s="9" t="s">
        <v>57</v>
      </c>
      <c r="D255" s="9" t="e">
        <f>IF(C255="United States",#REF!, "")</f>
        <v>#REF!</v>
      </c>
      <c r="E255" s="9" t="s">
        <v>115</v>
      </c>
      <c r="F255" s="9" t="s">
        <v>1328</v>
      </c>
      <c r="G255" s="9" t="s">
        <v>273</v>
      </c>
      <c r="H255" s="10" t="s">
        <v>4</v>
      </c>
      <c r="I255" s="10" t="s">
        <v>1783</v>
      </c>
      <c r="J255" s="11">
        <v>133244.4516043</v>
      </c>
      <c r="K255" s="11">
        <v>133244.4516043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1025.785157643091</v>
      </c>
      <c r="V255" s="11">
        <v>52248.433613976667</v>
      </c>
      <c r="W255" s="11">
        <v>0</v>
      </c>
      <c r="X255" s="11">
        <v>0</v>
      </c>
      <c r="Y255" s="11">
        <v>489.91745071529374</v>
      </c>
      <c r="Z255" s="11">
        <v>3078.2492969644736</v>
      </c>
      <c r="AA255" s="9" t="s">
        <v>6</v>
      </c>
      <c r="AB255" s="9" t="s">
        <v>69</v>
      </c>
      <c r="AC255" s="9" t="s">
        <v>96</v>
      </c>
      <c r="AD255" s="9" t="s">
        <v>192</v>
      </c>
      <c r="AE255" s="9" t="s">
        <v>280</v>
      </c>
      <c r="AF255" s="9" t="s">
        <v>6</v>
      </c>
      <c r="AG255" s="9" t="s">
        <v>62</v>
      </c>
      <c r="AH255" s="9" t="s">
        <v>96</v>
      </c>
      <c r="AI255" s="9" t="s">
        <v>192</v>
      </c>
      <c r="AJ255" s="9" t="s">
        <v>141</v>
      </c>
      <c r="AK255" s="12">
        <v>2.3575048172069828E-2</v>
      </c>
      <c r="AL255" s="12">
        <v>0.39219999999999999</v>
      </c>
      <c r="AM255" s="12">
        <v>0</v>
      </c>
      <c r="AN255" s="12">
        <v>0</v>
      </c>
      <c r="AO255" s="12">
        <v>3.0157709465047301E-3</v>
      </c>
      <c r="AP255" s="12">
        <v>0.125</v>
      </c>
      <c r="AQ255" s="12">
        <v>0.42499999999999999</v>
      </c>
      <c r="AR255" s="12">
        <v>0</v>
      </c>
      <c r="AS255" s="12">
        <v>0</v>
      </c>
      <c r="AT255" s="12">
        <v>7.4999999999999997E-3</v>
      </c>
      <c r="AU255" s="11">
        <v>3141.2443652323996</v>
      </c>
      <c r="AV255" s="11">
        <v>52258.473919206459</v>
      </c>
      <c r="AW255" s="11">
        <v>0</v>
      </c>
      <c r="AX255" s="11">
        <v>0</v>
      </c>
      <c r="AY255" s="11">
        <v>401.83474593120354</v>
      </c>
      <c r="AZ255" s="11">
        <v>16655.5564505375</v>
      </c>
      <c r="BA255" s="11">
        <v>56628.8919318275</v>
      </c>
      <c r="BB255" s="11">
        <v>0</v>
      </c>
      <c r="BC255" s="11">
        <v>0</v>
      </c>
      <c r="BD255" s="11">
        <v>999.33338703225002</v>
      </c>
    </row>
    <row r="256" spans="1:56" x14ac:dyDescent="0.25">
      <c r="A256" s="9" t="s">
        <v>2</v>
      </c>
      <c r="B256" s="9" t="s">
        <v>57</v>
      </c>
      <c r="C256" s="9" t="s">
        <v>57</v>
      </c>
      <c r="D256" s="9" t="e">
        <f>IF(C256="United States",#REF!, "")</f>
        <v>#REF!</v>
      </c>
      <c r="E256" s="9" t="s">
        <v>115</v>
      </c>
      <c r="F256" s="9" t="s">
        <v>710</v>
      </c>
      <c r="G256" s="9" t="s">
        <v>163</v>
      </c>
      <c r="H256" s="10" t="s">
        <v>4</v>
      </c>
      <c r="I256" s="10" t="s">
        <v>1807</v>
      </c>
      <c r="J256" s="11">
        <v>323605.02230171999</v>
      </c>
      <c r="K256" s="11">
        <v>323605.02230171999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2491.3360631791311</v>
      </c>
      <c r="V256" s="11">
        <v>126896.36415309808</v>
      </c>
      <c r="W256" s="11">
        <v>0</v>
      </c>
      <c r="X256" s="11">
        <v>17342.287400831352</v>
      </c>
      <c r="Y256" s="11">
        <v>1189.8680770076712</v>
      </c>
      <c r="Z256" s="11">
        <v>8289.5018478333077</v>
      </c>
      <c r="AA256" s="9" t="s">
        <v>6</v>
      </c>
      <c r="AB256" s="9" t="s">
        <v>69</v>
      </c>
      <c r="AC256" s="9" t="s">
        <v>96</v>
      </c>
      <c r="AD256" s="9" t="s">
        <v>246</v>
      </c>
      <c r="AE256" s="9" t="s">
        <v>280</v>
      </c>
      <c r="AF256" s="9" t="s">
        <v>6</v>
      </c>
      <c r="AG256" s="9" t="s">
        <v>62</v>
      </c>
      <c r="AH256" s="9" t="s">
        <v>96</v>
      </c>
      <c r="AI256" s="9" t="s">
        <v>124</v>
      </c>
      <c r="AJ256" s="9" t="s">
        <v>141</v>
      </c>
      <c r="AK256" s="12">
        <v>2.3575048172069828E-2</v>
      </c>
      <c r="AL256" s="12">
        <v>0.39219999999999999</v>
      </c>
      <c r="AM256" s="12">
        <v>0</v>
      </c>
      <c r="AN256" s="12">
        <v>5.3600000000000002E-2</v>
      </c>
      <c r="AO256" s="12">
        <v>3.0157709465047301E-3</v>
      </c>
      <c r="AP256" s="12">
        <v>0.125</v>
      </c>
      <c r="AQ256" s="12">
        <v>0.42499999999999999</v>
      </c>
      <c r="AR256" s="12">
        <v>0</v>
      </c>
      <c r="AS256" s="12">
        <v>5.5E-2</v>
      </c>
      <c r="AT256" s="12">
        <v>7.4999999999999997E-3</v>
      </c>
      <c r="AU256" s="11">
        <v>7629.0039894867796</v>
      </c>
      <c r="AV256" s="11">
        <v>126917.88974673458</v>
      </c>
      <c r="AW256" s="11">
        <v>0</v>
      </c>
      <c r="AX256" s="11">
        <v>17345.229195372191</v>
      </c>
      <c r="AY256" s="11">
        <v>975.9186244005424</v>
      </c>
      <c r="AZ256" s="11">
        <v>40450.627787714999</v>
      </c>
      <c r="BA256" s="11">
        <v>137532.13447823099</v>
      </c>
      <c r="BB256" s="11">
        <v>0</v>
      </c>
      <c r="BC256" s="11">
        <v>17798.2762265946</v>
      </c>
      <c r="BD256" s="11">
        <v>2427.0376672629</v>
      </c>
    </row>
    <row r="257" spans="1:56" x14ac:dyDescent="0.25">
      <c r="A257" s="9" t="s">
        <v>2</v>
      </c>
      <c r="B257" s="9" t="s">
        <v>57</v>
      </c>
      <c r="C257" s="9" t="s">
        <v>57</v>
      </c>
      <c r="D257" s="9" t="e">
        <f>IF(C257="United States",#REF!, "")</f>
        <v>#REF!</v>
      </c>
      <c r="E257" s="9" t="s">
        <v>115</v>
      </c>
      <c r="F257" s="9" t="s">
        <v>1326</v>
      </c>
      <c r="G257" s="9" t="s">
        <v>273</v>
      </c>
      <c r="H257" s="10" t="s">
        <v>4</v>
      </c>
      <c r="I257" s="10" t="s">
        <v>1807</v>
      </c>
      <c r="J257" s="11">
        <v>283858.70985490002</v>
      </c>
      <c r="K257" s="11">
        <v>283858.70985490002</v>
      </c>
      <c r="L257" s="11">
        <v>0</v>
      </c>
      <c r="M257" s="11">
        <v>0</v>
      </c>
      <c r="N257" s="11">
        <v>0</v>
      </c>
      <c r="O257" s="11">
        <v>1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2185.2921298486276</v>
      </c>
      <c r="V257" s="11">
        <v>111307.99653592618</v>
      </c>
      <c r="W257" s="11">
        <v>0</v>
      </c>
      <c r="X257" s="11">
        <v>0</v>
      </c>
      <c r="Y257" s="11">
        <v>1043.7007606773543</v>
      </c>
      <c r="Z257" s="11">
        <v>6557.780556919548</v>
      </c>
      <c r="AA257" s="9" t="s">
        <v>6</v>
      </c>
      <c r="AB257" s="9" t="s">
        <v>69</v>
      </c>
      <c r="AC257" s="9" t="s">
        <v>96</v>
      </c>
      <c r="AD257" s="9" t="s">
        <v>192</v>
      </c>
      <c r="AE257" s="9" t="s">
        <v>280</v>
      </c>
      <c r="AF257" s="9" t="s">
        <v>6</v>
      </c>
      <c r="AG257" s="9" t="s">
        <v>62</v>
      </c>
      <c r="AH257" s="9" t="s">
        <v>96</v>
      </c>
      <c r="AI257" s="9" t="s">
        <v>192</v>
      </c>
      <c r="AJ257" s="9" t="s">
        <v>141</v>
      </c>
      <c r="AK257" s="12">
        <v>2.3575048172069828E-2</v>
      </c>
      <c r="AL257" s="12">
        <v>0.39219999999999999</v>
      </c>
      <c r="AM257" s="12">
        <v>0</v>
      </c>
      <c r="AN257" s="12">
        <v>0</v>
      </c>
      <c r="AO257" s="12">
        <v>3.0157709465047301E-3</v>
      </c>
      <c r="AP257" s="12">
        <v>0.125</v>
      </c>
      <c r="AQ257" s="12">
        <v>0.42499999999999999</v>
      </c>
      <c r="AR257" s="12">
        <v>0</v>
      </c>
      <c r="AS257" s="12">
        <v>0</v>
      </c>
      <c r="AT257" s="12">
        <v>7.4999999999999997E-3</v>
      </c>
      <c r="AU257" s="11">
        <v>6691.9827588908602</v>
      </c>
      <c r="AV257" s="11">
        <v>111329.38600509179</v>
      </c>
      <c r="AW257" s="11">
        <v>0</v>
      </c>
      <c r="AX257" s="11">
        <v>0</v>
      </c>
      <c r="AY257" s="11">
        <v>856.05285009272336</v>
      </c>
      <c r="AZ257" s="11">
        <v>35482.338731862503</v>
      </c>
      <c r="BA257" s="11">
        <v>120639.95168833251</v>
      </c>
      <c r="BB257" s="11">
        <v>0</v>
      </c>
      <c r="BC257" s="11">
        <v>0</v>
      </c>
      <c r="BD257" s="11">
        <v>2128.9403239117501</v>
      </c>
    </row>
    <row r="258" spans="1:56" x14ac:dyDescent="0.25">
      <c r="A258" s="9" t="s">
        <v>2</v>
      </c>
      <c r="B258" s="9" t="s">
        <v>57</v>
      </c>
      <c r="C258" s="9" t="s">
        <v>57</v>
      </c>
      <c r="D258" s="9" t="e">
        <f>IF(C258="United States",#REF!, "")</f>
        <v>#REF!</v>
      </c>
      <c r="E258" s="9" t="s">
        <v>115</v>
      </c>
      <c r="F258" s="9" t="s">
        <v>604</v>
      </c>
      <c r="G258" s="9" t="s">
        <v>163</v>
      </c>
      <c r="H258" s="10" t="s">
        <v>4</v>
      </c>
      <c r="I258" s="10" t="s">
        <v>1807</v>
      </c>
      <c r="J258" s="11">
        <v>177672.55263637481</v>
      </c>
      <c r="K258" s="11">
        <v>177672.55259999997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>
        <v>0</v>
      </c>
      <c r="U258" s="11">
        <v>1367.815809088142</v>
      </c>
      <c r="V258" s="11">
        <v>69669.787055112887</v>
      </c>
      <c r="W258" s="11">
        <v>0</v>
      </c>
      <c r="X258" s="11">
        <v>0</v>
      </c>
      <c r="Y258" s="11">
        <v>653.27210989895991</v>
      </c>
      <c r="Z258" s="11">
        <v>4104.6392817543965</v>
      </c>
      <c r="AA258" s="9" t="s">
        <v>6</v>
      </c>
      <c r="AB258" s="9" t="s">
        <v>69</v>
      </c>
      <c r="AC258" s="9" t="s">
        <v>96</v>
      </c>
      <c r="AD258" s="9" t="s">
        <v>192</v>
      </c>
      <c r="AE258" s="9" t="s">
        <v>280</v>
      </c>
      <c r="AF258" s="9" t="s">
        <v>6</v>
      </c>
      <c r="AG258" s="9" t="s">
        <v>62</v>
      </c>
      <c r="AH258" s="9" t="s">
        <v>96</v>
      </c>
      <c r="AI258" s="9" t="s">
        <v>192</v>
      </c>
      <c r="AJ258" s="9" t="s">
        <v>141</v>
      </c>
      <c r="AK258" s="12">
        <v>2.3575048172069828E-2</v>
      </c>
      <c r="AL258" s="12">
        <v>0.39219999999999999</v>
      </c>
      <c r="AM258" s="12">
        <v>0</v>
      </c>
      <c r="AN258" s="12">
        <v>0</v>
      </c>
      <c r="AO258" s="12">
        <v>3.0157709465047301E-3</v>
      </c>
      <c r="AP258" s="12">
        <v>0.125</v>
      </c>
      <c r="AQ258" s="12">
        <v>0.42499999999999999</v>
      </c>
      <c r="AR258" s="12">
        <v>0</v>
      </c>
      <c r="AS258" s="12">
        <v>0</v>
      </c>
      <c r="AT258" s="12">
        <v>7.4999999999999997E-3</v>
      </c>
      <c r="AU258" s="11">
        <v>4188.6389872571481</v>
      </c>
      <c r="AV258" s="11">
        <v>69683.175143986198</v>
      </c>
      <c r="AW258" s="11">
        <v>0</v>
      </c>
      <c r="AX258" s="11">
        <v>0</v>
      </c>
      <c r="AY258" s="11">
        <v>535.81972223211153</v>
      </c>
      <c r="AZ258" s="11">
        <v>22209.069079546851</v>
      </c>
      <c r="BA258" s="11">
        <v>75510.834870459294</v>
      </c>
      <c r="BB258" s="11">
        <v>0</v>
      </c>
      <c r="BC258" s="11">
        <v>0</v>
      </c>
      <c r="BD258" s="11">
        <v>1332.544144772811</v>
      </c>
    </row>
    <row r="259" spans="1:56" x14ac:dyDescent="0.25">
      <c r="A259" s="9" t="s">
        <v>2</v>
      </c>
      <c r="B259" s="9" t="s">
        <v>57</v>
      </c>
      <c r="C259" s="9" t="s">
        <v>57</v>
      </c>
      <c r="D259" s="9" t="e">
        <f>IF(C259="United States",#REF!, "")</f>
        <v>#REF!</v>
      </c>
      <c r="E259" s="9" t="s">
        <v>115</v>
      </c>
      <c r="F259" s="9" t="s">
        <v>602</v>
      </c>
      <c r="G259" s="9" t="s">
        <v>163</v>
      </c>
      <c r="H259" s="10" t="s">
        <v>4</v>
      </c>
      <c r="I259" s="10" t="s">
        <v>1783</v>
      </c>
      <c r="J259" s="11">
        <v>179152.44004800409</v>
      </c>
      <c r="K259" s="11">
        <v>179152.44</v>
      </c>
      <c r="L259" s="11">
        <v>0</v>
      </c>
      <c r="M259" s="11">
        <v>0</v>
      </c>
      <c r="N259" s="11">
        <v>0</v>
      </c>
      <c r="O259" s="11">
        <v>0</v>
      </c>
      <c r="P259" s="11">
        <v>0</v>
      </c>
      <c r="Q259" s="11">
        <v>0</v>
      </c>
      <c r="R259" s="11">
        <v>0</v>
      </c>
      <c r="S259" s="11">
        <v>0</v>
      </c>
      <c r="T259" s="11">
        <v>0</v>
      </c>
      <c r="U259" s="11">
        <v>1379.2087527463982</v>
      </c>
      <c r="V259" s="11">
        <v>70250.087380147714</v>
      </c>
      <c r="W259" s="11">
        <v>0</v>
      </c>
      <c r="X259" s="11">
        <v>0</v>
      </c>
      <c r="Y259" s="11">
        <v>658.71340710589232</v>
      </c>
      <c r="Z259" s="11">
        <v>4138.8280400387885</v>
      </c>
      <c r="AA259" s="9" t="s">
        <v>6</v>
      </c>
      <c r="AB259" s="9" t="s">
        <v>69</v>
      </c>
      <c r="AC259" s="9" t="s">
        <v>96</v>
      </c>
      <c r="AD259" s="9" t="s">
        <v>192</v>
      </c>
      <c r="AE259" s="9" t="s">
        <v>280</v>
      </c>
      <c r="AF259" s="9" t="s">
        <v>6</v>
      </c>
      <c r="AG259" s="9" t="s">
        <v>62</v>
      </c>
      <c r="AH259" s="9" t="s">
        <v>96</v>
      </c>
      <c r="AI259" s="9" t="s">
        <v>192</v>
      </c>
      <c r="AJ259" s="9" t="s">
        <v>141</v>
      </c>
      <c r="AK259" s="12">
        <v>2.3575048172069828E-2</v>
      </c>
      <c r="AL259" s="12">
        <v>0.39219999999999999</v>
      </c>
      <c r="AM259" s="12">
        <v>0</v>
      </c>
      <c r="AN259" s="12">
        <v>0</v>
      </c>
      <c r="AO259" s="12">
        <v>3.0157709465047301E-3</v>
      </c>
      <c r="AP259" s="12">
        <v>0.125</v>
      </c>
      <c r="AQ259" s="12">
        <v>0.42499999999999999</v>
      </c>
      <c r="AR259" s="12">
        <v>0</v>
      </c>
      <c r="AS259" s="12">
        <v>0</v>
      </c>
      <c r="AT259" s="12">
        <v>7.4999999999999997E-3</v>
      </c>
      <c r="AU259" s="11">
        <v>4223.5274042755482</v>
      </c>
      <c r="AV259" s="11">
        <v>70263.586986827198</v>
      </c>
      <c r="AW259" s="11">
        <v>0</v>
      </c>
      <c r="AX259" s="11">
        <v>0</v>
      </c>
      <c r="AY259" s="11">
        <v>540.28272369220122</v>
      </c>
      <c r="AZ259" s="11">
        <v>22394.055006000512</v>
      </c>
      <c r="BA259" s="11">
        <v>76139.787020401738</v>
      </c>
      <c r="BB259" s="11">
        <v>0</v>
      </c>
      <c r="BC259" s="11">
        <v>0</v>
      </c>
      <c r="BD259" s="11">
        <v>1343.6433003600307</v>
      </c>
    </row>
    <row r="260" spans="1:56" x14ac:dyDescent="0.25">
      <c r="A260" s="9" t="s">
        <v>2</v>
      </c>
      <c r="B260" s="9" t="s">
        <v>57</v>
      </c>
      <c r="C260" s="9" t="s">
        <v>57</v>
      </c>
      <c r="D260" s="9" t="e">
        <f>IF(C260="United States",#REF!, "")</f>
        <v>#REF!</v>
      </c>
      <c r="E260" s="9" t="s">
        <v>115</v>
      </c>
      <c r="F260" s="9" t="s">
        <v>1286</v>
      </c>
      <c r="G260" s="9" t="s">
        <v>273</v>
      </c>
      <c r="H260" s="10" t="s">
        <v>4</v>
      </c>
      <c r="I260" s="10" t="s">
        <v>1807</v>
      </c>
      <c r="J260" s="11">
        <v>284675.07030000002</v>
      </c>
      <c r="K260" s="11">
        <v>284675.06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2191.5768182705528</v>
      </c>
      <c r="V260" s="11">
        <v>111628.10754879359</v>
      </c>
      <c r="W260" s="11">
        <v>0</v>
      </c>
      <c r="X260" s="11">
        <v>0</v>
      </c>
      <c r="Y260" s="11">
        <v>1046.7023429358501</v>
      </c>
      <c r="Z260" s="11">
        <v>6576.6400983861968</v>
      </c>
      <c r="AA260" s="9" t="s">
        <v>6</v>
      </c>
      <c r="AB260" s="9" t="s">
        <v>69</v>
      </c>
      <c r="AC260" s="9" t="s">
        <v>96</v>
      </c>
      <c r="AD260" s="9" t="s">
        <v>192</v>
      </c>
      <c r="AE260" s="9" t="s">
        <v>280</v>
      </c>
      <c r="AF260" s="9" t="s">
        <v>6</v>
      </c>
      <c r="AG260" s="9" t="s">
        <v>62</v>
      </c>
      <c r="AH260" s="9" t="s">
        <v>96</v>
      </c>
      <c r="AI260" s="9" t="s">
        <v>192</v>
      </c>
      <c r="AJ260" s="9" t="s">
        <v>141</v>
      </c>
      <c r="AK260" s="12">
        <v>2.3575048172069828E-2</v>
      </c>
      <c r="AL260" s="12">
        <v>0.39219999999999999</v>
      </c>
      <c r="AM260" s="12">
        <v>0</v>
      </c>
      <c r="AN260" s="12">
        <v>0</v>
      </c>
      <c r="AO260" s="12">
        <v>3.0157709465047301E-3</v>
      </c>
      <c r="AP260" s="12">
        <v>0.125</v>
      </c>
      <c r="AQ260" s="12">
        <v>0.42499999999999999</v>
      </c>
      <c r="AR260" s="12">
        <v>0</v>
      </c>
      <c r="AS260" s="12">
        <v>0</v>
      </c>
      <c r="AT260" s="12">
        <v>7.4999999999999997E-3</v>
      </c>
      <c r="AU260" s="11">
        <v>6711.2284957098655</v>
      </c>
      <c r="AV260" s="11">
        <v>111649.56257166</v>
      </c>
      <c r="AW260" s="11">
        <v>0</v>
      </c>
      <c r="AX260" s="11">
        <v>0</v>
      </c>
      <c r="AY260" s="11">
        <v>858.51480620493169</v>
      </c>
      <c r="AZ260" s="11">
        <v>35584.383787500003</v>
      </c>
      <c r="BA260" s="11">
        <v>120986.90487750001</v>
      </c>
      <c r="BB260" s="11">
        <v>0</v>
      </c>
      <c r="BC260" s="11">
        <v>0</v>
      </c>
      <c r="BD260" s="11">
        <v>2135.0630272500002</v>
      </c>
    </row>
    <row r="261" spans="1:56" x14ac:dyDescent="0.25">
      <c r="A261" s="9" t="s">
        <v>2</v>
      </c>
      <c r="B261" s="9" t="s">
        <v>57</v>
      </c>
      <c r="C261" s="9" t="s">
        <v>57</v>
      </c>
      <c r="D261" s="9" t="e">
        <f>IF(C261="United States",#REF!, "")</f>
        <v>#REF!</v>
      </c>
      <c r="E261" s="9" t="s">
        <v>110</v>
      </c>
      <c r="F261" s="9" t="s">
        <v>1584</v>
      </c>
      <c r="G261" s="9" t="s">
        <v>261</v>
      </c>
      <c r="H261" s="10" t="s">
        <v>4</v>
      </c>
      <c r="I261" s="10" t="s">
        <v>1783</v>
      </c>
      <c r="J261" s="11">
        <v>66748.13</v>
      </c>
      <c r="K261" s="11">
        <v>66748.13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1">
        <v>0</v>
      </c>
      <c r="U261" s="11">
        <v>513.63801003446838</v>
      </c>
      <c r="V261" s="11">
        <v>3261.9348948942211</v>
      </c>
      <c r="W261" s="11">
        <v>0</v>
      </c>
      <c r="X261" s="11">
        <v>0</v>
      </c>
      <c r="Y261" s="11">
        <v>115.84307407131027</v>
      </c>
      <c r="Z261" s="11">
        <v>458.63708093080095</v>
      </c>
      <c r="AA261" s="9" t="s">
        <v>6</v>
      </c>
      <c r="AB261" s="9" t="s">
        <v>75</v>
      </c>
      <c r="AC261" s="9" t="s">
        <v>96</v>
      </c>
      <c r="AD261" s="9" t="s">
        <v>192</v>
      </c>
      <c r="AE261" s="9" t="s">
        <v>275</v>
      </c>
      <c r="AF261" s="9" t="s">
        <v>6</v>
      </c>
      <c r="AG261" s="9" t="s">
        <v>96</v>
      </c>
      <c r="AH261" s="9" t="s">
        <v>96</v>
      </c>
      <c r="AI261" s="9" t="s">
        <v>192</v>
      </c>
      <c r="AJ261" s="9" t="s">
        <v>141</v>
      </c>
      <c r="AK261" s="12">
        <v>2.3575048172069828E-2</v>
      </c>
      <c r="AL261" s="12">
        <v>4.8899999999999999E-2</v>
      </c>
      <c r="AM261" s="12">
        <v>0</v>
      </c>
      <c r="AN261" s="12">
        <v>0</v>
      </c>
      <c r="AO261" s="12">
        <v>1.4241140580716783E-3</v>
      </c>
      <c r="AP261" s="12">
        <v>0.125</v>
      </c>
      <c r="AQ261" s="12">
        <v>0</v>
      </c>
      <c r="AR261" s="12">
        <v>0</v>
      </c>
      <c r="AS261" s="12">
        <v>0</v>
      </c>
      <c r="AT261" s="12">
        <v>7.4999999999999997E-3</v>
      </c>
      <c r="AU261" s="11">
        <v>1573.5903801455793</v>
      </c>
      <c r="AV261" s="11">
        <v>3263.983557</v>
      </c>
      <c r="AW261" s="11">
        <v>0</v>
      </c>
      <c r="AX261" s="11">
        <v>0</v>
      </c>
      <c r="AY261" s="11">
        <v>95.056950282995942</v>
      </c>
      <c r="AZ261" s="11">
        <v>8343.5162500000006</v>
      </c>
      <c r="BA261" s="11">
        <v>0</v>
      </c>
      <c r="BB261" s="11">
        <v>0</v>
      </c>
      <c r="BC261" s="11">
        <v>0</v>
      </c>
      <c r="BD261" s="11">
        <v>500.610975</v>
      </c>
    </row>
    <row r="262" spans="1:56" x14ac:dyDescent="0.25">
      <c r="A262" s="9" t="s">
        <v>2</v>
      </c>
      <c r="B262" s="9" t="s">
        <v>57</v>
      </c>
      <c r="C262" s="9" t="s">
        <v>57</v>
      </c>
      <c r="D262" s="9" t="e">
        <f>IF(C262="United States",#REF!, "")</f>
        <v>#REF!</v>
      </c>
      <c r="E262" s="9" t="s">
        <v>115</v>
      </c>
      <c r="F262" s="9" t="s">
        <v>852</v>
      </c>
      <c r="G262" s="9" t="s">
        <v>186</v>
      </c>
      <c r="H262" s="10" t="s">
        <v>4</v>
      </c>
      <c r="I262" s="10" t="s">
        <v>1783</v>
      </c>
      <c r="J262" s="11">
        <v>171764.43989677998</v>
      </c>
      <c r="K262" s="11">
        <v>171764.43989677998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1322.3320816407615</v>
      </c>
      <c r="V262" s="11">
        <v>67353.070444091762</v>
      </c>
      <c r="W262" s="11">
        <v>0</v>
      </c>
      <c r="X262" s="11">
        <v>0</v>
      </c>
      <c r="Y262" s="11">
        <v>631.54897261819701</v>
      </c>
      <c r="Z262" s="11">
        <v>3968.1484668941848</v>
      </c>
      <c r="AA262" s="9" t="s">
        <v>6</v>
      </c>
      <c r="AB262" s="9" t="s">
        <v>69</v>
      </c>
      <c r="AC262" s="9" t="s">
        <v>96</v>
      </c>
      <c r="AD262" s="9" t="s">
        <v>192</v>
      </c>
      <c r="AE262" s="9" t="s">
        <v>280</v>
      </c>
      <c r="AF262" s="9" t="s">
        <v>6</v>
      </c>
      <c r="AG262" s="9" t="s">
        <v>62</v>
      </c>
      <c r="AH262" s="9" t="s">
        <v>96</v>
      </c>
      <c r="AI262" s="9" t="s">
        <v>192</v>
      </c>
      <c r="AJ262" s="9" t="s">
        <v>141</v>
      </c>
      <c r="AK262" s="12">
        <v>2.3575048172069828E-2</v>
      </c>
      <c r="AL262" s="12">
        <v>0.39219999999999999</v>
      </c>
      <c r="AM262" s="12">
        <v>0</v>
      </c>
      <c r="AN262" s="12">
        <v>0</v>
      </c>
      <c r="AO262" s="12">
        <v>3.0157709465047301E-3</v>
      </c>
      <c r="AP262" s="12">
        <v>0.125</v>
      </c>
      <c r="AQ262" s="12">
        <v>0.42499999999999999</v>
      </c>
      <c r="AR262" s="12">
        <v>0</v>
      </c>
      <c r="AS262" s="12">
        <v>0</v>
      </c>
      <c r="AT262" s="12">
        <v>7.4999999999999997E-3</v>
      </c>
      <c r="AU262" s="11">
        <v>4049.3549448151807</v>
      </c>
      <c r="AV262" s="11">
        <v>67366.01332751711</v>
      </c>
      <c r="AW262" s="11">
        <v>0</v>
      </c>
      <c r="AX262" s="11">
        <v>0</v>
      </c>
      <c r="AY262" s="11">
        <v>518.00220748336699</v>
      </c>
      <c r="AZ262" s="11">
        <v>21470.554987097497</v>
      </c>
      <c r="BA262" s="11">
        <v>72999.886956131493</v>
      </c>
      <c r="BB262" s="11">
        <v>0</v>
      </c>
      <c r="BC262" s="11">
        <v>0</v>
      </c>
      <c r="BD262" s="11">
        <v>1288.2332992258498</v>
      </c>
    </row>
    <row r="263" spans="1:56" x14ac:dyDescent="0.25">
      <c r="A263" s="9" t="s">
        <v>2</v>
      </c>
      <c r="B263" s="9" t="s">
        <v>57</v>
      </c>
      <c r="C263" s="9" t="s">
        <v>57</v>
      </c>
      <c r="D263" s="9" t="e">
        <f>IF(C263="United States",#REF!, "")</f>
        <v>#REF!</v>
      </c>
      <c r="E263" s="9" t="s">
        <v>115</v>
      </c>
      <c r="F263" s="9" t="s">
        <v>1340</v>
      </c>
      <c r="G263" s="9" t="s">
        <v>273</v>
      </c>
      <c r="H263" s="10" t="s">
        <v>4</v>
      </c>
      <c r="I263" s="10" t="s">
        <v>1807</v>
      </c>
      <c r="J263" s="11">
        <v>200434.24572415999</v>
      </c>
      <c r="K263" s="11">
        <v>200434.24572415999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1543.0471728595146</v>
      </c>
      <c r="V263" s="11">
        <v>78595.20794746773</v>
      </c>
      <c r="W263" s="11">
        <v>0</v>
      </c>
      <c r="X263" s="11">
        <v>0</v>
      </c>
      <c r="Y263" s="11">
        <v>736.96302937130531</v>
      </c>
      <c r="Z263" s="11">
        <v>4630.4860619659012</v>
      </c>
      <c r="AA263" s="9" t="s">
        <v>6</v>
      </c>
      <c r="AB263" s="9" t="s">
        <v>69</v>
      </c>
      <c r="AC263" s="9" t="s">
        <v>96</v>
      </c>
      <c r="AD263" s="9" t="s">
        <v>192</v>
      </c>
      <c r="AE263" s="9" t="s">
        <v>280</v>
      </c>
      <c r="AF263" s="9" t="s">
        <v>6</v>
      </c>
      <c r="AG263" s="9" t="s">
        <v>62</v>
      </c>
      <c r="AH263" s="9" t="s">
        <v>96</v>
      </c>
      <c r="AI263" s="9" t="s">
        <v>192</v>
      </c>
      <c r="AJ263" s="9" t="s">
        <v>141</v>
      </c>
      <c r="AK263" s="12">
        <v>2.3575048172069828E-2</v>
      </c>
      <c r="AL263" s="12">
        <v>0.39219999999999999</v>
      </c>
      <c r="AM263" s="12">
        <v>0</v>
      </c>
      <c r="AN263" s="12">
        <v>0</v>
      </c>
      <c r="AO263" s="12">
        <v>3.0157709465047301E-3</v>
      </c>
      <c r="AP263" s="12">
        <v>0.125</v>
      </c>
      <c r="AQ263" s="12">
        <v>0.42499999999999999</v>
      </c>
      <c r="AR263" s="12">
        <v>0</v>
      </c>
      <c r="AS263" s="12">
        <v>0</v>
      </c>
      <c r="AT263" s="12">
        <v>7.4999999999999997E-3</v>
      </c>
      <c r="AU263" s="11">
        <v>4725.2469982795528</v>
      </c>
      <c r="AV263" s="11">
        <v>78610.311173015551</v>
      </c>
      <c r="AW263" s="11">
        <v>0</v>
      </c>
      <c r="AX263" s="11">
        <v>0</v>
      </c>
      <c r="AY263" s="11">
        <v>604.46377493951161</v>
      </c>
      <c r="AZ263" s="11">
        <v>25054.280715519999</v>
      </c>
      <c r="BA263" s="11">
        <v>85184.554432767996</v>
      </c>
      <c r="BB263" s="11">
        <v>0</v>
      </c>
      <c r="BC263" s="11">
        <v>0</v>
      </c>
      <c r="BD263" s="11">
        <v>1503.2568429311998</v>
      </c>
    </row>
    <row r="264" spans="1:56" x14ac:dyDescent="0.25">
      <c r="A264" s="9" t="s">
        <v>2</v>
      </c>
      <c r="B264" s="9" t="s">
        <v>57</v>
      </c>
      <c r="C264" s="9" t="s">
        <v>57</v>
      </c>
      <c r="D264" s="9" t="e">
        <f>IF(C264="United States",#REF!, "")</f>
        <v>#REF!</v>
      </c>
      <c r="E264" s="9" t="s">
        <v>98</v>
      </c>
      <c r="F264" s="9" t="s">
        <v>1748</v>
      </c>
      <c r="G264" s="9" t="s">
        <v>139</v>
      </c>
      <c r="H264" s="10" t="s">
        <v>4</v>
      </c>
      <c r="I264" s="10" t="s">
        <v>1807</v>
      </c>
      <c r="J264" s="11">
        <v>16300.31</v>
      </c>
      <c r="K264" s="11">
        <v>16300.31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325.94541763773657</v>
      </c>
      <c r="V264" s="11">
        <v>6391.789639876014</v>
      </c>
      <c r="W264" s="11">
        <v>0</v>
      </c>
      <c r="X264" s="11">
        <v>0</v>
      </c>
      <c r="Y264" s="11">
        <v>59.933840486249643</v>
      </c>
      <c r="Z264" s="11">
        <v>385.97732253339927</v>
      </c>
      <c r="AA264" s="9" t="s">
        <v>31</v>
      </c>
      <c r="AB264" s="9" t="s">
        <v>69</v>
      </c>
      <c r="AC264" s="9" t="s">
        <v>96</v>
      </c>
      <c r="AD264" s="9" t="s">
        <v>192</v>
      </c>
      <c r="AE264" s="9" t="s">
        <v>280</v>
      </c>
      <c r="AF264" s="9" t="s">
        <v>31</v>
      </c>
      <c r="AG264" s="9" t="s">
        <v>62</v>
      </c>
      <c r="AH264" s="9" t="s">
        <v>96</v>
      </c>
      <c r="AI264" s="9" t="s">
        <v>192</v>
      </c>
      <c r="AJ264" s="9" t="s">
        <v>141</v>
      </c>
      <c r="AK264" s="12">
        <v>4.9114683691812142E-2</v>
      </c>
      <c r="AL264" s="12">
        <v>0.39219999999999999</v>
      </c>
      <c r="AM264" s="12">
        <v>0</v>
      </c>
      <c r="AN264" s="12">
        <v>0</v>
      </c>
      <c r="AO264" s="12">
        <v>3.0157709465047301E-3</v>
      </c>
      <c r="AP264" s="12">
        <v>7.4999999999999997E-2</v>
      </c>
      <c r="AQ264" s="12">
        <v>0.42499999999999999</v>
      </c>
      <c r="AR264" s="12">
        <v>0</v>
      </c>
      <c r="AS264" s="12">
        <v>0</v>
      </c>
      <c r="AT264" s="12">
        <v>7.4999999999999997E-3</v>
      </c>
      <c r="AU264" s="11">
        <v>800.58456972848239</v>
      </c>
      <c r="AV264" s="11">
        <v>6392.9815819999994</v>
      </c>
      <c r="AW264" s="11">
        <v>0</v>
      </c>
      <c r="AX264" s="11">
        <v>0</v>
      </c>
      <c r="AY264" s="11">
        <v>49.158001317020513</v>
      </c>
      <c r="AZ264" s="11">
        <v>1222.52325</v>
      </c>
      <c r="BA264" s="11">
        <v>6927.6317499999996</v>
      </c>
      <c r="BB264" s="11">
        <v>0</v>
      </c>
      <c r="BC264" s="11">
        <v>0</v>
      </c>
      <c r="BD264" s="11">
        <v>122.25232499999998</v>
      </c>
    </row>
    <row r="265" spans="1:56" x14ac:dyDescent="0.25">
      <c r="A265" s="9" t="s">
        <v>2</v>
      </c>
      <c r="B265" s="9" t="s">
        <v>57</v>
      </c>
      <c r="C265" s="9" t="s">
        <v>57</v>
      </c>
      <c r="D265" s="9" t="e">
        <f>IF(C265="United States",#REF!, "")</f>
        <v>#REF!</v>
      </c>
      <c r="E265" s="9" t="s">
        <v>110</v>
      </c>
      <c r="F265" s="9" t="s">
        <v>1582</v>
      </c>
      <c r="G265" s="9" t="s">
        <v>261</v>
      </c>
      <c r="H265" s="10" t="s">
        <v>4</v>
      </c>
      <c r="I265" s="10" t="s">
        <v>1807</v>
      </c>
      <c r="J265" s="11">
        <v>554602.5932</v>
      </c>
      <c r="K265" s="11">
        <v>554602.5932</v>
      </c>
      <c r="L265" s="11">
        <v>0</v>
      </c>
      <c r="M265" s="11">
        <v>0</v>
      </c>
      <c r="N265" s="11">
        <v>0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  <c r="T265" s="11">
        <v>0</v>
      </c>
      <c r="U265" s="11">
        <v>5306.9886618877426</v>
      </c>
      <c r="V265" s="11">
        <v>0</v>
      </c>
      <c r="W265" s="11">
        <v>0</v>
      </c>
      <c r="X265" s="11">
        <v>0</v>
      </c>
      <c r="Y265" s="11">
        <v>960.02064127225708</v>
      </c>
      <c r="Z265" s="11">
        <v>2588.2526581013526</v>
      </c>
      <c r="AA265" s="9" t="s">
        <v>6</v>
      </c>
      <c r="AB265" s="9" t="s">
        <v>96</v>
      </c>
      <c r="AC265" s="9" t="s">
        <v>96</v>
      </c>
      <c r="AD265" s="9" t="s">
        <v>192</v>
      </c>
      <c r="AE265" s="9" t="s">
        <v>275</v>
      </c>
      <c r="AF265" s="9" t="s">
        <v>6</v>
      </c>
      <c r="AG265" s="9" t="s">
        <v>96</v>
      </c>
      <c r="AH265" s="9" t="s">
        <v>96</v>
      </c>
      <c r="AI265" s="9" t="s">
        <v>192</v>
      </c>
      <c r="AJ265" s="9" t="s">
        <v>141</v>
      </c>
      <c r="AK265" s="12">
        <v>2.3575048172069828E-2</v>
      </c>
      <c r="AL265" s="12">
        <v>0</v>
      </c>
      <c r="AM265" s="12">
        <v>0</v>
      </c>
      <c r="AN265" s="12">
        <v>0</v>
      </c>
      <c r="AO265" s="12">
        <v>1.4241140580716783E-3</v>
      </c>
      <c r="AP265" s="12">
        <v>0.125</v>
      </c>
      <c r="AQ265" s="12">
        <v>0</v>
      </c>
      <c r="AR265" s="12">
        <v>0</v>
      </c>
      <c r="AS265" s="12">
        <v>0</v>
      </c>
      <c r="AT265" s="12">
        <v>7.4999999999999997E-3</v>
      </c>
      <c r="AU265" s="11">
        <v>13074.782851044847</v>
      </c>
      <c r="AV265" s="11">
        <v>0</v>
      </c>
      <c r="AW265" s="11">
        <v>0</v>
      </c>
      <c r="AX265" s="11">
        <v>0</v>
      </c>
      <c r="AY265" s="11">
        <v>789.81734961912821</v>
      </c>
      <c r="AZ265" s="11">
        <v>69325.32415</v>
      </c>
      <c r="BA265" s="11">
        <v>0</v>
      </c>
      <c r="BB265" s="11">
        <v>0</v>
      </c>
      <c r="BC265" s="11">
        <v>0</v>
      </c>
      <c r="BD265" s="11">
        <v>4159.5194489999994</v>
      </c>
    </row>
    <row r="266" spans="1:56" x14ac:dyDescent="0.25">
      <c r="A266" s="9" t="s">
        <v>2</v>
      </c>
      <c r="B266" s="9" t="s">
        <v>57</v>
      </c>
      <c r="C266" s="9" t="s">
        <v>57</v>
      </c>
      <c r="D266" s="9" t="e">
        <f>IF(C266="United States",#REF!, "")</f>
        <v>#REF!</v>
      </c>
      <c r="E266" s="9" t="s">
        <v>110</v>
      </c>
      <c r="F266" s="9" t="s">
        <v>1580</v>
      </c>
      <c r="G266" s="9" t="s">
        <v>261</v>
      </c>
      <c r="H266" s="10" t="s">
        <v>4</v>
      </c>
      <c r="I266" s="10" t="s">
        <v>1807</v>
      </c>
      <c r="J266" s="11">
        <v>60806.273200000003</v>
      </c>
      <c r="K266" s="11">
        <v>40206.230799999998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384.73316498881769</v>
      </c>
      <c r="V266" s="11">
        <v>0</v>
      </c>
      <c r="W266" s="11">
        <v>0</v>
      </c>
      <c r="X266" s="11">
        <v>0</v>
      </c>
      <c r="Y266" s="11">
        <v>69.597243051182261</v>
      </c>
      <c r="Z266" s="11">
        <v>187.63685027128804</v>
      </c>
      <c r="AA266" s="9" t="s">
        <v>6</v>
      </c>
      <c r="AB266" s="9" t="s">
        <v>96</v>
      </c>
      <c r="AC266" s="9" t="s">
        <v>96</v>
      </c>
      <c r="AD266" s="9" t="s">
        <v>192</v>
      </c>
      <c r="AE266" s="9" t="s">
        <v>275</v>
      </c>
      <c r="AF266" s="9" t="s">
        <v>6</v>
      </c>
      <c r="AG266" s="9" t="s">
        <v>96</v>
      </c>
      <c r="AH266" s="9" t="s">
        <v>96</v>
      </c>
      <c r="AI266" s="9" t="s">
        <v>192</v>
      </c>
      <c r="AJ266" s="9" t="s">
        <v>141</v>
      </c>
      <c r="AK266" s="12">
        <v>2.3575048172069828E-2</v>
      </c>
      <c r="AL266" s="12">
        <v>0</v>
      </c>
      <c r="AM266" s="12">
        <v>0</v>
      </c>
      <c r="AN266" s="12">
        <v>0</v>
      </c>
      <c r="AO266" s="12">
        <v>1.4241140580716783E-3</v>
      </c>
      <c r="AP266" s="12">
        <v>0.125</v>
      </c>
      <c r="AQ266" s="12">
        <v>0</v>
      </c>
      <c r="AR266" s="12">
        <v>0</v>
      </c>
      <c r="AS266" s="12">
        <v>0</v>
      </c>
      <c r="AT266" s="12">
        <v>7.4999999999999997E-3</v>
      </c>
      <c r="AU266" s="11">
        <v>1433.5108198540386</v>
      </c>
      <c r="AV266" s="11">
        <v>0</v>
      </c>
      <c r="AW266" s="11">
        <v>0</v>
      </c>
      <c r="AX266" s="11">
        <v>0</v>
      </c>
      <c r="AY266" s="11">
        <v>86.595068483067138</v>
      </c>
      <c r="AZ266" s="11">
        <v>7600.7841500000004</v>
      </c>
      <c r="BA266" s="11">
        <v>0</v>
      </c>
      <c r="BB266" s="11">
        <v>0</v>
      </c>
      <c r="BC266" s="11">
        <v>0</v>
      </c>
      <c r="BD266" s="11">
        <v>456.04704900000002</v>
      </c>
    </row>
    <row r="267" spans="1:56" x14ac:dyDescent="0.25">
      <c r="A267" s="9" t="s">
        <v>2</v>
      </c>
      <c r="B267" s="9" t="s">
        <v>57</v>
      </c>
      <c r="C267" s="9" t="s">
        <v>57</v>
      </c>
      <c r="D267" s="9" t="e">
        <f>IF(C267="United States",#REF!, "")</f>
        <v>#REF!</v>
      </c>
      <c r="E267" s="9" t="s">
        <v>110</v>
      </c>
      <c r="F267" s="9" t="s">
        <v>1578</v>
      </c>
      <c r="G267" s="9" t="s">
        <v>261</v>
      </c>
      <c r="H267" s="10" t="s">
        <v>4</v>
      </c>
      <c r="I267" s="10" t="s">
        <v>1783</v>
      </c>
      <c r="J267" s="11">
        <v>863025.11319999991</v>
      </c>
      <c r="K267" s="11">
        <v>876960.43599999999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8391.6287948148929</v>
      </c>
      <c r="V267" s="11">
        <v>0</v>
      </c>
      <c r="W267" s="11">
        <v>0</v>
      </c>
      <c r="X267" s="11">
        <v>0</v>
      </c>
      <c r="Y267" s="11">
        <v>1518.0241319851045</v>
      </c>
      <c r="Z267" s="11">
        <v>4092.651580350961</v>
      </c>
      <c r="AA267" s="9" t="s">
        <v>6</v>
      </c>
      <c r="AB267" s="9" t="s">
        <v>96</v>
      </c>
      <c r="AC267" s="9" t="s">
        <v>96</v>
      </c>
      <c r="AD267" s="9" t="s">
        <v>192</v>
      </c>
      <c r="AE267" s="9" t="s">
        <v>275</v>
      </c>
      <c r="AF267" s="9" t="s">
        <v>6</v>
      </c>
      <c r="AG267" s="9" t="s">
        <v>96</v>
      </c>
      <c r="AH267" s="9" t="s">
        <v>96</v>
      </c>
      <c r="AI267" s="9" t="s">
        <v>192</v>
      </c>
      <c r="AJ267" s="9" t="s">
        <v>141</v>
      </c>
      <c r="AK267" s="12">
        <v>2.3575048172069828E-2</v>
      </c>
      <c r="AL267" s="12">
        <v>0</v>
      </c>
      <c r="AM267" s="12">
        <v>0</v>
      </c>
      <c r="AN267" s="12">
        <v>0</v>
      </c>
      <c r="AO267" s="12">
        <v>1.4241140580716783E-3</v>
      </c>
      <c r="AP267" s="12">
        <v>0.125</v>
      </c>
      <c r="AQ267" s="12">
        <v>0</v>
      </c>
      <c r="AR267" s="12">
        <v>0</v>
      </c>
      <c r="AS267" s="12">
        <v>0</v>
      </c>
      <c r="AT267" s="12">
        <v>7.4999999999999997E-3</v>
      </c>
      <c r="AU267" s="11">
        <v>20345.858617396014</v>
      </c>
      <c r="AV267" s="11">
        <v>0</v>
      </c>
      <c r="AW267" s="11">
        <v>0</v>
      </c>
      <c r="AX267" s="11">
        <v>0</v>
      </c>
      <c r="AY267" s="11">
        <v>1229.0461961770213</v>
      </c>
      <c r="AZ267" s="11">
        <v>107878.13914999999</v>
      </c>
      <c r="BA267" s="11">
        <v>0</v>
      </c>
      <c r="BB267" s="11">
        <v>0</v>
      </c>
      <c r="BC267" s="11">
        <v>0</v>
      </c>
      <c r="BD267" s="11">
        <v>6472.6883489999991</v>
      </c>
    </row>
    <row r="268" spans="1:56" x14ac:dyDescent="0.25">
      <c r="A268" s="9" t="s">
        <v>9</v>
      </c>
      <c r="B268" s="9" t="s">
        <v>57</v>
      </c>
      <c r="C268" s="9" t="s">
        <v>57</v>
      </c>
      <c r="D268" s="9" t="e">
        <f>IF(C268="United States",#REF!, "")</f>
        <v>#REF!</v>
      </c>
      <c r="E268" s="9" t="s">
        <v>82</v>
      </c>
      <c r="F268" s="9" t="s">
        <v>1458</v>
      </c>
      <c r="G268" s="9" t="s">
        <v>289</v>
      </c>
      <c r="H268" s="10" t="s">
        <v>4</v>
      </c>
      <c r="I268" s="10" t="s">
        <v>1783</v>
      </c>
      <c r="J268" s="11">
        <v>1414311.66108</v>
      </c>
      <c r="K268" s="11">
        <v>1414311.66108</v>
      </c>
      <c r="L268" s="11">
        <v>0</v>
      </c>
      <c r="M268" s="11">
        <v>1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11">
        <v>0</v>
      </c>
      <c r="U268" s="11">
        <v>49292.237756333503</v>
      </c>
      <c r="V268" s="11">
        <v>0</v>
      </c>
      <c r="W268" s="11">
        <v>0</v>
      </c>
      <c r="X268" s="11">
        <v>0</v>
      </c>
      <c r="Y268" s="11">
        <v>8916.8394197675098</v>
      </c>
      <c r="Z268" s="11">
        <v>24040.142823899005</v>
      </c>
      <c r="AA268" s="9" t="s">
        <v>6</v>
      </c>
      <c r="AB268" s="9" t="s">
        <v>96</v>
      </c>
      <c r="AC268" s="9" t="s">
        <v>96</v>
      </c>
      <c r="AD268" s="9" t="s">
        <v>192</v>
      </c>
      <c r="AE268" s="9" t="s">
        <v>275</v>
      </c>
      <c r="AF268" s="9" t="s">
        <v>6</v>
      </c>
      <c r="AG268" s="9" t="s">
        <v>96</v>
      </c>
      <c r="AH268" s="9" t="s">
        <v>96</v>
      </c>
      <c r="AI268" s="9" t="s">
        <v>192</v>
      </c>
      <c r="AJ268" s="9" t="s">
        <v>141</v>
      </c>
      <c r="AK268" s="12">
        <v>4.715009634413965E-2</v>
      </c>
      <c r="AL268" s="12">
        <v>0</v>
      </c>
      <c r="AM268" s="12">
        <v>0</v>
      </c>
      <c r="AN268" s="12">
        <v>0</v>
      </c>
      <c r="AO268" s="12">
        <v>1.4241140580716783E-3</v>
      </c>
      <c r="AP268" s="12">
        <v>0.125</v>
      </c>
      <c r="AQ268" s="12">
        <v>0</v>
      </c>
      <c r="AR268" s="12">
        <v>0</v>
      </c>
      <c r="AS268" s="12">
        <v>0</v>
      </c>
      <c r="AT268" s="12">
        <v>7.4999999999999997E-3</v>
      </c>
      <c r="AU268" s="11">
        <v>66684.931080562179</v>
      </c>
      <c r="AV268" s="11">
        <v>0</v>
      </c>
      <c r="AW268" s="11">
        <v>0</v>
      </c>
      <c r="AX268" s="11">
        <v>0</v>
      </c>
      <c r="AY268" s="11">
        <v>2014.1411190387348</v>
      </c>
      <c r="AZ268" s="11">
        <v>176788.957635</v>
      </c>
      <c r="BA268" s="11">
        <v>0</v>
      </c>
      <c r="BB268" s="11">
        <v>0</v>
      </c>
      <c r="BC268" s="11">
        <v>0</v>
      </c>
      <c r="BD268" s="11">
        <v>10607.337458099999</v>
      </c>
    </row>
    <row r="269" spans="1:56" x14ac:dyDescent="0.25">
      <c r="A269" s="9" t="s">
        <v>2</v>
      </c>
      <c r="B269" s="9" t="s">
        <v>57</v>
      </c>
      <c r="C269" s="9" t="s">
        <v>57</v>
      </c>
      <c r="D269" s="9" t="e">
        <f>IF(C269="United States",#REF!, "")</f>
        <v>#REF!</v>
      </c>
      <c r="E269" s="9" t="s">
        <v>82</v>
      </c>
      <c r="F269" s="9" t="s">
        <v>1718</v>
      </c>
      <c r="G269" s="9" t="s">
        <v>297</v>
      </c>
      <c r="H269" s="10" t="s">
        <v>4</v>
      </c>
      <c r="I269" s="10" t="s">
        <v>1783</v>
      </c>
      <c r="J269" s="11">
        <v>1329200</v>
      </c>
      <c r="K269" s="11">
        <v>0</v>
      </c>
      <c r="L269" s="11">
        <v>1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0</v>
      </c>
      <c r="Z269" s="11">
        <v>0</v>
      </c>
      <c r="AA269" s="9" t="s">
        <v>6</v>
      </c>
      <c r="AB269" s="9" t="s">
        <v>96</v>
      </c>
      <c r="AC269" s="9" t="s">
        <v>96</v>
      </c>
      <c r="AD269" s="9" t="s">
        <v>192</v>
      </c>
      <c r="AE269" s="9" t="s">
        <v>275</v>
      </c>
      <c r="AF269" s="9" t="s">
        <v>6</v>
      </c>
      <c r="AG269" s="9" t="s">
        <v>96</v>
      </c>
      <c r="AH269" s="9" t="s">
        <v>96</v>
      </c>
      <c r="AI269" s="9" t="s">
        <v>192</v>
      </c>
      <c r="AJ269" s="9" t="s">
        <v>141</v>
      </c>
      <c r="AK269" s="12">
        <v>2.3575048172069828E-2</v>
      </c>
      <c r="AL269" s="12">
        <v>0</v>
      </c>
      <c r="AM269" s="12">
        <v>0</v>
      </c>
      <c r="AN269" s="12">
        <v>0</v>
      </c>
      <c r="AO269" s="12">
        <v>1.4241140580716783E-3</v>
      </c>
      <c r="AP269" s="12">
        <v>0.125</v>
      </c>
      <c r="AQ269" s="12">
        <v>0</v>
      </c>
      <c r="AR269" s="12">
        <v>0</v>
      </c>
      <c r="AS269" s="12">
        <v>0</v>
      </c>
      <c r="AT269" s="12">
        <v>7.4999999999999997E-3</v>
      </c>
      <c r="AU269" s="11">
        <v>31335.954030315217</v>
      </c>
      <c r="AV269" s="11">
        <v>0</v>
      </c>
      <c r="AW269" s="11">
        <v>0</v>
      </c>
      <c r="AX269" s="11">
        <v>0</v>
      </c>
      <c r="AY269" s="11">
        <v>1892.9324059888747</v>
      </c>
      <c r="AZ269" s="11">
        <v>166150</v>
      </c>
      <c r="BA269" s="11">
        <v>0</v>
      </c>
      <c r="BB269" s="11">
        <v>0</v>
      </c>
      <c r="BC269" s="11">
        <v>0</v>
      </c>
      <c r="BD269" s="11">
        <v>9969</v>
      </c>
    </row>
    <row r="270" spans="1:56" x14ac:dyDescent="0.25">
      <c r="A270" s="9" t="s">
        <v>2</v>
      </c>
      <c r="B270" s="9" t="s">
        <v>57</v>
      </c>
      <c r="C270" s="9" t="s">
        <v>57</v>
      </c>
      <c r="D270" s="9" t="e">
        <f>IF(C270="United States",#REF!, "")</f>
        <v>#REF!</v>
      </c>
      <c r="E270" s="9" t="s">
        <v>82</v>
      </c>
      <c r="F270" s="9" t="s">
        <v>890</v>
      </c>
      <c r="G270" s="9" t="s">
        <v>205</v>
      </c>
      <c r="H270" s="10" t="s">
        <v>4</v>
      </c>
      <c r="I270" s="10" t="s">
        <v>1783</v>
      </c>
      <c r="J270" s="11">
        <v>7606486.5546399998</v>
      </c>
      <c r="K270" s="11">
        <v>7606486.5546399998</v>
      </c>
      <c r="L270" s="11">
        <v>0</v>
      </c>
      <c r="M270" s="11">
        <v>0</v>
      </c>
      <c r="N270" s="11">
        <v>0</v>
      </c>
      <c r="O270" s="11">
        <v>1</v>
      </c>
      <c r="P270" s="11">
        <v>0</v>
      </c>
      <c r="Q270" s="11">
        <v>0</v>
      </c>
      <c r="R270" s="11">
        <v>0</v>
      </c>
      <c r="S270" s="11">
        <v>0</v>
      </c>
      <c r="T270" s="11">
        <v>0</v>
      </c>
      <c r="U270" s="11">
        <v>72595.833858521903</v>
      </c>
      <c r="V270" s="11">
        <v>0</v>
      </c>
      <c r="W270" s="11">
        <v>0</v>
      </c>
      <c r="X270" s="11">
        <v>0</v>
      </c>
      <c r="Y270" s="11">
        <v>27809.788662726081</v>
      </c>
      <c r="Z270" s="11">
        <v>36489.837299919018</v>
      </c>
      <c r="AA270" s="9" t="s">
        <v>6</v>
      </c>
      <c r="AB270" s="9" t="s">
        <v>96</v>
      </c>
      <c r="AC270" s="9" t="s">
        <v>96</v>
      </c>
      <c r="AD270" s="9" t="s">
        <v>192</v>
      </c>
      <c r="AE270" s="9" t="s">
        <v>280</v>
      </c>
      <c r="AF270" s="9" t="s">
        <v>19</v>
      </c>
      <c r="AG270" s="9" t="s">
        <v>96</v>
      </c>
      <c r="AH270" s="9" t="s">
        <v>96</v>
      </c>
      <c r="AI270" s="9" t="s">
        <v>192</v>
      </c>
      <c r="AJ270" s="9" t="s">
        <v>141</v>
      </c>
      <c r="AK270" s="12">
        <v>2.3575048172069828E-2</v>
      </c>
      <c r="AL270" s="12">
        <v>0</v>
      </c>
      <c r="AM270" s="12">
        <v>0</v>
      </c>
      <c r="AN270" s="12">
        <v>0</v>
      </c>
      <c r="AO270" s="12">
        <v>3.0157709465047301E-3</v>
      </c>
      <c r="AP270" s="12">
        <v>4.4999999999999998E-2</v>
      </c>
      <c r="AQ270" s="12">
        <v>0</v>
      </c>
      <c r="AR270" s="12">
        <v>0</v>
      </c>
      <c r="AS270" s="12">
        <v>0</v>
      </c>
      <c r="AT270" s="12">
        <v>7.4999999999999997E-3</v>
      </c>
      <c r="AU270" s="11">
        <v>179323.28694583944</v>
      </c>
      <c r="AV270" s="11">
        <v>0</v>
      </c>
      <c r="AW270" s="11">
        <v>0</v>
      </c>
      <c r="AX270" s="11">
        <v>0</v>
      </c>
      <c r="AY270" s="11">
        <v>22939.421156462176</v>
      </c>
      <c r="AZ270" s="11">
        <v>342291.8949588</v>
      </c>
      <c r="BA270" s="11">
        <v>0</v>
      </c>
      <c r="BB270" s="11">
        <v>0</v>
      </c>
      <c r="BC270" s="11">
        <v>0</v>
      </c>
      <c r="BD270" s="11">
        <v>57048.649159799999</v>
      </c>
    </row>
    <row r="271" spans="1:56" x14ac:dyDescent="0.25">
      <c r="A271" s="9" t="s">
        <v>2</v>
      </c>
      <c r="B271" s="9" t="s">
        <v>57</v>
      </c>
      <c r="C271" s="9" t="s">
        <v>57</v>
      </c>
      <c r="D271" s="9" t="e">
        <f>IF(C271="United States",#REF!, "")</f>
        <v>#REF!</v>
      </c>
      <c r="E271" s="9" t="s">
        <v>82</v>
      </c>
      <c r="F271" s="9" t="s">
        <v>1606</v>
      </c>
      <c r="G271" s="9" t="s">
        <v>258</v>
      </c>
      <c r="H271" s="10" t="s">
        <v>4</v>
      </c>
      <c r="I271" s="10" t="s">
        <v>1783</v>
      </c>
      <c r="J271" s="11">
        <v>1735985.6254</v>
      </c>
      <c r="K271" s="11">
        <v>1735985.6254000003</v>
      </c>
      <c r="L271" s="11">
        <v>0</v>
      </c>
      <c r="M271" s="11">
        <v>0</v>
      </c>
      <c r="N271" s="11">
        <v>2</v>
      </c>
      <c r="O271" s="11">
        <v>0</v>
      </c>
      <c r="P271" s="11">
        <v>0</v>
      </c>
      <c r="Q271" s="11">
        <v>0</v>
      </c>
      <c r="R271" s="11">
        <v>0</v>
      </c>
      <c r="S271" s="11">
        <v>0</v>
      </c>
      <c r="T271" s="11">
        <v>0</v>
      </c>
      <c r="U271" s="11">
        <v>16611.635329796547</v>
      </c>
      <c r="V271" s="11">
        <v>0</v>
      </c>
      <c r="W271" s="11">
        <v>0</v>
      </c>
      <c r="X271" s="11">
        <v>0</v>
      </c>
      <c r="Y271" s="11">
        <v>3005.0022372234521</v>
      </c>
      <c r="Z271" s="11">
        <v>8101.6018757542479</v>
      </c>
      <c r="AA271" s="9" t="s">
        <v>6</v>
      </c>
      <c r="AB271" s="9" t="s">
        <v>96</v>
      </c>
      <c r="AC271" s="9" t="s">
        <v>96</v>
      </c>
      <c r="AD271" s="9" t="s">
        <v>192</v>
      </c>
      <c r="AE271" s="9" t="s">
        <v>275</v>
      </c>
      <c r="AF271" s="9" t="s">
        <v>13</v>
      </c>
      <c r="AG271" s="9" t="s">
        <v>96</v>
      </c>
      <c r="AH271" s="9" t="s">
        <v>96</v>
      </c>
      <c r="AI271" s="9" t="s">
        <v>192</v>
      </c>
      <c r="AJ271" s="9" t="s">
        <v>141</v>
      </c>
      <c r="AK271" s="12">
        <v>2.3575048172069828E-2</v>
      </c>
      <c r="AL271" s="12">
        <v>0</v>
      </c>
      <c r="AM271" s="12">
        <v>0</v>
      </c>
      <c r="AN271" s="12">
        <v>0</v>
      </c>
      <c r="AO271" s="12">
        <v>1.4241140580716783E-3</v>
      </c>
      <c r="AP271" s="12">
        <v>7.4999999999999997E-2</v>
      </c>
      <c r="AQ271" s="12">
        <v>0</v>
      </c>
      <c r="AR271" s="12">
        <v>0</v>
      </c>
      <c r="AS271" s="12">
        <v>0</v>
      </c>
      <c r="AT271" s="12">
        <v>7.4999999999999997E-3</v>
      </c>
      <c r="AU271" s="11">
        <v>40925.944744825771</v>
      </c>
      <c r="AV271" s="11">
        <v>0</v>
      </c>
      <c r="AW271" s="11">
        <v>0</v>
      </c>
      <c r="AX271" s="11">
        <v>0</v>
      </c>
      <c r="AY271" s="11">
        <v>2472.2415337424945</v>
      </c>
      <c r="AZ271" s="11">
        <v>130198.921905</v>
      </c>
      <c r="BA271" s="11">
        <v>0</v>
      </c>
      <c r="BB271" s="11">
        <v>0</v>
      </c>
      <c r="BC271" s="11">
        <v>0</v>
      </c>
      <c r="BD271" s="11">
        <v>13019.892190499999</v>
      </c>
    </row>
    <row r="272" spans="1:56" x14ac:dyDescent="0.25">
      <c r="A272" s="9" t="s">
        <v>2</v>
      </c>
      <c r="B272" s="9" t="s">
        <v>57</v>
      </c>
      <c r="C272" s="9" t="s">
        <v>57</v>
      </c>
      <c r="D272" s="9" t="e">
        <f>IF(C272="United States",#REF!, "")</f>
        <v>#REF!</v>
      </c>
      <c r="E272" s="9" t="s">
        <v>115</v>
      </c>
      <c r="F272" s="9" t="s">
        <v>456</v>
      </c>
      <c r="G272" s="9" t="s">
        <v>163</v>
      </c>
      <c r="H272" s="10" t="s">
        <v>4</v>
      </c>
      <c r="I272" s="10" t="s">
        <v>1783</v>
      </c>
      <c r="J272" s="11">
        <v>183731.50204227222</v>
      </c>
      <c r="K272" s="11">
        <v>183731.50199999998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1758.125565767017</v>
      </c>
      <c r="V272" s="11">
        <v>0</v>
      </c>
      <c r="W272" s="11">
        <v>0</v>
      </c>
      <c r="X272" s="11">
        <v>0</v>
      </c>
      <c r="Y272" s="11">
        <v>318.04040683298223</v>
      </c>
      <c r="Z272" s="11">
        <v>857.44919742371985</v>
      </c>
      <c r="AA272" s="9" t="s">
        <v>6</v>
      </c>
      <c r="AB272" s="9" t="s">
        <v>96</v>
      </c>
      <c r="AC272" s="9" t="s">
        <v>96</v>
      </c>
      <c r="AD272" s="9" t="s">
        <v>192</v>
      </c>
      <c r="AE272" s="9" t="s">
        <v>275</v>
      </c>
      <c r="AF272" s="9" t="s">
        <v>6</v>
      </c>
      <c r="AG272" s="9" t="s">
        <v>96</v>
      </c>
      <c r="AH272" s="9" t="s">
        <v>96</v>
      </c>
      <c r="AI272" s="9" t="s">
        <v>192</v>
      </c>
      <c r="AJ272" s="9" t="s">
        <v>141</v>
      </c>
      <c r="AK272" s="12">
        <v>2.3575048172069828E-2</v>
      </c>
      <c r="AL272" s="12">
        <v>0</v>
      </c>
      <c r="AM272" s="12">
        <v>0</v>
      </c>
      <c r="AN272" s="12">
        <v>0</v>
      </c>
      <c r="AO272" s="12">
        <v>1.4241140580716783E-3</v>
      </c>
      <c r="AP272" s="12">
        <v>0.125</v>
      </c>
      <c r="AQ272" s="12">
        <v>0</v>
      </c>
      <c r="AR272" s="12">
        <v>0</v>
      </c>
      <c r="AS272" s="12">
        <v>0</v>
      </c>
      <c r="AT272" s="12">
        <v>7.4999999999999997E-3</v>
      </c>
      <c r="AU272" s="11">
        <v>4331.4790113733134</v>
      </c>
      <c r="AV272" s="11">
        <v>0</v>
      </c>
      <c r="AW272" s="11">
        <v>0</v>
      </c>
      <c r="AX272" s="11">
        <v>0</v>
      </c>
      <c r="AY272" s="11">
        <v>261.65461496902515</v>
      </c>
      <c r="AZ272" s="11">
        <v>22966.437755284027</v>
      </c>
      <c r="BA272" s="11">
        <v>0</v>
      </c>
      <c r="BB272" s="11">
        <v>0</v>
      </c>
      <c r="BC272" s="11">
        <v>0</v>
      </c>
      <c r="BD272" s="11">
        <v>1377.9862653170417</v>
      </c>
    </row>
    <row r="273" spans="1:56" x14ac:dyDescent="0.25">
      <c r="A273" s="9" t="s">
        <v>2</v>
      </c>
      <c r="B273" s="9" t="s">
        <v>57</v>
      </c>
      <c r="C273" s="9" t="s">
        <v>57</v>
      </c>
      <c r="D273" s="9" t="e">
        <f>IF(C273="United States",#REF!, "")</f>
        <v>#REF!</v>
      </c>
      <c r="E273" s="9" t="s">
        <v>115</v>
      </c>
      <c r="F273" s="9" t="s">
        <v>1232</v>
      </c>
      <c r="G273" s="9" t="s">
        <v>273</v>
      </c>
      <c r="H273" s="10" t="s">
        <v>4</v>
      </c>
      <c r="I273" s="10" t="s">
        <v>1783</v>
      </c>
      <c r="J273" s="11">
        <v>152637.72818231999</v>
      </c>
      <c r="K273" s="11">
        <v>152637.72818231999</v>
      </c>
      <c r="L273" s="11">
        <v>0</v>
      </c>
      <c r="M273" s="11">
        <v>0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1460.5894432732257</v>
      </c>
      <c r="V273" s="11">
        <v>0</v>
      </c>
      <c r="W273" s="11">
        <v>0</v>
      </c>
      <c r="X273" s="11">
        <v>0</v>
      </c>
      <c r="Y273" s="11">
        <v>264.21688518698994</v>
      </c>
      <c r="Z273" s="11">
        <v>712.33890814494202</v>
      </c>
      <c r="AA273" s="9" t="s">
        <v>6</v>
      </c>
      <c r="AB273" s="9" t="s">
        <v>96</v>
      </c>
      <c r="AC273" s="9" t="s">
        <v>96</v>
      </c>
      <c r="AD273" s="9" t="s">
        <v>192</v>
      </c>
      <c r="AE273" s="9" t="s">
        <v>275</v>
      </c>
      <c r="AF273" s="9" t="s">
        <v>6</v>
      </c>
      <c r="AG273" s="9" t="s">
        <v>96</v>
      </c>
      <c r="AH273" s="9" t="s">
        <v>96</v>
      </c>
      <c r="AI273" s="9" t="s">
        <v>192</v>
      </c>
      <c r="AJ273" s="9" t="s">
        <v>141</v>
      </c>
      <c r="AK273" s="12">
        <v>2.3575048172069828E-2</v>
      </c>
      <c r="AL273" s="12">
        <v>0</v>
      </c>
      <c r="AM273" s="12">
        <v>0</v>
      </c>
      <c r="AN273" s="12">
        <v>0</v>
      </c>
      <c r="AO273" s="12">
        <v>1.4241140580716783E-3</v>
      </c>
      <c r="AP273" s="12">
        <v>0.125</v>
      </c>
      <c r="AQ273" s="12">
        <v>0</v>
      </c>
      <c r="AR273" s="12">
        <v>0</v>
      </c>
      <c r="AS273" s="12">
        <v>0</v>
      </c>
      <c r="AT273" s="12">
        <v>7.4999999999999997E-3</v>
      </c>
      <c r="AU273" s="11">
        <v>3598.4417947734942</v>
      </c>
      <c r="AV273" s="11">
        <v>0</v>
      </c>
      <c r="AW273" s="11">
        <v>0</v>
      </c>
      <c r="AX273" s="11">
        <v>0</v>
      </c>
      <c r="AY273" s="11">
        <v>217.3735344965655</v>
      </c>
      <c r="AZ273" s="11">
        <v>19079.716022789999</v>
      </c>
      <c r="BA273" s="11">
        <v>0</v>
      </c>
      <c r="BB273" s="11">
        <v>0</v>
      </c>
      <c r="BC273" s="11">
        <v>0</v>
      </c>
      <c r="BD273" s="11">
        <v>1144.7829613673998</v>
      </c>
    </row>
    <row r="274" spans="1:56" x14ac:dyDescent="0.25">
      <c r="A274" s="9" t="s">
        <v>2</v>
      </c>
      <c r="B274" s="9" t="s">
        <v>57</v>
      </c>
      <c r="C274" s="9" t="s">
        <v>57</v>
      </c>
      <c r="D274" s="9" t="e">
        <f>IF(C274="United States",#REF!, "")</f>
        <v>#REF!</v>
      </c>
      <c r="E274" s="9" t="s">
        <v>115</v>
      </c>
      <c r="F274" s="9" t="s">
        <v>524</v>
      </c>
      <c r="G274" s="9" t="s">
        <v>163</v>
      </c>
      <c r="H274" s="10" t="s">
        <v>4</v>
      </c>
      <c r="I274" s="10" t="s">
        <v>1807</v>
      </c>
      <c r="J274" s="11">
        <v>173474.00073245971</v>
      </c>
      <c r="K274" s="11">
        <v>173474.0007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11">
        <v>0</v>
      </c>
      <c r="U274" s="11">
        <v>1655.6250567363734</v>
      </c>
      <c r="V274" s="11">
        <v>0</v>
      </c>
      <c r="W274" s="11">
        <v>0</v>
      </c>
      <c r="X274" s="11">
        <v>0</v>
      </c>
      <c r="Y274" s="11">
        <v>634.23175250362613</v>
      </c>
      <c r="Z274" s="11">
        <v>832.18947615804018</v>
      </c>
      <c r="AA274" s="9" t="s">
        <v>6</v>
      </c>
      <c r="AB274" s="9" t="s">
        <v>96</v>
      </c>
      <c r="AC274" s="9" t="s">
        <v>96</v>
      </c>
      <c r="AD274" s="9" t="s">
        <v>192</v>
      </c>
      <c r="AE274" s="9" t="s">
        <v>280</v>
      </c>
      <c r="AF274" s="9" t="s">
        <v>6</v>
      </c>
      <c r="AG274" s="9" t="s">
        <v>96</v>
      </c>
      <c r="AH274" s="9" t="s">
        <v>96</v>
      </c>
      <c r="AI274" s="9" t="s">
        <v>192</v>
      </c>
      <c r="AJ274" s="9" t="s">
        <v>141</v>
      </c>
      <c r="AK274" s="12">
        <v>2.3575048172069828E-2</v>
      </c>
      <c r="AL274" s="12">
        <v>0</v>
      </c>
      <c r="AM274" s="12">
        <v>0</v>
      </c>
      <c r="AN274" s="12">
        <v>0</v>
      </c>
      <c r="AO274" s="12">
        <v>3.0157709465047301E-3</v>
      </c>
      <c r="AP274" s="12">
        <v>0.125</v>
      </c>
      <c r="AQ274" s="12">
        <v>0</v>
      </c>
      <c r="AR274" s="12">
        <v>0</v>
      </c>
      <c r="AS274" s="12">
        <v>0</v>
      </c>
      <c r="AT274" s="12">
        <v>7.4999999999999997E-3</v>
      </c>
      <c r="AU274" s="11">
        <v>4089.6579238694144</v>
      </c>
      <c r="AV274" s="11">
        <v>0</v>
      </c>
      <c r="AW274" s="11">
        <v>0</v>
      </c>
      <c r="AX274" s="11">
        <v>0</v>
      </c>
      <c r="AY274" s="11">
        <v>523.15785138289232</v>
      </c>
      <c r="AZ274" s="11">
        <v>21684.250091557464</v>
      </c>
      <c r="BA274" s="11">
        <v>0</v>
      </c>
      <c r="BB274" s="11">
        <v>0</v>
      </c>
      <c r="BC274" s="11">
        <v>0</v>
      </c>
      <c r="BD274" s="11">
        <v>1301.0550054934479</v>
      </c>
    </row>
    <row r="275" spans="1:56" x14ac:dyDescent="0.25">
      <c r="A275" s="9" t="s">
        <v>2</v>
      </c>
      <c r="B275" s="9" t="s">
        <v>57</v>
      </c>
      <c r="C275" s="9" t="s">
        <v>57</v>
      </c>
      <c r="D275" s="9" t="e">
        <f>IF(C275="United States",#REF!, "")</f>
        <v>#REF!</v>
      </c>
      <c r="E275" s="9" t="s">
        <v>115</v>
      </c>
      <c r="F275" s="9" t="s">
        <v>526</v>
      </c>
      <c r="G275" s="9" t="s">
        <v>163</v>
      </c>
      <c r="H275" s="10" t="s">
        <v>4</v>
      </c>
      <c r="I275" s="10" t="s">
        <v>1783</v>
      </c>
      <c r="J275" s="11">
        <v>175248.92122151659</v>
      </c>
      <c r="K275" s="11">
        <v>175248.92120000001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1676.9558044260123</v>
      </c>
      <c r="V275" s="11">
        <v>0</v>
      </c>
      <c r="W275" s="11">
        <v>0</v>
      </c>
      <c r="X275" s="11">
        <v>0</v>
      </c>
      <c r="Y275" s="11">
        <v>303.35700513398763</v>
      </c>
      <c r="Z275" s="11">
        <v>817.86218039143205</v>
      </c>
      <c r="AA275" s="9" t="s">
        <v>6</v>
      </c>
      <c r="AB275" s="9" t="s">
        <v>96</v>
      </c>
      <c r="AC275" s="9" t="s">
        <v>96</v>
      </c>
      <c r="AD275" s="9" t="s">
        <v>192</v>
      </c>
      <c r="AE275" s="9" t="s">
        <v>275</v>
      </c>
      <c r="AF275" s="9" t="s">
        <v>6</v>
      </c>
      <c r="AG275" s="9" t="s">
        <v>96</v>
      </c>
      <c r="AH275" s="9" t="s">
        <v>96</v>
      </c>
      <c r="AI275" s="9" t="s">
        <v>192</v>
      </c>
      <c r="AJ275" s="9" t="s">
        <v>141</v>
      </c>
      <c r="AK275" s="12">
        <v>2.3575048172069828E-2</v>
      </c>
      <c r="AL275" s="12">
        <v>0</v>
      </c>
      <c r="AM275" s="12">
        <v>0</v>
      </c>
      <c r="AN275" s="12">
        <v>0</v>
      </c>
      <c r="AO275" s="12">
        <v>1.4241140580716783E-3</v>
      </c>
      <c r="AP275" s="12">
        <v>0.125</v>
      </c>
      <c r="AQ275" s="12">
        <v>0</v>
      </c>
      <c r="AR275" s="12">
        <v>0</v>
      </c>
      <c r="AS275" s="12">
        <v>0</v>
      </c>
      <c r="AT275" s="12">
        <v>7.4999999999999997E-3</v>
      </c>
      <c r="AU275" s="11">
        <v>4131.5017599005241</v>
      </c>
      <c r="AV275" s="11">
        <v>0</v>
      </c>
      <c r="AW275" s="11">
        <v>0</v>
      </c>
      <c r="AX275" s="11">
        <v>0</v>
      </c>
      <c r="AY275" s="11">
        <v>249.57445237345786</v>
      </c>
      <c r="AZ275" s="11">
        <v>21906.115152689574</v>
      </c>
      <c r="BA275" s="11">
        <v>0</v>
      </c>
      <c r="BB275" s="11">
        <v>0</v>
      </c>
      <c r="BC275" s="11">
        <v>0</v>
      </c>
      <c r="BD275" s="11">
        <v>1314.3669091613745</v>
      </c>
    </row>
    <row r="276" spans="1:56" x14ac:dyDescent="0.25">
      <c r="A276" s="9" t="s">
        <v>2</v>
      </c>
      <c r="B276" s="9" t="s">
        <v>57</v>
      </c>
      <c r="C276" s="9" t="s">
        <v>57</v>
      </c>
      <c r="D276" s="9" t="e">
        <f>IF(C276="United States",#REF!, "")</f>
        <v>#REF!</v>
      </c>
      <c r="E276" s="9" t="s">
        <v>110</v>
      </c>
      <c r="F276" s="9" t="s">
        <v>1576</v>
      </c>
      <c r="G276" s="9" t="s">
        <v>261</v>
      </c>
      <c r="H276" s="10" t="s">
        <v>4</v>
      </c>
      <c r="I276" s="10" t="s">
        <v>1783</v>
      </c>
      <c r="J276" s="11">
        <v>279395.53499999997</v>
      </c>
      <c r="K276" s="11">
        <v>279395.53499999997</v>
      </c>
      <c r="L276" s="11">
        <v>0</v>
      </c>
      <c r="M276" s="11">
        <v>2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2673.5340847790676</v>
      </c>
      <c r="V276" s="11">
        <v>0</v>
      </c>
      <c r="W276" s="11">
        <v>0</v>
      </c>
      <c r="X276" s="11">
        <v>0</v>
      </c>
      <c r="Y276" s="11">
        <v>483.63546072093135</v>
      </c>
      <c r="Z276" s="11">
        <v>1303.8998464700999</v>
      </c>
      <c r="AA276" s="9" t="s">
        <v>6</v>
      </c>
      <c r="AB276" s="9" t="s">
        <v>96</v>
      </c>
      <c r="AC276" s="9" t="s">
        <v>96</v>
      </c>
      <c r="AD276" s="9" t="s">
        <v>192</v>
      </c>
      <c r="AE276" s="9" t="s">
        <v>275</v>
      </c>
      <c r="AF276" s="9" t="s">
        <v>6</v>
      </c>
      <c r="AG276" s="9" t="s">
        <v>96</v>
      </c>
      <c r="AH276" s="9" t="s">
        <v>96</v>
      </c>
      <c r="AI276" s="9" t="s">
        <v>192</v>
      </c>
      <c r="AJ276" s="9" t="s">
        <v>141</v>
      </c>
      <c r="AK276" s="12">
        <v>2.3575048172069828E-2</v>
      </c>
      <c r="AL276" s="12">
        <v>0</v>
      </c>
      <c r="AM276" s="12">
        <v>0</v>
      </c>
      <c r="AN276" s="12">
        <v>0</v>
      </c>
      <c r="AO276" s="12">
        <v>1.4241140580716783E-3</v>
      </c>
      <c r="AP276" s="12">
        <v>0.125</v>
      </c>
      <c r="AQ276" s="12">
        <v>0</v>
      </c>
      <c r="AR276" s="12">
        <v>0</v>
      </c>
      <c r="AS276" s="12">
        <v>0</v>
      </c>
      <c r="AT276" s="12">
        <v>7.4999999999999997E-3</v>
      </c>
      <c r="AU276" s="11">
        <v>6586.7631966862209</v>
      </c>
      <c r="AV276" s="11">
        <v>0</v>
      </c>
      <c r="AW276" s="11">
        <v>0</v>
      </c>
      <c r="AX276" s="11">
        <v>0</v>
      </c>
      <c r="AY276" s="11">
        <v>397.89110915595757</v>
      </c>
      <c r="AZ276" s="11">
        <v>34924.441874999997</v>
      </c>
      <c r="BA276" s="11">
        <v>0</v>
      </c>
      <c r="BB276" s="11">
        <v>0</v>
      </c>
      <c r="BC276" s="11">
        <v>0</v>
      </c>
      <c r="BD276" s="11">
        <v>2095.4665124999997</v>
      </c>
    </row>
    <row r="277" spans="1:56" x14ac:dyDescent="0.25">
      <c r="A277" s="9" t="s">
        <v>2</v>
      </c>
      <c r="B277" s="9" t="s">
        <v>57</v>
      </c>
      <c r="C277" s="9" t="s">
        <v>57</v>
      </c>
      <c r="D277" s="9" t="e">
        <f>IF(C277="United States",#REF!, "")</f>
        <v>#REF!</v>
      </c>
      <c r="E277" s="9" t="s">
        <v>110</v>
      </c>
      <c r="F277" s="9" t="s">
        <v>1600</v>
      </c>
      <c r="G277" s="9" t="s">
        <v>265</v>
      </c>
      <c r="H277" s="10" t="s">
        <v>4</v>
      </c>
      <c r="I277" s="10" t="s">
        <v>1783</v>
      </c>
      <c r="J277" s="11">
        <v>2983968.97</v>
      </c>
      <c r="K277" s="11">
        <v>2983968.97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28553.57996046032</v>
      </c>
      <c r="V277" s="11">
        <v>0</v>
      </c>
      <c r="W277" s="11">
        <v>0</v>
      </c>
      <c r="X277" s="11">
        <v>0</v>
      </c>
      <c r="Y277" s="11">
        <v>5165.2694005396816</v>
      </c>
      <c r="Z277" s="11">
        <v>13925.765427334205</v>
      </c>
      <c r="AA277" s="9" t="s">
        <v>6</v>
      </c>
      <c r="AB277" s="9" t="s">
        <v>96</v>
      </c>
      <c r="AC277" s="9" t="s">
        <v>96</v>
      </c>
      <c r="AD277" s="9" t="s">
        <v>192</v>
      </c>
      <c r="AE277" s="9" t="s">
        <v>275</v>
      </c>
      <c r="AF277" s="9" t="s">
        <v>13</v>
      </c>
      <c r="AG277" s="9" t="s">
        <v>96</v>
      </c>
      <c r="AH277" s="9" t="s">
        <v>96</v>
      </c>
      <c r="AI277" s="9" t="s">
        <v>192</v>
      </c>
      <c r="AJ277" s="9" t="s">
        <v>141</v>
      </c>
      <c r="AK277" s="12">
        <v>2.3575048172069828E-2</v>
      </c>
      <c r="AL277" s="12">
        <v>0</v>
      </c>
      <c r="AM277" s="12">
        <v>0</v>
      </c>
      <c r="AN277" s="12">
        <v>0</v>
      </c>
      <c r="AO277" s="12">
        <v>1.4241140580716783E-3</v>
      </c>
      <c r="AP277" s="12">
        <v>7.4999999999999997E-2</v>
      </c>
      <c r="AQ277" s="12">
        <v>0</v>
      </c>
      <c r="AR277" s="12">
        <v>0</v>
      </c>
      <c r="AS277" s="12">
        <v>0</v>
      </c>
      <c r="AT277" s="12">
        <v>7.4999999999999997E-3</v>
      </c>
      <c r="AU277" s="11">
        <v>70347.212211711594</v>
      </c>
      <c r="AV277" s="11">
        <v>0</v>
      </c>
      <c r="AW277" s="11">
        <v>0</v>
      </c>
      <c r="AX277" s="11">
        <v>0</v>
      </c>
      <c r="AY277" s="11">
        <v>4249.5121590266663</v>
      </c>
      <c r="AZ277" s="11">
        <v>223797.67275</v>
      </c>
      <c r="BA277" s="11">
        <v>0</v>
      </c>
      <c r="BB277" s="11">
        <v>0</v>
      </c>
      <c r="BC277" s="11">
        <v>0</v>
      </c>
      <c r="BD277" s="11">
        <v>22379.767275000002</v>
      </c>
    </row>
    <row r="278" spans="1:56" x14ac:dyDescent="0.25">
      <c r="A278" s="9" t="s">
        <v>2</v>
      </c>
      <c r="B278" s="9" t="s">
        <v>57</v>
      </c>
      <c r="C278" s="9" t="s">
        <v>57</v>
      </c>
      <c r="D278" s="9" t="e">
        <f>IF(C278="United States",#REF!, "")</f>
        <v>#REF!</v>
      </c>
      <c r="E278" s="9" t="s">
        <v>115</v>
      </c>
      <c r="F278" s="9" t="s">
        <v>650</v>
      </c>
      <c r="G278" s="9" t="s">
        <v>163</v>
      </c>
      <c r="H278" s="10" t="s">
        <v>4</v>
      </c>
      <c r="I278" s="10" t="s">
        <v>1783</v>
      </c>
      <c r="J278" s="11">
        <v>178368.88216028753</v>
      </c>
      <c r="K278" s="11">
        <v>178368.88219999999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1706.8106912504616</v>
      </c>
      <c r="V278" s="11">
        <v>0</v>
      </c>
      <c r="W278" s="11">
        <v>0</v>
      </c>
      <c r="X278" s="11">
        <v>0</v>
      </c>
      <c r="Y278" s="11">
        <v>308.75767760953852</v>
      </c>
      <c r="Z278" s="11">
        <v>832.42260158389172</v>
      </c>
      <c r="AA278" s="9" t="s">
        <v>6</v>
      </c>
      <c r="AB278" s="9" t="s">
        <v>96</v>
      </c>
      <c r="AC278" s="9" t="s">
        <v>96</v>
      </c>
      <c r="AD278" s="9" t="s">
        <v>192</v>
      </c>
      <c r="AE278" s="9" t="s">
        <v>275</v>
      </c>
      <c r="AF278" s="9" t="s">
        <v>6</v>
      </c>
      <c r="AG278" s="9" t="s">
        <v>96</v>
      </c>
      <c r="AH278" s="9" t="s">
        <v>96</v>
      </c>
      <c r="AI278" s="9" t="s">
        <v>192</v>
      </c>
      <c r="AJ278" s="9" t="s">
        <v>141</v>
      </c>
      <c r="AK278" s="12">
        <v>2.3575048172069828E-2</v>
      </c>
      <c r="AL278" s="12">
        <v>0</v>
      </c>
      <c r="AM278" s="12">
        <v>0</v>
      </c>
      <c r="AN278" s="12">
        <v>0</v>
      </c>
      <c r="AO278" s="12">
        <v>1.4241140580716783E-3</v>
      </c>
      <c r="AP278" s="12">
        <v>0.125</v>
      </c>
      <c r="AQ278" s="12">
        <v>0</v>
      </c>
      <c r="AR278" s="12">
        <v>0</v>
      </c>
      <c r="AS278" s="12">
        <v>0</v>
      </c>
      <c r="AT278" s="12">
        <v>7.4999999999999997E-3</v>
      </c>
      <c r="AU278" s="11">
        <v>4205.0549893270254</v>
      </c>
      <c r="AV278" s="11">
        <v>0</v>
      </c>
      <c r="AW278" s="11">
        <v>0</v>
      </c>
      <c r="AX278" s="11">
        <v>0</v>
      </c>
      <c r="AY278" s="11">
        <v>254.01763260699605</v>
      </c>
      <c r="AZ278" s="11">
        <v>22296.110270035941</v>
      </c>
      <c r="BA278" s="11">
        <v>0</v>
      </c>
      <c r="BB278" s="11">
        <v>0</v>
      </c>
      <c r="BC278" s="11">
        <v>0</v>
      </c>
      <c r="BD278" s="11">
        <v>1337.7666162021565</v>
      </c>
    </row>
    <row r="279" spans="1:56" x14ac:dyDescent="0.25">
      <c r="A279" s="9" t="s">
        <v>9</v>
      </c>
      <c r="B279" s="9" t="s">
        <v>57</v>
      </c>
      <c r="C279" s="9" t="s">
        <v>57</v>
      </c>
      <c r="D279" s="9" t="e">
        <f>IF(C279="United States",#REF!, "")</f>
        <v>#REF!</v>
      </c>
      <c r="E279" s="9" t="s">
        <v>98</v>
      </c>
      <c r="F279" s="9" t="s">
        <v>1486</v>
      </c>
      <c r="G279" s="9" t="s">
        <v>153</v>
      </c>
      <c r="H279" s="10" t="s">
        <v>4</v>
      </c>
      <c r="I279" s="10" t="s">
        <v>1807</v>
      </c>
      <c r="J279" s="11">
        <v>2478212.15</v>
      </c>
      <c r="K279" s="11">
        <v>2478212.15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102675.67875866374</v>
      </c>
      <c r="V279" s="11">
        <v>0</v>
      </c>
      <c r="W279" s="11">
        <v>0</v>
      </c>
      <c r="X279" s="11">
        <v>0</v>
      </c>
      <c r="Y279" s="11">
        <v>8915.4081679061255</v>
      </c>
      <c r="Z279" s="11">
        <v>26507.35707343019</v>
      </c>
      <c r="AA279" s="9" t="s">
        <v>31</v>
      </c>
      <c r="AB279" s="9" t="s">
        <v>96</v>
      </c>
      <c r="AC279" s="9" t="s">
        <v>96</v>
      </c>
      <c r="AD279" s="9" t="s">
        <v>192</v>
      </c>
      <c r="AE279" s="9" t="s">
        <v>275</v>
      </c>
      <c r="AF279" s="9" t="s">
        <v>13</v>
      </c>
      <c r="AG279" s="9" t="s">
        <v>96</v>
      </c>
      <c r="AH279" s="9" t="s">
        <v>96</v>
      </c>
      <c r="AI279" s="9" t="s">
        <v>192</v>
      </c>
      <c r="AJ279" s="9" t="s">
        <v>141</v>
      </c>
      <c r="AK279" s="12">
        <v>9.8229367383624283E-2</v>
      </c>
      <c r="AL279" s="12">
        <v>0</v>
      </c>
      <c r="AM279" s="12">
        <v>0</v>
      </c>
      <c r="AN279" s="12">
        <v>0</v>
      </c>
      <c r="AO279" s="12">
        <v>1.4241140580716783E-3</v>
      </c>
      <c r="AP279" s="12">
        <v>7.4999999999999997E-2</v>
      </c>
      <c r="AQ279" s="12">
        <v>0</v>
      </c>
      <c r="AR279" s="12">
        <v>0</v>
      </c>
      <c r="AS279" s="12">
        <v>0</v>
      </c>
      <c r="AT279" s="12">
        <v>7.4999999999999997E-3</v>
      </c>
      <c r="AU279" s="11">
        <v>243433.21173691141</v>
      </c>
      <c r="AV279" s="11">
        <v>0</v>
      </c>
      <c r="AW279" s="11">
        <v>0</v>
      </c>
      <c r="AX279" s="11">
        <v>0</v>
      </c>
      <c r="AY279" s="11">
        <v>3529.2567616990386</v>
      </c>
      <c r="AZ279" s="11">
        <v>185865.91124999998</v>
      </c>
      <c r="BA279" s="11">
        <v>0</v>
      </c>
      <c r="BB279" s="11">
        <v>0</v>
      </c>
      <c r="BC279" s="11">
        <v>0</v>
      </c>
      <c r="BD279" s="11">
        <v>18586.591124999999</v>
      </c>
    </row>
    <row r="280" spans="1:56" x14ac:dyDescent="0.25">
      <c r="A280" s="9" t="s">
        <v>2</v>
      </c>
      <c r="B280" s="9" t="s">
        <v>57</v>
      </c>
      <c r="C280" s="9" t="s">
        <v>57</v>
      </c>
      <c r="D280" s="9" t="e">
        <f>IF(C280="United States",#REF!, "")</f>
        <v>#REF!</v>
      </c>
      <c r="E280" s="9" t="s">
        <v>82</v>
      </c>
      <c r="F280" s="9" t="s">
        <v>1700</v>
      </c>
      <c r="G280" s="9" t="s">
        <v>230</v>
      </c>
      <c r="H280" s="10" t="s">
        <v>4</v>
      </c>
      <c r="I280" s="10" t="s">
        <v>1783</v>
      </c>
      <c r="J280" s="11">
        <v>823844.14203999995</v>
      </c>
      <c r="K280" s="11">
        <v>823844.14203999995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11">
        <v>0</v>
      </c>
      <c r="U280" s="11">
        <v>7883.3593181419601</v>
      </c>
      <c r="V280" s="11">
        <v>0</v>
      </c>
      <c r="W280" s="11">
        <v>0</v>
      </c>
      <c r="X280" s="11">
        <v>0</v>
      </c>
      <c r="Y280" s="11">
        <v>1426.0794869100393</v>
      </c>
      <c r="Z280" s="11">
        <v>3844.7652727207951</v>
      </c>
      <c r="AA280" s="9" t="s">
        <v>6</v>
      </c>
      <c r="AB280" s="9" t="s">
        <v>96</v>
      </c>
      <c r="AC280" s="9" t="s">
        <v>96</v>
      </c>
      <c r="AD280" s="9" t="s">
        <v>192</v>
      </c>
      <c r="AE280" s="9" t="s">
        <v>275</v>
      </c>
      <c r="AF280" s="9" t="s">
        <v>6</v>
      </c>
      <c r="AG280" s="9" t="s">
        <v>96</v>
      </c>
      <c r="AH280" s="9" t="s">
        <v>96</v>
      </c>
      <c r="AI280" s="9" t="s">
        <v>192</v>
      </c>
      <c r="AJ280" s="9" t="s">
        <v>141</v>
      </c>
      <c r="AK280" s="12">
        <v>2.3575048172069828E-2</v>
      </c>
      <c r="AL280" s="12">
        <v>0</v>
      </c>
      <c r="AM280" s="12">
        <v>0</v>
      </c>
      <c r="AN280" s="12">
        <v>0</v>
      </c>
      <c r="AO280" s="12">
        <v>1.4241140580716783E-3</v>
      </c>
      <c r="AP280" s="12">
        <v>0.125</v>
      </c>
      <c r="AQ280" s="12">
        <v>0</v>
      </c>
      <c r="AR280" s="12">
        <v>0</v>
      </c>
      <c r="AS280" s="12">
        <v>0</v>
      </c>
      <c r="AT280" s="12">
        <v>7.4999999999999997E-3</v>
      </c>
      <c r="AU280" s="11">
        <v>19422.165334870537</v>
      </c>
      <c r="AV280" s="11">
        <v>0</v>
      </c>
      <c r="AW280" s="11">
        <v>0</v>
      </c>
      <c r="AX280" s="11">
        <v>0</v>
      </c>
      <c r="AY280" s="11">
        <v>1173.2480243391644</v>
      </c>
      <c r="AZ280" s="11">
        <v>102980.51775499999</v>
      </c>
      <c r="BA280" s="11">
        <v>0</v>
      </c>
      <c r="BB280" s="11">
        <v>0</v>
      </c>
      <c r="BC280" s="11">
        <v>0</v>
      </c>
      <c r="BD280" s="11">
        <v>6178.831065299999</v>
      </c>
    </row>
    <row r="281" spans="1:56" x14ac:dyDescent="0.25">
      <c r="A281" s="9" t="s">
        <v>2</v>
      </c>
      <c r="B281" s="9" t="s">
        <v>57</v>
      </c>
      <c r="C281" s="9" t="s">
        <v>57</v>
      </c>
      <c r="D281" s="9" t="e">
        <f>IF(C281="United States",#REF!, "")</f>
        <v>#REF!</v>
      </c>
      <c r="E281" s="9" t="s">
        <v>115</v>
      </c>
      <c r="F281" s="9" t="s">
        <v>632</v>
      </c>
      <c r="G281" s="9" t="s">
        <v>163</v>
      </c>
      <c r="H281" s="10" t="s">
        <v>4</v>
      </c>
      <c r="I281" s="10" t="s">
        <v>1783</v>
      </c>
      <c r="J281" s="11">
        <v>170158.26636572892</v>
      </c>
      <c r="K281" s="11">
        <v>170158.26639999999</v>
      </c>
      <c r="L281" s="11">
        <v>0</v>
      </c>
      <c r="M281" s="11">
        <v>0</v>
      </c>
      <c r="N281" s="11">
        <v>1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1623.9798951190207</v>
      </c>
      <c r="V281" s="11">
        <v>0</v>
      </c>
      <c r="W281" s="11">
        <v>0</v>
      </c>
      <c r="X281" s="11">
        <v>0</v>
      </c>
      <c r="Y281" s="11">
        <v>622.10922136097884</v>
      </c>
      <c r="Z281" s="11">
        <v>816.28323557408021</v>
      </c>
      <c r="AA281" s="9" t="s">
        <v>6</v>
      </c>
      <c r="AB281" s="9" t="s">
        <v>96</v>
      </c>
      <c r="AC281" s="9" t="s">
        <v>96</v>
      </c>
      <c r="AD281" s="9" t="s">
        <v>192</v>
      </c>
      <c r="AE281" s="9" t="s">
        <v>280</v>
      </c>
      <c r="AF281" s="9" t="s">
        <v>6</v>
      </c>
      <c r="AG281" s="9" t="s">
        <v>96</v>
      </c>
      <c r="AH281" s="9" t="s">
        <v>96</v>
      </c>
      <c r="AI281" s="9" t="s">
        <v>192</v>
      </c>
      <c r="AJ281" s="9" t="s">
        <v>141</v>
      </c>
      <c r="AK281" s="12">
        <v>2.3575048172069828E-2</v>
      </c>
      <c r="AL281" s="12">
        <v>0</v>
      </c>
      <c r="AM281" s="12">
        <v>0</v>
      </c>
      <c r="AN281" s="12">
        <v>0</v>
      </c>
      <c r="AO281" s="12">
        <v>3.0157709465047301E-3</v>
      </c>
      <c r="AP281" s="12">
        <v>0.125</v>
      </c>
      <c r="AQ281" s="12">
        <v>0</v>
      </c>
      <c r="AR281" s="12">
        <v>0</v>
      </c>
      <c r="AS281" s="12">
        <v>0</v>
      </c>
      <c r="AT281" s="12">
        <v>7.4999999999999997E-3</v>
      </c>
      <c r="AU281" s="11">
        <v>4011.4893264479488</v>
      </c>
      <c r="AV281" s="11">
        <v>0</v>
      </c>
      <c r="AW281" s="11">
        <v>0</v>
      </c>
      <c r="AX281" s="11">
        <v>0</v>
      </c>
      <c r="AY281" s="11">
        <v>513.15835601337835</v>
      </c>
      <c r="AZ281" s="11">
        <v>21269.783295716115</v>
      </c>
      <c r="BA281" s="11">
        <v>0</v>
      </c>
      <c r="BB281" s="11">
        <v>0</v>
      </c>
      <c r="BC281" s="11">
        <v>0</v>
      </c>
      <c r="BD281" s="11">
        <v>1276.1869977429669</v>
      </c>
    </row>
    <row r="282" spans="1:56" x14ac:dyDescent="0.25">
      <c r="A282" s="9" t="s">
        <v>2</v>
      </c>
      <c r="B282" s="9" t="s">
        <v>57</v>
      </c>
      <c r="C282" s="9" t="s">
        <v>57</v>
      </c>
      <c r="D282" s="9" t="e">
        <f>IF(C282="United States",#REF!, "")</f>
        <v>#REF!</v>
      </c>
      <c r="E282" s="9" t="s">
        <v>115</v>
      </c>
      <c r="F282" s="9" t="s">
        <v>762</v>
      </c>
      <c r="G282" s="9" t="s">
        <v>163</v>
      </c>
      <c r="H282" s="10" t="s">
        <v>4</v>
      </c>
      <c r="I282" s="10" t="s">
        <v>1783</v>
      </c>
      <c r="J282" s="11">
        <v>397756.55264873995</v>
      </c>
      <c r="K282" s="11">
        <v>397756.55264873995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11">
        <v>0</v>
      </c>
      <c r="U282" s="11">
        <v>3762.8432019897441</v>
      </c>
      <c r="V282" s="11">
        <v>0</v>
      </c>
      <c r="W282" s="11">
        <v>0</v>
      </c>
      <c r="X282" s="11">
        <v>0</v>
      </c>
      <c r="Y282" s="11">
        <v>8408.507309061697</v>
      </c>
      <c r="Z282" s="11">
        <v>2382.8958658701777</v>
      </c>
      <c r="AA282" s="9" t="s">
        <v>6</v>
      </c>
      <c r="AB282" s="9" t="s">
        <v>96</v>
      </c>
      <c r="AC282" s="9" t="s">
        <v>96</v>
      </c>
      <c r="AD282" s="9" t="s">
        <v>192</v>
      </c>
      <c r="AE282" s="9" t="s">
        <v>271</v>
      </c>
      <c r="AF282" s="9" t="s">
        <v>6</v>
      </c>
      <c r="AG282" s="9" t="s">
        <v>96</v>
      </c>
      <c r="AH282" s="9" t="s">
        <v>96</v>
      </c>
      <c r="AI282" s="9" t="s">
        <v>192</v>
      </c>
      <c r="AJ282" s="9" t="s">
        <v>141</v>
      </c>
      <c r="AK282" s="12">
        <v>2.3575048172069828E-2</v>
      </c>
      <c r="AL282" s="12">
        <v>0</v>
      </c>
      <c r="AM282" s="12">
        <v>0</v>
      </c>
      <c r="AN282" s="12">
        <v>0</v>
      </c>
      <c r="AO282" s="12">
        <v>1.7591997187944262E-2</v>
      </c>
      <c r="AP282" s="12">
        <v>0.125</v>
      </c>
      <c r="AQ282" s="12">
        <v>0</v>
      </c>
      <c r="AR282" s="12">
        <v>0</v>
      </c>
      <c r="AS282" s="12">
        <v>0</v>
      </c>
      <c r="AT282" s="12">
        <v>7.4999999999999997E-3</v>
      </c>
      <c r="AU282" s="11">
        <v>9377.1298894504725</v>
      </c>
      <c r="AV282" s="11">
        <v>0</v>
      </c>
      <c r="AW282" s="11">
        <v>0</v>
      </c>
      <c r="AX282" s="11">
        <v>0</v>
      </c>
      <c r="AY282" s="11">
        <v>6997.3321556830369</v>
      </c>
      <c r="AZ282" s="11">
        <v>49719.569081092493</v>
      </c>
      <c r="BA282" s="11">
        <v>0</v>
      </c>
      <c r="BB282" s="11">
        <v>0</v>
      </c>
      <c r="BC282" s="11">
        <v>0</v>
      </c>
      <c r="BD282" s="11">
        <v>2983.1741448655494</v>
      </c>
    </row>
    <row r="283" spans="1:56" x14ac:dyDescent="0.25">
      <c r="A283" s="9" t="s">
        <v>2</v>
      </c>
      <c r="B283" s="9" t="s">
        <v>57</v>
      </c>
      <c r="C283" s="9" t="s">
        <v>57</v>
      </c>
      <c r="D283" s="9" t="e">
        <f>IF(C283="United States",#REF!, "")</f>
        <v>#REF!</v>
      </c>
      <c r="E283" s="9" t="s">
        <v>82</v>
      </c>
      <c r="F283" s="9" t="s">
        <v>1742</v>
      </c>
      <c r="G283" s="9" t="s">
        <v>230</v>
      </c>
      <c r="H283" s="10" t="s">
        <v>4</v>
      </c>
      <c r="I283" s="10" t="s">
        <v>1807</v>
      </c>
      <c r="J283" s="11">
        <v>2990480.1788999997</v>
      </c>
      <c r="K283" s="11">
        <v>2990480.1788999997</v>
      </c>
      <c r="L283" s="11">
        <v>0</v>
      </c>
      <c r="M283" s="11">
        <v>1</v>
      </c>
      <c r="N283" s="11">
        <v>0</v>
      </c>
      <c r="O283" s="11">
        <v>0</v>
      </c>
      <c r="P283" s="11">
        <v>1</v>
      </c>
      <c r="Q283" s="11">
        <v>0</v>
      </c>
      <c r="R283" s="11">
        <v>0</v>
      </c>
      <c r="S283" s="11">
        <v>0</v>
      </c>
      <c r="T283" s="11">
        <v>0</v>
      </c>
      <c r="U283" s="11">
        <v>28290.440313113428</v>
      </c>
      <c r="V283" s="11">
        <v>0</v>
      </c>
      <c r="W283" s="11">
        <v>0</v>
      </c>
      <c r="X283" s="11">
        <v>0</v>
      </c>
      <c r="Y283" s="11">
        <v>63218.253161226552</v>
      </c>
      <c r="Z283" s="11">
        <v>17915.488274961288</v>
      </c>
      <c r="AA283" s="9" t="s">
        <v>6</v>
      </c>
      <c r="AB283" s="9" t="s">
        <v>96</v>
      </c>
      <c r="AC283" s="9" t="s">
        <v>96</v>
      </c>
      <c r="AD283" s="9" t="s">
        <v>192</v>
      </c>
      <c r="AE283" s="9" t="s">
        <v>271</v>
      </c>
      <c r="AF283" s="9" t="s">
        <v>13</v>
      </c>
      <c r="AG283" s="9" t="s">
        <v>96</v>
      </c>
      <c r="AH283" s="9" t="s">
        <v>96</v>
      </c>
      <c r="AI283" s="9" t="s">
        <v>192</v>
      </c>
      <c r="AJ283" s="9" t="s">
        <v>141</v>
      </c>
      <c r="AK283" s="12">
        <v>2.3575048172069828E-2</v>
      </c>
      <c r="AL283" s="12">
        <v>0</v>
      </c>
      <c r="AM283" s="12">
        <v>0</v>
      </c>
      <c r="AN283" s="12">
        <v>0</v>
      </c>
      <c r="AO283" s="12">
        <v>1.7591997187944262E-2</v>
      </c>
      <c r="AP283" s="12">
        <v>7.4999999999999997E-2</v>
      </c>
      <c r="AQ283" s="12">
        <v>0</v>
      </c>
      <c r="AR283" s="12">
        <v>0</v>
      </c>
      <c r="AS283" s="12">
        <v>0</v>
      </c>
      <c r="AT283" s="12">
        <v>7.4999999999999997E-3</v>
      </c>
      <c r="AU283" s="11">
        <v>70500.714275187493</v>
      </c>
      <c r="AV283" s="11">
        <v>0</v>
      </c>
      <c r="AW283" s="11">
        <v>0</v>
      </c>
      <c r="AX283" s="11">
        <v>0</v>
      </c>
      <c r="AY283" s="11">
        <v>52608.518897811853</v>
      </c>
      <c r="AZ283" s="11">
        <v>224286.01341749998</v>
      </c>
      <c r="BA283" s="11">
        <v>0</v>
      </c>
      <c r="BB283" s="11">
        <v>0</v>
      </c>
      <c r="BC283" s="11">
        <v>0</v>
      </c>
      <c r="BD283" s="11">
        <v>22428.601341749996</v>
      </c>
    </row>
    <row r="284" spans="1:56" x14ac:dyDescent="0.25">
      <c r="A284" s="9" t="s">
        <v>2</v>
      </c>
      <c r="B284" s="9" t="s">
        <v>57</v>
      </c>
      <c r="C284" s="9" t="s">
        <v>57</v>
      </c>
      <c r="D284" s="9" t="e">
        <f>IF(C284="United States",#REF!, "")</f>
        <v>#REF!</v>
      </c>
      <c r="E284" s="9" t="s">
        <v>82</v>
      </c>
      <c r="F284" s="9" t="s">
        <v>1740</v>
      </c>
      <c r="G284" s="9" t="s">
        <v>230</v>
      </c>
      <c r="H284" s="10" t="s">
        <v>4</v>
      </c>
      <c r="I284" s="10" t="s">
        <v>1783</v>
      </c>
      <c r="J284" s="11">
        <v>832016.48907999997</v>
      </c>
      <c r="K284" s="11">
        <v>832016.48907999997</v>
      </c>
      <c r="L284" s="11">
        <v>0</v>
      </c>
      <c r="M284" s="11">
        <v>0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11">
        <v>0</v>
      </c>
      <c r="U284" s="11">
        <v>7871.0144912253027</v>
      </c>
      <c r="V284" s="11">
        <v>0</v>
      </c>
      <c r="W284" s="11">
        <v>0</v>
      </c>
      <c r="X284" s="11">
        <v>0</v>
      </c>
      <c r="Y284" s="11">
        <v>17588.690074622693</v>
      </c>
      <c r="Z284" s="11">
        <v>4984.4776634400296</v>
      </c>
      <c r="AA284" s="9" t="s">
        <v>6</v>
      </c>
      <c r="AB284" s="9" t="s">
        <v>96</v>
      </c>
      <c r="AC284" s="9" t="s">
        <v>96</v>
      </c>
      <c r="AD284" s="9" t="s">
        <v>192</v>
      </c>
      <c r="AE284" s="9" t="s">
        <v>271</v>
      </c>
      <c r="AF284" s="9" t="s">
        <v>6</v>
      </c>
      <c r="AG284" s="9" t="s">
        <v>96</v>
      </c>
      <c r="AH284" s="9" t="s">
        <v>96</v>
      </c>
      <c r="AI284" s="9" t="s">
        <v>192</v>
      </c>
      <c r="AJ284" s="9" t="s">
        <v>128</v>
      </c>
      <c r="AK284" s="12">
        <v>2.3575048172069828E-2</v>
      </c>
      <c r="AL284" s="12">
        <v>0</v>
      </c>
      <c r="AM284" s="12">
        <v>0</v>
      </c>
      <c r="AN284" s="12">
        <v>0</v>
      </c>
      <c r="AO284" s="12">
        <v>1.7591997187944262E-2</v>
      </c>
      <c r="AP284" s="12">
        <v>0.125</v>
      </c>
      <c r="AQ284" s="12">
        <v>0</v>
      </c>
      <c r="AR284" s="12">
        <v>0</v>
      </c>
      <c r="AS284" s="12">
        <v>0</v>
      </c>
      <c r="AT284" s="12">
        <v>2.5000000000000001E-2</v>
      </c>
      <c r="AU284" s="11">
        <v>19614.82881001741</v>
      </c>
      <c r="AV284" s="11">
        <v>0</v>
      </c>
      <c r="AW284" s="11">
        <v>0</v>
      </c>
      <c r="AX284" s="11">
        <v>0</v>
      </c>
      <c r="AY284" s="11">
        <v>14636.831736218617</v>
      </c>
      <c r="AZ284" s="11">
        <v>104002.061135</v>
      </c>
      <c r="BA284" s="11">
        <v>0</v>
      </c>
      <c r="BB284" s="11">
        <v>0</v>
      </c>
      <c r="BC284" s="11">
        <v>0</v>
      </c>
      <c r="BD284" s="11">
        <v>20800.412227000001</v>
      </c>
    </row>
    <row r="285" spans="1:56" x14ac:dyDescent="0.25">
      <c r="A285" s="9" t="s">
        <v>2</v>
      </c>
      <c r="B285" s="9" t="s">
        <v>57</v>
      </c>
      <c r="C285" s="9" t="s">
        <v>57</v>
      </c>
      <c r="D285" s="9" t="e">
        <f>IF(C285="United States",#REF!, "")</f>
        <v>#REF!</v>
      </c>
      <c r="E285" s="9" t="s">
        <v>82</v>
      </c>
      <c r="F285" s="9" t="s">
        <v>1076</v>
      </c>
      <c r="G285" s="9" t="s">
        <v>230</v>
      </c>
      <c r="H285" s="10" t="s">
        <v>4</v>
      </c>
      <c r="I285" s="10" t="s">
        <v>1783</v>
      </c>
      <c r="J285" s="11">
        <v>5856350.4480799995</v>
      </c>
      <c r="K285" s="11">
        <v>5856350.4480799995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11">
        <v>0</v>
      </c>
      <c r="U285" s="11">
        <v>55402.050136652164</v>
      </c>
      <c r="V285" s="11">
        <v>0</v>
      </c>
      <c r="W285" s="11">
        <v>0</v>
      </c>
      <c r="X285" s="11">
        <v>0</v>
      </c>
      <c r="Y285" s="11">
        <v>123802.27357459582</v>
      </c>
      <c r="Z285" s="11">
        <v>35084.458518375555</v>
      </c>
      <c r="AA285" s="9" t="s">
        <v>6</v>
      </c>
      <c r="AB285" s="9" t="s">
        <v>96</v>
      </c>
      <c r="AC285" s="9" t="s">
        <v>96</v>
      </c>
      <c r="AD285" s="9" t="s">
        <v>192</v>
      </c>
      <c r="AE285" s="9" t="s">
        <v>271</v>
      </c>
      <c r="AF285" s="9" t="s">
        <v>19</v>
      </c>
      <c r="AG285" s="9" t="s">
        <v>96</v>
      </c>
      <c r="AH285" s="9" t="s">
        <v>96</v>
      </c>
      <c r="AI285" s="9" t="s">
        <v>192</v>
      </c>
      <c r="AJ285" s="9" t="s">
        <v>128</v>
      </c>
      <c r="AK285" s="12">
        <v>2.3575048172069828E-2</v>
      </c>
      <c r="AL285" s="12">
        <v>0</v>
      </c>
      <c r="AM285" s="12">
        <v>0</v>
      </c>
      <c r="AN285" s="12">
        <v>0</v>
      </c>
      <c r="AO285" s="12">
        <v>1.7591997187944262E-2</v>
      </c>
      <c r="AP285" s="12">
        <v>4.4999999999999998E-2</v>
      </c>
      <c r="AQ285" s="12">
        <v>0</v>
      </c>
      <c r="AR285" s="12">
        <v>0</v>
      </c>
      <c r="AS285" s="12">
        <v>0</v>
      </c>
      <c r="AT285" s="12">
        <v>2.5000000000000001E-2</v>
      </c>
      <c r="AU285" s="11">
        <v>138063.74392600873</v>
      </c>
      <c r="AV285" s="11">
        <v>0</v>
      </c>
      <c r="AW285" s="11">
        <v>0</v>
      </c>
      <c r="AX285" s="11">
        <v>0</v>
      </c>
      <c r="AY285" s="11">
        <v>103024.90061423948</v>
      </c>
      <c r="AZ285" s="11">
        <v>263535.77016359998</v>
      </c>
      <c r="BA285" s="11">
        <v>0</v>
      </c>
      <c r="BB285" s="11">
        <v>0</v>
      </c>
      <c r="BC285" s="11">
        <v>0</v>
      </c>
      <c r="BD285" s="11">
        <v>146408.76120199999</v>
      </c>
    </row>
    <row r="286" spans="1:56" x14ac:dyDescent="0.25">
      <c r="A286" s="9" t="s">
        <v>2</v>
      </c>
      <c r="B286" s="9" t="s">
        <v>57</v>
      </c>
      <c r="C286" s="9" t="s">
        <v>57</v>
      </c>
      <c r="D286" s="9" t="e">
        <f>IF(C286="United States",#REF!, "")</f>
        <v>#REF!</v>
      </c>
      <c r="E286" s="9" t="s">
        <v>115</v>
      </c>
      <c r="F286" s="9" t="s">
        <v>1342</v>
      </c>
      <c r="G286" s="9" t="s">
        <v>273</v>
      </c>
      <c r="H286" s="10" t="s">
        <v>4</v>
      </c>
      <c r="I286" s="10" t="s">
        <v>1807</v>
      </c>
      <c r="J286" s="11">
        <v>444579.28502312006</v>
      </c>
      <c r="K286" s="11">
        <v>444579.28502312006</v>
      </c>
      <c r="L286" s="11">
        <v>0</v>
      </c>
      <c r="M286" s="11">
        <v>1</v>
      </c>
      <c r="N286" s="11">
        <v>0</v>
      </c>
      <c r="O286" s="11">
        <v>0</v>
      </c>
      <c r="P286" s="11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4205.7940447609308</v>
      </c>
      <c r="V286" s="11">
        <v>0</v>
      </c>
      <c r="W286" s="11">
        <v>0</v>
      </c>
      <c r="X286" s="11">
        <v>0</v>
      </c>
      <c r="Y286" s="11">
        <v>9398.3320769465427</v>
      </c>
      <c r="Z286" s="11">
        <v>2663.40336388791</v>
      </c>
      <c r="AA286" s="9" t="s">
        <v>6</v>
      </c>
      <c r="AB286" s="9" t="s">
        <v>96</v>
      </c>
      <c r="AC286" s="9" t="s">
        <v>96</v>
      </c>
      <c r="AD286" s="9" t="s">
        <v>192</v>
      </c>
      <c r="AE286" s="9" t="s">
        <v>271</v>
      </c>
      <c r="AF286" s="9" t="s">
        <v>6</v>
      </c>
      <c r="AG286" s="9" t="s">
        <v>96</v>
      </c>
      <c r="AH286" s="9" t="s">
        <v>96</v>
      </c>
      <c r="AI286" s="9" t="s">
        <v>192</v>
      </c>
      <c r="AJ286" s="9" t="s">
        <v>128</v>
      </c>
      <c r="AK286" s="12">
        <v>2.3575048172069828E-2</v>
      </c>
      <c r="AL286" s="12">
        <v>0</v>
      </c>
      <c r="AM286" s="12">
        <v>0</v>
      </c>
      <c r="AN286" s="12">
        <v>0</v>
      </c>
      <c r="AO286" s="12">
        <v>1.7591997187944262E-2</v>
      </c>
      <c r="AP286" s="12">
        <v>0.125</v>
      </c>
      <c r="AQ286" s="12">
        <v>0</v>
      </c>
      <c r="AR286" s="12">
        <v>0</v>
      </c>
      <c r="AS286" s="12">
        <v>0</v>
      </c>
      <c r="AT286" s="12">
        <v>2.5000000000000001E-2</v>
      </c>
      <c r="AU286" s="11">
        <v>10480.978060724417</v>
      </c>
      <c r="AV286" s="11">
        <v>0</v>
      </c>
      <c r="AW286" s="11">
        <v>0</v>
      </c>
      <c r="AX286" s="11">
        <v>0</v>
      </c>
      <c r="AY286" s="11">
        <v>7821.0375319449986</v>
      </c>
      <c r="AZ286" s="11">
        <v>55572.410627890007</v>
      </c>
      <c r="BA286" s="11">
        <v>0</v>
      </c>
      <c r="BB286" s="11">
        <v>0</v>
      </c>
      <c r="BC286" s="11">
        <v>0</v>
      </c>
      <c r="BD286" s="11">
        <v>11114.482125578003</v>
      </c>
    </row>
    <row r="287" spans="1:56" x14ac:dyDescent="0.25">
      <c r="A287" s="9" t="s">
        <v>9</v>
      </c>
      <c r="B287" s="9" t="s">
        <v>57</v>
      </c>
      <c r="C287" s="9" t="s">
        <v>57</v>
      </c>
      <c r="D287" s="9" t="e">
        <f>IF(C287="United States",#REF!, "")</f>
        <v>#REF!</v>
      </c>
      <c r="E287" s="9" t="s">
        <v>82</v>
      </c>
      <c r="F287" s="9" t="s">
        <v>1650</v>
      </c>
      <c r="G287" s="9" t="s">
        <v>289</v>
      </c>
      <c r="H287" s="10" t="s">
        <v>4</v>
      </c>
      <c r="I287" s="10" t="s">
        <v>1783</v>
      </c>
      <c r="J287" s="11">
        <v>1121939.6288000001</v>
      </c>
      <c r="K287" s="11">
        <v>1121939.6288000001</v>
      </c>
      <c r="L287" s="11">
        <v>0</v>
      </c>
      <c r="M287" s="11">
        <v>1</v>
      </c>
      <c r="N287" s="11">
        <v>0</v>
      </c>
      <c r="O287" s="11">
        <v>1</v>
      </c>
      <c r="P287" s="11">
        <v>0</v>
      </c>
      <c r="Q287" s="11">
        <v>0</v>
      </c>
      <c r="R287" s="11">
        <v>0</v>
      </c>
      <c r="S287" s="11">
        <v>0</v>
      </c>
      <c r="T287" s="11">
        <v>0</v>
      </c>
      <c r="U287" s="11">
        <v>36554.184876345695</v>
      </c>
      <c r="V287" s="11">
        <v>0</v>
      </c>
      <c r="W287" s="11">
        <v>0</v>
      </c>
      <c r="X287" s="11">
        <v>0</v>
      </c>
      <c r="Y287" s="11">
        <v>81684.543896757124</v>
      </c>
      <c r="Z287" s="11">
        <v>23148.67012689721</v>
      </c>
      <c r="AA287" s="9" t="s">
        <v>6</v>
      </c>
      <c r="AB287" s="9" t="s">
        <v>96</v>
      </c>
      <c r="AC287" s="9" t="s">
        <v>96</v>
      </c>
      <c r="AD287" s="9" t="s">
        <v>192</v>
      </c>
      <c r="AE287" s="9" t="s">
        <v>271</v>
      </c>
      <c r="AF287" s="9" t="s">
        <v>6</v>
      </c>
      <c r="AG287" s="9" t="s">
        <v>96</v>
      </c>
      <c r="AH287" s="9" t="s">
        <v>96</v>
      </c>
      <c r="AI287" s="9" t="s">
        <v>192</v>
      </c>
      <c r="AJ287" s="9" t="s">
        <v>128</v>
      </c>
      <c r="AK287" s="12">
        <v>4.715009634413965E-2</v>
      </c>
      <c r="AL287" s="12">
        <v>0</v>
      </c>
      <c r="AM287" s="12">
        <v>0</v>
      </c>
      <c r="AN287" s="12">
        <v>0</v>
      </c>
      <c r="AO287" s="12">
        <v>1.7591997187944262E-2</v>
      </c>
      <c r="AP287" s="12">
        <v>0.125</v>
      </c>
      <c r="AQ287" s="12">
        <v>0</v>
      </c>
      <c r="AR287" s="12">
        <v>0</v>
      </c>
      <c r="AS287" s="12">
        <v>0</v>
      </c>
      <c r="AT287" s="12">
        <v>2.5000000000000001E-2</v>
      </c>
      <c r="AU287" s="11">
        <v>52899.561590228281</v>
      </c>
      <c r="AV287" s="11">
        <v>0</v>
      </c>
      <c r="AW287" s="11">
        <v>0</v>
      </c>
      <c r="AX287" s="11">
        <v>0</v>
      </c>
      <c r="AY287" s="11">
        <v>19737.158794892832</v>
      </c>
      <c r="AZ287" s="11">
        <v>140242.45360000001</v>
      </c>
      <c r="BA287" s="11">
        <v>0</v>
      </c>
      <c r="BB287" s="11">
        <v>0</v>
      </c>
      <c r="BC287" s="11">
        <v>0</v>
      </c>
      <c r="BD287" s="11">
        <v>28048.490720000002</v>
      </c>
    </row>
    <row r="288" spans="1:56" x14ac:dyDescent="0.25">
      <c r="A288" s="9" t="s">
        <v>2</v>
      </c>
      <c r="B288" s="9" t="s">
        <v>57</v>
      </c>
      <c r="C288" s="9" t="s">
        <v>57</v>
      </c>
      <c r="D288" s="9" t="e">
        <f>IF(C288="United States",#REF!, "")</f>
        <v>#REF!</v>
      </c>
      <c r="E288" s="9" t="s">
        <v>115</v>
      </c>
      <c r="F288" s="9" t="s">
        <v>768</v>
      </c>
      <c r="G288" s="9" t="s">
        <v>163</v>
      </c>
      <c r="H288" s="10" t="s">
        <v>4</v>
      </c>
      <c r="I288" s="10" t="s">
        <v>1807</v>
      </c>
      <c r="J288" s="11">
        <v>170733.38848011493</v>
      </c>
      <c r="K288" s="11">
        <v>170733.3885</v>
      </c>
      <c r="L288" s="11">
        <v>0</v>
      </c>
      <c r="M288" s="11">
        <v>0</v>
      </c>
      <c r="N288" s="11">
        <v>1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1633.746700943437</v>
      </c>
      <c r="V288" s="11">
        <v>0</v>
      </c>
      <c r="W288" s="11">
        <v>0</v>
      </c>
      <c r="X288" s="11">
        <v>0</v>
      </c>
      <c r="Y288" s="11">
        <v>295.54058910656278</v>
      </c>
      <c r="Z288" s="11">
        <v>796.78882145511034</v>
      </c>
      <c r="AA288" s="9" t="s">
        <v>6</v>
      </c>
      <c r="AB288" s="9" t="s">
        <v>96</v>
      </c>
      <c r="AC288" s="9" t="s">
        <v>96</v>
      </c>
      <c r="AD288" s="9" t="s">
        <v>192</v>
      </c>
      <c r="AE288" s="9" t="s">
        <v>275</v>
      </c>
      <c r="AF288" s="9" t="s">
        <v>6</v>
      </c>
      <c r="AG288" s="9" t="s">
        <v>96</v>
      </c>
      <c r="AH288" s="9" t="s">
        <v>96</v>
      </c>
      <c r="AI288" s="9" t="s">
        <v>192</v>
      </c>
      <c r="AJ288" s="9" t="s">
        <v>141</v>
      </c>
      <c r="AK288" s="12">
        <v>2.3575048172069828E-2</v>
      </c>
      <c r="AL288" s="12">
        <v>0</v>
      </c>
      <c r="AM288" s="12">
        <v>0</v>
      </c>
      <c r="AN288" s="12">
        <v>0</v>
      </c>
      <c r="AO288" s="12">
        <v>1.4241140580716783E-3</v>
      </c>
      <c r="AP288" s="12">
        <v>0.125</v>
      </c>
      <c r="AQ288" s="12">
        <v>0</v>
      </c>
      <c r="AR288" s="12">
        <v>0</v>
      </c>
      <c r="AS288" s="12">
        <v>0</v>
      </c>
      <c r="AT288" s="12">
        <v>7.4999999999999997E-3</v>
      </c>
      <c r="AU288" s="11">
        <v>4025.0478579994215</v>
      </c>
      <c r="AV288" s="11">
        <v>0</v>
      </c>
      <c r="AW288" s="11">
        <v>0</v>
      </c>
      <c r="AX288" s="11">
        <v>0</v>
      </c>
      <c r="AY288" s="11">
        <v>243.14381871674479</v>
      </c>
      <c r="AZ288" s="11">
        <v>21341.673560014366</v>
      </c>
      <c r="BA288" s="11">
        <v>0</v>
      </c>
      <c r="BB288" s="11">
        <v>0</v>
      </c>
      <c r="BC288" s="11">
        <v>0</v>
      </c>
      <c r="BD288" s="11">
        <v>1280.500413600862</v>
      </c>
    </row>
    <row r="289" spans="1:56" x14ac:dyDescent="0.25">
      <c r="A289" s="9" t="s">
        <v>2</v>
      </c>
      <c r="B289" s="9" t="s">
        <v>57</v>
      </c>
      <c r="C289" s="9" t="s">
        <v>57</v>
      </c>
      <c r="D289" s="9" t="e">
        <f>IF(C289="United States",#REF!, "")</f>
        <v>#REF!</v>
      </c>
      <c r="E289" s="9" t="s">
        <v>115</v>
      </c>
      <c r="F289" s="9" t="s">
        <v>770</v>
      </c>
      <c r="G289" s="9" t="s">
        <v>163</v>
      </c>
      <c r="H289" s="10" t="s">
        <v>4</v>
      </c>
      <c r="I289" s="10" t="s">
        <v>1783</v>
      </c>
      <c r="J289" s="11">
        <v>156592.5918345</v>
      </c>
      <c r="K289" s="11">
        <v>156592.5918345</v>
      </c>
      <c r="L289" s="11">
        <v>0</v>
      </c>
      <c r="M289" s="11">
        <v>0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1494.5099420912229</v>
      </c>
      <c r="V289" s="11">
        <v>0</v>
      </c>
      <c r="W289" s="11">
        <v>0</v>
      </c>
      <c r="X289" s="11">
        <v>0</v>
      </c>
      <c r="Y289" s="11">
        <v>572.51227012417621</v>
      </c>
      <c r="Z289" s="11">
        <v>751.20598154846402</v>
      </c>
      <c r="AA289" s="9" t="s">
        <v>6</v>
      </c>
      <c r="AB289" s="9" t="s">
        <v>96</v>
      </c>
      <c r="AC289" s="9" t="s">
        <v>96</v>
      </c>
      <c r="AD289" s="9" t="s">
        <v>192</v>
      </c>
      <c r="AE289" s="9" t="s">
        <v>280</v>
      </c>
      <c r="AF289" s="9" t="s">
        <v>6</v>
      </c>
      <c r="AG289" s="9" t="s">
        <v>96</v>
      </c>
      <c r="AH289" s="9" t="s">
        <v>96</v>
      </c>
      <c r="AI289" s="9" t="s">
        <v>192</v>
      </c>
      <c r="AJ289" s="9" t="s">
        <v>141</v>
      </c>
      <c r="AK289" s="12">
        <v>2.3575048172069828E-2</v>
      </c>
      <c r="AL289" s="12">
        <v>0</v>
      </c>
      <c r="AM289" s="12">
        <v>0</v>
      </c>
      <c r="AN289" s="12">
        <v>0</v>
      </c>
      <c r="AO289" s="12">
        <v>3.0157709465047301E-3</v>
      </c>
      <c r="AP289" s="12">
        <v>0.125</v>
      </c>
      <c r="AQ289" s="12">
        <v>0</v>
      </c>
      <c r="AR289" s="12">
        <v>0</v>
      </c>
      <c r="AS289" s="12">
        <v>0</v>
      </c>
      <c r="AT289" s="12">
        <v>7.4999999999999997E-3</v>
      </c>
      <c r="AU289" s="11">
        <v>3691.6778958876057</v>
      </c>
      <c r="AV289" s="11">
        <v>0</v>
      </c>
      <c r="AW289" s="11">
        <v>0</v>
      </c>
      <c r="AX289" s="11">
        <v>0</v>
      </c>
      <c r="AY289" s="11">
        <v>472.24738889235891</v>
      </c>
      <c r="AZ289" s="11">
        <v>19574.073979312499</v>
      </c>
      <c r="BA289" s="11">
        <v>0</v>
      </c>
      <c r="BB289" s="11">
        <v>0</v>
      </c>
      <c r="BC289" s="11">
        <v>0</v>
      </c>
      <c r="BD289" s="11">
        <v>1174.4444387587498</v>
      </c>
    </row>
    <row r="290" spans="1:56" x14ac:dyDescent="0.25">
      <c r="A290" s="9" t="s">
        <v>2</v>
      </c>
      <c r="B290" s="9" t="s">
        <v>57</v>
      </c>
      <c r="C290" s="9" t="s">
        <v>57</v>
      </c>
      <c r="D290" s="9" t="e">
        <f>IF(C290="United States",#REF!, "")</f>
        <v>#REF!</v>
      </c>
      <c r="E290" s="9" t="s">
        <v>115</v>
      </c>
      <c r="F290" s="9" t="s">
        <v>1610</v>
      </c>
      <c r="G290" s="9" t="s">
        <v>255</v>
      </c>
      <c r="H290" s="10" t="s">
        <v>4</v>
      </c>
      <c r="I290" s="10" t="s">
        <v>1783</v>
      </c>
      <c r="J290" s="11">
        <v>189921.24987999999</v>
      </c>
      <c r="K290" s="11">
        <v>189921.24987999999</v>
      </c>
      <c r="L290" s="11">
        <v>0</v>
      </c>
      <c r="M290" s="11">
        <v>0</v>
      </c>
      <c r="N290" s="11">
        <v>0</v>
      </c>
      <c r="O290" s="11">
        <v>0</v>
      </c>
      <c r="P290" s="11">
        <v>1</v>
      </c>
      <c r="Q290" s="11">
        <v>0</v>
      </c>
      <c r="R290" s="11">
        <v>0</v>
      </c>
      <c r="S290" s="11">
        <v>0</v>
      </c>
      <c r="T290" s="11">
        <v>0</v>
      </c>
      <c r="U290" s="11">
        <v>1462.3309170250288</v>
      </c>
      <c r="V290" s="11">
        <v>0</v>
      </c>
      <c r="W290" s="11">
        <v>331075.51787658862</v>
      </c>
      <c r="X290" s="11">
        <v>10179.342487343056</v>
      </c>
      <c r="Y290" s="11">
        <v>698.41275205926661</v>
      </c>
      <c r="Z290" s="11">
        <v>14152.380769432872</v>
      </c>
      <c r="AA290" s="9" t="s">
        <v>6</v>
      </c>
      <c r="AB290" s="9" t="s">
        <v>96</v>
      </c>
      <c r="AC290" s="9" t="s">
        <v>160</v>
      </c>
      <c r="AD290" s="9" t="s">
        <v>246</v>
      </c>
      <c r="AE290" s="9" t="s">
        <v>280</v>
      </c>
      <c r="AF290" s="9" t="s">
        <v>6</v>
      </c>
      <c r="AG290" s="9" t="s">
        <v>96</v>
      </c>
      <c r="AH290" s="9" t="s">
        <v>113</v>
      </c>
      <c r="AI290" s="9" t="s">
        <v>124</v>
      </c>
      <c r="AJ290" s="9" t="s">
        <v>141</v>
      </c>
      <c r="AK290" s="12">
        <v>2.3575048172069828E-2</v>
      </c>
      <c r="AL290" s="12">
        <v>0</v>
      </c>
      <c r="AM290" s="12">
        <v>1.7433000000000001</v>
      </c>
      <c r="AN290" s="12">
        <v>5.3600000000000002E-2</v>
      </c>
      <c r="AO290" s="12">
        <v>3.0157709465047301E-3</v>
      </c>
      <c r="AP290" s="12">
        <v>0.125</v>
      </c>
      <c r="AQ290" s="12">
        <v>0</v>
      </c>
      <c r="AR290" s="12">
        <v>0.45</v>
      </c>
      <c r="AS290" s="12">
        <v>5.5E-2</v>
      </c>
      <c r="AT290" s="12">
        <v>7.4999999999999997E-3</v>
      </c>
      <c r="AU290" s="11">
        <v>4477.4026148207113</v>
      </c>
      <c r="AV290" s="11">
        <v>0</v>
      </c>
      <c r="AW290" s="11">
        <v>331089.71491580398</v>
      </c>
      <c r="AX290" s="11">
        <v>10179.778993567999</v>
      </c>
      <c r="AY290" s="11">
        <v>572.75898751196894</v>
      </c>
      <c r="AZ290" s="11">
        <v>23740.156234999999</v>
      </c>
      <c r="BA290" s="11">
        <v>0</v>
      </c>
      <c r="BB290" s="11">
        <v>85464.562445999996</v>
      </c>
      <c r="BC290" s="11">
        <v>10445.6687434</v>
      </c>
      <c r="BD290" s="11">
        <v>1424.4093740999999</v>
      </c>
    </row>
    <row r="291" spans="1:56" x14ac:dyDescent="0.25">
      <c r="A291" s="9" t="s">
        <v>2</v>
      </c>
      <c r="B291" s="9" t="s">
        <v>57</v>
      </c>
      <c r="C291" s="9" t="s">
        <v>57</v>
      </c>
      <c r="D291" s="9" t="e">
        <f>IF(C291="United States",#REF!, "")</f>
        <v>#REF!</v>
      </c>
      <c r="E291" s="9" t="s">
        <v>115</v>
      </c>
      <c r="F291" s="9" t="s">
        <v>438</v>
      </c>
      <c r="G291" s="9" t="s">
        <v>163</v>
      </c>
      <c r="H291" s="10" t="s">
        <v>4</v>
      </c>
      <c r="I291" s="10" t="s">
        <v>1807</v>
      </c>
      <c r="J291" s="11">
        <v>177048.79685886245</v>
      </c>
      <c r="K291" s="11">
        <v>177048.79689999999</v>
      </c>
      <c r="L291" s="11">
        <v>0</v>
      </c>
      <c r="M291" s="11">
        <v>1</v>
      </c>
      <c r="N291" s="11">
        <v>1</v>
      </c>
      <c r="O291" s="11">
        <v>0</v>
      </c>
      <c r="P291" s="11">
        <v>2</v>
      </c>
      <c r="Q291" s="11">
        <v>0</v>
      </c>
      <c r="R291" s="11">
        <v>0</v>
      </c>
      <c r="S291" s="11">
        <v>0</v>
      </c>
      <c r="T291" s="11">
        <v>0</v>
      </c>
      <c r="U291" s="11">
        <v>1363.221040904569</v>
      </c>
      <c r="V291" s="11">
        <v>0</v>
      </c>
      <c r="W291" s="11">
        <v>159904.05768116965</v>
      </c>
      <c r="X291" s="11">
        <v>0</v>
      </c>
      <c r="Y291" s="11">
        <v>307.4533288657496</v>
      </c>
      <c r="Z291" s="11">
        <v>8310.2863305967185</v>
      </c>
      <c r="AA291" s="9" t="s">
        <v>6</v>
      </c>
      <c r="AB291" s="9" t="s">
        <v>96</v>
      </c>
      <c r="AC291" s="9" t="s">
        <v>149</v>
      </c>
      <c r="AD291" s="9" t="s">
        <v>192</v>
      </c>
      <c r="AE291" s="9" t="s">
        <v>275</v>
      </c>
      <c r="AF291" s="9" t="s">
        <v>6</v>
      </c>
      <c r="AG291" s="9" t="s">
        <v>96</v>
      </c>
      <c r="AH291" s="9" t="s">
        <v>113</v>
      </c>
      <c r="AI291" s="9" t="s">
        <v>192</v>
      </c>
      <c r="AJ291" s="9" t="s">
        <v>141</v>
      </c>
      <c r="AK291" s="12">
        <v>2.3575048172069828E-2</v>
      </c>
      <c r="AL291" s="12">
        <v>0</v>
      </c>
      <c r="AM291" s="12">
        <v>0.9032</v>
      </c>
      <c r="AN291" s="12">
        <v>0</v>
      </c>
      <c r="AO291" s="12">
        <v>1.4241140580716783E-3</v>
      </c>
      <c r="AP291" s="12">
        <v>0.125</v>
      </c>
      <c r="AQ291" s="12">
        <v>0</v>
      </c>
      <c r="AR291" s="12">
        <v>0.45</v>
      </c>
      <c r="AS291" s="12">
        <v>0</v>
      </c>
      <c r="AT291" s="12">
        <v>7.4999999999999997E-3</v>
      </c>
      <c r="AU291" s="11">
        <v>4173.933914754688</v>
      </c>
      <c r="AV291" s="11">
        <v>0</v>
      </c>
      <c r="AW291" s="11">
        <v>159910.47332292458</v>
      </c>
      <c r="AX291" s="11">
        <v>0</v>
      </c>
      <c r="AY291" s="11">
        <v>252.13768057138282</v>
      </c>
      <c r="AZ291" s="11">
        <v>22131.099607357806</v>
      </c>
      <c r="BA291" s="11">
        <v>0</v>
      </c>
      <c r="BB291" s="11">
        <v>79671.958586488108</v>
      </c>
      <c r="BC291" s="11">
        <v>0</v>
      </c>
      <c r="BD291" s="11">
        <v>1327.8659764414683</v>
      </c>
    </row>
    <row r="292" spans="1:56" x14ac:dyDescent="0.25">
      <c r="A292" s="9" t="s">
        <v>2</v>
      </c>
      <c r="B292" s="9" t="s">
        <v>57</v>
      </c>
      <c r="C292" s="9" t="s">
        <v>57</v>
      </c>
      <c r="D292" s="9" t="e">
        <f>IF(C292="United States",#REF!, "")</f>
        <v>#REF!</v>
      </c>
      <c r="E292" s="9" t="s">
        <v>115</v>
      </c>
      <c r="F292" s="9" t="s">
        <v>748</v>
      </c>
      <c r="G292" s="9" t="s">
        <v>163</v>
      </c>
      <c r="H292" s="10" t="s">
        <v>4</v>
      </c>
      <c r="I292" s="10" t="s">
        <v>1783</v>
      </c>
      <c r="J292" s="11">
        <v>173704.47258273061</v>
      </c>
      <c r="K292" s="11">
        <v>173704.47259999998</v>
      </c>
      <c r="L292" s="11">
        <v>0</v>
      </c>
      <c r="M292" s="11">
        <v>0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11">
        <v>0</v>
      </c>
      <c r="U292" s="11">
        <v>1337.4737537416863</v>
      </c>
      <c r="V292" s="11">
        <v>0</v>
      </c>
      <c r="W292" s="11">
        <v>156883.93433499883</v>
      </c>
      <c r="X292" s="11">
        <v>9310.2069091629091</v>
      </c>
      <c r="Y292" s="11">
        <v>301.64642821650659</v>
      </c>
      <c r="Z292" s="11">
        <v>8589.9762565392884</v>
      </c>
      <c r="AA292" s="9" t="s">
        <v>6</v>
      </c>
      <c r="AB292" s="9" t="s">
        <v>96</v>
      </c>
      <c r="AC292" s="9" t="s">
        <v>149</v>
      </c>
      <c r="AD292" s="9" t="s">
        <v>246</v>
      </c>
      <c r="AE292" s="9" t="s">
        <v>275</v>
      </c>
      <c r="AF292" s="9" t="s">
        <v>6</v>
      </c>
      <c r="AG292" s="9" t="s">
        <v>96</v>
      </c>
      <c r="AH292" s="9" t="s">
        <v>113</v>
      </c>
      <c r="AI292" s="9" t="s">
        <v>124</v>
      </c>
      <c r="AJ292" s="9" t="s">
        <v>141</v>
      </c>
      <c r="AK292" s="12">
        <v>2.3575048172069828E-2</v>
      </c>
      <c r="AL292" s="12">
        <v>0</v>
      </c>
      <c r="AM292" s="12">
        <v>0.9032</v>
      </c>
      <c r="AN292" s="12">
        <v>5.3600000000000002E-2</v>
      </c>
      <c r="AO292" s="12">
        <v>1.4241140580716783E-3</v>
      </c>
      <c r="AP292" s="12">
        <v>0.125</v>
      </c>
      <c r="AQ292" s="12">
        <v>0</v>
      </c>
      <c r="AR292" s="12">
        <v>0.45</v>
      </c>
      <c r="AS292" s="12">
        <v>5.5E-2</v>
      </c>
      <c r="AT292" s="12">
        <v>7.4999999999999997E-3</v>
      </c>
      <c r="AU292" s="11">
        <v>4095.091308841857</v>
      </c>
      <c r="AV292" s="11">
        <v>0</v>
      </c>
      <c r="AW292" s="11">
        <v>156889.8796367223</v>
      </c>
      <c r="AX292" s="11">
        <v>9310.559730434361</v>
      </c>
      <c r="AY292" s="11">
        <v>247.37498135499308</v>
      </c>
      <c r="AZ292" s="11">
        <v>21713.059072841326</v>
      </c>
      <c r="BA292" s="11">
        <v>0</v>
      </c>
      <c r="BB292" s="11">
        <v>78167.012662228779</v>
      </c>
      <c r="BC292" s="11">
        <v>9553.7459920501842</v>
      </c>
      <c r="BD292" s="11">
        <v>1302.7835443704796</v>
      </c>
    </row>
    <row r="293" spans="1:56" x14ac:dyDescent="0.25">
      <c r="A293" s="9" t="s">
        <v>2</v>
      </c>
      <c r="B293" s="9" t="s">
        <v>57</v>
      </c>
      <c r="C293" s="9" t="s">
        <v>57</v>
      </c>
      <c r="D293" s="9" t="e">
        <f>IF(C293="United States",#REF!, "")</f>
        <v>#REF!</v>
      </c>
      <c r="E293" s="9" t="s">
        <v>115</v>
      </c>
      <c r="F293" s="9" t="s">
        <v>522</v>
      </c>
      <c r="G293" s="9" t="s">
        <v>163</v>
      </c>
      <c r="H293" s="10" t="s">
        <v>4</v>
      </c>
      <c r="I293" s="10" t="s">
        <v>1783</v>
      </c>
      <c r="J293" s="11">
        <v>122818.65126024</v>
      </c>
      <c r="K293" s="11">
        <v>122818.65126024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945.58208837232416</v>
      </c>
      <c r="V293" s="11">
        <v>0</v>
      </c>
      <c r="W293" s="11">
        <v>33832.190304750038</v>
      </c>
      <c r="X293" s="11">
        <v>0</v>
      </c>
      <c r="Y293" s="11">
        <v>213.26135092001587</v>
      </c>
      <c r="Z293" s="11">
        <v>2149.1667328075637</v>
      </c>
      <c r="AA293" s="9" t="s">
        <v>6</v>
      </c>
      <c r="AB293" s="9" t="s">
        <v>96</v>
      </c>
      <c r="AC293" s="9" t="s">
        <v>155</v>
      </c>
      <c r="AD293" s="9" t="s">
        <v>192</v>
      </c>
      <c r="AE293" s="9" t="s">
        <v>275</v>
      </c>
      <c r="AF293" s="9" t="s">
        <v>6</v>
      </c>
      <c r="AG293" s="9" t="s">
        <v>96</v>
      </c>
      <c r="AH293" s="9" t="s">
        <v>118</v>
      </c>
      <c r="AI293" s="9" t="s">
        <v>192</v>
      </c>
      <c r="AJ293" s="9" t="s">
        <v>141</v>
      </c>
      <c r="AK293" s="12">
        <v>2.3575048172069828E-2</v>
      </c>
      <c r="AL293" s="12">
        <v>0</v>
      </c>
      <c r="AM293" s="12">
        <v>0.27550000000000002</v>
      </c>
      <c r="AN293" s="12">
        <v>0</v>
      </c>
      <c r="AO293" s="12">
        <v>1.4241140580716783E-3</v>
      </c>
      <c r="AP293" s="12">
        <v>0.125</v>
      </c>
      <c r="AQ293" s="12">
        <v>0</v>
      </c>
      <c r="AR293" s="12">
        <v>0.18984375000000003</v>
      </c>
      <c r="AS293" s="12">
        <v>0</v>
      </c>
      <c r="AT293" s="12">
        <v>7.4999999999999997E-3</v>
      </c>
      <c r="AU293" s="11">
        <v>2895.4556198888026</v>
      </c>
      <c r="AV293" s="11">
        <v>0</v>
      </c>
      <c r="AW293" s="11">
        <v>33836.538422196121</v>
      </c>
      <c r="AX293" s="11">
        <v>0</v>
      </c>
      <c r="AY293" s="11">
        <v>174.90776785311064</v>
      </c>
      <c r="AZ293" s="11">
        <v>15352.33140753</v>
      </c>
      <c r="BA293" s="11">
        <v>0</v>
      </c>
      <c r="BB293" s="11">
        <v>23316.353325186192</v>
      </c>
      <c r="BC293" s="11">
        <v>0</v>
      </c>
      <c r="BD293" s="11">
        <v>921.13988445179996</v>
      </c>
    </row>
    <row r="294" spans="1:56" x14ac:dyDescent="0.25">
      <c r="A294" s="9" t="s">
        <v>2</v>
      </c>
      <c r="B294" s="9" t="s">
        <v>57</v>
      </c>
      <c r="C294" s="9" t="s">
        <v>57</v>
      </c>
      <c r="D294" s="9" t="e">
        <f>IF(C294="United States",#REF!, "")</f>
        <v>#REF!</v>
      </c>
      <c r="E294" s="9" t="s">
        <v>115</v>
      </c>
      <c r="F294" s="9" t="s">
        <v>1258</v>
      </c>
      <c r="G294" s="9" t="s">
        <v>273</v>
      </c>
      <c r="H294" s="10" t="s">
        <v>4</v>
      </c>
      <c r="I294" s="10" t="s">
        <v>1807</v>
      </c>
      <c r="J294" s="11">
        <v>158194.88728534</v>
      </c>
      <c r="K294" s="11">
        <v>158194.88728534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1</v>
      </c>
      <c r="S294" s="11">
        <v>0</v>
      </c>
      <c r="T294" s="11">
        <v>0</v>
      </c>
      <c r="U294" s="11">
        <v>1217.9441017646291</v>
      </c>
      <c r="V294" s="11">
        <v>0</v>
      </c>
      <c r="W294" s="11">
        <v>43577.090913786407</v>
      </c>
      <c r="X294" s="11">
        <v>0</v>
      </c>
      <c r="Y294" s="11">
        <v>274.68837204234023</v>
      </c>
      <c r="Z294" s="11">
        <v>2768.2048741399776</v>
      </c>
      <c r="AA294" s="9" t="s">
        <v>6</v>
      </c>
      <c r="AB294" s="9" t="s">
        <v>96</v>
      </c>
      <c r="AC294" s="9" t="s">
        <v>155</v>
      </c>
      <c r="AD294" s="9" t="s">
        <v>192</v>
      </c>
      <c r="AE294" s="9" t="s">
        <v>275</v>
      </c>
      <c r="AF294" s="9" t="s">
        <v>6</v>
      </c>
      <c r="AG294" s="9" t="s">
        <v>96</v>
      </c>
      <c r="AH294" s="9" t="s">
        <v>118</v>
      </c>
      <c r="AI294" s="9" t="s">
        <v>192</v>
      </c>
      <c r="AJ294" s="9" t="s">
        <v>141</v>
      </c>
      <c r="AK294" s="12">
        <v>2.3575048172069828E-2</v>
      </c>
      <c r="AL294" s="12">
        <v>0</v>
      </c>
      <c r="AM294" s="12">
        <v>0.27550000000000002</v>
      </c>
      <c r="AN294" s="12">
        <v>0</v>
      </c>
      <c r="AO294" s="12">
        <v>1.4241140580716783E-3</v>
      </c>
      <c r="AP294" s="12">
        <v>0.125</v>
      </c>
      <c r="AQ294" s="12">
        <v>0</v>
      </c>
      <c r="AR294" s="12">
        <v>0.18984375000000003</v>
      </c>
      <c r="AS294" s="12">
        <v>0</v>
      </c>
      <c r="AT294" s="12">
        <v>7.4999999999999997E-3</v>
      </c>
      <c r="AU294" s="11">
        <v>3729.452088327047</v>
      </c>
      <c r="AV294" s="11">
        <v>0</v>
      </c>
      <c r="AW294" s="11">
        <v>43582.691447111174</v>
      </c>
      <c r="AX294" s="11">
        <v>0</v>
      </c>
      <c r="AY294" s="11">
        <v>225.28756289811727</v>
      </c>
      <c r="AZ294" s="11">
        <v>19774.360910667499</v>
      </c>
      <c r="BA294" s="11">
        <v>0</v>
      </c>
      <c r="BB294" s="11">
        <v>30032.310633076271</v>
      </c>
      <c r="BC294" s="11">
        <v>0</v>
      </c>
      <c r="BD294" s="11">
        <v>1186.46165464005</v>
      </c>
    </row>
    <row r="295" spans="1:56" x14ac:dyDescent="0.25">
      <c r="A295" s="9" t="s">
        <v>2</v>
      </c>
      <c r="B295" s="9" t="s">
        <v>57</v>
      </c>
      <c r="C295" s="9" t="s">
        <v>57</v>
      </c>
      <c r="D295" s="9" t="e">
        <f>IF(C295="United States",#REF!, "")</f>
        <v>#REF!</v>
      </c>
      <c r="E295" s="9" t="s">
        <v>115</v>
      </c>
      <c r="F295" s="9" t="s">
        <v>578</v>
      </c>
      <c r="G295" s="9" t="s">
        <v>163</v>
      </c>
      <c r="H295" s="10" t="s">
        <v>4</v>
      </c>
      <c r="I295" s="10" t="s">
        <v>1807</v>
      </c>
      <c r="J295" s="11">
        <v>182510.68712296421</v>
      </c>
      <c r="K295" s="11">
        <v>182510.68710000001</v>
      </c>
      <c r="L295" s="11">
        <v>0</v>
      </c>
      <c r="M295" s="11">
        <v>0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11">
        <v>0</v>
      </c>
      <c r="U295" s="11">
        <v>1405.1517003928755</v>
      </c>
      <c r="V295" s="11">
        <v>0</v>
      </c>
      <c r="W295" s="11">
        <v>50275.232916654182</v>
      </c>
      <c r="X295" s="11">
        <v>0</v>
      </c>
      <c r="Y295" s="11">
        <v>316.91013774295254</v>
      </c>
      <c r="Z295" s="11">
        <v>3193.6997603567725</v>
      </c>
      <c r="AA295" s="9" t="s">
        <v>6</v>
      </c>
      <c r="AB295" s="9" t="s">
        <v>96</v>
      </c>
      <c r="AC295" s="9" t="s">
        <v>155</v>
      </c>
      <c r="AD295" s="9" t="s">
        <v>192</v>
      </c>
      <c r="AE295" s="9" t="s">
        <v>275</v>
      </c>
      <c r="AF295" s="9" t="s">
        <v>6</v>
      </c>
      <c r="AG295" s="9" t="s">
        <v>96</v>
      </c>
      <c r="AH295" s="9" t="s">
        <v>118</v>
      </c>
      <c r="AI295" s="9" t="s">
        <v>192</v>
      </c>
      <c r="AJ295" s="9" t="s">
        <v>141</v>
      </c>
      <c r="AK295" s="12">
        <v>2.3575048172069828E-2</v>
      </c>
      <c r="AL295" s="12">
        <v>0</v>
      </c>
      <c r="AM295" s="12">
        <v>0.27550000000000002</v>
      </c>
      <c r="AN295" s="12">
        <v>0</v>
      </c>
      <c r="AO295" s="12">
        <v>1.4241140580716783E-3</v>
      </c>
      <c r="AP295" s="12">
        <v>0.125</v>
      </c>
      <c r="AQ295" s="12">
        <v>0</v>
      </c>
      <c r="AR295" s="12">
        <v>0.18984375000000003</v>
      </c>
      <c r="AS295" s="12">
        <v>0</v>
      </c>
      <c r="AT295" s="12">
        <v>7.4999999999999997E-3</v>
      </c>
      <c r="AU295" s="11">
        <v>4302.698240841446</v>
      </c>
      <c r="AV295" s="11">
        <v>0</v>
      </c>
      <c r="AW295" s="11">
        <v>50281.694302376643</v>
      </c>
      <c r="AX295" s="11">
        <v>0</v>
      </c>
      <c r="AY295" s="11">
        <v>259.91603528013496</v>
      </c>
      <c r="AZ295" s="11">
        <v>22813.835890370527</v>
      </c>
      <c r="BA295" s="11">
        <v>0</v>
      </c>
      <c r="BB295" s="11">
        <v>34648.513258500243</v>
      </c>
      <c r="BC295" s="11">
        <v>0</v>
      </c>
      <c r="BD295" s="11">
        <v>1368.8301534222314</v>
      </c>
    </row>
    <row r="296" spans="1:56" x14ac:dyDescent="0.25">
      <c r="A296" s="9" t="s">
        <v>2</v>
      </c>
      <c r="B296" s="9" t="s">
        <v>57</v>
      </c>
      <c r="C296" s="9" t="s">
        <v>57</v>
      </c>
      <c r="D296" s="9" t="e">
        <f>IF(C296="United States",#REF!, "")</f>
        <v>#REF!</v>
      </c>
      <c r="E296" s="9" t="s">
        <v>82</v>
      </c>
      <c r="F296" s="9" t="s">
        <v>888</v>
      </c>
      <c r="G296" s="9" t="s">
        <v>205</v>
      </c>
      <c r="H296" s="10" t="s">
        <v>4</v>
      </c>
      <c r="I296" s="10" t="s">
        <v>1807</v>
      </c>
      <c r="J296" s="11">
        <v>7386767.9772800002</v>
      </c>
      <c r="K296" s="11">
        <v>7304767.9772799993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56225.570630459471</v>
      </c>
      <c r="V296" s="11">
        <v>0</v>
      </c>
      <c r="W296" s="11">
        <v>1423164.118945006</v>
      </c>
      <c r="X296" s="11">
        <v>0</v>
      </c>
      <c r="Y296" s="11">
        <v>26853.467339670391</v>
      </c>
      <c r="Z296" s="11">
        <v>72243.132627782412</v>
      </c>
      <c r="AA296" s="9" t="s">
        <v>6</v>
      </c>
      <c r="AB296" s="9" t="s">
        <v>96</v>
      </c>
      <c r="AC296" s="9" t="s">
        <v>155</v>
      </c>
      <c r="AD296" s="9" t="s">
        <v>192</v>
      </c>
      <c r="AE296" s="9" t="s">
        <v>280</v>
      </c>
      <c r="AF296" s="9" t="s">
        <v>19</v>
      </c>
      <c r="AG296" s="9" t="s">
        <v>96</v>
      </c>
      <c r="AH296" s="9" t="s">
        <v>118</v>
      </c>
      <c r="AI296" s="9" t="s">
        <v>192</v>
      </c>
      <c r="AJ296" s="9" t="s">
        <v>141</v>
      </c>
      <c r="AK296" s="12">
        <v>2.3575048172069828E-2</v>
      </c>
      <c r="AL296" s="12">
        <v>0</v>
      </c>
      <c r="AM296" s="12">
        <v>0.27550000000000002</v>
      </c>
      <c r="AN296" s="12">
        <v>0</v>
      </c>
      <c r="AO296" s="12">
        <v>3.0157709465047301E-3</v>
      </c>
      <c r="AP296" s="12">
        <v>4.4999999999999998E-2</v>
      </c>
      <c r="AQ296" s="12">
        <v>0</v>
      </c>
      <c r="AR296" s="12">
        <v>0.18984375000000003</v>
      </c>
      <c r="AS296" s="12">
        <v>0</v>
      </c>
      <c r="AT296" s="12">
        <v>7.4999999999999997E-3</v>
      </c>
      <c r="AU296" s="11">
        <v>174143.4109002788</v>
      </c>
      <c r="AV296" s="11">
        <v>0</v>
      </c>
      <c r="AW296" s="11">
        <v>2035054.5777406401</v>
      </c>
      <c r="AX296" s="11">
        <v>0</v>
      </c>
      <c r="AY296" s="11">
        <v>22276.800254452537</v>
      </c>
      <c r="AZ296" s="11">
        <v>332404.55897760001</v>
      </c>
      <c r="BA296" s="11">
        <v>0</v>
      </c>
      <c r="BB296" s="11">
        <v>1402331.7331867502</v>
      </c>
      <c r="BC296" s="11">
        <v>0</v>
      </c>
      <c r="BD296" s="11">
        <v>55400.7598296</v>
      </c>
    </row>
    <row r="297" spans="1:56" x14ac:dyDescent="0.25">
      <c r="A297" s="9" t="s">
        <v>2</v>
      </c>
      <c r="B297" s="9" t="s">
        <v>57</v>
      </c>
      <c r="C297" s="9" t="s">
        <v>57</v>
      </c>
      <c r="D297" s="9" t="e">
        <f>IF(C297="United States",#REF!, "")</f>
        <v>#REF!</v>
      </c>
      <c r="E297" s="9" t="s">
        <v>82</v>
      </c>
      <c r="F297" s="9" t="s">
        <v>1636</v>
      </c>
      <c r="G297" s="9" t="s">
        <v>255</v>
      </c>
      <c r="H297" s="10" t="s">
        <v>4</v>
      </c>
      <c r="I297" s="10" t="s">
        <v>1807</v>
      </c>
      <c r="J297" s="11">
        <v>1588720.78</v>
      </c>
      <c r="K297" s="11">
        <v>1588720.78</v>
      </c>
      <c r="L297" s="11">
        <v>0</v>
      </c>
      <c r="M297" s="11">
        <v>0</v>
      </c>
      <c r="N297" s="11">
        <v>0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11">
        <v>0</v>
      </c>
      <c r="U297" s="11">
        <v>12232.687388938781</v>
      </c>
      <c r="V297" s="11">
        <v>0</v>
      </c>
      <c r="W297" s="11">
        <v>3154126.953506371</v>
      </c>
      <c r="X297" s="11">
        <v>85152.213512612812</v>
      </c>
      <c r="Y297" s="11">
        <v>5842.3608260777737</v>
      </c>
      <c r="Z297" s="11">
        <v>96866.577827314381</v>
      </c>
      <c r="AA297" s="9" t="s">
        <v>6</v>
      </c>
      <c r="AB297" s="9" t="s">
        <v>96</v>
      </c>
      <c r="AC297" s="9" t="s">
        <v>202</v>
      </c>
      <c r="AD297" s="9" t="s">
        <v>246</v>
      </c>
      <c r="AE297" s="9" t="s">
        <v>280</v>
      </c>
      <c r="AF297" s="9" t="s">
        <v>13</v>
      </c>
      <c r="AG297" s="9" t="s">
        <v>96</v>
      </c>
      <c r="AH297" s="9" t="s">
        <v>113</v>
      </c>
      <c r="AI297" s="9" t="s">
        <v>124</v>
      </c>
      <c r="AJ297" s="9" t="s">
        <v>141</v>
      </c>
      <c r="AK297" s="12">
        <v>2.3575048172069828E-2</v>
      </c>
      <c r="AL297" s="12">
        <v>0</v>
      </c>
      <c r="AM297" s="12">
        <v>1.9854000000000001</v>
      </c>
      <c r="AN297" s="12">
        <v>5.3600000000000002E-2</v>
      </c>
      <c r="AO297" s="12">
        <v>3.0157709465047301E-3</v>
      </c>
      <c r="AP297" s="12">
        <v>7.4999999999999997E-2</v>
      </c>
      <c r="AQ297" s="12">
        <v>0</v>
      </c>
      <c r="AR297" s="12">
        <v>0.45</v>
      </c>
      <c r="AS297" s="12">
        <v>5.5E-2</v>
      </c>
      <c r="AT297" s="12">
        <v>7.4999999999999997E-3</v>
      </c>
      <c r="AU297" s="11">
        <v>37454.16892046835</v>
      </c>
      <c r="AV297" s="11">
        <v>0</v>
      </c>
      <c r="AW297" s="11">
        <v>3154246.236612</v>
      </c>
      <c r="AX297" s="11">
        <v>85155.433808000002</v>
      </c>
      <c r="AY297" s="11">
        <v>4791.2179704323335</v>
      </c>
      <c r="AZ297" s="11">
        <v>119154.0585</v>
      </c>
      <c r="BA297" s="11">
        <v>0</v>
      </c>
      <c r="BB297" s="11">
        <v>714924.35100000002</v>
      </c>
      <c r="BC297" s="11">
        <v>87379.642900000006</v>
      </c>
      <c r="BD297" s="11">
        <v>11915.405849999999</v>
      </c>
    </row>
    <row r="298" spans="1:56" x14ac:dyDescent="0.25">
      <c r="A298" s="9" t="s">
        <v>9</v>
      </c>
      <c r="B298" s="9" t="s">
        <v>57</v>
      </c>
      <c r="C298" s="9" t="s">
        <v>57</v>
      </c>
      <c r="D298" s="9" t="e">
        <f>IF(C298="United States",#REF!, "")</f>
        <v>#REF!</v>
      </c>
      <c r="E298" s="9" t="s">
        <v>98</v>
      </c>
      <c r="F298" s="9" t="s">
        <v>1476</v>
      </c>
      <c r="G298" s="9" t="s">
        <v>153</v>
      </c>
      <c r="H298" s="10" t="s">
        <v>4</v>
      </c>
      <c r="I298" s="10" t="s">
        <v>1783</v>
      </c>
      <c r="J298" s="11">
        <v>25586.46</v>
      </c>
      <c r="K298" s="11">
        <v>25586.46</v>
      </c>
      <c r="L298" s="11">
        <v>0</v>
      </c>
      <c r="M298" s="11">
        <v>1</v>
      </c>
      <c r="N298" s="11">
        <v>0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11">
        <v>0</v>
      </c>
      <c r="U298" s="11">
        <v>279.34448603998368</v>
      </c>
      <c r="V298" s="11">
        <v>0</v>
      </c>
      <c r="W298" s="11">
        <v>21643.610778377937</v>
      </c>
      <c r="X298" s="11">
        <v>748.6432225871564</v>
      </c>
      <c r="Y298" s="11">
        <v>51.365004571536694</v>
      </c>
      <c r="Z298" s="11">
        <v>1124.0665084233879</v>
      </c>
      <c r="AA298" s="9" t="s">
        <v>31</v>
      </c>
      <c r="AB298" s="9" t="s">
        <v>96</v>
      </c>
      <c r="AC298" s="9" t="s">
        <v>219</v>
      </c>
      <c r="AD298" s="9" t="s">
        <v>246</v>
      </c>
      <c r="AE298" s="9" t="s">
        <v>280</v>
      </c>
      <c r="AF298" s="9" t="s">
        <v>31</v>
      </c>
      <c r="AG298" s="9" t="s">
        <v>96</v>
      </c>
      <c r="AH298" s="9" t="s">
        <v>118</v>
      </c>
      <c r="AI298" s="9" t="s">
        <v>124</v>
      </c>
      <c r="AJ298" s="9" t="s">
        <v>141</v>
      </c>
      <c r="AK298" s="12">
        <v>9.8229367383624283E-2</v>
      </c>
      <c r="AL298" s="12">
        <v>0</v>
      </c>
      <c r="AM298" s="12">
        <v>1.5496000000000001</v>
      </c>
      <c r="AN298" s="12">
        <v>5.3600000000000002E-2</v>
      </c>
      <c r="AO298" s="12">
        <v>3.0157709465047301E-3</v>
      </c>
      <c r="AP298" s="12">
        <v>7.4999999999999997E-2</v>
      </c>
      <c r="AQ298" s="12">
        <v>0</v>
      </c>
      <c r="AR298" s="12">
        <v>0.18984375000000003</v>
      </c>
      <c r="AS298" s="12">
        <v>5.5E-2</v>
      </c>
      <c r="AT298" s="12">
        <v>7.4999999999999997E-3</v>
      </c>
      <c r="AU298" s="11">
        <v>2513.3417793864073</v>
      </c>
      <c r="AV298" s="11">
        <v>0</v>
      </c>
      <c r="AW298" s="11">
        <v>39648.778416000001</v>
      </c>
      <c r="AX298" s="11">
        <v>1371.434256</v>
      </c>
      <c r="AY298" s="11">
        <v>77.162902691905416</v>
      </c>
      <c r="AZ298" s="11">
        <v>1918.9844999999998</v>
      </c>
      <c r="BA298" s="11">
        <v>0</v>
      </c>
      <c r="BB298" s="11">
        <v>4857.4295156250009</v>
      </c>
      <c r="BC298" s="11">
        <v>1407.2553</v>
      </c>
      <c r="BD298" s="11">
        <v>191.89845</v>
      </c>
    </row>
    <row r="299" spans="1:56" x14ac:dyDescent="0.25">
      <c r="A299" s="9" t="s">
        <v>2</v>
      </c>
      <c r="B299" s="9" t="s">
        <v>57</v>
      </c>
      <c r="C299" s="9" t="s">
        <v>57</v>
      </c>
      <c r="D299" s="9" t="e">
        <f>IF(C299="United States",#REF!, "")</f>
        <v>#REF!</v>
      </c>
      <c r="E299" s="9" t="s">
        <v>82</v>
      </c>
      <c r="F299" s="9" t="s">
        <v>1556</v>
      </c>
      <c r="G299" s="9" t="s">
        <v>175</v>
      </c>
      <c r="H299" s="10" t="s">
        <v>4</v>
      </c>
      <c r="I299" s="10" t="s">
        <v>1807</v>
      </c>
      <c r="J299" s="11">
        <v>1724044.79</v>
      </c>
      <c r="K299" s="11">
        <v>1368998.92</v>
      </c>
      <c r="L299" s="11">
        <v>0</v>
      </c>
      <c r="M299" s="11">
        <v>0</v>
      </c>
      <c r="N299" s="11">
        <v>0</v>
      </c>
      <c r="O299" s="11">
        <v>2</v>
      </c>
      <c r="P299" s="11">
        <v>0</v>
      </c>
      <c r="Q299" s="11">
        <v>0</v>
      </c>
      <c r="R299" s="11">
        <v>0</v>
      </c>
      <c r="S299" s="11">
        <v>0</v>
      </c>
      <c r="T299" s="11">
        <v>0</v>
      </c>
      <c r="U299" s="11">
        <v>10540.731651030486</v>
      </c>
      <c r="V299" s="11">
        <v>0</v>
      </c>
      <c r="W299" s="11">
        <v>1908967.5697872741</v>
      </c>
      <c r="X299" s="11">
        <v>73374.443700679753</v>
      </c>
      <c r="Y299" s="11">
        <v>5034.2787090156389</v>
      </c>
      <c r="Z299" s="11">
        <v>61062.143328220118</v>
      </c>
      <c r="AA299" s="9" t="s">
        <v>6</v>
      </c>
      <c r="AB299" s="9" t="s">
        <v>96</v>
      </c>
      <c r="AC299" s="9" t="s">
        <v>160</v>
      </c>
      <c r="AD299" s="9" t="s">
        <v>246</v>
      </c>
      <c r="AE299" s="9" t="s">
        <v>280</v>
      </c>
      <c r="AF299" s="9" t="s">
        <v>13</v>
      </c>
      <c r="AG299" s="9" t="s">
        <v>96</v>
      </c>
      <c r="AH299" s="9" t="s">
        <v>113</v>
      </c>
      <c r="AI299" s="9" t="s">
        <v>124</v>
      </c>
      <c r="AJ299" s="9" t="s">
        <v>141</v>
      </c>
      <c r="AK299" s="12">
        <v>2.3575048172069828E-2</v>
      </c>
      <c r="AL299" s="12">
        <v>0</v>
      </c>
      <c r="AM299" s="12">
        <v>1.7433000000000001</v>
      </c>
      <c r="AN299" s="12">
        <v>5.3600000000000002E-2</v>
      </c>
      <c r="AO299" s="12">
        <v>3.0157709465047301E-3</v>
      </c>
      <c r="AP299" s="12">
        <v>7.4999999999999997E-2</v>
      </c>
      <c r="AQ299" s="12">
        <v>0</v>
      </c>
      <c r="AR299" s="12">
        <v>0.45</v>
      </c>
      <c r="AS299" s="12">
        <v>5.5E-2</v>
      </c>
      <c r="AT299" s="12">
        <v>7.4999999999999997E-3</v>
      </c>
      <c r="AU299" s="11">
        <v>40644.438975056015</v>
      </c>
      <c r="AV299" s="11">
        <v>0</v>
      </c>
      <c r="AW299" s="11">
        <v>3005527.2824070002</v>
      </c>
      <c r="AX299" s="11">
        <v>92408.800744000007</v>
      </c>
      <c r="AY299" s="11">
        <v>5199.3241881548493</v>
      </c>
      <c r="AZ299" s="11">
        <v>129303.35924999999</v>
      </c>
      <c r="BA299" s="11">
        <v>0</v>
      </c>
      <c r="BB299" s="11">
        <v>775820.15549999999</v>
      </c>
      <c r="BC299" s="11">
        <v>94822.463449999996</v>
      </c>
      <c r="BD299" s="11">
        <v>12930.335924999999</v>
      </c>
    </row>
    <row r="300" spans="1:56" x14ac:dyDescent="0.25">
      <c r="A300" s="9" t="s">
        <v>2</v>
      </c>
      <c r="B300" s="9" t="s">
        <v>57</v>
      </c>
      <c r="C300" s="9" t="s">
        <v>57</v>
      </c>
      <c r="D300" s="9" t="e">
        <f>IF(C300="United States",#REF!, "")</f>
        <v>#REF!</v>
      </c>
      <c r="E300" s="9" t="s">
        <v>110</v>
      </c>
      <c r="F300" s="9" t="s">
        <v>1554</v>
      </c>
      <c r="G300" s="9" t="s">
        <v>175</v>
      </c>
      <c r="H300" s="10" t="s">
        <v>4</v>
      </c>
      <c r="I300" s="10" t="s">
        <v>1807</v>
      </c>
      <c r="J300" s="11">
        <v>366761.63</v>
      </c>
      <c r="K300" s="11">
        <v>291231.57</v>
      </c>
      <c r="L300" s="11">
        <v>0</v>
      </c>
      <c r="M300" s="11">
        <v>0</v>
      </c>
      <c r="N300" s="11">
        <v>0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11">
        <v>0</v>
      </c>
      <c r="U300" s="11">
        <v>2242.3639513742646</v>
      </c>
      <c r="V300" s="11">
        <v>0</v>
      </c>
      <c r="W300" s="11">
        <v>406100.84807680669</v>
      </c>
      <c r="X300" s="11">
        <v>15609.182830345528</v>
      </c>
      <c r="Y300" s="11">
        <v>1070.9583994735347</v>
      </c>
      <c r="Z300" s="11">
        <v>17750.208888984635</v>
      </c>
      <c r="AA300" s="9" t="s">
        <v>6</v>
      </c>
      <c r="AB300" s="9" t="s">
        <v>96</v>
      </c>
      <c r="AC300" s="9" t="s">
        <v>160</v>
      </c>
      <c r="AD300" s="9" t="s">
        <v>246</v>
      </c>
      <c r="AE300" s="9" t="s">
        <v>280</v>
      </c>
      <c r="AF300" s="9" t="s">
        <v>6</v>
      </c>
      <c r="AG300" s="9" t="s">
        <v>96</v>
      </c>
      <c r="AH300" s="9" t="s">
        <v>113</v>
      </c>
      <c r="AI300" s="9" t="s">
        <v>124</v>
      </c>
      <c r="AJ300" s="9" t="s">
        <v>141</v>
      </c>
      <c r="AK300" s="12">
        <v>2.3575048172069828E-2</v>
      </c>
      <c r="AL300" s="12">
        <v>0</v>
      </c>
      <c r="AM300" s="12">
        <v>1.7433000000000001</v>
      </c>
      <c r="AN300" s="12">
        <v>5.3600000000000002E-2</v>
      </c>
      <c r="AO300" s="12">
        <v>3.0157709465047301E-3</v>
      </c>
      <c r="AP300" s="12">
        <v>0.125</v>
      </c>
      <c r="AQ300" s="12">
        <v>0</v>
      </c>
      <c r="AR300" s="12">
        <v>0.45</v>
      </c>
      <c r="AS300" s="12">
        <v>5.5E-2</v>
      </c>
      <c r="AT300" s="12">
        <v>7.4999999999999997E-3</v>
      </c>
      <c r="AU300" s="11">
        <v>8646.4230949168505</v>
      </c>
      <c r="AV300" s="11">
        <v>0</v>
      </c>
      <c r="AW300" s="11">
        <v>639375.54957899998</v>
      </c>
      <c r="AX300" s="11">
        <v>19658.423368</v>
      </c>
      <c r="AY300" s="11">
        <v>1106.0690680467176</v>
      </c>
      <c r="AZ300" s="11">
        <v>45845.203750000001</v>
      </c>
      <c r="BA300" s="11">
        <v>0</v>
      </c>
      <c r="BB300" s="11">
        <v>165042.7335</v>
      </c>
      <c r="BC300" s="11">
        <v>20171.889650000001</v>
      </c>
      <c r="BD300" s="11">
        <v>2750.7122249999998</v>
      </c>
    </row>
    <row r="301" spans="1:56" x14ac:dyDescent="0.25">
      <c r="A301" s="9" t="s">
        <v>2</v>
      </c>
      <c r="B301" s="9" t="s">
        <v>57</v>
      </c>
      <c r="C301" s="9" t="s">
        <v>57</v>
      </c>
      <c r="D301" s="9" t="e">
        <f>IF(C301="United States",#REF!, "")</f>
        <v>#REF!</v>
      </c>
      <c r="E301" s="9" t="s">
        <v>82</v>
      </c>
      <c r="F301" s="9" t="s">
        <v>1552</v>
      </c>
      <c r="G301" s="9" t="s">
        <v>175</v>
      </c>
      <c r="H301" s="10" t="s">
        <v>4</v>
      </c>
      <c r="I301" s="10" t="s">
        <v>1807</v>
      </c>
      <c r="J301" s="11">
        <v>202674.72</v>
      </c>
      <c r="K301" s="11">
        <v>148763.24</v>
      </c>
      <c r="L301" s="11">
        <v>0</v>
      </c>
      <c r="M301" s="11">
        <v>0</v>
      </c>
      <c r="N301" s="11">
        <v>0</v>
      </c>
      <c r="O301" s="11">
        <v>0</v>
      </c>
      <c r="P301" s="11">
        <v>0</v>
      </c>
      <c r="Q301" s="11">
        <v>0</v>
      </c>
      <c r="R301" s="11">
        <v>0</v>
      </c>
      <c r="S301" s="11">
        <v>0</v>
      </c>
      <c r="T301" s="11">
        <v>0</v>
      </c>
      <c r="U301" s="11">
        <v>1144.1100368738071</v>
      </c>
      <c r="V301" s="11">
        <v>0</v>
      </c>
      <c r="W301" s="11">
        <v>0</v>
      </c>
      <c r="X301" s="11">
        <v>7964.1945423942952</v>
      </c>
      <c r="Y301" s="11">
        <v>546.42969673189782</v>
      </c>
      <c r="Z301" s="11">
        <v>1074.357705853201</v>
      </c>
      <c r="AA301" s="9" t="s">
        <v>6</v>
      </c>
      <c r="AB301" s="9" t="s">
        <v>96</v>
      </c>
      <c r="AC301" s="9" t="s">
        <v>96</v>
      </c>
      <c r="AD301" s="9" t="s">
        <v>246</v>
      </c>
      <c r="AE301" s="9" t="s">
        <v>280</v>
      </c>
      <c r="AF301" s="9" t="s">
        <v>6</v>
      </c>
      <c r="AG301" s="9" t="s">
        <v>96</v>
      </c>
      <c r="AH301" s="9" t="s">
        <v>113</v>
      </c>
      <c r="AI301" s="9" t="s">
        <v>124</v>
      </c>
      <c r="AJ301" s="9" t="s">
        <v>141</v>
      </c>
      <c r="AK301" s="12">
        <v>2.3575048172069828E-2</v>
      </c>
      <c r="AL301" s="12">
        <v>0</v>
      </c>
      <c r="AM301" s="12">
        <v>0</v>
      </c>
      <c r="AN301" s="12">
        <v>5.3600000000000002E-2</v>
      </c>
      <c r="AO301" s="12">
        <v>3.0157709465047301E-3</v>
      </c>
      <c r="AP301" s="12">
        <v>0.125</v>
      </c>
      <c r="AQ301" s="12">
        <v>0</v>
      </c>
      <c r="AR301" s="12">
        <v>0.45</v>
      </c>
      <c r="AS301" s="12">
        <v>5.5E-2</v>
      </c>
      <c r="AT301" s="12">
        <v>7.4999999999999997E-3</v>
      </c>
      <c r="AU301" s="11">
        <v>4778.0662872607645</v>
      </c>
      <c r="AV301" s="11">
        <v>0</v>
      </c>
      <c r="AW301" s="11">
        <v>0</v>
      </c>
      <c r="AX301" s="11">
        <v>10863.364992000001</v>
      </c>
      <c r="AY301" s="11">
        <v>611.22053216698112</v>
      </c>
      <c r="AZ301" s="11">
        <v>25334.34</v>
      </c>
      <c r="BA301" s="11">
        <v>0</v>
      </c>
      <c r="BB301" s="11">
        <v>91203.623999999996</v>
      </c>
      <c r="BC301" s="11">
        <v>11147.1096</v>
      </c>
      <c r="BD301" s="11">
        <v>1520.0603999999998</v>
      </c>
    </row>
    <row r="302" spans="1:56" x14ac:dyDescent="0.25">
      <c r="A302" s="9" t="s">
        <v>2</v>
      </c>
      <c r="B302" s="9" t="s">
        <v>57</v>
      </c>
      <c r="C302" s="9" t="s">
        <v>57</v>
      </c>
      <c r="D302" s="9" t="e">
        <f>IF(C302="United States",#REF!, "")</f>
        <v>#REF!</v>
      </c>
      <c r="E302" s="9" t="s">
        <v>82</v>
      </c>
      <c r="F302" s="9" t="s">
        <v>1558</v>
      </c>
      <c r="G302" s="9" t="s">
        <v>175</v>
      </c>
      <c r="H302" s="10" t="s">
        <v>4</v>
      </c>
      <c r="I302" s="10" t="s">
        <v>1783</v>
      </c>
      <c r="J302" s="11">
        <v>9008.7800000000007</v>
      </c>
      <c r="K302" s="11">
        <v>6612.44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50.855029590817182</v>
      </c>
      <c r="V302" s="11">
        <v>0</v>
      </c>
      <c r="W302" s="11">
        <v>0</v>
      </c>
      <c r="X302" s="11">
        <v>354.00384234646776</v>
      </c>
      <c r="Y302" s="11">
        <v>24.28848406271516</v>
      </c>
      <c r="Z302" s="11">
        <v>47.754578809199927</v>
      </c>
      <c r="AA302" s="9" t="s">
        <v>6</v>
      </c>
      <c r="AB302" s="9" t="s">
        <v>96</v>
      </c>
      <c r="AC302" s="9" t="s">
        <v>96</v>
      </c>
      <c r="AD302" s="9" t="s">
        <v>246</v>
      </c>
      <c r="AE302" s="9" t="s">
        <v>280</v>
      </c>
      <c r="AF302" s="9" t="s">
        <v>6</v>
      </c>
      <c r="AG302" s="9" t="s">
        <v>96</v>
      </c>
      <c r="AH302" s="9" t="s">
        <v>113</v>
      </c>
      <c r="AI302" s="9" t="s">
        <v>124</v>
      </c>
      <c r="AJ302" s="9" t="s">
        <v>141</v>
      </c>
      <c r="AK302" s="12">
        <v>2.3575048172069828E-2</v>
      </c>
      <c r="AL302" s="12">
        <v>0</v>
      </c>
      <c r="AM302" s="12">
        <v>0</v>
      </c>
      <c r="AN302" s="12">
        <v>5.3600000000000002E-2</v>
      </c>
      <c r="AO302" s="12">
        <v>3.0157709465047301E-3</v>
      </c>
      <c r="AP302" s="12">
        <v>0.125</v>
      </c>
      <c r="AQ302" s="12">
        <v>0</v>
      </c>
      <c r="AR302" s="12">
        <v>0.45</v>
      </c>
      <c r="AS302" s="12">
        <v>5.5E-2</v>
      </c>
      <c r="AT302" s="12">
        <v>7.4999999999999997E-3</v>
      </c>
      <c r="AU302" s="11">
        <v>212.38242247157925</v>
      </c>
      <c r="AV302" s="11">
        <v>0</v>
      </c>
      <c r="AW302" s="11">
        <v>0</v>
      </c>
      <c r="AX302" s="11">
        <v>482.87060800000006</v>
      </c>
      <c r="AY302" s="11">
        <v>27.168416987452886</v>
      </c>
      <c r="AZ302" s="11">
        <v>1126.0975000000001</v>
      </c>
      <c r="BA302" s="11">
        <v>0</v>
      </c>
      <c r="BB302" s="11">
        <v>4053.9510000000005</v>
      </c>
      <c r="BC302" s="11">
        <v>495.48290000000003</v>
      </c>
      <c r="BD302" s="11">
        <v>67.565849999999998</v>
      </c>
    </row>
    <row r="303" spans="1:56" x14ac:dyDescent="0.25">
      <c r="A303" s="9" t="s">
        <v>2</v>
      </c>
      <c r="B303" s="9" t="s">
        <v>57</v>
      </c>
      <c r="C303" s="9" t="s">
        <v>57</v>
      </c>
      <c r="D303" s="9" t="e">
        <f>IF(C303="United States",#REF!, "")</f>
        <v>#REF!</v>
      </c>
      <c r="E303" s="9" t="s">
        <v>82</v>
      </c>
      <c r="F303" s="9" t="s">
        <v>1082</v>
      </c>
      <c r="G303" s="9" t="s">
        <v>230</v>
      </c>
      <c r="H303" s="10" t="s">
        <v>4</v>
      </c>
      <c r="I303" s="10" t="s">
        <v>1807</v>
      </c>
      <c r="J303" s="11">
        <v>560575.59987999999</v>
      </c>
      <c r="K303" s="11">
        <v>560575.59987999999</v>
      </c>
      <c r="L303" s="11">
        <v>0</v>
      </c>
      <c r="M303" s="11">
        <v>1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4316.2470316108693</v>
      </c>
      <c r="V303" s="11">
        <v>0</v>
      </c>
      <c r="W303" s="11">
        <v>977209.53898795147</v>
      </c>
      <c r="X303" s="11">
        <v>30045.563752512022</v>
      </c>
      <c r="Y303" s="11">
        <v>2061.4499309415819</v>
      </c>
      <c r="Z303" s="11">
        <v>30419.780677144183</v>
      </c>
      <c r="AA303" s="9" t="s">
        <v>6</v>
      </c>
      <c r="AB303" s="9" t="s">
        <v>96</v>
      </c>
      <c r="AC303" s="9" t="s">
        <v>160</v>
      </c>
      <c r="AD303" s="9" t="s">
        <v>246</v>
      </c>
      <c r="AE303" s="9" t="s">
        <v>280</v>
      </c>
      <c r="AF303" s="9" t="s">
        <v>6</v>
      </c>
      <c r="AG303" s="9" t="s">
        <v>96</v>
      </c>
      <c r="AH303" s="9" t="s">
        <v>113</v>
      </c>
      <c r="AI303" s="9" t="s">
        <v>124</v>
      </c>
      <c r="AJ303" s="9" t="s">
        <v>141</v>
      </c>
      <c r="AK303" s="12">
        <v>2.3575048172069828E-2</v>
      </c>
      <c r="AL303" s="12">
        <v>0</v>
      </c>
      <c r="AM303" s="12">
        <v>1.7433000000000001</v>
      </c>
      <c r="AN303" s="12">
        <v>5.3600000000000002E-2</v>
      </c>
      <c r="AO303" s="12">
        <v>3.0157709465047301E-3</v>
      </c>
      <c r="AP303" s="12">
        <v>0.125</v>
      </c>
      <c r="AQ303" s="12">
        <v>0</v>
      </c>
      <c r="AR303" s="12">
        <v>0.45</v>
      </c>
      <c r="AS303" s="12">
        <v>5.5E-2</v>
      </c>
      <c r="AT303" s="12">
        <v>7.4999999999999997E-3</v>
      </c>
      <c r="AU303" s="11">
        <v>13215.596771257942</v>
      </c>
      <c r="AV303" s="11">
        <v>0</v>
      </c>
      <c r="AW303" s="11">
        <v>977251.44327080401</v>
      </c>
      <c r="AX303" s="11">
        <v>30046.852153568001</v>
      </c>
      <c r="AY303" s="11">
        <v>1690.5676074375644</v>
      </c>
      <c r="AZ303" s="11">
        <v>70071.949984999999</v>
      </c>
      <c r="BA303" s="11">
        <v>0</v>
      </c>
      <c r="BB303" s="11">
        <v>252259.01994600001</v>
      </c>
      <c r="BC303" s="11">
        <v>30831.6579934</v>
      </c>
      <c r="BD303" s="11">
        <v>4204.3169990999995</v>
      </c>
    </row>
    <row r="304" spans="1:56" x14ac:dyDescent="0.25">
      <c r="A304" s="9" t="s">
        <v>9</v>
      </c>
      <c r="B304" s="9" t="s">
        <v>57</v>
      </c>
      <c r="C304" s="9" t="s">
        <v>57</v>
      </c>
      <c r="D304" s="9" t="e">
        <f>IF(C304="United States",#REF!, "")</f>
        <v>#REF!</v>
      </c>
      <c r="E304" s="9" t="s">
        <v>82</v>
      </c>
      <c r="F304" s="9" t="s">
        <v>1730</v>
      </c>
      <c r="G304" s="9" t="s">
        <v>297</v>
      </c>
      <c r="H304" s="10" t="s">
        <v>4</v>
      </c>
      <c r="I304" s="10" t="s">
        <v>1783</v>
      </c>
      <c r="J304" s="11">
        <v>2434532.4909600001</v>
      </c>
      <c r="K304" s="11">
        <v>2434532.4909600001</v>
      </c>
      <c r="L304" s="11">
        <v>0</v>
      </c>
      <c r="M304" s="11">
        <v>0</v>
      </c>
      <c r="N304" s="11">
        <v>0</v>
      </c>
      <c r="O304" s="11">
        <v>2</v>
      </c>
      <c r="P304" s="11">
        <v>0</v>
      </c>
      <c r="Q304" s="11">
        <v>0</v>
      </c>
      <c r="R304" s="11">
        <v>1</v>
      </c>
      <c r="S304" s="11">
        <v>1</v>
      </c>
      <c r="T304" s="11">
        <v>0</v>
      </c>
      <c r="U304" s="11">
        <v>11854.136635948062</v>
      </c>
      <c r="V304" s="11">
        <v>0</v>
      </c>
      <c r="W304" s="11">
        <v>2683807.3243439295</v>
      </c>
      <c r="X304" s="11">
        <v>82517.106972313792</v>
      </c>
      <c r="Y304" s="11">
        <v>5661.564078835213</v>
      </c>
      <c r="Z304" s="11">
        <v>83544.855968973134</v>
      </c>
      <c r="AA304" s="9" t="s">
        <v>6</v>
      </c>
      <c r="AB304" s="9" t="s">
        <v>96</v>
      </c>
      <c r="AC304" s="9" t="s">
        <v>214</v>
      </c>
      <c r="AD304" s="9" t="s">
        <v>246</v>
      </c>
      <c r="AE304" s="9" t="s">
        <v>280</v>
      </c>
      <c r="AF304" s="9" t="s">
        <v>13</v>
      </c>
      <c r="AG304" s="9" t="s">
        <v>96</v>
      </c>
      <c r="AH304" s="9" t="s">
        <v>113</v>
      </c>
      <c r="AI304" s="9" t="s">
        <v>124</v>
      </c>
      <c r="AJ304" s="9" t="s">
        <v>141</v>
      </c>
      <c r="AK304" s="12">
        <v>4.715009634413965E-2</v>
      </c>
      <c r="AL304" s="12">
        <v>0</v>
      </c>
      <c r="AM304" s="12">
        <v>1.7433000000000001</v>
      </c>
      <c r="AN304" s="12">
        <v>5.3600000000000002E-2</v>
      </c>
      <c r="AO304" s="12">
        <v>3.0157709465047301E-3</v>
      </c>
      <c r="AP304" s="12">
        <v>7.4999999999999997E-2</v>
      </c>
      <c r="AQ304" s="12">
        <v>0</v>
      </c>
      <c r="AR304" s="12">
        <v>0.45</v>
      </c>
      <c r="AS304" s="12">
        <v>5.5E-2</v>
      </c>
      <c r="AT304" s="12">
        <v>7.4999999999999997E-3</v>
      </c>
      <c r="AU304" s="11">
        <v>114788.4415017023</v>
      </c>
      <c r="AV304" s="11">
        <v>0</v>
      </c>
      <c r="AW304" s="11">
        <v>4244120.491490568</v>
      </c>
      <c r="AX304" s="11">
        <v>130490.94151545601</v>
      </c>
      <c r="AY304" s="11">
        <v>7341.9923545589581</v>
      </c>
      <c r="AZ304" s="11">
        <v>182589.93682199999</v>
      </c>
      <c r="BA304" s="11">
        <v>0</v>
      </c>
      <c r="BB304" s="11">
        <v>1095539.620932</v>
      </c>
      <c r="BC304" s="11">
        <v>133899.2870028</v>
      </c>
      <c r="BD304" s="11">
        <v>18258.993682199998</v>
      </c>
    </row>
    <row r="305" spans="1:56" x14ac:dyDescent="0.25">
      <c r="A305" s="9" t="s">
        <v>2</v>
      </c>
      <c r="B305" s="9" t="s">
        <v>57</v>
      </c>
      <c r="C305" s="9" t="s">
        <v>57</v>
      </c>
      <c r="D305" s="9" t="e">
        <f>IF(C305="United States",#REF!, "")</f>
        <v>#REF!</v>
      </c>
      <c r="E305" s="9" t="s">
        <v>115</v>
      </c>
      <c r="F305" s="9" t="s">
        <v>614</v>
      </c>
      <c r="G305" s="9" t="s">
        <v>163</v>
      </c>
      <c r="H305" s="10" t="s">
        <v>4</v>
      </c>
      <c r="I305" s="10" t="s">
        <v>1783</v>
      </c>
      <c r="J305" s="11">
        <v>177806.23148760834</v>
      </c>
      <c r="K305" s="11">
        <v>177806.23149999999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1</v>
      </c>
      <c r="R305" s="11">
        <v>0</v>
      </c>
      <c r="S305" s="11">
        <v>0</v>
      </c>
      <c r="T305" s="11">
        <v>0</v>
      </c>
      <c r="U305" s="11">
        <v>1369.0768965540085</v>
      </c>
      <c r="V305" s="11">
        <v>0</v>
      </c>
      <c r="W305" s="11">
        <v>275522.28037663526</v>
      </c>
      <c r="X305" s="11">
        <v>9530.1976175707605</v>
      </c>
      <c r="Y305" s="11">
        <v>308.77402613989307</v>
      </c>
      <c r="Z305" s="11">
        <v>14183.217247232678</v>
      </c>
      <c r="AA305" s="9" t="s">
        <v>6</v>
      </c>
      <c r="AB305" s="9" t="s">
        <v>96</v>
      </c>
      <c r="AC305" s="9" t="s">
        <v>182</v>
      </c>
      <c r="AD305" s="9" t="s">
        <v>246</v>
      </c>
      <c r="AE305" s="9" t="s">
        <v>275</v>
      </c>
      <c r="AF305" s="9" t="s">
        <v>6</v>
      </c>
      <c r="AG305" s="9" t="s">
        <v>96</v>
      </c>
      <c r="AH305" s="9" t="s">
        <v>118</v>
      </c>
      <c r="AI305" s="9" t="s">
        <v>124</v>
      </c>
      <c r="AJ305" s="9" t="s">
        <v>141</v>
      </c>
      <c r="AK305" s="12">
        <v>2.3575048172069828E-2</v>
      </c>
      <c r="AL305" s="12">
        <v>0</v>
      </c>
      <c r="AM305" s="12">
        <v>1.5496000000000001</v>
      </c>
      <c r="AN305" s="12">
        <v>5.3600000000000002E-2</v>
      </c>
      <c r="AO305" s="12">
        <v>1.4241140580716783E-3</v>
      </c>
      <c r="AP305" s="12">
        <v>0.125</v>
      </c>
      <c r="AQ305" s="12">
        <v>0</v>
      </c>
      <c r="AR305" s="12">
        <v>0.18984375000000003</v>
      </c>
      <c r="AS305" s="12">
        <v>5.5E-2</v>
      </c>
      <c r="AT305" s="12">
        <v>7.4999999999999997E-3</v>
      </c>
      <c r="AU305" s="11">
        <v>4191.7904726145662</v>
      </c>
      <c r="AV305" s="11">
        <v>0</v>
      </c>
      <c r="AW305" s="11">
        <v>275528.53631319792</v>
      </c>
      <c r="AX305" s="11">
        <v>9530.4140077358079</v>
      </c>
      <c r="AY305" s="11">
        <v>253.21635387425013</v>
      </c>
      <c r="AZ305" s="11">
        <v>22225.778935951043</v>
      </c>
      <c r="BA305" s="11">
        <v>0</v>
      </c>
      <c r="BB305" s="11">
        <v>33755.401758975655</v>
      </c>
      <c r="BC305" s="11">
        <v>9779.3427318184586</v>
      </c>
      <c r="BD305" s="11">
        <v>1333.5467361570625</v>
      </c>
    </row>
    <row r="306" spans="1:56" x14ac:dyDescent="0.25">
      <c r="A306" s="9" t="s">
        <v>2</v>
      </c>
      <c r="B306" s="9" t="s">
        <v>57</v>
      </c>
      <c r="C306" s="9" t="s">
        <v>57</v>
      </c>
      <c r="D306" s="9" t="e">
        <f>IF(C306="United States",#REF!, "")</f>
        <v>#REF!</v>
      </c>
      <c r="E306" s="9" t="s">
        <v>115</v>
      </c>
      <c r="F306" s="9" t="s">
        <v>660</v>
      </c>
      <c r="G306" s="9" t="s">
        <v>163</v>
      </c>
      <c r="H306" s="10" t="s">
        <v>4</v>
      </c>
      <c r="I306" s="10" t="s">
        <v>1783</v>
      </c>
      <c r="J306" s="11">
        <v>178002.04826657998</v>
      </c>
      <c r="K306" s="11">
        <v>178002.04826657998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  <c r="R306" s="11">
        <v>0</v>
      </c>
      <c r="S306" s="11">
        <v>0</v>
      </c>
      <c r="T306" s="11">
        <v>0</v>
      </c>
      <c r="U306" s="11">
        <v>1370.2453158865428</v>
      </c>
      <c r="V306" s="11">
        <v>0</v>
      </c>
      <c r="W306" s="11">
        <v>49026.309678797741</v>
      </c>
      <c r="X306" s="11">
        <v>0</v>
      </c>
      <c r="Y306" s="11">
        <v>654.43244817086747</v>
      </c>
      <c r="Z306" s="11">
        <v>15292.005228973467</v>
      </c>
      <c r="AA306" s="9" t="s">
        <v>6</v>
      </c>
      <c r="AB306" s="9" t="s">
        <v>96</v>
      </c>
      <c r="AC306" s="9" t="s">
        <v>155</v>
      </c>
      <c r="AD306" s="9" t="s">
        <v>192</v>
      </c>
      <c r="AE306" s="9" t="s">
        <v>280</v>
      </c>
      <c r="AF306" s="9" t="s">
        <v>6</v>
      </c>
      <c r="AG306" s="9" t="s">
        <v>96</v>
      </c>
      <c r="AH306" s="9" t="s">
        <v>118</v>
      </c>
      <c r="AI306" s="9" t="s">
        <v>192</v>
      </c>
      <c r="AJ306" s="9" t="s">
        <v>141</v>
      </c>
      <c r="AK306" s="12">
        <v>2.3575048172069828E-2</v>
      </c>
      <c r="AL306" s="12">
        <v>0</v>
      </c>
      <c r="AM306" s="12">
        <v>0.27550000000000002</v>
      </c>
      <c r="AN306" s="12">
        <v>0</v>
      </c>
      <c r="AO306" s="12">
        <v>3.0157709465047301E-3</v>
      </c>
      <c r="AP306" s="12">
        <v>0.125</v>
      </c>
      <c r="AQ306" s="12">
        <v>0</v>
      </c>
      <c r="AR306" s="12">
        <v>0.18984375000000003</v>
      </c>
      <c r="AS306" s="12">
        <v>0</v>
      </c>
      <c r="AT306" s="12">
        <v>7.4999999999999997E-3</v>
      </c>
      <c r="AU306" s="11">
        <v>4196.4068626117214</v>
      </c>
      <c r="AV306" s="11">
        <v>0</v>
      </c>
      <c r="AW306" s="11">
        <v>49039.56429744279</v>
      </c>
      <c r="AX306" s="11">
        <v>0</v>
      </c>
      <c r="AY306" s="11">
        <v>536.81340558068462</v>
      </c>
      <c r="AZ306" s="11">
        <v>22250.256033322497</v>
      </c>
      <c r="BA306" s="11">
        <v>0</v>
      </c>
      <c r="BB306" s="11">
        <v>33792.57635060855</v>
      </c>
      <c r="BC306" s="11">
        <v>0</v>
      </c>
      <c r="BD306" s="11">
        <v>1335.0153619993498</v>
      </c>
    </row>
    <row r="307" spans="1:56" x14ac:dyDescent="0.25">
      <c r="A307" s="9" t="s">
        <v>2</v>
      </c>
      <c r="B307" s="9" t="s">
        <v>57</v>
      </c>
      <c r="C307" s="9" t="s">
        <v>57</v>
      </c>
      <c r="D307" s="9" t="e">
        <f>IF(C307="United States",#REF!, "")</f>
        <v>#REF!</v>
      </c>
      <c r="E307" s="9" t="s">
        <v>115</v>
      </c>
      <c r="F307" s="9" t="s">
        <v>658</v>
      </c>
      <c r="G307" s="9" t="s">
        <v>163</v>
      </c>
      <c r="H307" s="10" t="s">
        <v>4</v>
      </c>
      <c r="I307" s="10" t="s">
        <v>1783</v>
      </c>
      <c r="J307" s="11">
        <v>180855.37915075998</v>
      </c>
      <c r="K307" s="11">
        <v>180855.37915076001</v>
      </c>
      <c r="L307" s="11">
        <v>0</v>
      </c>
      <c r="M307" s="11">
        <v>0</v>
      </c>
      <c r="N307" s="11">
        <v>0</v>
      </c>
      <c r="O307" s="11">
        <v>0</v>
      </c>
      <c r="P307" s="11">
        <v>0</v>
      </c>
      <c r="Q307" s="11">
        <v>0</v>
      </c>
      <c r="R307" s="11">
        <v>0</v>
      </c>
      <c r="S307" s="11">
        <v>0</v>
      </c>
      <c r="T307" s="11">
        <v>0</v>
      </c>
      <c r="U307" s="11">
        <v>1392.2100253761027</v>
      </c>
      <c r="V307" s="11">
        <v>0</v>
      </c>
      <c r="W307" s="11">
        <v>49812.189868976151</v>
      </c>
      <c r="X307" s="11">
        <v>0</v>
      </c>
      <c r="Y307" s="11">
        <v>664.92284608572152</v>
      </c>
      <c r="Z307" s="11">
        <v>14832.306713263912</v>
      </c>
      <c r="AA307" s="9" t="s">
        <v>6</v>
      </c>
      <c r="AB307" s="9" t="s">
        <v>96</v>
      </c>
      <c r="AC307" s="9" t="s">
        <v>155</v>
      </c>
      <c r="AD307" s="9" t="s">
        <v>192</v>
      </c>
      <c r="AE307" s="9" t="s">
        <v>280</v>
      </c>
      <c r="AF307" s="9" t="s">
        <v>6</v>
      </c>
      <c r="AG307" s="9" t="s">
        <v>96</v>
      </c>
      <c r="AH307" s="9" t="s">
        <v>118</v>
      </c>
      <c r="AI307" s="9" t="s">
        <v>192</v>
      </c>
      <c r="AJ307" s="9" t="s">
        <v>141</v>
      </c>
      <c r="AK307" s="12">
        <v>2.3575048172069828E-2</v>
      </c>
      <c r="AL307" s="12">
        <v>0</v>
      </c>
      <c r="AM307" s="12">
        <v>0.27550000000000002</v>
      </c>
      <c r="AN307" s="12">
        <v>0</v>
      </c>
      <c r="AO307" s="12">
        <v>3.0157709465047301E-3</v>
      </c>
      <c r="AP307" s="12">
        <v>0.125</v>
      </c>
      <c r="AQ307" s="12">
        <v>0</v>
      </c>
      <c r="AR307" s="12">
        <v>0.18984375000000003</v>
      </c>
      <c r="AS307" s="12">
        <v>0</v>
      </c>
      <c r="AT307" s="12">
        <v>7.4999999999999997E-3</v>
      </c>
      <c r="AU307" s="11">
        <v>4263.6742756571202</v>
      </c>
      <c r="AV307" s="11">
        <v>0</v>
      </c>
      <c r="AW307" s="11">
        <v>49825.656956034378</v>
      </c>
      <c r="AX307" s="11">
        <v>0</v>
      </c>
      <c r="AY307" s="11">
        <v>545.41839796195927</v>
      </c>
      <c r="AZ307" s="11">
        <v>22606.922393844998</v>
      </c>
      <c r="BA307" s="11">
        <v>0</v>
      </c>
      <c r="BB307" s="11">
        <v>34334.263385652099</v>
      </c>
      <c r="BC307" s="11">
        <v>0</v>
      </c>
      <c r="BD307" s="11">
        <v>1356.4153436306999</v>
      </c>
    </row>
    <row r="308" spans="1:56" x14ac:dyDescent="0.25">
      <c r="A308" s="9" t="s">
        <v>2</v>
      </c>
      <c r="B308" s="9" t="s">
        <v>57</v>
      </c>
      <c r="C308" s="9" t="s">
        <v>57</v>
      </c>
      <c r="D308" s="9" t="e">
        <f>IF(C308="United States",#REF!, "")</f>
        <v>#REF!</v>
      </c>
      <c r="E308" s="9" t="s">
        <v>115</v>
      </c>
      <c r="F308" s="9" t="s">
        <v>860</v>
      </c>
      <c r="G308" s="9" t="s">
        <v>186</v>
      </c>
      <c r="H308" s="10" t="s">
        <v>4</v>
      </c>
      <c r="I308" s="10" t="s">
        <v>1807</v>
      </c>
      <c r="J308" s="11">
        <v>176955.51549575999</v>
      </c>
      <c r="K308" s="11">
        <v>176955.51549575999</v>
      </c>
      <c r="L308" s="11">
        <v>0</v>
      </c>
      <c r="M308" s="11">
        <v>0</v>
      </c>
      <c r="N308" s="11">
        <v>0</v>
      </c>
      <c r="O308" s="11">
        <v>1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1362.1891915829044</v>
      </c>
      <c r="V308" s="11">
        <v>0</v>
      </c>
      <c r="W308" s="11">
        <v>48738.067828713021</v>
      </c>
      <c r="X308" s="11">
        <v>0</v>
      </c>
      <c r="Y308" s="11">
        <v>650.58482388806669</v>
      </c>
      <c r="Z308" s="11">
        <v>3119.5558608953652</v>
      </c>
      <c r="AA308" s="9" t="s">
        <v>6</v>
      </c>
      <c r="AB308" s="9" t="s">
        <v>96</v>
      </c>
      <c r="AC308" s="9" t="s">
        <v>155</v>
      </c>
      <c r="AD308" s="9" t="s">
        <v>192</v>
      </c>
      <c r="AE308" s="9" t="s">
        <v>280</v>
      </c>
      <c r="AF308" s="9" t="s">
        <v>6</v>
      </c>
      <c r="AG308" s="9" t="s">
        <v>96</v>
      </c>
      <c r="AH308" s="9" t="s">
        <v>118</v>
      </c>
      <c r="AI308" s="9" t="s">
        <v>192</v>
      </c>
      <c r="AJ308" s="9" t="s">
        <v>141</v>
      </c>
      <c r="AK308" s="12">
        <v>2.3575048172069828E-2</v>
      </c>
      <c r="AL308" s="12">
        <v>0</v>
      </c>
      <c r="AM308" s="12">
        <v>0.27550000000000002</v>
      </c>
      <c r="AN308" s="12">
        <v>0</v>
      </c>
      <c r="AO308" s="12">
        <v>3.0157709465047301E-3</v>
      </c>
      <c r="AP308" s="12">
        <v>0.125</v>
      </c>
      <c r="AQ308" s="12">
        <v>0</v>
      </c>
      <c r="AR308" s="12">
        <v>0.18984375000000003</v>
      </c>
      <c r="AS308" s="12">
        <v>0</v>
      </c>
      <c r="AT308" s="12">
        <v>7.4999999999999997E-3</v>
      </c>
      <c r="AU308" s="11">
        <v>4171.7348021259904</v>
      </c>
      <c r="AV308" s="11">
        <v>0</v>
      </c>
      <c r="AW308" s="11">
        <v>48751.244519081883</v>
      </c>
      <c r="AX308" s="11">
        <v>0</v>
      </c>
      <c r="AY308" s="11">
        <v>533.65730245588054</v>
      </c>
      <c r="AZ308" s="11">
        <v>22119.439436969998</v>
      </c>
      <c r="BA308" s="11">
        <v>0</v>
      </c>
      <c r="BB308" s="11">
        <v>33593.898644898189</v>
      </c>
      <c r="BC308" s="11">
        <v>0</v>
      </c>
      <c r="BD308" s="11">
        <v>1327.1663662181998</v>
      </c>
    </row>
    <row r="309" spans="1:56" x14ac:dyDescent="0.25">
      <c r="A309" s="9" t="s">
        <v>2</v>
      </c>
      <c r="B309" s="9" t="s">
        <v>57</v>
      </c>
      <c r="C309" s="9" t="s">
        <v>57</v>
      </c>
      <c r="D309" s="9" t="e">
        <f>IF(C309="United States",#REF!, "")</f>
        <v>#REF!</v>
      </c>
      <c r="E309" s="9" t="s">
        <v>115</v>
      </c>
      <c r="F309" s="9" t="s">
        <v>1418</v>
      </c>
      <c r="G309" s="9" t="s">
        <v>284</v>
      </c>
      <c r="H309" s="10" t="s">
        <v>4</v>
      </c>
      <c r="I309" s="10" t="s">
        <v>1807</v>
      </c>
      <c r="J309" s="11">
        <v>200029.72722976</v>
      </c>
      <c r="K309" s="11">
        <v>200029.72722976</v>
      </c>
      <c r="L309" s="11">
        <v>0</v>
      </c>
      <c r="M309" s="11">
        <v>0</v>
      </c>
      <c r="N309" s="11">
        <v>1</v>
      </c>
      <c r="O309" s="11">
        <v>0</v>
      </c>
      <c r="P309" s="11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1539.8126001570399</v>
      </c>
      <c r="V309" s="11">
        <v>0</v>
      </c>
      <c r="W309" s="11">
        <v>55093.29497964475</v>
      </c>
      <c r="X309" s="11">
        <v>0</v>
      </c>
      <c r="Y309" s="11">
        <v>735.41818969338419</v>
      </c>
      <c r="Z309" s="11">
        <v>3526.3320625225169</v>
      </c>
      <c r="AA309" s="9" t="s">
        <v>6</v>
      </c>
      <c r="AB309" s="9" t="s">
        <v>96</v>
      </c>
      <c r="AC309" s="9" t="s">
        <v>155</v>
      </c>
      <c r="AD309" s="9" t="s">
        <v>192</v>
      </c>
      <c r="AE309" s="9" t="s">
        <v>280</v>
      </c>
      <c r="AF309" s="9" t="s">
        <v>6</v>
      </c>
      <c r="AG309" s="9" t="s">
        <v>96</v>
      </c>
      <c r="AH309" s="9" t="s">
        <v>118</v>
      </c>
      <c r="AI309" s="9" t="s">
        <v>192</v>
      </c>
      <c r="AJ309" s="9" t="s">
        <v>141</v>
      </c>
      <c r="AK309" s="12">
        <v>2.3575048172069828E-2</v>
      </c>
      <c r="AL309" s="12">
        <v>0</v>
      </c>
      <c r="AM309" s="12">
        <v>0.27550000000000002</v>
      </c>
      <c r="AN309" s="12">
        <v>0</v>
      </c>
      <c r="AO309" s="12">
        <v>3.0157709465047301E-3</v>
      </c>
      <c r="AP309" s="12">
        <v>0.125</v>
      </c>
      <c r="AQ309" s="12">
        <v>0</v>
      </c>
      <c r="AR309" s="12">
        <v>0.18984375000000003</v>
      </c>
      <c r="AS309" s="12">
        <v>0</v>
      </c>
      <c r="AT309" s="12">
        <v>7.4999999999999997E-3</v>
      </c>
      <c r="AU309" s="11">
        <v>4715.7104552875799</v>
      </c>
      <c r="AV309" s="11">
        <v>0</v>
      </c>
      <c r="AW309" s="11">
        <v>55108.189851798881</v>
      </c>
      <c r="AX309" s="11">
        <v>0</v>
      </c>
      <c r="AY309" s="11">
        <v>603.24383981677636</v>
      </c>
      <c r="AZ309" s="11">
        <v>25003.71590372</v>
      </c>
      <c r="BA309" s="11">
        <v>0</v>
      </c>
      <c r="BB309" s="11">
        <v>37974.393528774759</v>
      </c>
      <c r="BC309" s="11">
        <v>0</v>
      </c>
      <c r="BD309" s="11">
        <v>1500.2229542231998</v>
      </c>
    </row>
    <row r="310" spans="1:56" x14ac:dyDescent="0.25">
      <c r="A310" s="9" t="s">
        <v>2</v>
      </c>
      <c r="B310" s="9" t="s">
        <v>57</v>
      </c>
      <c r="C310" s="9" t="s">
        <v>57</v>
      </c>
      <c r="D310" s="9" t="e">
        <f>IF(C310="United States",#REF!, "")</f>
        <v>#REF!</v>
      </c>
      <c r="E310" s="9" t="s">
        <v>115</v>
      </c>
      <c r="F310" s="9" t="s">
        <v>1200</v>
      </c>
      <c r="G310" s="9" t="s">
        <v>286</v>
      </c>
      <c r="H310" s="10" t="s">
        <v>4</v>
      </c>
      <c r="I310" s="10" t="s">
        <v>1807</v>
      </c>
      <c r="J310" s="11">
        <v>353970.38284631999</v>
      </c>
      <c r="K310" s="11">
        <v>353970.38284631999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 s="11">
        <v>0</v>
      </c>
      <c r="R310" s="11">
        <v>0</v>
      </c>
      <c r="S310" s="11">
        <v>0</v>
      </c>
      <c r="T310" s="11">
        <v>0</v>
      </c>
      <c r="U310" s="11">
        <v>2724.835268925387</v>
      </c>
      <c r="V310" s="11">
        <v>0</v>
      </c>
      <c r="W310" s="11">
        <v>97492.482673888851</v>
      </c>
      <c r="X310" s="11">
        <v>0</v>
      </c>
      <c r="Y310" s="11">
        <v>1301.3878575103388</v>
      </c>
      <c r="Z310" s="11">
        <v>6240.1580380130763</v>
      </c>
      <c r="AA310" s="9" t="s">
        <v>6</v>
      </c>
      <c r="AB310" s="9" t="s">
        <v>96</v>
      </c>
      <c r="AC310" s="9" t="s">
        <v>155</v>
      </c>
      <c r="AD310" s="9" t="s">
        <v>192</v>
      </c>
      <c r="AE310" s="9" t="s">
        <v>280</v>
      </c>
      <c r="AF310" s="9" t="s">
        <v>6</v>
      </c>
      <c r="AG310" s="9" t="s">
        <v>96</v>
      </c>
      <c r="AH310" s="9" t="s">
        <v>118</v>
      </c>
      <c r="AI310" s="9" t="s">
        <v>192</v>
      </c>
      <c r="AJ310" s="9" t="s">
        <v>141</v>
      </c>
      <c r="AK310" s="12">
        <v>2.3575048172069828E-2</v>
      </c>
      <c r="AL310" s="12">
        <v>0</v>
      </c>
      <c r="AM310" s="12">
        <v>0.27550000000000002</v>
      </c>
      <c r="AN310" s="12">
        <v>0</v>
      </c>
      <c r="AO310" s="12">
        <v>3.0157709465047301E-3</v>
      </c>
      <c r="AP310" s="12">
        <v>0.125</v>
      </c>
      <c r="AQ310" s="12">
        <v>0</v>
      </c>
      <c r="AR310" s="12">
        <v>0.18984375000000003</v>
      </c>
      <c r="AS310" s="12">
        <v>0</v>
      </c>
      <c r="AT310" s="12">
        <v>7.4999999999999997E-3</v>
      </c>
      <c r="AU310" s="11">
        <v>8344.8688270879939</v>
      </c>
      <c r="AV310" s="11">
        <v>0</v>
      </c>
      <c r="AW310" s="11">
        <v>97518.840474161159</v>
      </c>
      <c r="AX310" s="11">
        <v>0</v>
      </c>
      <c r="AY310" s="11">
        <v>1067.4935965110881</v>
      </c>
      <c r="AZ310" s="11">
        <v>44246.297855789999</v>
      </c>
      <c r="BA310" s="11">
        <v>0</v>
      </c>
      <c r="BB310" s="11">
        <v>67199.064868481073</v>
      </c>
      <c r="BC310" s="11">
        <v>0</v>
      </c>
      <c r="BD310" s="11">
        <v>2654.7778713473999</v>
      </c>
    </row>
    <row r="311" spans="1:56" x14ac:dyDescent="0.25">
      <c r="A311" s="9" t="s">
        <v>2</v>
      </c>
      <c r="B311" s="9" t="s">
        <v>57</v>
      </c>
      <c r="C311" s="9" t="s">
        <v>57</v>
      </c>
      <c r="D311" s="9" t="e">
        <f>IF(C311="United States",#REF!, "")</f>
        <v>#REF!</v>
      </c>
      <c r="E311" s="9" t="s">
        <v>115</v>
      </c>
      <c r="F311" s="9" t="s">
        <v>548</v>
      </c>
      <c r="G311" s="9" t="s">
        <v>163</v>
      </c>
      <c r="H311" s="10" t="s">
        <v>4</v>
      </c>
      <c r="I311" s="10" t="s">
        <v>1807</v>
      </c>
      <c r="J311" s="11">
        <v>179090.82819576323</v>
      </c>
      <c r="K311" s="11">
        <v>179090.82819999999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1378.8824647015581</v>
      </c>
      <c r="V311" s="11">
        <v>0</v>
      </c>
      <c r="W311" s="11">
        <v>161741.1223530451</v>
      </c>
      <c r="X311" s="11">
        <v>0</v>
      </c>
      <c r="Y311" s="11">
        <v>658.55757115336735</v>
      </c>
      <c r="Z311" s="11">
        <v>8429.4775471583707</v>
      </c>
      <c r="AA311" s="9" t="s">
        <v>6</v>
      </c>
      <c r="AB311" s="9" t="s">
        <v>96</v>
      </c>
      <c r="AC311" s="9" t="s">
        <v>149</v>
      </c>
      <c r="AD311" s="9" t="s">
        <v>192</v>
      </c>
      <c r="AE311" s="9" t="s">
        <v>280</v>
      </c>
      <c r="AF311" s="9" t="s">
        <v>6</v>
      </c>
      <c r="AG311" s="9" t="s">
        <v>96</v>
      </c>
      <c r="AH311" s="9" t="s">
        <v>113</v>
      </c>
      <c r="AI311" s="9" t="s">
        <v>192</v>
      </c>
      <c r="AJ311" s="9" t="s">
        <v>141</v>
      </c>
      <c r="AK311" s="12">
        <v>2.3575048172069828E-2</v>
      </c>
      <c r="AL311" s="12">
        <v>0</v>
      </c>
      <c r="AM311" s="12">
        <v>0.9032</v>
      </c>
      <c r="AN311" s="12">
        <v>0</v>
      </c>
      <c r="AO311" s="12">
        <v>3.0157709465047301E-3</v>
      </c>
      <c r="AP311" s="12">
        <v>0.125</v>
      </c>
      <c r="AQ311" s="12">
        <v>0</v>
      </c>
      <c r="AR311" s="12">
        <v>0.45</v>
      </c>
      <c r="AS311" s="12">
        <v>0</v>
      </c>
      <c r="AT311" s="12">
        <v>7.4999999999999997E-3</v>
      </c>
      <c r="AU311" s="11">
        <v>4222.0749018909992</v>
      </c>
      <c r="AV311" s="11">
        <v>0</v>
      </c>
      <c r="AW311" s="11">
        <v>161754.83602641334</v>
      </c>
      <c r="AX311" s="11">
        <v>0</v>
      </c>
      <c r="AY311" s="11">
        <v>540.09691645825285</v>
      </c>
      <c r="AZ311" s="11">
        <v>22386.353524470403</v>
      </c>
      <c r="BA311" s="11">
        <v>0</v>
      </c>
      <c r="BB311" s="11">
        <v>80590.872688093456</v>
      </c>
      <c r="BC311" s="11">
        <v>0</v>
      </c>
      <c r="BD311" s="11">
        <v>1343.1812114682241</v>
      </c>
    </row>
    <row r="312" spans="1:56" x14ac:dyDescent="0.25">
      <c r="A312" s="9" t="s">
        <v>2</v>
      </c>
      <c r="B312" s="9" t="s">
        <v>57</v>
      </c>
      <c r="C312" s="9" t="s">
        <v>57</v>
      </c>
      <c r="D312" s="9" t="e">
        <f>IF(C312="United States",#REF!, "")</f>
        <v>#REF!</v>
      </c>
      <c r="E312" s="9" t="s">
        <v>110</v>
      </c>
      <c r="F312" s="9" t="s">
        <v>1570</v>
      </c>
      <c r="G312" s="9" t="s">
        <v>265</v>
      </c>
      <c r="H312" s="10" t="s">
        <v>4</v>
      </c>
      <c r="I312" s="10" t="s">
        <v>1783</v>
      </c>
      <c r="J312" s="11">
        <v>57424.055</v>
      </c>
      <c r="K312" s="11">
        <v>57424.055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442.12873389720249</v>
      </c>
      <c r="V312" s="11">
        <v>0</v>
      </c>
      <c r="W312" s="11">
        <v>51861.126292980945</v>
      </c>
      <c r="X312" s="11">
        <v>1435.4829022636443</v>
      </c>
      <c r="Y312" s="11">
        <v>211.16174335821628</v>
      </c>
      <c r="Z312" s="11">
        <v>2770.1748873168399</v>
      </c>
      <c r="AA312" s="9" t="s">
        <v>6</v>
      </c>
      <c r="AB312" s="9" t="s">
        <v>96</v>
      </c>
      <c r="AC312" s="9" t="s">
        <v>149</v>
      </c>
      <c r="AD312" s="9" t="s">
        <v>246</v>
      </c>
      <c r="AE312" s="9" t="s">
        <v>280</v>
      </c>
      <c r="AF312" s="9" t="s">
        <v>6</v>
      </c>
      <c r="AG312" s="9" t="s">
        <v>96</v>
      </c>
      <c r="AH312" s="9" t="s">
        <v>113</v>
      </c>
      <c r="AI312" s="9" t="s">
        <v>124</v>
      </c>
      <c r="AJ312" s="9" t="s">
        <v>141</v>
      </c>
      <c r="AK312" s="12">
        <v>2.3575048172069828E-2</v>
      </c>
      <c r="AL312" s="12">
        <v>0</v>
      </c>
      <c r="AM312" s="12">
        <v>0.9032</v>
      </c>
      <c r="AN312" s="12">
        <v>5.3600000000000002E-2</v>
      </c>
      <c r="AO312" s="12">
        <v>3.0157709465047301E-3</v>
      </c>
      <c r="AP312" s="12">
        <v>0.125</v>
      </c>
      <c r="AQ312" s="12">
        <v>0</v>
      </c>
      <c r="AR312" s="12">
        <v>0.45</v>
      </c>
      <c r="AS312" s="12">
        <v>5.5E-2</v>
      </c>
      <c r="AT312" s="12">
        <v>7.4999999999999997E-3</v>
      </c>
      <c r="AU312" s="11">
        <v>1353.7748628605873</v>
      </c>
      <c r="AV312" s="11">
        <v>0</v>
      </c>
      <c r="AW312" s="11">
        <v>51865.406476000004</v>
      </c>
      <c r="AX312" s="11">
        <v>3077.9293480000001</v>
      </c>
      <c r="AY312" s="11">
        <v>173.17779669948968</v>
      </c>
      <c r="AZ312" s="11">
        <v>7178.006875</v>
      </c>
      <c r="BA312" s="11">
        <v>0</v>
      </c>
      <c r="BB312" s="11">
        <v>25840.82475</v>
      </c>
      <c r="BC312" s="11">
        <v>3158.3230250000001</v>
      </c>
      <c r="BD312" s="11">
        <v>430.68041249999999</v>
      </c>
    </row>
    <row r="313" spans="1:56" x14ac:dyDescent="0.25">
      <c r="A313" s="9" t="s">
        <v>2</v>
      </c>
      <c r="B313" s="9" t="s">
        <v>57</v>
      </c>
      <c r="C313" s="9" t="s">
        <v>57</v>
      </c>
      <c r="D313" s="9" t="e">
        <f>IF(C313="United States",#REF!, "")</f>
        <v>#REF!</v>
      </c>
      <c r="E313" s="9" t="s">
        <v>82</v>
      </c>
      <c r="F313" s="9" t="s">
        <v>1652</v>
      </c>
      <c r="G313" s="9" t="s">
        <v>269</v>
      </c>
      <c r="H313" s="10" t="s">
        <v>4</v>
      </c>
      <c r="I313" s="10" t="s">
        <v>1807</v>
      </c>
      <c r="J313" s="11">
        <v>1134813.2</v>
      </c>
      <c r="K313" s="11">
        <v>1134813.2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11">
        <v>1</v>
      </c>
      <c r="R313" s="11">
        <v>0</v>
      </c>
      <c r="S313" s="11">
        <v>0</v>
      </c>
      <c r="T313" s="11">
        <v>0</v>
      </c>
      <c r="U313" s="11">
        <v>8737.1813546564154</v>
      </c>
      <c r="V313" s="11">
        <v>0</v>
      </c>
      <c r="W313" s="11">
        <v>832074.68667136971</v>
      </c>
      <c r="X313" s="11">
        <v>28367.471930702646</v>
      </c>
      <c r="Y313" s="11">
        <v>4172.8987632708668</v>
      </c>
      <c r="Z313" s="11">
        <v>38714.787813392119</v>
      </c>
      <c r="AA313" s="9" t="s">
        <v>6</v>
      </c>
      <c r="AB313" s="9" t="s">
        <v>96</v>
      </c>
      <c r="AC313" s="9" t="s">
        <v>149</v>
      </c>
      <c r="AD313" s="9" t="s">
        <v>246</v>
      </c>
      <c r="AE313" s="9" t="s">
        <v>280</v>
      </c>
      <c r="AF313" s="9" t="s">
        <v>6</v>
      </c>
      <c r="AG313" s="9" t="s">
        <v>96</v>
      </c>
      <c r="AH313" s="9" t="s">
        <v>113</v>
      </c>
      <c r="AI313" s="9" t="s">
        <v>124</v>
      </c>
      <c r="AJ313" s="9" t="s">
        <v>141</v>
      </c>
      <c r="AK313" s="12">
        <v>2.3575048172069828E-2</v>
      </c>
      <c r="AL313" s="12">
        <v>0</v>
      </c>
      <c r="AM313" s="12">
        <v>0.9032</v>
      </c>
      <c r="AN313" s="12">
        <v>5.3600000000000002E-2</v>
      </c>
      <c r="AO313" s="12">
        <v>3.0157709465047301E-3</v>
      </c>
      <c r="AP313" s="12">
        <v>0.125</v>
      </c>
      <c r="AQ313" s="12">
        <v>0</v>
      </c>
      <c r="AR313" s="12">
        <v>0.45</v>
      </c>
      <c r="AS313" s="12">
        <v>5.5E-2</v>
      </c>
      <c r="AT313" s="12">
        <v>7.4999999999999997E-3</v>
      </c>
      <c r="AU313" s="11">
        <v>26753.275856300712</v>
      </c>
      <c r="AV313" s="11">
        <v>0</v>
      </c>
      <c r="AW313" s="11">
        <v>1024963.28224</v>
      </c>
      <c r="AX313" s="11">
        <v>60825.987520000002</v>
      </c>
      <c r="AY313" s="11">
        <v>3422.3366782700614</v>
      </c>
      <c r="AZ313" s="11">
        <v>141851.65</v>
      </c>
      <c r="BA313" s="11">
        <v>0</v>
      </c>
      <c r="BB313" s="11">
        <v>510665.94</v>
      </c>
      <c r="BC313" s="11">
        <v>62414.725999999995</v>
      </c>
      <c r="BD313" s="11">
        <v>8511.0990000000002</v>
      </c>
    </row>
    <row r="314" spans="1:56" x14ac:dyDescent="0.25">
      <c r="A314" s="9" t="s">
        <v>2</v>
      </c>
      <c r="B314" s="9" t="s">
        <v>57</v>
      </c>
      <c r="C314" s="9" t="s">
        <v>57</v>
      </c>
      <c r="D314" s="9" t="e">
        <f>IF(C314="United States",#REF!, "")</f>
        <v>#REF!</v>
      </c>
      <c r="E314" s="9" t="s">
        <v>104</v>
      </c>
      <c r="F314" s="9" t="s">
        <v>1656</v>
      </c>
      <c r="G314" s="9" t="s">
        <v>269</v>
      </c>
      <c r="H314" s="10" t="s">
        <v>4</v>
      </c>
      <c r="I314" s="10" t="s">
        <v>1783</v>
      </c>
      <c r="J314" s="11">
        <v>66167.69</v>
      </c>
      <c r="K314" s="11">
        <v>66167.69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509.43988609639524</v>
      </c>
      <c r="V314" s="11">
        <v>0</v>
      </c>
      <c r="W314" s="11">
        <v>48515.879022660607</v>
      </c>
      <c r="X314" s="11">
        <v>1654.0256042090757</v>
      </c>
      <c r="Y314" s="11">
        <v>243.30971103393077</v>
      </c>
      <c r="Z314" s="11">
        <v>2664.7290320483953</v>
      </c>
      <c r="AA314" s="9" t="s">
        <v>6</v>
      </c>
      <c r="AB314" s="9" t="s">
        <v>96</v>
      </c>
      <c r="AC314" s="9" t="s">
        <v>149</v>
      </c>
      <c r="AD314" s="9" t="s">
        <v>246</v>
      </c>
      <c r="AE314" s="9" t="s">
        <v>280</v>
      </c>
      <c r="AF314" s="9" t="s">
        <v>6</v>
      </c>
      <c r="AG314" s="9" t="s">
        <v>96</v>
      </c>
      <c r="AH314" s="9" t="s">
        <v>113</v>
      </c>
      <c r="AI314" s="9" t="s">
        <v>124</v>
      </c>
      <c r="AJ314" s="9" t="s">
        <v>141</v>
      </c>
      <c r="AK314" s="12">
        <v>2.3575048172069828E-2</v>
      </c>
      <c r="AL314" s="12">
        <v>0</v>
      </c>
      <c r="AM314" s="12">
        <v>0.9032</v>
      </c>
      <c r="AN314" s="12">
        <v>5.3600000000000002E-2</v>
      </c>
      <c r="AO314" s="12">
        <v>3.0157709465047301E-3</v>
      </c>
      <c r="AP314" s="12">
        <v>0.125</v>
      </c>
      <c r="AQ314" s="12">
        <v>0</v>
      </c>
      <c r="AR314" s="12">
        <v>0.45</v>
      </c>
      <c r="AS314" s="12">
        <v>5.5E-2</v>
      </c>
      <c r="AT314" s="12">
        <v>7.4999999999999997E-3</v>
      </c>
      <c r="AU314" s="11">
        <v>1559.9064791845831</v>
      </c>
      <c r="AV314" s="11">
        <v>0</v>
      </c>
      <c r="AW314" s="11">
        <v>59762.657608000001</v>
      </c>
      <c r="AX314" s="11">
        <v>3546.5881840000002</v>
      </c>
      <c r="AY314" s="11">
        <v>199.54659709933156</v>
      </c>
      <c r="AZ314" s="11">
        <v>8270.9612500000003</v>
      </c>
      <c r="BA314" s="11">
        <v>0</v>
      </c>
      <c r="BB314" s="11">
        <v>29775.460500000001</v>
      </c>
      <c r="BC314" s="11">
        <v>3639.2229500000003</v>
      </c>
      <c r="BD314" s="11">
        <v>496.25767500000001</v>
      </c>
    </row>
    <row r="315" spans="1:56" x14ac:dyDescent="0.25">
      <c r="A315" s="9" t="s">
        <v>2</v>
      </c>
      <c r="B315" s="9" t="s">
        <v>57</v>
      </c>
      <c r="C315" s="9" t="s">
        <v>57</v>
      </c>
      <c r="D315" s="9" t="e">
        <f>IF(C315="United States",#REF!, "")</f>
        <v>#REF!</v>
      </c>
      <c r="E315" s="9" t="s">
        <v>104</v>
      </c>
      <c r="F315" s="9" t="s">
        <v>1654</v>
      </c>
      <c r="G315" s="9" t="s">
        <v>269</v>
      </c>
      <c r="H315" s="10" t="s">
        <v>4</v>
      </c>
      <c r="I315" s="10" t="s">
        <v>1783</v>
      </c>
      <c r="J315" s="11">
        <v>201165</v>
      </c>
      <c r="K315" s="11">
        <v>201165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1548.8144544048819</v>
      </c>
      <c r="V315" s="11">
        <v>0</v>
      </c>
      <c r="W315" s="11">
        <v>147499.43369027268</v>
      </c>
      <c r="X315" s="11">
        <v>5028.6183584574073</v>
      </c>
      <c r="Y315" s="11">
        <v>739.71749686502062</v>
      </c>
      <c r="Z315" s="11">
        <v>8101.3892994000053</v>
      </c>
      <c r="AA315" s="9" t="s">
        <v>6</v>
      </c>
      <c r="AB315" s="9" t="s">
        <v>96</v>
      </c>
      <c r="AC315" s="9" t="s">
        <v>149</v>
      </c>
      <c r="AD315" s="9" t="s">
        <v>246</v>
      </c>
      <c r="AE315" s="9" t="s">
        <v>280</v>
      </c>
      <c r="AF315" s="9" t="s">
        <v>6</v>
      </c>
      <c r="AG315" s="9" t="s">
        <v>96</v>
      </c>
      <c r="AH315" s="9" t="s">
        <v>113</v>
      </c>
      <c r="AI315" s="9" t="s">
        <v>124</v>
      </c>
      <c r="AJ315" s="9" t="s">
        <v>141</v>
      </c>
      <c r="AK315" s="12">
        <v>2.3575048172069828E-2</v>
      </c>
      <c r="AL315" s="12">
        <v>0</v>
      </c>
      <c r="AM315" s="12">
        <v>0.9032</v>
      </c>
      <c r="AN315" s="12">
        <v>5.3600000000000002E-2</v>
      </c>
      <c r="AO315" s="12">
        <v>3.0157709465047301E-3</v>
      </c>
      <c r="AP315" s="12">
        <v>0.125</v>
      </c>
      <c r="AQ315" s="12">
        <v>0</v>
      </c>
      <c r="AR315" s="12">
        <v>0.45</v>
      </c>
      <c r="AS315" s="12">
        <v>5.5E-2</v>
      </c>
      <c r="AT315" s="12">
        <v>7.4999999999999997E-3</v>
      </c>
      <c r="AU315" s="11">
        <v>4742.4745655344268</v>
      </c>
      <c r="AV315" s="11">
        <v>0</v>
      </c>
      <c r="AW315" s="11">
        <v>181692.228</v>
      </c>
      <c r="AX315" s="11">
        <v>10782.444</v>
      </c>
      <c r="AY315" s="11">
        <v>606.66756245362399</v>
      </c>
      <c r="AZ315" s="11">
        <v>25145.625</v>
      </c>
      <c r="BA315" s="11">
        <v>0</v>
      </c>
      <c r="BB315" s="11">
        <v>90524.25</v>
      </c>
      <c r="BC315" s="11">
        <v>11064.075000000001</v>
      </c>
      <c r="BD315" s="11">
        <v>1508.7375</v>
      </c>
    </row>
    <row r="316" spans="1:56" x14ac:dyDescent="0.25">
      <c r="A316" s="9" t="s">
        <v>2</v>
      </c>
      <c r="B316" s="9" t="s">
        <v>57</v>
      </c>
      <c r="C316" s="9" t="s">
        <v>57</v>
      </c>
      <c r="D316" s="9" t="e">
        <f>IF(C316="United States",#REF!, "")</f>
        <v>#REF!</v>
      </c>
      <c r="E316" s="9" t="s">
        <v>115</v>
      </c>
      <c r="F316" s="9" t="s">
        <v>310</v>
      </c>
      <c r="G316" s="9" t="s">
        <v>130</v>
      </c>
      <c r="H316" s="10" t="s">
        <v>4</v>
      </c>
      <c r="I316" s="10" t="s">
        <v>1807</v>
      </c>
      <c r="J316" s="11">
        <v>294967.54964919999</v>
      </c>
      <c r="K316" s="11">
        <v>294967.54964919999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2271.0575742776541</v>
      </c>
      <c r="V316" s="11">
        <v>0</v>
      </c>
      <c r="W316" s="11">
        <v>266392.10403734772</v>
      </c>
      <c r="X316" s="11">
        <v>0</v>
      </c>
      <c r="Y316" s="11">
        <v>1084.6625425680932</v>
      </c>
      <c r="Z316" s="11">
        <v>68883.582771371934</v>
      </c>
      <c r="AA316" s="9" t="s">
        <v>6</v>
      </c>
      <c r="AB316" s="9" t="s">
        <v>96</v>
      </c>
      <c r="AC316" s="9" t="s">
        <v>149</v>
      </c>
      <c r="AD316" s="9" t="s">
        <v>192</v>
      </c>
      <c r="AE316" s="9" t="s">
        <v>280</v>
      </c>
      <c r="AF316" s="9" t="s">
        <v>6</v>
      </c>
      <c r="AG316" s="9" t="s">
        <v>96</v>
      </c>
      <c r="AH316" s="9" t="s">
        <v>113</v>
      </c>
      <c r="AI316" s="9" t="s">
        <v>192</v>
      </c>
      <c r="AJ316" s="9" t="s">
        <v>141</v>
      </c>
      <c r="AK316" s="12">
        <v>2.3575048172069828E-2</v>
      </c>
      <c r="AL316" s="12">
        <v>0</v>
      </c>
      <c r="AM316" s="12">
        <v>0.9032</v>
      </c>
      <c r="AN316" s="12">
        <v>0</v>
      </c>
      <c r="AO316" s="12">
        <v>3.0157709465047301E-3</v>
      </c>
      <c r="AP316" s="12">
        <v>0.125</v>
      </c>
      <c r="AQ316" s="12">
        <v>0</v>
      </c>
      <c r="AR316" s="12">
        <v>0.45</v>
      </c>
      <c r="AS316" s="12">
        <v>0</v>
      </c>
      <c r="AT316" s="12">
        <v>7.4999999999999997E-3</v>
      </c>
      <c r="AU316" s="11">
        <v>6953.8741921772889</v>
      </c>
      <c r="AV316" s="11">
        <v>0</v>
      </c>
      <c r="AW316" s="11">
        <v>266414.69084315741</v>
      </c>
      <c r="AX316" s="11">
        <v>0</v>
      </c>
      <c r="AY316" s="11">
        <v>889.55456639374881</v>
      </c>
      <c r="AZ316" s="11">
        <v>36870.943706149999</v>
      </c>
      <c r="BA316" s="11">
        <v>0</v>
      </c>
      <c r="BB316" s="11">
        <v>132735.39734214</v>
      </c>
      <c r="BC316" s="11">
        <v>0</v>
      </c>
      <c r="BD316" s="11">
        <v>2212.2566223690001</v>
      </c>
    </row>
    <row r="317" spans="1:56" x14ac:dyDescent="0.25">
      <c r="A317" s="9" t="s">
        <v>2</v>
      </c>
      <c r="B317" s="9" t="s">
        <v>57</v>
      </c>
      <c r="C317" s="9" t="s">
        <v>57</v>
      </c>
      <c r="D317" s="9" t="e">
        <f>IF(C317="United States",#REF!, "")</f>
        <v>#REF!</v>
      </c>
      <c r="E317" s="9" t="s">
        <v>115</v>
      </c>
      <c r="F317" s="9" t="s">
        <v>752</v>
      </c>
      <c r="G317" s="9" t="s">
        <v>163</v>
      </c>
      <c r="H317" s="10" t="s">
        <v>4</v>
      </c>
      <c r="I317" s="10" t="s">
        <v>1783</v>
      </c>
      <c r="J317" s="11">
        <v>175758.57645974623</v>
      </c>
      <c r="K317" s="11">
        <v>175758.5765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1</v>
      </c>
      <c r="S317" s="11">
        <v>0</v>
      </c>
      <c r="T317" s="11">
        <v>0</v>
      </c>
      <c r="U317" s="11">
        <v>1353.2263019416719</v>
      </c>
      <c r="V317" s="11">
        <v>0</v>
      </c>
      <c r="W317" s="11">
        <v>158731.68778100231</v>
      </c>
      <c r="X317" s="11">
        <v>0</v>
      </c>
      <c r="Y317" s="11">
        <v>646.30412630596845</v>
      </c>
      <c r="Z317" s="11">
        <v>8272.6345576599997</v>
      </c>
      <c r="AA317" s="9" t="s">
        <v>6</v>
      </c>
      <c r="AB317" s="9" t="s">
        <v>96</v>
      </c>
      <c r="AC317" s="9" t="s">
        <v>149</v>
      </c>
      <c r="AD317" s="9" t="s">
        <v>192</v>
      </c>
      <c r="AE317" s="9" t="s">
        <v>280</v>
      </c>
      <c r="AF317" s="9" t="s">
        <v>6</v>
      </c>
      <c r="AG317" s="9" t="s">
        <v>96</v>
      </c>
      <c r="AH317" s="9" t="s">
        <v>113</v>
      </c>
      <c r="AI317" s="9" t="s">
        <v>192</v>
      </c>
      <c r="AJ317" s="9" t="s">
        <v>141</v>
      </c>
      <c r="AK317" s="12">
        <v>2.3575048172069828E-2</v>
      </c>
      <c r="AL317" s="12">
        <v>0</v>
      </c>
      <c r="AM317" s="12">
        <v>0.9032</v>
      </c>
      <c r="AN317" s="12">
        <v>0</v>
      </c>
      <c r="AO317" s="12">
        <v>3.0157709465047301E-3</v>
      </c>
      <c r="AP317" s="12">
        <v>0.125</v>
      </c>
      <c r="AQ317" s="12">
        <v>0</v>
      </c>
      <c r="AR317" s="12">
        <v>0.45</v>
      </c>
      <c r="AS317" s="12">
        <v>0</v>
      </c>
      <c r="AT317" s="12">
        <v>7.4999999999999997E-3</v>
      </c>
      <c r="AU317" s="11">
        <v>4143.5169066929357</v>
      </c>
      <c r="AV317" s="11">
        <v>0</v>
      </c>
      <c r="AW317" s="11">
        <v>158745.14625844278</v>
      </c>
      <c r="AX317" s="11">
        <v>0</v>
      </c>
      <c r="AY317" s="11">
        <v>530.04760848633282</v>
      </c>
      <c r="AZ317" s="11">
        <v>21969.822057468278</v>
      </c>
      <c r="BA317" s="11">
        <v>0</v>
      </c>
      <c r="BB317" s="11">
        <v>79091.359406885807</v>
      </c>
      <c r="BC317" s="11">
        <v>0</v>
      </c>
      <c r="BD317" s="11">
        <v>1318.1893234480967</v>
      </c>
    </row>
    <row r="318" spans="1:56" x14ac:dyDescent="0.25">
      <c r="A318" s="9" t="s">
        <v>2</v>
      </c>
      <c r="B318" s="9" t="s">
        <v>57</v>
      </c>
      <c r="C318" s="9" t="s">
        <v>57</v>
      </c>
      <c r="D318" s="9" t="e">
        <f>IF(C318="United States",#REF!, "")</f>
        <v>#REF!</v>
      </c>
      <c r="E318" s="9" t="s">
        <v>115</v>
      </c>
      <c r="F318" s="9" t="s">
        <v>764</v>
      </c>
      <c r="G318" s="9" t="s">
        <v>163</v>
      </c>
      <c r="H318" s="10" t="s">
        <v>4</v>
      </c>
      <c r="I318" s="10" t="s">
        <v>1807</v>
      </c>
      <c r="J318" s="11">
        <v>170921.0058503933</v>
      </c>
      <c r="K318" s="11">
        <v>170921.00589999999</v>
      </c>
      <c r="L318" s="11">
        <v>0</v>
      </c>
      <c r="M318" s="11">
        <v>0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1315.9801663403191</v>
      </c>
      <c r="V318" s="11">
        <v>0</v>
      </c>
      <c r="W318" s="11">
        <v>154362.76444656836</v>
      </c>
      <c r="X318" s="11">
        <v>0</v>
      </c>
      <c r="Y318" s="11">
        <v>628.51528264133844</v>
      </c>
      <c r="Z318" s="11">
        <v>8044.9389622722229</v>
      </c>
      <c r="AA318" s="9" t="s">
        <v>6</v>
      </c>
      <c r="AB318" s="9" t="s">
        <v>96</v>
      </c>
      <c r="AC318" s="9" t="s">
        <v>149</v>
      </c>
      <c r="AD318" s="9" t="s">
        <v>192</v>
      </c>
      <c r="AE318" s="9" t="s">
        <v>280</v>
      </c>
      <c r="AF318" s="9" t="s">
        <v>6</v>
      </c>
      <c r="AG318" s="9" t="s">
        <v>96</v>
      </c>
      <c r="AH318" s="9" t="s">
        <v>113</v>
      </c>
      <c r="AI318" s="9" t="s">
        <v>192</v>
      </c>
      <c r="AJ318" s="9" t="s">
        <v>141</v>
      </c>
      <c r="AK318" s="12">
        <v>2.3575048172069828E-2</v>
      </c>
      <c r="AL318" s="12">
        <v>0</v>
      </c>
      <c r="AM318" s="12">
        <v>0.9032</v>
      </c>
      <c r="AN318" s="12">
        <v>0</v>
      </c>
      <c r="AO318" s="12">
        <v>3.0157709465047301E-3</v>
      </c>
      <c r="AP318" s="12">
        <v>0.125</v>
      </c>
      <c r="AQ318" s="12">
        <v>0</v>
      </c>
      <c r="AR318" s="12">
        <v>0.45</v>
      </c>
      <c r="AS318" s="12">
        <v>0</v>
      </c>
      <c r="AT318" s="12">
        <v>7.4999999999999997E-3</v>
      </c>
      <c r="AU318" s="11">
        <v>4029.4709465416508</v>
      </c>
      <c r="AV318" s="11">
        <v>0</v>
      </c>
      <c r="AW318" s="11">
        <v>154375.85248407524</v>
      </c>
      <c r="AX318" s="11">
        <v>0</v>
      </c>
      <c r="AY318" s="11">
        <v>515.45860359098106</v>
      </c>
      <c r="AZ318" s="11">
        <v>21365.125731299162</v>
      </c>
      <c r="BA318" s="11">
        <v>0</v>
      </c>
      <c r="BB318" s="11">
        <v>76914.452632676985</v>
      </c>
      <c r="BC318" s="11">
        <v>0</v>
      </c>
      <c r="BD318" s="11">
        <v>1281.9075438779496</v>
      </c>
    </row>
    <row r="319" spans="1:56" x14ac:dyDescent="0.25">
      <c r="A319" s="9" t="s">
        <v>2</v>
      </c>
      <c r="B319" s="9" t="s">
        <v>57</v>
      </c>
      <c r="C319" s="9" t="s">
        <v>57</v>
      </c>
      <c r="D319" s="9" t="e">
        <f>IF(C319="United States",#REF!, "")</f>
        <v>#REF!</v>
      </c>
      <c r="E319" s="9" t="s">
        <v>82</v>
      </c>
      <c r="F319" s="9" t="s">
        <v>1744</v>
      </c>
      <c r="G319" s="9" t="s">
        <v>230</v>
      </c>
      <c r="H319" s="10" t="s">
        <v>4</v>
      </c>
      <c r="I319" s="10" t="s">
        <v>1807</v>
      </c>
      <c r="J319" s="11">
        <v>960184.72244000004</v>
      </c>
      <c r="K319" s="11">
        <v>960184.72244000004</v>
      </c>
      <c r="L319" s="11">
        <v>0</v>
      </c>
      <c r="M319" s="11">
        <v>0</v>
      </c>
      <c r="N319" s="11">
        <v>0</v>
      </c>
      <c r="O319" s="11">
        <v>0</v>
      </c>
      <c r="P319" s="11">
        <v>1</v>
      </c>
      <c r="Q319" s="11">
        <v>0</v>
      </c>
      <c r="R319" s="11">
        <v>0</v>
      </c>
      <c r="S319" s="11">
        <v>0</v>
      </c>
      <c r="T319" s="11">
        <v>0</v>
      </c>
      <c r="U319" s="11">
        <v>7392.7955437689398</v>
      </c>
      <c r="V319" s="11">
        <v>0</v>
      </c>
      <c r="W319" s="11">
        <v>867165.31625092286</v>
      </c>
      <c r="X319" s="11">
        <v>0</v>
      </c>
      <c r="Y319" s="11">
        <v>3530.8168766883655</v>
      </c>
      <c r="Z319" s="11">
        <v>213169.42631783767</v>
      </c>
      <c r="AA319" s="9" t="s">
        <v>6</v>
      </c>
      <c r="AB319" s="9" t="s">
        <v>96</v>
      </c>
      <c r="AC319" s="9" t="s">
        <v>149</v>
      </c>
      <c r="AD319" s="9" t="s">
        <v>192</v>
      </c>
      <c r="AE319" s="9" t="s">
        <v>280</v>
      </c>
      <c r="AF319" s="9" t="s">
        <v>6</v>
      </c>
      <c r="AG319" s="9" t="s">
        <v>96</v>
      </c>
      <c r="AH319" s="9" t="s">
        <v>113</v>
      </c>
      <c r="AI319" s="9" t="s">
        <v>192</v>
      </c>
      <c r="AJ319" s="9" t="s">
        <v>141</v>
      </c>
      <c r="AK319" s="12">
        <v>2.3575048172069828E-2</v>
      </c>
      <c r="AL319" s="12">
        <v>0</v>
      </c>
      <c r="AM319" s="12">
        <v>0.9032</v>
      </c>
      <c r="AN319" s="12">
        <v>0</v>
      </c>
      <c r="AO319" s="12">
        <v>3.0157709465047301E-3</v>
      </c>
      <c r="AP319" s="12">
        <v>0.125</v>
      </c>
      <c r="AQ319" s="12">
        <v>0</v>
      </c>
      <c r="AR319" s="12">
        <v>0.45</v>
      </c>
      <c r="AS319" s="12">
        <v>0</v>
      </c>
      <c r="AT319" s="12">
        <v>7.4999999999999997E-3</v>
      </c>
      <c r="AU319" s="11">
        <v>22636.401085608497</v>
      </c>
      <c r="AV319" s="11">
        <v>0</v>
      </c>
      <c r="AW319" s="11">
        <v>867238.84130780806</v>
      </c>
      <c r="AX319" s="11">
        <v>0</v>
      </c>
      <c r="AY319" s="11">
        <v>2895.6971892122606</v>
      </c>
      <c r="AZ319" s="11">
        <v>120023.09030500001</v>
      </c>
      <c r="BA319" s="11">
        <v>0</v>
      </c>
      <c r="BB319" s="11">
        <v>432083.12509800005</v>
      </c>
      <c r="BC319" s="11">
        <v>0</v>
      </c>
      <c r="BD319" s="11">
        <v>7201.3854183000003</v>
      </c>
    </row>
    <row r="320" spans="1:56" x14ac:dyDescent="0.25">
      <c r="A320" s="9" t="s">
        <v>2</v>
      </c>
      <c r="B320" s="9" t="s">
        <v>57</v>
      </c>
      <c r="C320" s="9" t="s">
        <v>57</v>
      </c>
      <c r="D320" s="9" t="e">
        <f>IF(C320="United States",#REF!, "")</f>
        <v>#REF!</v>
      </c>
      <c r="E320" s="9" t="s">
        <v>115</v>
      </c>
      <c r="F320" s="9" t="s">
        <v>1218</v>
      </c>
      <c r="G320" s="9" t="s">
        <v>273</v>
      </c>
      <c r="H320" s="10" t="s">
        <v>4</v>
      </c>
      <c r="I320" s="10" t="s">
        <v>1783</v>
      </c>
      <c r="J320" s="11">
        <v>125564.81693318</v>
      </c>
      <c r="K320" s="11">
        <v>125564.81693318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1198.3827911976468</v>
      </c>
      <c r="V320" s="11">
        <v>0</v>
      </c>
      <c r="W320" s="11">
        <v>0</v>
      </c>
      <c r="X320" s="11">
        <v>0</v>
      </c>
      <c r="Y320" s="11">
        <v>459.07279232032926</v>
      </c>
      <c r="Z320" s="11">
        <v>602.35953979185092</v>
      </c>
      <c r="AA320" s="9" t="s">
        <v>6</v>
      </c>
      <c r="AB320" s="9" t="s">
        <v>96</v>
      </c>
      <c r="AC320" s="9" t="s">
        <v>96</v>
      </c>
      <c r="AD320" s="9" t="s">
        <v>192</v>
      </c>
      <c r="AE320" s="9" t="s">
        <v>280</v>
      </c>
      <c r="AF320" s="9" t="s">
        <v>6</v>
      </c>
      <c r="AG320" s="9" t="s">
        <v>96</v>
      </c>
      <c r="AH320" s="9" t="s">
        <v>96</v>
      </c>
      <c r="AI320" s="9" t="s">
        <v>192</v>
      </c>
      <c r="AJ320" s="9" t="s">
        <v>141</v>
      </c>
      <c r="AK320" s="12">
        <v>2.3575048172069828E-2</v>
      </c>
      <c r="AL320" s="12">
        <v>0</v>
      </c>
      <c r="AM320" s="12">
        <v>0</v>
      </c>
      <c r="AN320" s="12">
        <v>0</v>
      </c>
      <c r="AO320" s="12">
        <v>3.0157709465047301E-3</v>
      </c>
      <c r="AP320" s="12">
        <v>0.125</v>
      </c>
      <c r="AQ320" s="12">
        <v>0</v>
      </c>
      <c r="AR320" s="12">
        <v>0</v>
      </c>
      <c r="AS320" s="12">
        <v>0</v>
      </c>
      <c r="AT320" s="12">
        <v>7.4999999999999997E-3</v>
      </c>
      <c r="AU320" s="11">
        <v>2960.1966079168478</v>
      </c>
      <c r="AV320" s="11">
        <v>0</v>
      </c>
      <c r="AW320" s="11">
        <v>0</v>
      </c>
      <c r="AX320" s="11">
        <v>0</v>
      </c>
      <c r="AY320" s="11">
        <v>378.67472681026942</v>
      </c>
      <c r="AZ320" s="11">
        <v>15695.6021166475</v>
      </c>
      <c r="BA320" s="11">
        <v>0</v>
      </c>
      <c r="BB320" s="11">
        <v>0</v>
      </c>
      <c r="BC320" s="11">
        <v>0</v>
      </c>
      <c r="BD320" s="11">
        <v>941.73612699884995</v>
      </c>
    </row>
    <row r="321" spans="1:56" x14ac:dyDescent="0.25">
      <c r="A321" s="9" t="s">
        <v>2</v>
      </c>
      <c r="B321" s="9" t="s">
        <v>57</v>
      </c>
      <c r="C321" s="9" t="s">
        <v>57</v>
      </c>
      <c r="D321" s="9" t="e">
        <f>IF(C321="United States",#REF!, "")</f>
        <v>#REF!</v>
      </c>
      <c r="E321" s="9" t="s">
        <v>115</v>
      </c>
      <c r="F321" s="9" t="s">
        <v>1216</v>
      </c>
      <c r="G321" s="9" t="s">
        <v>273</v>
      </c>
      <c r="H321" s="10" t="s">
        <v>4</v>
      </c>
      <c r="I321" s="10" t="s">
        <v>1807</v>
      </c>
      <c r="J321" s="11">
        <v>136348.01291674</v>
      </c>
      <c r="K321" s="11">
        <v>136348.01291674</v>
      </c>
      <c r="L321" s="11">
        <v>0</v>
      </c>
      <c r="M321" s="11">
        <v>0</v>
      </c>
      <c r="N321" s="11">
        <v>1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11">
        <v>0</v>
      </c>
      <c r="U321" s="11">
        <v>1301.2969419639924</v>
      </c>
      <c r="V321" s="11">
        <v>0</v>
      </c>
      <c r="W321" s="11">
        <v>0</v>
      </c>
      <c r="X321" s="11">
        <v>0</v>
      </c>
      <c r="Y321" s="11">
        <v>498.49682853697544</v>
      </c>
      <c r="Z321" s="11">
        <v>654.08868756418519</v>
      </c>
      <c r="AA321" s="9" t="s">
        <v>6</v>
      </c>
      <c r="AB321" s="9" t="s">
        <v>96</v>
      </c>
      <c r="AC321" s="9" t="s">
        <v>96</v>
      </c>
      <c r="AD321" s="9" t="s">
        <v>192</v>
      </c>
      <c r="AE321" s="9" t="s">
        <v>280</v>
      </c>
      <c r="AF321" s="9" t="s">
        <v>6</v>
      </c>
      <c r="AG321" s="9" t="s">
        <v>96</v>
      </c>
      <c r="AH321" s="9" t="s">
        <v>96</v>
      </c>
      <c r="AI321" s="9" t="s">
        <v>192</v>
      </c>
      <c r="AJ321" s="9" t="s">
        <v>141</v>
      </c>
      <c r="AK321" s="12">
        <v>2.3575048172069828E-2</v>
      </c>
      <c r="AL321" s="12">
        <v>0</v>
      </c>
      <c r="AM321" s="12">
        <v>0</v>
      </c>
      <c r="AN321" s="12">
        <v>0</v>
      </c>
      <c r="AO321" s="12">
        <v>3.0157709465047301E-3</v>
      </c>
      <c r="AP321" s="12">
        <v>0.125</v>
      </c>
      <c r="AQ321" s="12">
        <v>0</v>
      </c>
      <c r="AR321" s="12">
        <v>0</v>
      </c>
      <c r="AS321" s="12">
        <v>0</v>
      </c>
      <c r="AT321" s="12">
        <v>7.4999999999999997E-3</v>
      </c>
      <c r="AU321" s="11">
        <v>3214.4109726781448</v>
      </c>
      <c r="AV321" s="11">
        <v>0</v>
      </c>
      <c r="AW321" s="11">
        <v>0</v>
      </c>
      <c r="AX321" s="11">
        <v>0</v>
      </c>
      <c r="AY321" s="11">
        <v>411.19437596795615</v>
      </c>
      <c r="AZ321" s="11">
        <v>17043.5016145925</v>
      </c>
      <c r="BA321" s="11">
        <v>0</v>
      </c>
      <c r="BB321" s="11">
        <v>0</v>
      </c>
      <c r="BC321" s="11">
        <v>0</v>
      </c>
      <c r="BD321" s="11">
        <v>1022.61009687555</v>
      </c>
    </row>
    <row r="322" spans="1:56" x14ac:dyDescent="0.25">
      <c r="A322" s="9" t="s">
        <v>9</v>
      </c>
      <c r="B322" s="9" t="s">
        <v>57</v>
      </c>
      <c r="C322" s="9" t="s">
        <v>57</v>
      </c>
      <c r="D322" s="9" t="e">
        <f>IF(C322="United States",#REF!, "")</f>
        <v>#REF!</v>
      </c>
      <c r="E322" s="9" t="s">
        <v>98</v>
      </c>
      <c r="F322" s="9" t="s">
        <v>1472</v>
      </c>
      <c r="G322" s="9" t="s">
        <v>153</v>
      </c>
      <c r="H322" s="10" t="s">
        <v>4</v>
      </c>
      <c r="I322" s="10" t="s">
        <v>1783</v>
      </c>
      <c r="J322" s="11">
        <v>49456.35</v>
      </c>
      <c r="K322" s="11">
        <v>49456.35</v>
      </c>
      <c r="L322" s="11">
        <v>0</v>
      </c>
      <c r="M322" s="11">
        <v>0</v>
      </c>
      <c r="N322" s="11">
        <v>0</v>
      </c>
      <c r="O322" s="11">
        <v>0</v>
      </c>
      <c r="P322" s="11">
        <v>0</v>
      </c>
      <c r="Q322" s="11">
        <v>0</v>
      </c>
      <c r="R322" s="11">
        <v>0</v>
      </c>
      <c r="S322" s="11">
        <v>0</v>
      </c>
      <c r="T322" s="11">
        <v>0</v>
      </c>
      <c r="U322" s="11">
        <v>1225.4771805426708</v>
      </c>
      <c r="V322" s="11">
        <v>0</v>
      </c>
      <c r="W322" s="11">
        <v>0</v>
      </c>
      <c r="X322" s="11">
        <v>0</v>
      </c>
      <c r="Y322" s="11">
        <v>225.3369732591693</v>
      </c>
      <c r="Z322" s="11">
        <v>324.89384619815996</v>
      </c>
      <c r="AA322" s="9" t="s">
        <v>31</v>
      </c>
      <c r="AB322" s="9" t="s">
        <v>96</v>
      </c>
      <c r="AC322" s="9" t="s">
        <v>96</v>
      </c>
      <c r="AD322" s="9" t="s">
        <v>192</v>
      </c>
      <c r="AE322" s="9" t="s">
        <v>280</v>
      </c>
      <c r="AF322" s="9" t="s">
        <v>31</v>
      </c>
      <c r="AG322" s="9" t="s">
        <v>96</v>
      </c>
      <c r="AH322" s="9" t="s">
        <v>96</v>
      </c>
      <c r="AI322" s="9" t="s">
        <v>192</v>
      </c>
      <c r="AJ322" s="9" t="s">
        <v>141</v>
      </c>
      <c r="AK322" s="12">
        <v>9.8229367383624283E-2</v>
      </c>
      <c r="AL322" s="12">
        <v>0</v>
      </c>
      <c r="AM322" s="12">
        <v>0</v>
      </c>
      <c r="AN322" s="12">
        <v>0</v>
      </c>
      <c r="AO322" s="12">
        <v>3.0157709465047301E-3</v>
      </c>
      <c r="AP322" s="12">
        <v>7.4999999999999997E-2</v>
      </c>
      <c r="AQ322" s="12">
        <v>0</v>
      </c>
      <c r="AR322" s="12">
        <v>0</v>
      </c>
      <c r="AS322" s="12">
        <v>0</v>
      </c>
      <c r="AT322" s="12">
        <v>7.4999999999999997E-3</v>
      </c>
      <c r="AU322" s="11">
        <v>4858.0659736031066</v>
      </c>
      <c r="AV322" s="11">
        <v>0</v>
      </c>
      <c r="AW322" s="11">
        <v>0</v>
      </c>
      <c r="AX322" s="11">
        <v>0</v>
      </c>
      <c r="AY322" s="11">
        <v>149.14902345016921</v>
      </c>
      <c r="AZ322" s="11">
        <v>3709.2262499999997</v>
      </c>
      <c r="BA322" s="11">
        <v>0</v>
      </c>
      <c r="BB322" s="11">
        <v>0</v>
      </c>
      <c r="BC322" s="11">
        <v>0</v>
      </c>
      <c r="BD322" s="11">
        <v>370.92262499999998</v>
      </c>
    </row>
    <row r="323" spans="1:56" x14ac:dyDescent="0.25">
      <c r="A323" s="9" t="s">
        <v>2</v>
      </c>
      <c r="B323" s="9" t="s">
        <v>57</v>
      </c>
      <c r="C323" s="9" t="s">
        <v>57</v>
      </c>
      <c r="D323" s="9" t="e">
        <f>IF(C323="United States",#REF!, "")</f>
        <v>#REF!</v>
      </c>
      <c r="E323" s="9" t="s">
        <v>104</v>
      </c>
      <c r="F323" s="9" t="s">
        <v>400</v>
      </c>
      <c r="G323" s="9" t="s">
        <v>158</v>
      </c>
      <c r="H323" s="10" t="s">
        <v>4</v>
      </c>
      <c r="I323" s="10" t="s">
        <v>1783</v>
      </c>
      <c r="J323" s="11">
        <v>32829.019999999997</v>
      </c>
      <c r="K323" s="11">
        <v>32829.019999999997</v>
      </c>
      <c r="L323" s="11">
        <v>0</v>
      </c>
      <c r="M323" s="11">
        <v>0</v>
      </c>
      <c r="N323" s="11">
        <v>0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11">
        <v>0</v>
      </c>
      <c r="U323" s="11">
        <v>654.43025106559924</v>
      </c>
      <c r="V323" s="11">
        <v>0</v>
      </c>
      <c r="W323" s="11">
        <v>0</v>
      </c>
      <c r="X323" s="11">
        <v>0</v>
      </c>
      <c r="Y323" s="11">
        <v>120.33462093440066</v>
      </c>
      <c r="Z323" s="11">
        <v>173.50005753920004</v>
      </c>
      <c r="AA323" s="9" t="s">
        <v>31</v>
      </c>
      <c r="AB323" s="9" t="s">
        <v>96</v>
      </c>
      <c r="AC323" s="9" t="s">
        <v>96</v>
      </c>
      <c r="AD323" s="9" t="s">
        <v>192</v>
      </c>
      <c r="AE323" s="9" t="s">
        <v>280</v>
      </c>
      <c r="AF323" s="9" t="s">
        <v>31</v>
      </c>
      <c r="AG323" s="9" t="s">
        <v>96</v>
      </c>
      <c r="AH323" s="9" t="s">
        <v>96</v>
      </c>
      <c r="AI323" s="9" t="s">
        <v>192</v>
      </c>
      <c r="AJ323" s="9" t="s">
        <v>141</v>
      </c>
      <c r="AK323" s="12">
        <v>4.9114683691812142E-2</v>
      </c>
      <c r="AL323" s="12">
        <v>0</v>
      </c>
      <c r="AM323" s="12">
        <v>0</v>
      </c>
      <c r="AN323" s="12">
        <v>0</v>
      </c>
      <c r="AO323" s="12">
        <v>3.0157709465047301E-3</v>
      </c>
      <c r="AP323" s="12">
        <v>7.4999999999999997E-2</v>
      </c>
      <c r="AQ323" s="12">
        <v>0</v>
      </c>
      <c r="AR323" s="12">
        <v>0</v>
      </c>
      <c r="AS323" s="12">
        <v>0</v>
      </c>
      <c r="AT323" s="12">
        <v>7.4999999999999997E-3</v>
      </c>
      <c r="AU323" s="11">
        <v>1612.3869332121744</v>
      </c>
      <c r="AV323" s="11">
        <v>0</v>
      </c>
      <c r="AW323" s="11">
        <v>0</v>
      </c>
      <c r="AX323" s="11">
        <v>0</v>
      </c>
      <c r="AY323" s="11">
        <v>99.004804718222701</v>
      </c>
      <c r="AZ323" s="11">
        <v>2462.1764999999996</v>
      </c>
      <c r="BA323" s="11">
        <v>0</v>
      </c>
      <c r="BB323" s="11">
        <v>0</v>
      </c>
      <c r="BC323" s="11">
        <v>0</v>
      </c>
      <c r="BD323" s="11">
        <v>246.21764999999996</v>
      </c>
    </row>
    <row r="324" spans="1:56" x14ac:dyDescent="0.25">
      <c r="A324" s="9" t="s">
        <v>2</v>
      </c>
      <c r="B324" s="9" t="s">
        <v>57</v>
      </c>
      <c r="C324" s="9" t="s">
        <v>57</v>
      </c>
      <c r="D324" s="9" t="e">
        <f>IF(C324="United States",#REF!, "")</f>
        <v>#REF!</v>
      </c>
      <c r="E324" s="9" t="s">
        <v>115</v>
      </c>
      <c r="F324" s="9" t="s">
        <v>424</v>
      </c>
      <c r="G324" s="9" t="s">
        <v>163</v>
      </c>
      <c r="H324" s="10" t="s">
        <v>4</v>
      </c>
      <c r="I324" s="10" t="s">
        <v>1783</v>
      </c>
      <c r="J324" s="11">
        <v>177478.70982938356</v>
      </c>
      <c r="K324" s="11">
        <v>177478.70980000001</v>
      </c>
      <c r="L324" s="11">
        <v>0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11">
        <v>0</v>
      </c>
      <c r="U324" s="11">
        <v>1693.8457509276968</v>
      </c>
      <c r="V324" s="11">
        <v>0</v>
      </c>
      <c r="W324" s="11">
        <v>0</v>
      </c>
      <c r="X324" s="11">
        <v>0</v>
      </c>
      <c r="Y324" s="11">
        <v>648.87321843230234</v>
      </c>
      <c r="Z324" s="11">
        <v>851.40086665256013</v>
      </c>
      <c r="AA324" s="9" t="s">
        <v>6</v>
      </c>
      <c r="AB324" s="9" t="s">
        <v>96</v>
      </c>
      <c r="AC324" s="9" t="s">
        <v>96</v>
      </c>
      <c r="AD324" s="9" t="s">
        <v>192</v>
      </c>
      <c r="AE324" s="9" t="s">
        <v>280</v>
      </c>
      <c r="AF324" s="9" t="s">
        <v>6</v>
      </c>
      <c r="AG324" s="9" t="s">
        <v>96</v>
      </c>
      <c r="AH324" s="9" t="s">
        <v>96</v>
      </c>
      <c r="AI324" s="9" t="s">
        <v>192</v>
      </c>
      <c r="AJ324" s="9" t="s">
        <v>141</v>
      </c>
      <c r="AK324" s="12">
        <v>2.3575048172069828E-2</v>
      </c>
      <c r="AL324" s="12">
        <v>0</v>
      </c>
      <c r="AM324" s="12">
        <v>0</v>
      </c>
      <c r="AN324" s="12">
        <v>0</v>
      </c>
      <c r="AO324" s="12">
        <v>3.0157709465047301E-3</v>
      </c>
      <c r="AP324" s="12">
        <v>0.125</v>
      </c>
      <c r="AQ324" s="12">
        <v>0</v>
      </c>
      <c r="AR324" s="12">
        <v>0</v>
      </c>
      <c r="AS324" s="12">
        <v>0</v>
      </c>
      <c r="AT324" s="12">
        <v>7.4999999999999997E-3</v>
      </c>
      <c r="AU324" s="11">
        <v>4184.0691337445205</v>
      </c>
      <c r="AV324" s="11">
        <v>0</v>
      </c>
      <c r="AW324" s="11">
        <v>0</v>
      </c>
      <c r="AX324" s="11">
        <v>0</v>
      </c>
      <c r="AY324" s="11">
        <v>535.2351367265984</v>
      </c>
      <c r="AZ324" s="11">
        <v>22184.838728672945</v>
      </c>
      <c r="BA324" s="11">
        <v>0</v>
      </c>
      <c r="BB324" s="11">
        <v>0</v>
      </c>
      <c r="BC324" s="11">
        <v>0</v>
      </c>
      <c r="BD324" s="11">
        <v>1331.0903237203765</v>
      </c>
    </row>
    <row r="325" spans="1:56" x14ac:dyDescent="0.25">
      <c r="A325" s="9" t="s">
        <v>2</v>
      </c>
      <c r="B325" s="9" t="s">
        <v>57</v>
      </c>
      <c r="C325" s="9" t="s">
        <v>57</v>
      </c>
      <c r="D325" s="9" t="e">
        <f>IF(C325="United States",#REF!, "")</f>
        <v>#REF!</v>
      </c>
      <c r="E325" s="9" t="s">
        <v>115</v>
      </c>
      <c r="F325" s="9" t="s">
        <v>420</v>
      </c>
      <c r="G325" s="9" t="s">
        <v>163</v>
      </c>
      <c r="H325" s="10" t="s">
        <v>4</v>
      </c>
      <c r="I325" s="10" t="s">
        <v>1807</v>
      </c>
      <c r="J325" s="11">
        <v>188779.09909272031</v>
      </c>
      <c r="K325" s="11">
        <v>188779.09909999999</v>
      </c>
      <c r="L325" s="11">
        <v>0</v>
      </c>
      <c r="M325" s="11">
        <v>0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11">
        <v>0</v>
      </c>
      <c r="U325" s="11">
        <v>1801.6959624894328</v>
      </c>
      <c r="V325" s="11">
        <v>0</v>
      </c>
      <c r="W325" s="11">
        <v>0</v>
      </c>
      <c r="X325" s="11">
        <v>0</v>
      </c>
      <c r="Y325" s="11">
        <v>690.18814563056742</v>
      </c>
      <c r="Z325" s="11">
        <v>905.61109420251978</v>
      </c>
      <c r="AA325" s="9" t="s">
        <v>6</v>
      </c>
      <c r="AB325" s="9" t="s">
        <v>96</v>
      </c>
      <c r="AC325" s="9" t="s">
        <v>96</v>
      </c>
      <c r="AD325" s="9" t="s">
        <v>192</v>
      </c>
      <c r="AE325" s="9" t="s">
        <v>280</v>
      </c>
      <c r="AF325" s="9" t="s">
        <v>6</v>
      </c>
      <c r="AG325" s="9" t="s">
        <v>96</v>
      </c>
      <c r="AH325" s="9" t="s">
        <v>96</v>
      </c>
      <c r="AI325" s="9" t="s">
        <v>192</v>
      </c>
      <c r="AJ325" s="9" t="s">
        <v>141</v>
      </c>
      <c r="AK325" s="12">
        <v>2.3575048172069828E-2</v>
      </c>
      <c r="AL325" s="12">
        <v>0</v>
      </c>
      <c r="AM325" s="12">
        <v>0</v>
      </c>
      <c r="AN325" s="12">
        <v>0</v>
      </c>
      <c r="AO325" s="12">
        <v>3.0157709465047301E-3</v>
      </c>
      <c r="AP325" s="12">
        <v>0.125</v>
      </c>
      <c r="AQ325" s="12">
        <v>0</v>
      </c>
      <c r="AR325" s="12">
        <v>0</v>
      </c>
      <c r="AS325" s="12">
        <v>0</v>
      </c>
      <c r="AT325" s="12">
        <v>7.4999999999999997E-3</v>
      </c>
      <c r="AU325" s="11">
        <v>4450.4763549908248</v>
      </c>
      <c r="AV325" s="11">
        <v>0</v>
      </c>
      <c r="AW325" s="11">
        <v>0</v>
      </c>
      <c r="AX325" s="11">
        <v>0</v>
      </c>
      <c r="AY325" s="11">
        <v>569.31452235116342</v>
      </c>
      <c r="AZ325" s="11">
        <v>23597.387386590039</v>
      </c>
      <c r="BA325" s="11">
        <v>0</v>
      </c>
      <c r="BB325" s="11">
        <v>0</v>
      </c>
      <c r="BC325" s="11">
        <v>0</v>
      </c>
      <c r="BD325" s="11">
        <v>1415.8432431954022</v>
      </c>
    </row>
    <row r="326" spans="1:56" x14ac:dyDescent="0.25">
      <c r="A326" s="9" t="s">
        <v>2</v>
      </c>
      <c r="B326" s="9" t="s">
        <v>57</v>
      </c>
      <c r="C326" s="9" t="s">
        <v>57</v>
      </c>
      <c r="D326" s="9" t="e">
        <f>IF(C326="United States",#REF!, "")</f>
        <v>#REF!</v>
      </c>
      <c r="E326" s="9" t="s">
        <v>115</v>
      </c>
      <c r="F326" s="9" t="s">
        <v>416</v>
      </c>
      <c r="G326" s="9" t="s">
        <v>163</v>
      </c>
      <c r="H326" s="10" t="s">
        <v>4</v>
      </c>
      <c r="I326" s="10" t="s">
        <v>1807</v>
      </c>
      <c r="J326" s="11">
        <v>181108.26332884267</v>
      </c>
      <c r="K326" s="11">
        <v>181108.26329999999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1728.4859834416013</v>
      </c>
      <c r="V326" s="11">
        <v>0</v>
      </c>
      <c r="W326" s="11">
        <v>0</v>
      </c>
      <c r="X326" s="11">
        <v>0</v>
      </c>
      <c r="Y326" s="11">
        <v>662.14309211839827</v>
      </c>
      <c r="Z326" s="11">
        <v>868.81256070276049</v>
      </c>
      <c r="AA326" s="9" t="s">
        <v>6</v>
      </c>
      <c r="AB326" s="9" t="s">
        <v>96</v>
      </c>
      <c r="AC326" s="9" t="s">
        <v>96</v>
      </c>
      <c r="AD326" s="9" t="s">
        <v>192</v>
      </c>
      <c r="AE326" s="9" t="s">
        <v>280</v>
      </c>
      <c r="AF326" s="9" t="s">
        <v>6</v>
      </c>
      <c r="AG326" s="9" t="s">
        <v>96</v>
      </c>
      <c r="AH326" s="9" t="s">
        <v>96</v>
      </c>
      <c r="AI326" s="9" t="s">
        <v>192</v>
      </c>
      <c r="AJ326" s="9" t="s">
        <v>141</v>
      </c>
      <c r="AK326" s="12">
        <v>2.3575048172069828E-2</v>
      </c>
      <c r="AL326" s="12">
        <v>0</v>
      </c>
      <c r="AM326" s="12">
        <v>0</v>
      </c>
      <c r="AN326" s="12">
        <v>0</v>
      </c>
      <c r="AO326" s="12">
        <v>3.0157709465047301E-3</v>
      </c>
      <c r="AP326" s="12">
        <v>0.125</v>
      </c>
      <c r="AQ326" s="12">
        <v>0</v>
      </c>
      <c r="AR326" s="12">
        <v>0</v>
      </c>
      <c r="AS326" s="12">
        <v>0</v>
      </c>
      <c r="AT326" s="12">
        <v>7.4999999999999997E-3</v>
      </c>
      <c r="AU326" s="11">
        <v>4269.6360323373738</v>
      </c>
      <c r="AV326" s="11">
        <v>0</v>
      </c>
      <c r="AW326" s="11">
        <v>0</v>
      </c>
      <c r="AX326" s="11">
        <v>0</v>
      </c>
      <c r="AY326" s="11">
        <v>546.1810387190518</v>
      </c>
      <c r="AZ326" s="11">
        <v>22638.532916105334</v>
      </c>
      <c r="BA326" s="11">
        <v>0</v>
      </c>
      <c r="BB326" s="11">
        <v>0</v>
      </c>
      <c r="BC326" s="11">
        <v>0</v>
      </c>
      <c r="BD326" s="11">
        <v>1358.3119749663199</v>
      </c>
    </row>
    <row r="327" spans="1:56" x14ac:dyDescent="0.25">
      <c r="A327" s="9" t="s">
        <v>2</v>
      </c>
      <c r="B327" s="9" t="s">
        <v>57</v>
      </c>
      <c r="C327" s="9" t="s">
        <v>57</v>
      </c>
      <c r="D327" s="9" t="e">
        <f>IF(C327="United States",#REF!, "")</f>
        <v>#REF!</v>
      </c>
      <c r="E327" s="9" t="s">
        <v>82</v>
      </c>
      <c r="F327" s="9" t="s">
        <v>328</v>
      </c>
      <c r="G327" s="9" t="s">
        <v>230</v>
      </c>
      <c r="H327" s="10" t="s">
        <v>4</v>
      </c>
      <c r="I327" s="10" t="s">
        <v>1807</v>
      </c>
      <c r="J327" s="11">
        <v>5036535.11558</v>
      </c>
      <c r="K327" s="11">
        <v>5036535.11558</v>
      </c>
      <c r="L327" s="11">
        <v>0</v>
      </c>
      <c r="M327" s="11">
        <v>2</v>
      </c>
      <c r="N327" s="11">
        <v>1</v>
      </c>
      <c r="O327" s="11">
        <v>0</v>
      </c>
      <c r="P327" s="11">
        <v>1</v>
      </c>
      <c r="Q327" s="11">
        <v>1</v>
      </c>
      <c r="R327" s="11">
        <v>0</v>
      </c>
      <c r="S327" s="11">
        <v>0</v>
      </c>
      <c r="T327" s="11">
        <v>0</v>
      </c>
      <c r="U327" s="11">
        <v>64620.630865654137</v>
      </c>
      <c r="V327" s="11">
        <v>0</v>
      </c>
      <c r="W327" s="11">
        <v>0</v>
      </c>
      <c r="X327" s="11">
        <v>0</v>
      </c>
      <c r="Y327" s="11">
        <v>24754.672439304428</v>
      </c>
      <c r="Z327" s="11">
        <v>32481.151895041461</v>
      </c>
      <c r="AA327" s="9" t="s">
        <v>6</v>
      </c>
      <c r="AB327" s="9" t="s">
        <v>96</v>
      </c>
      <c r="AC327" s="9" t="s">
        <v>96</v>
      </c>
      <c r="AD327" s="9" t="s">
        <v>192</v>
      </c>
      <c r="AE327" s="9" t="s">
        <v>280</v>
      </c>
      <c r="AF327" s="9" t="s">
        <v>19</v>
      </c>
      <c r="AG327" s="9" t="s">
        <v>96</v>
      </c>
      <c r="AH327" s="9" t="s">
        <v>96</v>
      </c>
      <c r="AI327" s="9" t="s">
        <v>192</v>
      </c>
      <c r="AJ327" s="9" t="s">
        <v>141</v>
      </c>
      <c r="AK327" s="12">
        <v>2.3575048172069828E-2</v>
      </c>
      <c r="AL327" s="12">
        <v>0</v>
      </c>
      <c r="AM327" s="12">
        <v>0</v>
      </c>
      <c r="AN327" s="12">
        <v>0</v>
      </c>
      <c r="AO327" s="12">
        <v>3.0157709465047301E-3</v>
      </c>
      <c r="AP327" s="12">
        <v>4.4999999999999998E-2</v>
      </c>
      <c r="AQ327" s="12">
        <v>0</v>
      </c>
      <c r="AR327" s="12">
        <v>0</v>
      </c>
      <c r="AS327" s="12">
        <v>0</v>
      </c>
      <c r="AT327" s="12">
        <v>7.4999999999999997E-3</v>
      </c>
      <c r="AU327" s="11">
        <v>118736.55797011979</v>
      </c>
      <c r="AV327" s="11">
        <v>0</v>
      </c>
      <c r="AW327" s="11">
        <v>0</v>
      </c>
      <c r="AX327" s="11">
        <v>0</v>
      </c>
      <c r="AY327" s="11">
        <v>15189.036272617008</v>
      </c>
      <c r="AZ327" s="11">
        <v>226644.08020110001</v>
      </c>
      <c r="BA327" s="11">
        <v>0</v>
      </c>
      <c r="BB327" s="11">
        <v>0</v>
      </c>
      <c r="BC327" s="11">
        <v>0</v>
      </c>
      <c r="BD327" s="11">
        <v>37774.013366849998</v>
      </c>
    </row>
    <row r="328" spans="1:56" x14ac:dyDescent="0.25">
      <c r="A328" s="9" t="s">
        <v>2</v>
      </c>
      <c r="B328" s="9" t="s">
        <v>57</v>
      </c>
      <c r="C328" s="9" t="s">
        <v>57</v>
      </c>
      <c r="D328" s="9" t="e">
        <f>IF(C328="United States",#REF!, "")</f>
        <v>#REF!</v>
      </c>
      <c r="E328" s="9" t="s">
        <v>82</v>
      </c>
      <c r="F328" s="9" t="s">
        <v>324</v>
      </c>
      <c r="G328" s="9" t="s">
        <v>230</v>
      </c>
      <c r="H328" s="10" t="s">
        <v>22</v>
      </c>
      <c r="I328" s="10" t="s">
        <v>1807</v>
      </c>
      <c r="J328" s="11">
        <v>1123043.1523199999</v>
      </c>
      <c r="K328" s="11">
        <v>1123043.1523199999</v>
      </c>
      <c r="L328" s="11">
        <v>0</v>
      </c>
      <c r="M328" s="11">
        <v>2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20738.706450933532</v>
      </c>
      <c r="V328" s="11">
        <v>0</v>
      </c>
      <c r="W328" s="11">
        <v>0</v>
      </c>
      <c r="X328" s="11">
        <v>0</v>
      </c>
      <c r="Y328" s="11">
        <v>1946.7652259304596</v>
      </c>
      <c r="Z328" s="11">
        <v>5709.8546080460073</v>
      </c>
      <c r="AA328" s="9" t="s">
        <v>6</v>
      </c>
      <c r="AB328" s="9" t="s">
        <v>96</v>
      </c>
      <c r="AC328" s="9" t="s">
        <v>96</v>
      </c>
      <c r="AD328" s="9" t="s">
        <v>192</v>
      </c>
      <c r="AE328" s="9" t="s">
        <v>275</v>
      </c>
      <c r="AF328" s="9" t="s">
        <v>6</v>
      </c>
      <c r="AG328" s="9" t="s">
        <v>96</v>
      </c>
      <c r="AH328" s="9" t="s">
        <v>96</v>
      </c>
      <c r="AI328" s="9" t="s">
        <v>192</v>
      </c>
      <c r="AJ328" s="9" t="s">
        <v>141</v>
      </c>
      <c r="AK328" s="12">
        <v>4.543108241492623E-2</v>
      </c>
      <c r="AL328" s="12">
        <v>0</v>
      </c>
      <c r="AM328" s="12">
        <v>0</v>
      </c>
      <c r="AN328" s="12">
        <v>0</v>
      </c>
      <c r="AO328" s="12">
        <v>1.4241140580716783E-3</v>
      </c>
      <c r="AP328" s="12">
        <v>0.125</v>
      </c>
      <c r="AQ328" s="12">
        <v>0</v>
      </c>
      <c r="AR328" s="12">
        <v>0</v>
      </c>
      <c r="AS328" s="12">
        <v>0</v>
      </c>
      <c r="AT328" s="12">
        <v>7.4999999999999997E-3</v>
      </c>
      <c r="AU328" s="11">
        <v>51021.066008568465</v>
      </c>
      <c r="AV328" s="11">
        <v>0</v>
      </c>
      <c r="AW328" s="11">
        <v>0</v>
      </c>
      <c r="AX328" s="11">
        <v>0</v>
      </c>
      <c r="AY328" s="11">
        <v>1599.3415410400451</v>
      </c>
      <c r="AZ328" s="11">
        <v>140380.39403999998</v>
      </c>
      <c r="BA328" s="11">
        <v>0</v>
      </c>
      <c r="BB328" s="11">
        <v>0</v>
      </c>
      <c r="BC328" s="11">
        <v>0</v>
      </c>
      <c r="BD328" s="11">
        <v>8422.8236423999988</v>
      </c>
    </row>
    <row r="329" spans="1:56" x14ac:dyDescent="0.25">
      <c r="A329" s="9" t="s">
        <v>2</v>
      </c>
      <c r="B329" s="9" t="s">
        <v>57</v>
      </c>
      <c r="C329" s="9" t="s">
        <v>57</v>
      </c>
      <c r="D329" s="9" t="e">
        <f>IF(C329="United States",#REF!, "")</f>
        <v>#REF!</v>
      </c>
      <c r="E329" s="9" t="s">
        <v>82</v>
      </c>
      <c r="F329" s="9" t="s">
        <v>1170</v>
      </c>
      <c r="G329" s="9" t="s">
        <v>269</v>
      </c>
      <c r="H329" s="10" t="s">
        <v>22</v>
      </c>
      <c r="I329" s="10" t="s">
        <v>1807</v>
      </c>
      <c r="J329" s="11">
        <v>1481693.5424400002</v>
      </c>
      <c r="K329" s="11">
        <v>1481693.5424400002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27315.493370790002</v>
      </c>
      <c r="V329" s="11">
        <v>0</v>
      </c>
      <c r="W329" s="11">
        <v>0</v>
      </c>
      <c r="X329" s="11">
        <v>0</v>
      </c>
      <c r="Y329" s="11">
        <v>5429.9339171340052</v>
      </c>
      <c r="Z329" s="11">
        <v>7726.4539633430468</v>
      </c>
      <c r="AA329" s="9" t="s">
        <v>6</v>
      </c>
      <c r="AB329" s="9" t="s">
        <v>96</v>
      </c>
      <c r="AC329" s="9" t="s">
        <v>96</v>
      </c>
      <c r="AD329" s="9" t="s">
        <v>192</v>
      </c>
      <c r="AE329" s="9" t="s">
        <v>280</v>
      </c>
      <c r="AF329" s="9" t="s">
        <v>6</v>
      </c>
      <c r="AG329" s="9" t="s">
        <v>96</v>
      </c>
      <c r="AH329" s="9" t="s">
        <v>96</v>
      </c>
      <c r="AI329" s="9" t="s">
        <v>192</v>
      </c>
      <c r="AJ329" s="9" t="s">
        <v>141</v>
      </c>
      <c r="AK329" s="12">
        <v>4.543108241492623E-2</v>
      </c>
      <c r="AL329" s="12">
        <v>0</v>
      </c>
      <c r="AM329" s="12">
        <v>0</v>
      </c>
      <c r="AN329" s="12">
        <v>0</v>
      </c>
      <c r="AO329" s="12">
        <v>3.0157709465047301E-3</v>
      </c>
      <c r="AP329" s="12">
        <v>0.125</v>
      </c>
      <c r="AQ329" s="12">
        <v>0</v>
      </c>
      <c r="AR329" s="12">
        <v>0</v>
      </c>
      <c r="AS329" s="12">
        <v>0</v>
      </c>
      <c r="AT329" s="12">
        <v>7.4999999999999997E-3</v>
      </c>
      <c r="AU329" s="11">
        <v>67314.941440255643</v>
      </c>
      <c r="AV329" s="11">
        <v>0</v>
      </c>
      <c r="AW329" s="11">
        <v>0</v>
      </c>
      <c r="AX329" s="11">
        <v>0</v>
      </c>
      <c r="AY329" s="11">
        <v>4468.4483369142263</v>
      </c>
      <c r="AZ329" s="11">
        <v>185211.69280500003</v>
      </c>
      <c r="BA329" s="11">
        <v>0</v>
      </c>
      <c r="BB329" s="11">
        <v>0</v>
      </c>
      <c r="BC329" s="11">
        <v>0</v>
      </c>
      <c r="BD329" s="11">
        <v>11112.701568300001</v>
      </c>
    </row>
    <row r="330" spans="1:56" x14ac:dyDescent="0.25">
      <c r="A330" s="9" t="s">
        <v>2</v>
      </c>
      <c r="B330" s="9" t="s">
        <v>57</v>
      </c>
      <c r="C330" s="9" t="s">
        <v>57</v>
      </c>
      <c r="D330" s="9" t="e">
        <f>IF(C330="United States",#REF!, "")</f>
        <v>#REF!</v>
      </c>
      <c r="E330" s="9" t="s">
        <v>115</v>
      </c>
      <c r="F330" s="9" t="s">
        <v>1220</v>
      </c>
      <c r="G330" s="9" t="s">
        <v>273</v>
      </c>
      <c r="H330" s="10" t="s">
        <v>4</v>
      </c>
      <c r="I330" s="10" t="s">
        <v>1783</v>
      </c>
      <c r="J330" s="11">
        <v>159729.40354768001</v>
      </c>
      <c r="K330" s="11">
        <v>159729.40354768001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1524.447477685311</v>
      </c>
      <c r="V330" s="11">
        <v>0</v>
      </c>
      <c r="W330" s="11">
        <v>0</v>
      </c>
      <c r="X330" s="11">
        <v>0</v>
      </c>
      <c r="Y330" s="11">
        <v>583.9806491440653</v>
      </c>
      <c r="Z330" s="11">
        <v>766.25389469893071</v>
      </c>
      <c r="AA330" s="9" t="s">
        <v>6</v>
      </c>
      <c r="AB330" s="9" t="s">
        <v>96</v>
      </c>
      <c r="AC330" s="9" t="s">
        <v>96</v>
      </c>
      <c r="AD330" s="9" t="s">
        <v>192</v>
      </c>
      <c r="AE330" s="9" t="s">
        <v>280</v>
      </c>
      <c r="AF330" s="9" t="s">
        <v>6</v>
      </c>
      <c r="AG330" s="9" t="s">
        <v>96</v>
      </c>
      <c r="AH330" s="9" t="s">
        <v>96</v>
      </c>
      <c r="AI330" s="9" t="s">
        <v>192</v>
      </c>
      <c r="AJ330" s="9" t="s">
        <v>141</v>
      </c>
      <c r="AK330" s="12">
        <v>2.3575048172069828E-2</v>
      </c>
      <c r="AL330" s="12">
        <v>0</v>
      </c>
      <c r="AM330" s="12">
        <v>0</v>
      </c>
      <c r="AN330" s="12">
        <v>0</v>
      </c>
      <c r="AO330" s="12">
        <v>3.0157709465047301E-3</v>
      </c>
      <c r="AP330" s="12">
        <v>0.125</v>
      </c>
      <c r="AQ330" s="12">
        <v>0</v>
      </c>
      <c r="AR330" s="12">
        <v>0</v>
      </c>
      <c r="AS330" s="12">
        <v>0</v>
      </c>
      <c r="AT330" s="12">
        <v>7.4999999999999997E-3</v>
      </c>
      <c r="AU330" s="11">
        <v>3765.6283831325377</v>
      </c>
      <c r="AV330" s="11">
        <v>0</v>
      </c>
      <c r="AW330" s="11">
        <v>0</v>
      </c>
      <c r="AX330" s="11">
        <v>0</v>
      </c>
      <c r="AY330" s="11">
        <v>481.70729452162294</v>
      </c>
      <c r="AZ330" s="11">
        <v>19966.175443460001</v>
      </c>
      <c r="BA330" s="11">
        <v>0</v>
      </c>
      <c r="BB330" s="11">
        <v>0</v>
      </c>
      <c r="BC330" s="11">
        <v>0</v>
      </c>
      <c r="BD330" s="11">
        <v>1197.9705266076</v>
      </c>
    </row>
    <row r="331" spans="1:56" x14ac:dyDescent="0.25">
      <c r="A331" s="9" t="s">
        <v>2</v>
      </c>
      <c r="B331" s="9" t="s">
        <v>57</v>
      </c>
      <c r="C331" s="9" t="s">
        <v>57</v>
      </c>
      <c r="D331" s="9" t="e">
        <f>IF(C331="United States",#REF!, "")</f>
        <v>#REF!</v>
      </c>
      <c r="E331" s="9" t="s">
        <v>115</v>
      </c>
      <c r="F331" s="9" t="s">
        <v>1432</v>
      </c>
      <c r="G331" s="9" t="s">
        <v>284</v>
      </c>
      <c r="H331" s="10" t="s">
        <v>4</v>
      </c>
      <c r="I331" s="10" t="s">
        <v>1807</v>
      </c>
      <c r="J331" s="11">
        <v>397831.10902280005</v>
      </c>
      <c r="K331" s="11">
        <v>397831.10902280005</v>
      </c>
      <c r="L331" s="11">
        <v>0</v>
      </c>
      <c r="M331" s="11">
        <v>0</v>
      </c>
      <c r="N331" s="11">
        <v>0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11">
        <v>0</v>
      </c>
      <c r="U331" s="11">
        <v>3796.8753230429625</v>
      </c>
      <c r="V331" s="11">
        <v>0</v>
      </c>
      <c r="W331" s="11">
        <v>0</v>
      </c>
      <c r="X331" s="11">
        <v>0</v>
      </c>
      <c r="Y331" s="11">
        <v>1454.4953160579964</v>
      </c>
      <c r="Z331" s="11">
        <v>1908.4753962041768</v>
      </c>
      <c r="AA331" s="9" t="s">
        <v>6</v>
      </c>
      <c r="AB331" s="9" t="s">
        <v>96</v>
      </c>
      <c r="AC331" s="9" t="s">
        <v>96</v>
      </c>
      <c r="AD331" s="9" t="s">
        <v>192</v>
      </c>
      <c r="AE331" s="9" t="s">
        <v>280</v>
      </c>
      <c r="AF331" s="9" t="s">
        <v>6</v>
      </c>
      <c r="AG331" s="9" t="s">
        <v>96</v>
      </c>
      <c r="AH331" s="9" t="s">
        <v>96</v>
      </c>
      <c r="AI331" s="9" t="s">
        <v>192</v>
      </c>
      <c r="AJ331" s="9" t="s">
        <v>141</v>
      </c>
      <c r="AK331" s="12">
        <v>2.3575048172069828E-2</v>
      </c>
      <c r="AL331" s="12">
        <v>0</v>
      </c>
      <c r="AM331" s="12">
        <v>0</v>
      </c>
      <c r="AN331" s="12">
        <v>0</v>
      </c>
      <c r="AO331" s="12">
        <v>3.0157709465047301E-3</v>
      </c>
      <c r="AP331" s="12">
        <v>0.125</v>
      </c>
      <c r="AQ331" s="12">
        <v>0</v>
      </c>
      <c r="AR331" s="12">
        <v>0</v>
      </c>
      <c r="AS331" s="12">
        <v>0</v>
      </c>
      <c r="AT331" s="12">
        <v>7.4999999999999997E-3</v>
      </c>
      <c r="AU331" s="11">
        <v>9378.887559560475</v>
      </c>
      <c r="AV331" s="11">
        <v>0</v>
      </c>
      <c r="AW331" s="11">
        <v>0</v>
      </c>
      <c r="AX331" s="11">
        <v>0</v>
      </c>
      <c r="AY331" s="11">
        <v>1199.7675002067162</v>
      </c>
      <c r="AZ331" s="11">
        <v>49728.888627850007</v>
      </c>
      <c r="BA331" s="11">
        <v>0</v>
      </c>
      <c r="BB331" s="11">
        <v>0</v>
      </c>
      <c r="BC331" s="11">
        <v>0</v>
      </c>
      <c r="BD331" s="11">
        <v>2983.7333176710003</v>
      </c>
    </row>
    <row r="332" spans="1:56" x14ac:dyDescent="0.25">
      <c r="A332" s="9" t="s">
        <v>2</v>
      </c>
      <c r="B332" s="9" t="s">
        <v>57</v>
      </c>
      <c r="C332" s="9" t="s">
        <v>57</v>
      </c>
      <c r="D332" s="9" t="e">
        <f>IF(C332="United States",#REF!, "")</f>
        <v>#REF!</v>
      </c>
      <c r="E332" s="9" t="s">
        <v>115</v>
      </c>
      <c r="F332" s="9" t="s">
        <v>1670</v>
      </c>
      <c r="G332" s="9" t="s">
        <v>292</v>
      </c>
      <c r="H332" s="10" t="s">
        <v>4</v>
      </c>
      <c r="I332" s="10" t="s">
        <v>1783</v>
      </c>
      <c r="J332" s="11">
        <v>153738.70791055998</v>
      </c>
      <c r="K332" s="11">
        <v>153738.70791055998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1467.2726516936646</v>
      </c>
      <c r="V332" s="11">
        <v>0</v>
      </c>
      <c r="W332" s="11">
        <v>0</v>
      </c>
      <c r="X332" s="11">
        <v>0</v>
      </c>
      <c r="Y332" s="11">
        <v>562.0782927257269</v>
      </c>
      <c r="Z332" s="11">
        <v>737.51532958853886</v>
      </c>
      <c r="AA332" s="9" t="s">
        <v>6</v>
      </c>
      <c r="AB332" s="9" t="s">
        <v>96</v>
      </c>
      <c r="AC332" s="9" t="s">
        <v>96</v>
      </c>
      <c r="AD332" s="9" t="s">
        <v>192</v>
      </c>
      <c r="AE332" s="9" t="s">
        <v>280</v>
      </c>
      <c r="AF332" s="9" t="s">
        <v>6</v>
      </c>
      <c r="AG332" s="9" t="s">
        <v>96</v>
      </c>
      <c r="AH332" s="9" t="s">
        <v>96</v>
      </c>
      <c r="AI332" s="9" t="s">
        <v>192</v>
      </c>
      <c r="AJ332" s="9" t="s">
        <v>141</v>
      </c>
      <c r="AK332" s="12">
        <v>2.3575048172069828E-2</v>
      </c>
      <c r="AL332" s="12">
        <v>0</v>
      </c>
      <c r="AM332" s="12">
        <v>0</v>
      </c>
      <c r="AN332" s="12">
        <v>0</v>
      </c>
      <c r="AO332" s="12">
        <v>3.0157709465047301E-3</v>
      </c>
      <c r="AP332" s="12">
        <v>0.125</v>
      </c>
      <c r="AQ332" s="12">
        <v>0</v>
      </c>
      <c r="AR332" s="12">
        <v>0</v>
      </c>
      <c r="AS332" s="12">
        <v>0</v>
      </c>
      <c r="AT332" s="12">
        <v>7.4999999999999997E-3</v>
      </c>
      <c r="AU332" s="11">
        <v>3624.3974449032244</v>
      </c>
      <c r="AV332" s="11">
        <v>0</v>
      </c>
      <c r="AW332" s="11">
        <v>0</v>
      </c>
      <c r="AX332" s="11">
        <v>0</v>
      </c>
      <c r="AY332" s="11">
        <v>463.64072866984372</v>
      </c>
      <c r="AZ332" s="11">
        <v>19217.338488819998</v>
      </c>
      <c r="BA332" s="11">
        <v>0</v>
      </c>
      <c r="BB332" s="11">
        <v>0</v>
      </c>
      <c r="BC332" s="11">
        <v>0</v>
      </c>
      <c r="BD332" s="11">
        <v>1153.0403093291998</v>
      </c>
    </row>
    <row r="333" spans="1:56" x14ac:dyDescent="0.25">
      <c r="A333" s="9" t="s">
        <v>9</v>
      </c>
      <c r="B333" s="9" t="s">
        <v>57</v>
      </c>
      <c r="C333" s="9" t="s">
        <v>57</v>
      </c>
      <c r="D333" s="9" t="e">
        <f>IF(C333="United States",#REF!, "")</f>
        <v>#REF!</v>
      </c>
      <c r="E333" s="9" t="s">
        <v>82</v>
      </c>
      <c r="F333" s="9" t="s">
        <v>1766</v>
      </c>
      <c r="G333" s="9" t="s">
        <v>300</v>
      </c>
      <c r="H333" s="10" t="s">
        <v>4</v>
      </c>
      <c r="I333" s="10" t="s">
        <v>1807</v>
      </c>
      <c r="J333" s="11">
        <v>3844568.50098</v>
      </c>
      <c r="K333" s="11">
        <v>3844568.50098</v>
      </c>
      <c r="L333" s="11">
        <v>0</v>
      </c>
      <c r="M333" s="11">
        <v>0</v>
      </c>
      <c r="N333" s="11">
        <v>0</v>
      </c>
      <c r="O333" s="11">
        <v>2</v>
      </c>
      <c r="P333" s="11">
        <v>1</v>
      </c>
      <c r="Q333" s="11">
        <v>2</v>
      </c>
      <c r="R333" s="11">
        <v>0</v>
      </c>
      <c r="S333" s="11">
        <v>0</v>
      </c>
      <c r="T333" s="11">
        <v>0</v>
      </c>
      <c r="U333" s="11">
        <v>1380410.6014612531</v>
      </c>
      <c r="V333" s="11">
        <v>0</v>
      </c>
      <c r="W333" s="11">
        <v>0</v>
      </c>
      <c r="X333" s="11">
        <v>0</v>
      </c>
      <c r="Y333" s="11">
        <v>528803.44579054147</v>
      </c>
      <c r="Z333" s="11">
        <v>693854.66874820553</v>
      </c>
      <c r="AA333" s="9" t="s">
        <v>6</v>
      </c>
      <c r="AB333" s="9" t="s">
        <v>96</v>
      </c>
      <c r="AC333" s="9" t="s">
        <v>96</v>
      </c>
      <c r="AD333" s="9" t="s">
        <v>192</v>
      </c>
      <c r="AE333" s="9" t="s">
        <v>280</v>
      </c>
      <c r="AF333" s="9" t="s">
        <v>13</v>
      </c>
      <c r="AG333" s="9" t="s">
        <v>96</v>
      </c>
      <c r="AH333" s="9" t="s">
        <v>96</v>
      </c>
      <c r="AI333" s="9" t="s">
        <v>192</v>
      </c>
      <c r="AJ333" s="9" t="s">
        <v>141</v>
      </c>
      <c r="AK333" s="12">
        <v>4.715009634413965E-2</v>
      </c>
      <c r="AL333" s="12">
        <v>0</v>
      </c>
      <c r="AM333" s="12">
        <v>0</v>
      </c>
      <c r="AN333" s="12">
        <v>0</v>
      </c>
      <c r="AO333" s="12">
        <v>3.0157709465047301E-3</v>
      </c>
      <c r="AP333" s="12">
        <v>7.4999999999999997E-2</v>
      </c>
      <c r="AQ333" s="12">
        <v>0</v>
      </c>
      <c r="AR333" s="12">
        <v>0</v>
      </c>
      <c r="AS333" s="12">
        <v>0</v>
      </c>
      <c r="AT333" s="12">
        <v>7.4999999999999997E-3</v>
      </c>
      <c r="AU333" s="11">
        <v>181271.77522285155</v>
      </c>
      <c r="AV333" s="11">
        <v>0</v>
      </c>
      <c r="AW333" s="11">
        <v>0</v>
      </c>
      <c r="AX333" s="11">
        <v>0</v>
      </c>
      <c r="AY333" s="11">
        <v>11594.337987102726</v>
      </c>
      <c r="AZ333" s="11">
        <v>288342.63757349999</v>
      </c>
      <c r="BA333" s="11">
        <v>0</v>
      </c>
      <c r="BB333" s="11">
        <v>0</v>
      </c>
      <c r="BC333" s="11">
        <v>0</v>
      </c>
      <c r="BD333" s="11">
        <v>28834.26375735</v>
      </c>
    </row>
    <row r="334" spans="1:56" x14ac:dyDescent="0.25">
      <c r="A334" s="9" t="s">
        <v>2</v>
      </c>
      <c r="B334" s="9" t="s">
        <v>57</v>
      </c>
      <c r="C334" s="9" t="s">
        <v>57</v>
      </c>
      <c r="D334" s="9" t="e">
        <f>IF(C334="United States",#REF!, "")</f>
        <v>#REF!</v>
      </c>
      <c r="E334" s="9" t="s">
        <v>115</v>
      </c>
      <c r="F334" s="9" t="s">
        <v>414</v>
      </c>
      <c r="G334" s="9" t="s">
        <v>163</v>
      </c>
      <c r="H334" s="10" t="s">
        <v>4</v>
      </c>
      <c r="I334" s="10" t="s">
        <v>1783</v>
      </c>
      <c r="J334" s="11">
        <v>174248.47989575623</v>
      </c>
      <c r="K334" s="11">
        <v>174248.47990000003</v>
      </c>
      <c r="L334" s="11">
        <v>0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1663.0166379777534</v>
      </c>
      <c r="V334" s="11">
        <v>0</v>
      </c>
      <c r="W334" s="11">
        <v>0</v>
      </c>
      <c r="X334" s="11">
        <v>0</v>
      </c>
      <c r="Y334" s="11">
        <v>637.06329670224693</v>
      </c>
      <c r="Z334" s="11">
        <v>835.90480777627999</v>
      </c>
      <c r="AA334" s="9" t="s">
        <v>6</v>
      </c>
      <c r="AB334" s="9" t="s">
        <v>96</v>
      </c>
      <c r="AC334" s="9" t="s">
        <v>96</v>
      </c>
      <c r="AD334" s="9" t="s">
        <v>192</v>
      </c>
      <c r="AE334" s="9" t="s">
        <v>280</v>
      </c>
      <c r="AF334" s="9" t="s">
        <v>6</v>
      </c>
      <c r="AG334" s="9" t="s">
        <v>96</v>
      </c>
      <c r="AH334" s="9" t="s">
        <v>96</v>
      </c>
      <c r="AI334" s="9" t="s">
        <v>192</v>
      </c>
      <c r="AJ334" s="9" t="s">
        <v>141</v>
      </c>
      <c r="AK334" s="12">
        <v>2.3575048172069828E-2</v>
      </c>
      <c r="AL334" s="12">
        <v>0</v>
      </c>
      <c r="AM334" s="12">
        <v>0</v>
      </c>
      <c r="AN334" s="12">
        <v>0</v>
      </c>
      <c r="AO334" s="12">
        <v>3.0157709465047301E-3</v>
      </c>
      <c r="AP334" s="12">
        <v>0.125</v>
      </c>
      <c r="AQ334" s="12">
        <v>0</v>
      </c>
      <c r="AR334" s="12">
        <v>0</v>
      </c>
      <c r="AS334" s="12">
        <v>0</v>
      </c>
      <c r="AT334" s="12">
        <v>7.4999999999999997E-3</v>
      </c>
      <c r="AU334" s="11">
        <v>4107.916307452394</v>
      </c>
      <c r="AV334" s="11">
        <v>0</v>
      </c>
      <c r="AW334" s="11">
        <v>0</v>
      </c>
      <c r="AX334" s="11">
        <v>0</v>
      </c>
      <c r="AY334" s="11">
        <v>525.49350314223523</v>
      </c>
      <c r="AZ334" s="11">
        <v>21781.059986969529</v>
      </c>
      <c r="BA334" s="11">
        <v>0</v>
      </c>
      <c r="BB334" s="11">
        <v>0</v>
      </c>
      <c r="BC334" s="11">
        <v>0</v>
      </c>
      <c r="BD334" s="11">
        <v>1306.8635992181717</v>
      </c>
    </row>
    <row r="335" spans="1:56" x14ac:dyDescent="0.25">
      <c r="A335" s="9" t="s">
        <v>2</v>
      </c>
      <c r="B335" s="9" t="s">
        <v>57</v>
      </c>
      <c r="C335" s="9" t="s">
        <v>57</v>
      </c>
      <c r="D335" s="9" t="e">
        <f>IF(C335="United States",#REF!, "")</f>
        <v>#REF!</v>
      </c>
      <c r="E335" s="9" t="s">
        <v>82</v>
      </c>
      <c r="F335" s="9" t="s">
        <v>322</v>
      </c>
      <c r="G335" s="9" t="s">
        <v>230</v>
      </c>
      <c r="H335" s="10" t="s">
        <v>22</v>
      </c>
      <c r="I335" s="10" t="s">
        <v>1783</v>
      </c>
      <c r="J335" s="11">
        <v>1086981.70496</v>
      </c>
      <c r="K335" s="11">
        <v>1086981.70496</v>
      </c>
      <c r="L335" s="11">
        <v>0</v>
      </c>
      <c r="M335" s="11">
        <v>1</v>
      </c>
      <c r="N335" s="11">
        <v>0</v>
      </c>
      <c r="O335" s="11">
        <v>0</v>
      </c>
      <c r="P335" s="11">
        <v>1</v>
      </c>
      <c r="Q335" s="11">
        <v>0</v>
      </c>
      <c r="R335" s="11">
        <v>1</v>
      </c>
      <c r="S335" s="11">
        <v>0</v>
      </c>
      <c r="T335" s="11">
        <v>0</v>
      </c>
      <c r="U335" s="11">
        <v>20038.854665661886</v>
      </c>
      <c r="V335" s="11">
        <v>0</v>
      </c>
      <c r="W335" s="11">
        <v>0</v>
      </c>
      <c r="X335" s="11">
        <v>0</v>
      </c>
      <c r="Y335" s="11">
        <v>3983.4410139541105</v>
      </c>
      <c r="Z335" s="11">
        <v>5668.1856685014645</v>
      </c>
      <c r="AA335" s="9" t="s">
        <v>6</v>
      </c>
      <c r="AB335" s="9" t="s">
        <v>96</v>
      </c>
      <c r="AC335" s="9" t="s">
        <v>96</v>
      </c>
      <c r="AD335" s="9" t="s">
        <v>192</v>
      </c>
      <c r="AE335" s="9" t="s">
        <v>280</v>
      </c>
      <c r="AF335" s="9" t="s">
        <v>6</v>
      </c>
      <c r="AG335" s="9" t="s">
        <v>96</v>
      </c>
      <c r="AH335" s="9" t="s">
        <v>96</v>
      </c>
      <c r="AI335" s="9" t="s">
        <v>192</v>
      </c>
      <c r="AJ335" s="9" t="s">
        <v>141</v>
      </c>
      <c r="AK335" s="12">
        <v>4.543108241492623E-2</v>
      </c>
      <c r="AL335" s="12">
        <v>0</v>
      </c>
      <c r="AM335" s="12">
        <v>0</v>
      </c>
      <c r="AN335" s="12">
        <v>0</v>
      </c>
      <c r="AO335" s="12">
        <v>3.0157709465047301E-3</v>
      </c>
      <c r="AP335" s="12">
        <v>0.125</v>
      </c>
      <c r="AQ335" s="12">
        <v>0</v>
      </c>
      <c r="AR335" s="12">
        <v>0</v>
      </c>
      <c r="AS335" s="12">
        <v>0</v>
      </c>
      <c r="AT335" s="12">
        <v>7.4999999999999997E-3</v>
      </c>
      <c r="AU335" s="11">
        <v>49382.755421554786</v>
      </c>
      <c r="AV335" s="11">
        <v>0</v>
      </c>
      <c r="AW335" s="11">
        <v>0</v>
      </c>
      <c r="AX335" s="11">
        <v>0</v>
      </c>
      <c r="AY335" s="11">
        <v>3278.0878452005445</v>
      </c>
      <c r="AZ335" s="11">
        <v>135872.71312</v>
      </c>
      <c r="BA335" s="11">
        <v>0</v>
      </c>
      <c r="BB335" s="11">
        <v>0</v>
      </c>
      <c r="BC335" s="11">
        <v>0</v>
      </c>
      <c r="BD335" s="11">
        <v>8152.3627871999997</v>
      </c>
    </row>
    <row r="336" spans="1:56" x14ac:dyDescent="0.25">
      <c r="A336" s="9" t="s">
        <v>2</v>
      </c>
      <c r="B336" s="9" t="s">
        <v>57</v>
      </c>
      <c r="C336" s="9" t="s">
        <v>57</v>
      </c>
      <c r="D336" s="9" t="e">
        <f>IF(C336="United States",#REF!, "")</f>
        <v>#REF!</v>
      </c>
      <c r="E336" s="9" t="s">
        <v>82</v>
      </c>
      <c r="F336" s="9" t="s">
        <v>1168</v>
      </c>
      <c r="G336" s="9" t="s">
        <v>269</v>
      </c>
      <c r="H336" s="10" t="s">
        <v>4</v>
      </c>
      <c r="I336" s="10" t="s">
        <v>1807</v>
      </c>
      <c r="J336" s="11">
        <v>616439.71721999999</v>
      </c>
      <c r="K336" s="11">
        <v>616439.71721999999</v>
      </c>
      <c r="L336" s="11">
        <v>0</v>
      </c>
      <c r="M336" s="11">
        <v>0</v>
      </c>
      <c r="N336" s="11">
        <v>1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11">
        <v>0</v>
      </c>
      <c r="U336" s="11">
        <v>5883.2622622331473</v>
      </c>
      <c r="V336" s="11">
        <v>0</v>
      </c>
      <c r="W336" s="11">
        <v>0</v>
      </c>
      <c r="X336" s="11">
        <v>0</v>
      </c>
      <c r="Y336" s="11">
        <v>2253.742005070852</v>
      </c>
      <c r="Z336" s="11">
        <v>2957.184611447783</v>
      </c>
      <c r="AA336" s="9" t="s">
        <v>6</v>
      </c>
      <c r="AB336" s="9" t="s">
        <v>96</v>
      </c>
      <c r="AC336" s="9" t="s">
        <v>96</v>
      </c>
      <c r="AD336" s="9" t="s">
        <v>192</v>
      </c>
      <c r="AE336" s="9" t="s">
        <v>280</v>
      </c>
      <c r="AF336" s="9" t="s">
        <v>6</v>
      </c>
      <c r="AG336" s="9" t="s">
        <v>96</v>
      </c>
      <c r="AH336" s="9" t="s">
        <v>96</v>
      </c>
      <c r="AI336" s="9" t="s">
        <v>192</v>
      </c>
      <c r="AJ336" s="9" t="s">
        <v>141</v>
      </c>
      <c r="AK336" s="12">
        <v>2.3575048172069828E-2</v>
      </c>
      <c r="AL336" s="12">
        <v>0</v>
      </c>
      <c r="AM336" s="12">
        <v>0</v>
      </c>
      <c r="AN336" s="12">
        <v>0</v>
      </c>
      <c r="AO336" s="12">
        <v>3.0157709465047301E-3</v>
      </c>
      <c r="AP336" s="12">
        <v>0.125</v>
      </c>
      <c r="AQ336" s="12">
        <v>0</v>
      </c>
      <c r="AR336" s="12">
        <v>0</v>
      </c>
      <c r="AS336" s="12">
        <v>0</v>
      </c>
      <c r="AT336" s="12">
        <v>7.4999999999999997E-3</v>
      </c>
      <c r="AU336" s="11">
        <v>14532.596028638603</v>
      </c>
      <c r="AV336" s="11">
        <v>0</v>
      </c>
      <c r="AW336" s="11">
        <v>0</v>
      </c>
      <c r="AX336" s="11">
        <v>0</v>
      </c>
      <c r="AY336" s="11">
        <v>1859.0409894636675</v>
      </c>
      <c r="AZ336" s="11">
        <v>77054.964652499999</v>
      </c>
      <c r="BA336" s="11">
        <v>0</v>
      </c>
      <c r="BB336" s="11">
        <v>0</v>
      </c>
      <c r="BC336" s="11">
        <v>0</v>
      </c>
      <c r="BD336" s="11">
        <v>4623.29787915</v>
      </c>
    </row>
    <row r="337" spans="1:56" x14ac:dyDescent="0.25">
      <c r="A337" s="9" t="s">
        <v>2</v>
      </c>
      <c r="B337" s="9" t="s">
        <v>57</v>
      </c>
      <c r="C337" s="9" t="s">
        <v>57</v>
      </c>
      <c r="D337" s="9" t="e">
        <f>IF(C337="United States",#REF!, "")</f>
        <v>#REF!</v>
      </c>
      <c r="E337" s="9" t="s">
        <v>115</v>
      </c>
      <c r="F337" s="9" t="s">
        <v>1430</v>
      </c>
      <c r="G337" s="9" t="s">
        <v>284</v>
      </c>
      <c r="H337" s="10" t="s">
        <v>4</v>
      </c>
      <c r="I337" s="10" t="s">
        <v>1807</v>
      </c>
      <c r="J337" s="11">
        <v>211141.48733651999</v>
      </c>
      <c r="K337" s="11">
        <v>211141.48733651999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11">
        <v>0</v>
      </c>
      <c r="U337" s="11">
        <v>2015.1212028335276</v>
      </c>
      <c r="V337" s="11">
        <v>0</v>
      </c>
      <c r="W337" s="11">
        <v>0</v>
      </c>
      <c r="X337" s="11">
        <v>0</v>
      </c>
      <c r="Y337" s="11">
        <v>771.9464300085358</v>
      </c>
      <c r="Z337" s="11">
        <v>1012.8879430507541</v>
      </c>
      <c r="AA337" s="9" t="s">
        <v>6</v>
      </c>
      <c r="AB337" s="9" t="s">
        <v>96</v>
      </c>
      <c r="AC337" s="9" t="s">
        <v>96</v>
      </c>
      <c r="AD337" s="9" t="s">
        <v>192</v>
      </c>
      <c r="AE337" s="9" t="s">
        <v>280</v>
      </c>
      <c r="AF337" s="9" t="s">
        <v>6</v>
      </c>
      <c r="AG337" s="9" t="s">
        <v>96</v>
      </c>
      <c r="AH337" s="9" t="s">
        <v>96</v>
      </c>
      <c r="AI337" s="9" t="s">
        <v>192</v>
      </c>
      <c r="AJ337" s="9" t="s">
        <v>141</v>
      </c>
      <c r="AK337" s="12">
        <v>2.3575048172069828E-2</v>
      </c>
      <c r="AL337" s="12">
        <v>0</v>
      </c>
      <c r="AM337" s="12">
        <v>0</v>
      </c>
      <c r="AN337" s="12">
        <v>0</v>
      </c>
      <c r="AO337" s="12">
        <v>3.0157709465047301E-3</v>
      </c>
      <c r="AP337" s="12">
        <v>0.125</v>
      </c>
      <c r="AQ337" s="12">
        <v>0</v>
      </c>
      <c r="AR337" s="12">
        <v>0</v>
      </c>
      <c r="AS337" s="12">
        <v>0</v>
      </c>
      <c r="AT337" s="12">
        <v>7.4999999999999997E-3</v>
      </c>
      <c r="AU337" s="11">
        <v>4977.6707350809302</v>
      </c>
      <c r="AV337" s="11">
        <v>0</v>
      </c>
      <c r="AW337" s="11">
        <v>0</v>
      </c>
      <c r="AX337" s="11">
        <v>0</v>
      </c>
      <c r="AY337" s="11">
        <v>636.75436311127339</v>
      </c>
      <c r="AZ337" s="11">
        <v>26392.685917064999</v>
      </c>
      <c r="BA337" s="11">
        <v>0</v>
      </c>
      <c r="BB337" s="11">
        <v>0</v>
      </c>
      <c r="BC337" s="11">
        <v>0</v>
      </c>
      <c r="BD337" s="11">
        <v>1583.5611550238998</v>
      </c>
    </row>
    <row r="338" spans="1:56" x14ac:dyDescent="0.25">
      <c r="A338" s="9" t="s">
        <v>2</v>
      </c>
      <c r="B338" s="9" t="s">
        <v>57</v>
      </c>
      <c r="C338" s="9" t="s">
        <v>57</v>
      </c>
      <c r="D338" s="9" t="e">
        <f>IF(C338="United States",#REF!, "")</f>
        <v>#REF!</v>
      </c>
      <c r="E338" s="9" t="s">
        <v>115</v>
      </c>
      <c r="F338" s="9" t="s">
        <v>418</v>
      </c>
      <c r="G338" s="9" t="s">
        <v>163</v>
      </c>
      <c r="H338" s="10" t="s">
        <v>4</v>
      </c>
      <c r="I338" s="10" t="s">
        <v>1807</v>
      </c>
      <c r="J338" s="11">
        <v>169587.02631832822</v>
      </c>
      <c r="K338" s="11">
        <v>169587.0263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1622.7771683945284</v>
      </c>
      <c r="V338" s="11">
        <v>0</v>
      </c>
      <c r="W338" s="11">
        <v>0</v>
      </c>
      <c r="X338" s="11">
        <v>0</v>
      </c>
      <c r="Y338" s="11">
        <v>293.55622879547167</v>
      </c>
      <c r="Z338" s="11">
        <v>791.43890955841789</v>
      </c>
      <c r="AA338" s="9" t="s">
        <v>6</v>
      </c>
      <c r="AB338" s="9" t="s">
        <v>96</v>
      </c>
      <c r="AC338" s="9" t="s">
        <v>96</v>
      </c>
      <c r="AD338" s="9" t="s">
        <v>192</v>
      </c>
      <c r="AE338" s="9" t="s">
        <v>275</v>
      </c>
      <c r="AF338" s="9" t="s">
        <v>6</v>
      </c>
      <c r="AG338" s="9" t="s">
        <v>96</v>
      </c>
      <c r="AH338" s="9" t="s">
        <v>96</v>
      </c>
      <c r="AI338" s="9" t="s">
        <v>192</v>
      </c>
      <c r="AJ338" s="9" t="s">
        <v>141</v>
      </c>
      <c r="AK338" s="12">
        <v>2.3575048172069828E-2</v>
      </c>
      <c r="AL338" s="12">
        <v>0</v>
      </c>
      <c r="AM338" s="12">
        <v>0</v>
      </c>
      <c r="AN338" s="12">
        <v>0</v>
      </c>
      <c r="AO338" s="12">
        <v>1.4241140580716783E-3</v>
      </c>
      <c r="AP338" s="12">
        <v>0.125</v>
      </c>
      <c r="AQ338" s="12">
        <v>0</v>
      </c>
      <c r="AR338" s="12">
        <v>0</v>
      </c>
      <c r="AS338" s="12">
        <v>0</v>
      </c>
      <c r="AT338" s="12">
        <v>7.4999999999999997E-3</v>
      </c>
      <c r="AU338" s="11">
        <v>3998.0223148126615</v>
      </c>
      <c r="AV338" s="11">
        <v>0</v>
      </c>
      <c r="AW338" s="11">
        <v>0</v>
      </c>
      <c r="AX338" s="11">
        <v>0</v>
      </c>
      <c r="AY338" s="11">
        <v>241.51126824650291</v>
      </c>
      <c r="AZ338" s="11">
        <v>21198.378289791028</v>
      </c>
      <c r="BA338" s="11">
        <v>0</v>
      </c>
      <c r="BB338" s="11">
        <v>0</v>
      </c>
      <c r="BC338" s="11">
        <v>0</v>
      </c>
      <c r="BD338" s="11">
        <v>1271.9026973874616</v>
      </c>
    </row>
    <row r="339" spans="1:56" x14ac:dyDescent="0.25">
      <c r="A339" s="9" t="s">
        <v>2</v>
      </c>
      <c r="B339" s="9" t="s">
        <v>57</v>
      </c>
      <c r="C339" s="9" t="s">
        <v>57</v>
      </c>
      <c r="D339" s="9" t="e">
        <f>IF(C339="United States",#REF!, "")</f>
        <v>#REF!</v>
      </c>
      <c r="E339" s="9" t="s">
        <v>82</v>
      </c>
      <c r="F339" s="9" t="s">
        <v>1602</v>
      </c>
      <c r="G339" s="9" t="s">
        <v>255</v>
      </c>
      <c r="H339" s="10" t="s">
        <v>4</v>
      </c>
      <c r="I339" s="10" t="s">
        <v>1807</v>
      </c>
      <c r="J339" s="11">
        <v>1422680.6850000001</v>
      </c>
      <c r="K339" s="11">
        <v>1422680.6850000001</v>
      </c>
      <c r="L339" s="11">
        <v>0</v>
      </c>
      <c r="M339" s="11">
        <v>1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13613.62236194767</v>
      </c>
      <c r="V339" s="11">
        <v>0</v>
      </c>
      <c r="W339" s="11">
        <v>0</v>
      </c>
      <c r="X339" s="11">
        <v>0</v>
      </c>
      <c r="Y339" s="11">
        <v>2462.6693785523289</v>
      </c>
      <c r="Z339" s="11">
        <v>6639.4515815991017</v>
      </c>
      <c r="AA339" s="9" t="s">
        <v>6</v>
      </c>
      <c r="AB339" s="9" t="s">
        <v>96</v>
      </c>
      <c r="AC339" s="9" t="s">
        <v>96</v>
      </c>
      <c r="AD339" s="9" t="s">
        <v>192</v>
      </c>
      <c r="AE339" s="9" t="s">
        <v>275</v>
      </c>
      <c r="AF339" s="9" t="s">
        <v>6</v>
      </c>
      <c r="AG339" s="9" t="s">
        <v>96</v>
      </c>
      <c r="AH339" s="9" t="s">
        <v>96</v>
      </c>
      <c r="AI339" s="9" t="s">
        <v>192</v>
      </c>
      <c r="AJ339" s="9" t="s">
        <v>141</v>
      </c>
      <c r="AK339" s="12">
        <v>2.3575048172069828E-2</v>
      </c>
      <c r="AL339" s="12">
        <v>0</v>
      </c>
      <c r="AM339" s="12">
        <v>0</v>
      </c>
      <c r="AN339" s="12">
        <v>0</v>
      </c>
      <c r="AO339" s="12">
        <v>1.4241140580716783E-3</v>
      </c>
      <c r="AP339" s="12">
        <v>0.125</v>
      </c>
      <c r="AQ339" s="12">
        <v>0</v>
      </c>
      <c r="AR339" s="12">
        <v>0</v>
      </c>
      <c r="AS339" s="12">
        <v>0</v>
      </c>
      <c r="AT339" s="12">
        <v>7.4999999999999997E-3</v>
      </c>
      <c r="AU339" s="11">
        <v>33539.765682348305</v>
      </c>
      <c r="AV339" s="11">
        <v>0</v>
      </c>
      <c r="AW339" s="11">
        <v>0</v>
      </c>
      <c r="AX339" s="11">
        <v>0</v>
      </c>
      <c r="AY339" s="11">
        <v>2026.0595636555452</v>
      </c>
      <c r="AZ339" s="11">
        <v>177835.08562500001</v>
      </c>
      <c r="BA339" s="11">
        <v>0</v>
      </c>
      <c r="BB339" s="11">
        <v>0</v>
      </c>
      <c r="BC339" s="11">
        <v>0</v>
      </c>
      <c r="BD339" s="11">
        <v>10670.105137500001</v>
      </c>
    </row>
    <row r="340" spans="1:56" x14ac:dyDescent="0.25">
      <c r="A340" s="9" t="s">
        <v>2</v>
      </c>
      <c r="B340" s="9" t="s">
        <v>57</v>
      </c>
      <c r="C340" s="9" t="s">
        <v>57</v>
      </c>
      <c r="D340" s="9" t="e">
        <f>IF(C340="United States",#REF!, "")</f>
        <v>#REF!</v>
      </c>
      <c r="E340" s="9" t="s">
        <v>115</v>
      </c>
      <c r="F340" s="9" t="s">
        <v>412</v>
      </c>
      <c r="G340" s="9" t="s">
        <v>163</v>
      </c>
      <c r="H340" s="10" t="s">
        <v>4</v>
      </c>
      <c r="I340" s="10" t="s">
        <v>1783</v>
      </c>
      <c r="J340" s="11">
        <v>174038.70989540676</v>
      </c>
      <c r="K340" s="11">
        <v>174038.70990000002</v>
      </c>
      <c r="L340" s="11">
        <v>0</v>
      </c>
      <c r="M340" s="11">
        <v>0</v>
      </c>
      <c r="N340" s="11">
        <v>1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1661.0146061646271</v>
      </c>
      <c r="V340" s="11">
        <v>0</v>
      </c>
      <c r="W340" s="11">
        <v>0</v>
      </c>
      <c r="X340" s="11">
        <v>0</v>
      </c>
      <c r="Y340" s="11">
        <v>636.29636451537272</v>
      </c>
      <c r="Z340" s="11">
        <v>834.89849913228045</v>
      </c>
      <c r="AA340" s="9" t="s">
        <v>6</v>
      </c>
      <c r="AB340" s="9" t="s">
        <v>96</v>
      </c>
      <c r="AC340" s="9" t="s">
        <v>96</v>
      </c>
      <c r="AD340" s="9" t="s">
        <v>192</v>
      </c>
      <c r="AE340" s="9" t="s">
        <v>280</v>
      </c>
      <c r="AF340" s="9" t="s">
        <v>6</v>
      </c>
      <c r="AG340" s="9" t="s">
        <v>96</v>
      </c>
      <c r="AH340" s="9" t="s">
        <v>96</v>
      </c>
      <c r="AI340" s="9" t="s">
        <v>192</v>
      </c>
      <c r="AJ340" s="9" t="s">
        <v>141</v>
      </c>
      <c r="AK340" s="12">
        <v>2.3575048172069828E-2</v>
      </c>
      <c r="AL340" s="12">
        <v>0</v>
      </c>
      <c r="AM340" s="12">
        <v>0</v>
      </c>
      <c r="AN340" s="12">
        <v>0</v>
      </c>
      <c r="AO340" s="12">
        <v>3.0157709465047301E-3</v>
      </c>
      <c r="AP340" s="12">
        <v>0.125</v>
      </c>
      <c r="AQ340" s="12">
        <v>0</v>
      </c>
      <c r="AR340" s="12">
        <v>0</v>
      </c>
      <c r="AS340" s="12">
        <v>0</v>
      </c>
      <c r="AT340" s="12">
        <v>7.4999999999999997E-3</v>
      </c>
      <c r="AU340" s="11">
        <v>4102.9709695891006</v>
      </c>
      <c r="AV340" s="11">
        <v>0</v>
      </c>
      <c r="AW340" s="11">
        <v>0</v>
      </c>
      <c r="AX340" s="11">
        <v>0</v>
      </c>
      <c r="AY340" s="11">
        <v>524.86088486973301</v>
      </c>
      <c r="AZ340" s="11">
        <v>21754.838736925845</v>
      </c>
      <c r="BA340" s="11">
        <v>0</v>
      </c>
      <c r="BB340" s="11">
        <v>0</v>
      </c>
      <c r="BC340" s="11">
        <v>0</v>
      </c>
      <c r="BD340" s="11">
        <v>1305.2903242155508</v>
      </c>
    </row>
    <row r="341" spans="1:56" x14ac:dyDescent="0.25">
      <c r="A341" s="9" t="s">
        <v>2</v>
      </c>
      <c r="B341" s="9" t="s">
        <v>57</v>
      </c>
      <c r="C341" s="9" t="s">
        <v>57</v>
      </c>
      <c r="D341" s="9" t="e">
        <f>IF(C341="United States",#REF!, "")</f>
        <v>#REF!</v>
      </c>
      <c r="E341" s="9" t="s">
        <v>115</v>
      </c>
      <c r="F341" s="9" t="s">
        <v>1214</v>
      </c>
      <c r="G341" s="9" t="s">
        <v>273</v>
      </c>
      <c r="H341" s="10" t="s">
        <v>4</v>
      </c>
      <c r="I341" s="10" t="s">
        <v>1807</v>
      </c>
      <c r="J341" s="11">
        <v>149311.35664144001</v>
      </c>
      <c r="K341" s="11">
        <v>149311.35664144001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1425.0182869672469</v>
      </c>
      <c r="V341" s="11">
        <v>0</v>
      </c>
      <c r="W341" s="11">
        <v>0</v>
      </c>
      <c r="X341" s="11">
        <v>0</v>
      </c>
      <c r="Y341" s="11">
        <v>545.89162069976089</v>
      </c>
      <c r="Z341" s="11">
        <v>716.27644008031621</v>
      </c>
      <c r="AA341" s="9" t="s">
        <v>6</v>
      </c>
      <c r="AB341" s="9" t="s">
        <v>96</v>
      </c>
      <c r="AC341" s="9" t="s">
        <v>96</v>
      </c>
      <c r="AD341" s="9" t="s">
        <v>192</v>
      </c>
      <c r="AE341" s="9" t="s">
        <v>280</v>
      </c>
      <c r="AF341" s="9" t="s">
        <v>6</v>
      </c>
      <c r="AG341" s="9" t="s">
        <v>96</v>
      </c>
      <c r="AH341" s="9" t="s">
        <v>96</v>
      </c>
      <c r="AI341" s="9" t="s">
        <v>192</v>
      </c>
      <c r="AJ341" s="9" t="s">
        <v>141</v>
      </c>
      <c r="AK341" s="12">
        <v>2.3575048172069828E-2</v>
      </c>
      <c r="AL341" s="12">
        <v>0</v>
      </c>
      <c r="AM341" s="12">
        <v>0</v>
      </c>
      <c r="AN341" s="12">
        <v>0</v>
      </c>
      <c r="AO341" s="12">
        <v>3.0157709465047301E-3</v>
      </c>
      <c r="AP341" s="12">
        <v>0.125</v>
      </c>
      <c r="AQ341" s="12">
        <v>0</v>
      </c>
      <c r="AR341" s="12">
        <v>0</v>
      </c>
      <c r="AS341" s="12">
        <v>0</v>
      </c>
      <c r="AT341" s="12">
        <v>7.4999999999999997E-3</v>
      </c>
      <c r="AU341" s="11">
        <v>3520.0224254590466</v>
      </c>
      <c r="AV341" s="11">
        <v>0</v>
      </c>
      <c r="AW341" s="11">
        <v>0</v>
      </c>
      <c r="AX341" s="11">
        <v>0</v>
      </c>
      <c r="AY341" s="11">
        <v>450.28885134246087</v>
      </c>
      <c r="AZ341" s="11">
        <v>18663.919580180002</v>
      </c>
      <c r="BA341" s="11">
        <v>0</v>
      </c>
      <c r="BB341" s="11">
        <v>0</v>
      </c>
      <c r="BC341" s="11">
        <v>0</v>
      </c>
      <c r="BD341" s="11">
        <v>1119.8351748108</v>
      </c>
    </row>
    <row r="342" spans="1:56" x14ac:dyDescent="0.25">
      <c r="A342" s="9" t="s">
        <v>2</v>
      </c>
      <c r="B342" s="9" t="s">
        <v>57</v>
      </c>
      <c r="C342" s="9" t="s">
        <v>57</v>
      </c>
      <c r="D342" s="9" t="e">
        <f>IF(C342="United States",#REF!, "")</f>
        <v>#REF!</v>
      </c>
      <c r="E342" s="9" t="s">
        <v>115</v>
      </c>
      <c r="F342" s="9" t="s">
        <v>1222</v>
      </c>
      <c r="G342" s="9" t="s">
        <v>273</v>
      </c>
      <c r="H342" s="10" t="s">
        <v>4</v>
      </c>
      <c r="I342" s="10" t="s">
        <v>1807</v>
      </c>
      <c r="J342" s="11">
        <v>119581.86667052</v>
      </c>
      <c r="K342" s="11">
        <v>119581.86667052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1141.2818865773766</v>
      </c>
      <c r="V342" s="11">
        <v>0</v>
      </c>
      <c r="W342" s="11">
        <v>0</v>
      </c>
      <c r="X342" s="11">
        <v>0</v>
      </c>
      <c r="Y342" s="11">
        <v>437.19875347348722</v>
      </c>
      <c r="Z342" s="11">
        <v>573.65813079181862</v>
      </c>
      <c r="AA342" s="9" t="s">
        <v>6</v>
      </c>
      <c r="AB342" s="9" t="s">
        <v>96</v>
      </c>
      <c r="AC342" s="9" t="s">
        <v>96</v>
      </c>
      <c r="AD342" s="9" t="s">
        <v>192</v>
      </c>
      <c r="AE342" s="9" t="s">
        <v>280</v>
      </c>
      <c r="AF342" s="9" t="s">
        <v>6</v>
      </c>
      <c r="AG342" s="9" t="s">
        <v>96</v>
      </c>
      <c r="AH342" s="9" t="s">
        <v>96</v>
      </c>
      <c r="AI342" s="9" t="s">
        <v>192</v>
      </c>
      <c r="AJ342" s="9" t="s">
        <v>141</v>
      </c>
      <c r="AK342" s="12">
        <v>2.3575048172069828E-2</v>
      </c>
      <c r="AL342" s="12">
        <v>0</v>
      </c>
      <c r="AM342" s="12">
        <v>0</v>
      </c>
      <c r="AN342" s="12">
        <v>0</v>
      </c>
      <c r="AO342" s="12">
        <v>3.0157709465047301E-3</v>
      </c>
      <c r="AP342" s="12">
        <v>0.125</v>
      </c>
      <c r="AQ342" s="12">
        <v>0</v>
      </c>
      <c r="AR342" s="12">
        <v>0</v>
      </c>
      <c r="AS342" s="12">
        <v>0</v>
      </c>
      <c r="AT342" s="12">
        <v>7.4999999999999997E-3</v>
      </c>
      <c r="AU342" s="11">
        <v>2819.1482672635407</v>
      </c>
      <c r="AV342" s="11">
        <v>0</v>
      </c>
      <c r="AW342" s="11">
        <v>0</v>
      </c>
      <c r="AX342" s="11">
        <v>0</v>
      </c>
      <c r="AY342" s="11">
        <v>360.63151923375653</v>
      </c>
      <c r="AZ342" s="11">
        <v>14947.733333815</v>
      </c>
      <c r="BA342" s="11">
        <v>0</v>
      </c>
      <c r="BB342" s="11">
        <v>0</v>
      </c>
      <c r="BC342" s="11">
        <v>0</v>
      </c>
      <c r="BD342" s="11">
        <v>896.86400002890002</v>
      </c>
    </row>
    <row r="343" spans="1:56" x14ac:dyDescent="0.25">
      <c r="A343" s="9" t="s">
        <v>2</v>
      </c>
      <c r="B343" s="9" t="s">
        <v>57</v>
      </c>
      <c r="C343" s="9" t="s">
        <v>57</v>
      </c>
      <c r="D343" s="9" t="e">
        <f>IF(C343="United States",#REF!, "")</f>
        <v>#REF!</v>
      </c>
      <c r="E343" s="9" t="s">
        <v>115</v>
      </c>
      <c r="F343" s="9" t="s">
        <v>608</v>
      </c>
      <c r="G343" s="9" t="s">
        <v>163</v>
      </c>
      <c r="H343" s="10" t="s">
        <v>4</v>
      </c>
      <c r="I343" s="10" t="s">
        <v>1807</v>
      </c>
      <c r="J343" s="11">
        <v>158441.0577630121</v>
      </c>
      <c r="K343" s="11">
        <v>158441.05780000001</v>
      </c>
      <c r="L343" s="11">
        <v>0</v>
      </c>
      <c r="M343" s="11">
        <v>1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1512.1515861223584</v>
      </c>
      <c r="V343" s="11">
        <v>0</v>
      </c>
      <c r="W343" s="11">
        <v>0</v>
      </c>
      <c r="X343" s="11">
        <v>0</v>
      </c>
      <c r="Y343" s="11">
        <v>579.27037683764172</v>
      </c>
      <c r="Z343" s="11">
        <v>760.0734424781599</v>
      </c>
      <c r="AA343" s="9" t="s">
        <v>6</v>
      </c>
      <c r="AB343" s="9" t="s">
        <v>96</v>
      </c>
      <c r="AC343" s="9" t="s">
        <v>96</v>
      </c>
      <c r="AD343" s="9" t="s">
        <v>192</v>
      </c>
      <c r="AE343" s="9" t="s">
        <v>280</v>
      </c>
      <c r="AF343" s="9" t="s">
        <v>6</v>
      </c>
      <c r="AG343" s="9" t="s">
        <v>96</v>
      </c>
      <c r="AH343" s="9" t="s">
        <v>96</v>
      </c>
      <c r="AI343" s="9" t="s">
        <v>192</v>
      </c>
      <c r="AJ343" s="9" t="s">
        <v>141</v>
      </c>
      <c r="AK343" s="12">
        <v>2.3575048172069828E-2</v>
      </c>
      <c r="AL343" s="12">
        <v>0</v>
      </c>
      <c r="AM343" s="12">
        <v>0</v>
      </c>
      <c r="AN343" s="12">
        <v>0</v>
      </c>
      <c r="AO343" s="12">
        <v>3.0157709465047301E-3</v>
      </c>
      <c r="AP343" s="12">
        <v>0.125</v>
      </c>
      <c r="AQ343" s="12">
        <v>0</v>
      </c>
      <c r="AR343" s="12">
        <v>0</v>
      </c>
      <c r="AS343" s="12">
        <v>0</v>
      </c>
      <c r="AT343" s="12">
        <v>7.4999999999999997E-3</v>
      </c>
      <c r="AU343" s="11">
        <v>3735.2555691967086</v>
      </c>
      <c r="AV343" s="11">
        <v>0</v>
      </c>
      <c r="AW343" s="11">
        <v>0</v>
      </c>
      <c r="AX343" s="11">
        <v>0</v>
      </c>
      <c r="AY343" s="11">
        <v>477.82193873516962</v>
      </c>
      <c r="AZ343" s="11">
        <v>19805.132220376512</v>
      </c>
      <c r="BA343" s="11">
        <v>0</v>
      </c>
      <c r="BB343" s="11">
        <v>0</v>
      </c>
      <c r="BC343" s="11">
        <v>0</v>
      </c>
      <c r="BD343" s="11">
        <v>1188.3079332225907</v>
      </c>
    </row>
    <row r="344" spans="1:56" x14ac:dyDescent="0.25">
      <c r="A344" s="9" t="s">
        <v>2</v>
      </c>
      <c r="B344" s="9" t="s">
        <v>57</v>
      </c>
      <c r="C344" s="9" t="s">
        <v>57</v>
      </c>
      <c r="D344" s="9" t="e">
        <f>IF(C344="United States",#REF!, "")</f>
        <v>#REF!</v>
      </c>
      <c r="E344" s="9" t="s">
        <v>115</v>
      </c>
      <c r="F344" s="9" t="s">
        <v>422</v>
      </c>
      <c r="G344" s="9" t="s">
        <v>163</v>
      </c>
      <c r="H344" s="10" t="s">
        <v>4</v>
      </c>
      <c r="I344" s="10" t="s">
        <v>1807</v>
      </c>
      <c r="J344" s="11">
        <v>161408.45800890648</v>
      </c>
      <c r="K344" s="11">
        <v>161408.45800000001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1540.4722687875417</v>
      </c>
      <c r="V344" s="11">
        <v>0</v>
      </c>
      <c r="W344" s="11">
        <v>0</v>
      </c>
      <c r="X344" s="11">
        <v>0</v>
      </c>
      <c r="Y344" s="11">
        <v>590.1193768124582</v>
      </c>
      <c r="Z344" s="11">
        <v>774.30865471760035</v>
      </c>
      <c r="AA344" s="9" t="s">
        <v>6</v>
      </c>
      <c r="AB344" s="9" t="s">
        <v>96</v>
      </c>
      <c r="AC344" s="9" t="s">
        <v>96</v>
      </c>
      <c r="AD344" s="9" t="s">
        <v>192</v>
      </c>
      <c r="AE344" s="9" t="s">
        <v>280</v>
      </c>
      <c r="AF344" s="9" t="s">
        <v>6</v>
      </c>
      <c r="AG344" s="9" t="s">
        <v>96</v>
      </c>
      <c r="AH344" s="9" t="s">
        <v>96</v>
      </c>
      <c r="AI344" s="9" t="s">
        <v>192</v>
      </c>
      <c r="AJ344" s="9" t="s">
        <v>141</v>
      </c>
      <c r="AK344" s="12">
        <v>2.3575048172069828E-2</v>
      </c>
      <c r="AL344" s="12">
        <v>0</v>
      </c>
      <c r="AM344" s="12">
        <v>0</v>
      </c>
      <c r="AN344" s="12">
        <v>0</v>
      </c>
      <c r="AO344" s="12">
        <v>3.0157709465047301E-3</v>
      </c>
      <c r="AP344" s="12">
        <v>0.125</v>
      </c>
      <c r="AQ344" s="12">
        <v>0</v>
      </c>
      <c r="AR344" s="12">
        <v>0</v>
      </c>
      <c r="AS344" s="12">
        <v>0</v>
      </c>
      <c r="AT344" s="12">
        <v>7.4999999999999997E-3</v>
      </c>
      <c r="AU344" s="11">
        <v>3805.2121729394803</v>
      </c>
      <c r="AV344" s="11">
        <v>0</v>
      </c>
      <c r="AW344" s="11">
        <v>0</v>
      </c>
      <c r="AX344" s="11">
        <v>0</v>
      </c>
      <c r="AY344" s="11">
        <v>486.77093818338892</v>
      </c>
      <c r="AZ344" s="11">
        <v>20176.05725111331</v>
      </c>
      <c r="BA344" s="11">
        <v>0</v>
      </c>
      <c r="BB344" s="11">
        <v>0</v>
      </c>
      <c r="BC344" s="11">
        <v>0</v>
      </c>
      <c r="BD344" s="11">
        <v>1210.5634350667985</v>
      </c>
    </row>
    <row r="345" spans="1:56" x14ac:dyDescent="0.25">
      <c r="A345" s="9" t="s">
        <v>2</v>
      </c>
      <c r="B345" s="9" t="s">
        <v>57</v>
      </c>
      <c r="C345" s="9" t="s">
        <v>57</v>
      </c>
      <c r="D345" s="9" t="e">
        <f>IF(C345="United States",#REF!, "")</f>
        <v>#REF!</v>
      </c>
      <c r="E345" s="9" t="s">
        <v>115</v>
      </c>
      <c r="F345" s="9" t="s">
        <v>1668</v>
      </c>
      <c r="G345" s="9" t="s">
        <v>292</v>
      </c>
      <c r="H345" s="10" t="s">
        <v>4</v>
      </c>
      <c r="I345" s="10" t="s">
        <v>1807</v>
      </c>
      <c r="J345" s="11">
        <v>150318.18718144001</v>
      </c>
      <c r="K345" s="11">
        <v>150318.18718144001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11">
        <v>0</v>
      </c>
      <c r="U345" s="11">
        <v>1434.6274149240883</v>
      </c>
      <c r="V345" s="11">
        <v>0</v>
      </c>
      <c r="W345" s="11">
        <v>0</v>
      </c>
      <c r="X345" s="11">
        <v>0</v>
      </c>
      <c r="Y345" s="11">
        <v>549.57265587092002</v>
      </c>
      <c r="Z345" s="11">
        <v>721.10640754680389</v>
      </c>
      <c r="AA345" s="9" t="s">
        <v>6</v>
      </c>
      <c r="AB345" s="9" t="s">
        <v>96</v>
      </c>
      <c r="AC345" s="9" t="s">
        <v>96</v>
      </c>
      <c r="AD345" s="9" t="s">
        <v>192</v>
      </c>
      <c r="AE345" s="9" t="s">
        <v>280</v>
      </c>
      <c r="AF345" s="9" t="s">
        <v>6</v>
      </c>
      <c r="AG345" s="9" t="s">
        <v>96</v>
      </c>
      <c r="AH345" s="9" t="s">
        <v>96</v>
      </c>
      <c r="AI345" s="9" t="s">
        <v>192</v>
      </c>
      <c r="AJ345" s="9" t="s">
        <v>141</v>
      </c>
      <c r="AK345" s="12">
        <v>2.3575048172069828E-2</v>
      </c>
      <c r="AL345" s="12">
        <v>0</v>
      </c>
      <c r="AM345" s="12">
        <v>0</v>
      </c>
      <c r="AN345" s="12">
        <v>0</v>
      </c>
      <c r="AO345" s="12">
        <v>3.0157709465047301E-3</v>
      </c>
      <c r="AP345" s="12">
        <v>0.125</v>
      </c>
      <c r="AQ345" s="12">
        <v>0</v>
      </c>
      <c r="AR345" s="12">
        <v>0</v>
      </c>
      <c r="AS345" s="12">
        <v>0</v>
      </c>
      <c r="AT345" s="12">
        <v>7.4999999999999997E-3</v>
      </c>
      <c r="AU345" s="11">
        <v>3543.7585039406576</v>
      </c>
      <c r="AV345" s="11">
        <v>0</v>
      </c>
      <c r="AW345" s="11">
        <v>0</v>
      </c>
      <c r="AX345" s="11">
        <v>0</v>
      </c>
      <c r="AY345" s="11">
        <v>453.32522163304651</v>
      </c>
      <c r="AZ345" s="11">
        <v>18789.773397680001</v>
      </c>
      <c r="BA345" s="11">
        <v>0</v>
      </c>
      <c r="BB345" s="11">
        <v>0</v>
      </c>
      <c r="BC345" s="11">
        <v>0</v>
      </c>
      <c r="BD345" s="11">
        <v>1127.3864038608001</v>
      </c>
    </row>
    <row r="346" spans="1:56" x14ac:dyDescent="0.25">
      <c r="A346" s="9" t="s">
        <v>2</v>
      </c>
      <c r="B346" s="9" t="s">
        <v>57</v>
      </c>
      <c r="C346" s="9" t="s">
        <v>57</v>
      </c>
      <c r="D346" s="9" t="e">
        <f>IF(C346="United States",#REF!, "")</f>
        <v>#REF!</v>
      </c>
      <c r="E346" s="9" t="s">
        <v>104</v>
      </c>
      <c r="F346" s="9" t="s">
        <v>1506</v>
      </c>
      <c r="G346" s="9" t="s">
        <v>223</v>
      </c>
      <c r="H346" s="10" t="s">
        <v>4</v>
      </c>
      <c r="I346" s="10" t="s">
        <v>1807</v>
      </c>
      <c r="J346" s="11">
        <v>241292.62</v>
      </c>
      <c r="K346" s="11">
        <v>221352.86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1703.5706597893125</v>
      </c>
      <c r="V346" s="11">
        <v>0</v>
      </c>
      <c r="W346" s="11">
        <v>0</v>
      </c>
      <c r="X346" s="11">
        <v>14225.921223954907</v>
      </c>
      <c r="Y346" s="11">
        <v>384.21389825577933</v>
      </c>
      <c r="Z346" s="11">
        <v>1680.8252341811985</v>
      </c>
      <c r="AA346" s="9" t="s">
        <v>6</v>
      </c>
      <c r="AB346" s="9" t="s">
        <v>96</v>
      </c>
      <c r="AC346" s="9" t="s">
        <v>96</v>
      </c>
      <c r="AD346" s="9" t="s">
        <v>246</v>
      </c>
      <c r="AE346" s="9" t="s">
        <v>275</v>
      </c>
      <c r="AF346" s="9" t="s">
        <v>6</v>
      </c>
      <c r="AG346" s="9" t="s">
        <v>96</v>
      </c>
      <c r="AH346" s="9" t="s">
        <v>96</v>
      </c>
      <c r="AI346" s="9" t="s">
        <v>124</v>
      </c>
      <c r="AJ346" s="9" t="s">
        <v>141</v>
      </c>
      <c r="AK346" s="12">
        <v>2.3575048172069828E-2</v>
      </c>
      <c r="AL346" s="12">
        <v>0</v>
      </c>
      <c r="AM346" s="12">
        <v>0</v>
      </c>
      <c r="AN346" s="12">
        <v>5.3600000000000002E-2</v>
      </c>
      <c r="AO346" s="12">
        <v>1.4241140580716783E-3</v>
      </c>
      <c r="AP346" s="12">
        <v>0.125</v>
      </c>
      <c r="AQ346" s="12">
        <v>0</v>
      </c>
      <c r="AR346" s="12">
        <v>0</v>
      </c>
      <c r="AS346" s="12">
        <v>5.5E-2</v>
      </c>
      <c r="AT346" s="12">
        <v>7.4999999999999997E-3</v>
      </c>
      <c r="AU346" s="11">
        <v>5688.4851400649395</v>
      </c>
      <c r="AV346" s="11">
        <v>0</v>
      </c>
      <c r="AW346" s="11">
        <v>0</v>
      </c>
      <c r="AX346" s="11">
        <v>12933.284432</v>
      </c>
      <c r="AY346" s="11">
        <v>343.6282122509474</v>
      </c>
      <c r="AZ346" s="11">
        <v>30161.577499999999</v>
      </c>
      <c r="BA346" s="11">
        <v>0</v>
      </c>
      <c r="BB346" s="11">
        <v>0</v>
      </c>
      <c r="BC346" s="11">
        <v>13271.0941</v>
      </c>
      <c r="BD346" s="11">
        <v>1809.6946499999999</v>
      </c>
    </row>
    <row r="347" spans="1:56" x14ac:dyDescent="0.25">
      <c r="A347" s="9" t="s">
        <v>2</v>
      </c>
      <c r="B347" s="9" t="s">
        <v>57</v>
      </c>
      <c r="C347" s="9" t="s">
        <v>57</v>
      </c>
      <c r="D347" s="9" t="e">
        <f>IF(C347="United States",#REF!, "")</f>
        <v>#REF!</v>
      </c>
      <c r="E347" s="9" t="s">
        <v>82</v>
      </c>
      <c r="F347" s="9" t="s">
        <v>326</v>
      </c>
      <c r="G347" s="9" t="s">
        <v>223</v>
      </c>
      <c r="H347" s="10" t="s">
        <v>4</v>
      </c>
      <c r="I347" s="10" t="s">
        <v>1783</v>
      </c>
      <c r="J347" s="11">
        <v>908118.63184000005</v>
      </c>
      <c r="K347" s="11">
        <v>908118.63184000005</v>
      </c>
      <c r="L347" s="11">
        <v>0</v>
      </c>
      <c r="M347" s="11">
        <v>1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  <c r="U347" s="11">
        <v>8689.7813712276184</v>
      </c>
      <c r="V347" s="11">
        <v>0</v>
      </c>
      <c r="W347" s="11">
        <v>0</v>
      </c>
      <c r="X347" s="11">
        <v>0</v>
      </c>
      <c r="Y347" s="11">
        <v>1571.9591685643809</v>
      </c>
      <c r="Z347" s="11">
        <v>4238.0625181888227</v>
      </c>
      <c r="AA347" s="9" t="s">
        <v>6</v>
      </c>
      <c r="AB347" s="9" t="s">
        <v>96</v>
      </c>
      <c r="AC347" s="9" t="s">
        <v>96</v>
      </c>
      <c r="AD347" s="9" t="s">
        <v>192</v>
      </c>
      <c r="AE347" s="9" t="s">
        <v>275</v>
      </c>
      <c r="AF347" s="9" t="s">
        <v>6</v>
      </c>
      <c r="AG347" s="9" t="s">
        <v>96</v>
      </c>
      <c r="AH347" s="9" t="s">
        <v>96</v>
      </c>
      <c r="AI347" s="9" t="s">
        <v>192</v>
      </c>
      <c r="AJ347" s="9" t="s">
        <v>141</v>
      </c>
      <c r="AK347" s="12">
        <v>2.3575048172069828E-2</v>
      </c>
      <c r="AL347" s="12">
        <v>0</v>
      </c>
      <c r="AM347" s="12">
        <v>0</v>
      </c>
      <c r="AN347" s="12">
        <v>0</v>
      </c>
      <c r="AO347" s="12">
        <v>1.4241140580716783E-3</v>
      </c>
      <c r="AP347" s="12">
        <v>0.125</v>
      </c>
      <c r="AQ347" s="12">
        <v>0</v>
      </c>
      <c r="AR347" s="12">
        <v>0</v>
      </c>
      <c r="AS347" s="12">
        <v>0</v>
      </c>
      <c r="AT347" s="12">
        <v>7.4999999999999997E-3</v>
      </c>
      <c r="AU347" s="11">
        <v>21408.940491582147</v>
      </c>
      <c r="AV347" s="11">
        <v>0</v>
      </c>
      <c r="AW347" s="11">
        <v>0</v>
      </c>
      <c r="AX347" s="11">
        <v>0</v>
      </c>
      <c r="AY347" s="11">
        <v>1293.2645100001628</v>
      </c>
      <c r="AZ347" s="11">
        <v>113514.82898000001</v>
      </c>
      <c r="BA347" s="11">
        <v>0</v>
      </c>
      <c r="BB347" s="11">
        <v>0</v>
      </c>
      <c r="BC347" s="11">
        <v>0</v>
      </c>
      <c r="BD347" s="11">
        <v>6810.8897388000005</v>
      </c>
    </row>
    <row r="348" spans="1:56" x14ac:dyDescent="0.25">
      <c r="A348" s="9" t="s">
        <v>2</v>
      </c>
      <c r="B348" s="9" t="s">
        <v>57</v>
      </c>
      <c r="C348" s="9" t="s">
        <v>57</v>
      </c>
      <c r="D348" s="9" t="e">
        <f>IF(C348="United States",#REF!, "")</f>
        <v>#REF!</v>
      </c>
      <c r="E348" s="9" t="s">
        <v>82</v>
      </c>
      <c r="F348" s="9" t="s">
        <v>1508</v>
      </c>
      <c r="G348" s="9" t="s">
        <v>227</v>
      </c>
      <c r="H348" s="10" t="s">
        <v>11</v>
      </c>
      <c r="I348" s="10" t="s">
        <v>1807</v>
      </c>
      <c r="J348" s="11">
        <v>221352.86</v>
      </c>
      <c r="K348" s="11">
        <v>241292.62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  <c r="U348" s="11">
        <v>16785.346409297632</v>
      </c>
      <c r="V348" s="11">
        <v>0</v>
      </c>
      <c r="W348" s="11">
        <v>0</v>
      </c>
      <c r="X348" s="11">
        <v>0</v>
      </c>
      <c r="Y348" s="11">
        <v>418.81739670236885</v>
      </c>
      <c r="Z348" s="11">
        <v>1805.0763092531997</v>
      </c>
      <c r="AA348" s="9" t="s">
        <v>6</v>
      </c>
      <c r="AB348" s="9" t="s">
        <v>96</v>
      </c>
      <c r="AC348" s="9" t="s">
        <v>96</v>
      </c>
      <c r="AD348" s="9" t="s">
        <v>192</v>
      </c>
      <c r="AE348" s="9" t="s">
        <v>275</v>
      </c>
      <c r="AF348" s="9" t="s">
        <v>6</v>
      </c>
      <c r="AG348" s="9" t="s">
        <v>96</v>
      </c>
      <c r="AH348" s="9" t="s">
        <v>96</v>
      </c>
      <c r="AI348" s="9" t="s">
        <v>192</v>
      </c>
      <c r="AJ348" s="9" t="s">
        <v>141</v>
      </c>
      <c r="AK348" s="12">
        <v>0.17091909924750626</v>
      </c>
      <c r="AL348" s="12">
        <v>0</v>
      </c>
      <c r="AM348" s="12">
        <v>0</v>
      </c>
      <c r="AN348" s="12">
        <v>0</v>
      </c>
      <c r="AO348" s="12">
        <v>1.4241140580716783E-3</v>
      </c>
      <c r="AP348" s="12">
        <v>0.125</v>
      </c>
      <c r="AQ348" s="12">
        <v>0</v>
      </c>
      <c r="AR348" s="12">
        <v>0</v>
      </c>
      <c r="AS348" s="12">
        <v>0</v>
      </c>
      <c r="AT348" s="12">
        <v>7.4999999999999997E-3</v>
      </c>
      <c r="AU348" s="11">
        <v>37833.431447059353</v>
      </c>
      <c r="AV348" s="11">
        <v>0</v>
      </c>
      <c r="AW348" s="11">
        <v>0</v>
      </c>
      <c r="AX348" s="11">
        <v>0</v>
      </c>
      <c r="AY348" s="11">
        <v>315.23171972037204</v>
      </c>
      <c r="AZ348" s="11">
        <v>27669.107499999998</v>
      </c>
      <c r="BA348" s="11">
        <v>0</v>
      </c>
      <c r="BB348" s="11">
        <v>0</v>
      </c>
      <c r="BC348" s="11">
        <v>0</v>
      </c>
      <c r="BD348" s="11">
        <v>1660.1464499999997</v>
      </c>
    </row>
    <row r="349" spans="1:56" x14ac:dyDescent="0.25">
      <c r="A349" s="9" t="s">
        <v>2</v>
      </c>
      <c r="B349" s="9" t="s">
        <v>57</v>
      </c>
      <c r="C349" s="9" t="s">
        <v>57</v>
      </c>
      <c r="D349" s="9" t="e">
        <f>IF(C349="United States",#REF!, "")</f>
        <v>#REF!</v>
      </c>
      <c r="E349" s="9" t="s">
        <v>82</v>
      </c>
      <c r="F349" s="9" t="s">
        <v>998</v>
      </c>
      <c r="G349" s="9" t="s">
        <v>230</v>
      </c>
      <c r="H349" s="10" t="s">
        <v>4</v>
      </c>
      <c r="I349" s="10" t="s">
        <v>1783</v>
      </c>
      <c r="J349" s="11">
        <v>202705.89</v>
      </c>
      <c r="K349" s="11">
        <v>202705.89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  <c r="U349" s="11">
        <v>1560.6106411185281</v>
      </c>
      <c r="V349" s="11">
        <v>9910.8909546358482</v>
      </c>
      <c r="W349" s="11">
        <v>86076.797309485584</v>
      </c>
      <c r="X349" s="11">
        <v>10863.471475838065</v>
      </c>
      <c r="Y349" s="11">
        <v>745.35138392202362</v>
      </c>
      <c r="Z349" s="11">
        <v>5966.3985439052776</v>
      </c>
      <c r="AA349" s="9" t="s">
        <v>6</v>
      </c>
      <c r="AB349" s="9" t="s">
        <v>75</v>
      </c>
      <c r="AC349" s="9" t="s">
        <v>188</v>
      </c>
      <c r="AD349" s="9" t="s">
        <v>246</v>
      </c>
      <c r="AE349" s="9" t="s">
        <v>280</v>
      </c>
      <c r="AF349" s="9" t="s">
        <v>6</v>
      </c>
      <c r="AG349" s="9" t="s">
        <v>96</v>
      </c>
      <c r="AH349" s="9" t="s">
        <v>87</v>
      </c>
      <c r="AI349" s="9" t="s">
        <v>124</v>
      </c>
      <c r="AJ349" s="9" t="s">
        <v>141</v>
      </c>
      <c r="AK349" s="12">
        <v>2.3575048172069828E-2</v>
      </c>
      <c r="AL349" s="12">
        <v>4.8899999999999999E-2</v>
      </c>
      <c r="AM349" s="12">
        <v>0.42470000000000002</v>
      </c>
      <c r="AN349" s="12">
        <v>5.3600000000000002E-2</v>
      </c>
      <c r="AO349" s="12">
        <v>3.0157709465047301E-3</v>
      </c>
      <c r="AP349" s="12">
        <v>0.125</v>
      </c>
      <c r="AQ349" s="12">
        <v>0</v>
      </c>
      <c r="AR349" s="12">
        <v>0.25</v>
      </c>
      <c r="AS349" s="12">
        <v>5.5E-2</v>
      </c>
      <c r="AT349" s="12">
        <v>7.4999999999999997E-3</v>
      </c>
      <c r="AU349" s="11">
        <v>4778.8011215122879</v>
      </c>
      <c r="AV349" s="11">
        <v>9912.318021000001</v>
      </c>
      <c r="AW349" s="11">
        <v>86089.191483000017</v>
      </c>
      <c r="AX349" s="11">
        <v>10865.035704000002</v>
      </c>
      <c r="AY349" s="11">
        <v>611.31453374738373</v>
      </c>
      <c r="AZ349" s="11">
        <v>25338.236250000002</v>
      </c>
      <c r="BA349" s="11">
        <v>0</v>
      </c>
      <c r="BB349" s="11">
        <v>50676.472500000003</v>
      </c>
      <c r="BC349" s="11">
        <v>11148.82395</v>
      </c>
      <c r="BD349" s="11">
        <v>1520.294175</v>
      </c>
    </row>
    <row r="350" spans="1:56" x14ac:dyDescent="0.25">
      <c r="A350" s="9" t="s">
        <v>2</v>
      </c>
      <c r="B350" s="9" t="s">
        <v>57</v>
      </c>
      <c r="C350" s="9" t="s">
        <v>57</v>
      </c>
      <c r="D350" s="9" t="e">
        <f>IF(C350="United States",#REF!, "")</f>
        <v>#REF!</v>
      </c>
      <c r="E350" s="9" t="s">
        <v>82</v>
      </c>
      <c r="F350" s="9" t="s">
        <v>1012</v>
      </c>
      <c r="G350" s="9" t="s">
        <v>234</v>
      </c>
      <c r="H350" s="10" t="s">
        <v>4</v>
      </c>
      <c r="I350" s="10" t="s">
        <v>1807</v>
      </c>
      <c r="J350" s="11">
        <v>375087.35999999999</v>
      </c>
      <c r="K350" s="11">
        <v>375087.35999999999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2887.7568647120029</v>
      </c>
      <c r="V350" s="11">
        <v>18339.131257716486</v>
      </c>
      <c r="W350" s="11">
        <v>159276.66759002439</v>
      </c>
      <c r="X350" s="11">
        <v>20101.788045267975</v>
      </c>
      <c r="Y350" s="11">
        <v>1379.199602279235</v>
      </c>
      <c r="Z350" s="11">
        <v>11040.235084147134</v>
      </c>
      <c r="AA350" s="9" t="s">
        <v>6</v>
      </c>
      <c r="AB350" s="9" t="s">
        <v>75</v>
      </c>
      <c r="AC350" s="9" t="s">
        <v>188</v>
      </c>
      <c r="AD350" s="9" t="s">
        <v>246</v>
      </c>
      <c r="AE350" s="9" t="s">
        <v>280</v>
      </c>
      <c r="AF350" s="9" t="s">
        <v>6</v>
      </c>
      <c r="AG350" s="9" t="s">
        <v>96</v>
      </c>
      <c r="AH350" s="9" t="s">
        <v>87</v>
      </c>
      <c r="AI350" s="9" t="s">
        <v>124</v>
      </c>
      <c r="AJ350" s="9" t="s">
        <v>141</v>
      </c>
      <c r="AK350" s="12">
        <v>2.3575048172069828E-2</v>
      </c>
      <c r="AL350" s="12">
        <v>4.8899999999999999E-2</v>
      </c>
      <c r="AM350" s="12">
        <v>0.42470000000000002</v>
      </c>
      <c r="AN350" s="12">
        <v>5.3600000000000002E-2</v>
      </c>
      <c r="AO350" s="12">
        <v>3.0157709465047301E-3</v>
      </c>
      <c r="AP350" s="12">
        <v>0.125</v>
      </c>
      <c r="AQ350" s="12">
        <v>0</v>
      </c>
      <c r="AR350" s="12">
        <v>0.25</v>
      </c>
      <c r="AS350" s="12">
        <v>5.5E-2</v>
      </c>
      <c r="AT350" s="12">
        <v>7.4999999999999997E-3</v>
      </c>
      <c r="AU350" s="11">
        <v>8842.702580734498</v>
      </c>
      <c r="AV350" s="11">
        <v>18341.771903999997</v>
      </c>
      <c r="AW350" s="11">
        <v>159299.601792</v>
      </c>
      <c r="AX350" s="11">
        <v>20104.682496000001</v>
      </c>
      <c r="AY350" s="11">
        <v>1131.1775626891604</v>
      </c>
      <c r="AZ350" s="11">
        <v>46885.919999999998</v>
      </c>
      <c r="BA350" s="11">
        <v>0</v>
      </c>
      <c r="BB350" s="11">
        <v>93771.839999999997</v>
      </c>
      <c r="BC350" s="11">
        <v>20629.804799999998</v>
      </c>
      <c r="BD350" s="11">
        <v>2813.1551999999997</v>
      </c>
    </row>
    <row r="351" spans="1:56" x14ac:dyDescent="0.25">
      <c r="A351" s="9" t="s">
        <v>2</v>
      </c>
      <c r="B351" s="9" t="s">
        <v>57</v>
      </c>
      <c r="C351" s="9" t="s">
        <v>57</v>
      </c>
      <c r="D351" s="9" t="e">
        <f>IF(C351="United States",#REF!, "")</f>
        <v>#REF!</v>
      </c>
      <c r="E351" s="9" t="s">
        <v>82</v>
      </c>
      <c r="F351" s="9" t="s">
        <v>1010</v>
      </c>
      <c r="G351" s="9" t="s">
        <v>234</v>
      </c>
      <c r="H351" s="10" t="s">
        <v>4</v>
      </c>
      <c r="I351" s="10" t="s">
        <v>1783</v>
      </c>
      <c r="J351" s="11">
        <v>663830.65</v>
      </c>
      <c r="K351" s="11">
        <v>663830.65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5110.7601081084958</v>
      </c>
      <c r="V351" s="11">
        <v>32456.645361883824</v>
      </c>
      <c r="W351" s="11">
        <v>281888.28804073751</v>
      </c>
      <c r="X351" s="11">
        <v>35576.200233066935</v>
      </c>
      <c r="Y351" s="11">
        <v>2440.9112812033068</v>
      </c>
      <c r="Z351" s="11">
        <v>16679.256230850471</v>
      </c>
      <c r="AA351" s="9" t="s">
        <v>6</v>
      </c>
      <c r="AB351" s="9" t="s">
        <v>75</v>
      </c>
      <c r="AC351" s="9" t="s">
        <v>188</v>
      </c>
      <c r="AD351" s="9" t="s">
        <v>246</v>
      </c>
      <c r="AE351" s="9" t="s">
        <v>280</v>
      </c>
      <c r="AF351" s="9" t="s">
        <v>6</v>
      </c>
      <c r="AG351" s="9" t="s">
        <v>96</v>
      </c>
      <c r="AH351" s="9" t="s">
        <v>87</v>
      </c>
      <c r="AI351" s="9" t="s">
        <v>124</v>
      </c>
      <c r="AJ351" s="9" t="s">
        <v>141</v>
      </c>
      <c r="AK351" s="12">
        <v>2.3575048172069828E-2</v>
      </c>
      <c r="AL351" s="12">
        <v>4.8899999999999999E-2</v>
      </c>
      <c r="AM351" s="12">
        <v>0.42470000000000002</v>
      </c>
      <c r="AN351" s="12">
        <v>5.3600000000000002E-2</v>
      </c>
      <c r="AO351" s="12">
        <v>3.0157709465047301E-3</v>
      </c>
      <c r="AP351" s="12">
        <v>0.125</v>
      </c>
      <c r="AQ351" s="12">
        <v>0</v>
      </c>
      <c r="AR351" s="12">
        <v>0.25</v>
      </c>
      <c r="AS351" s="12">
        <v>5.5E-2</v>
      </c>
      <c r="AT351" s="12">
        <v>7.4999999999999997E-3</v>
      </c>
      <c r="AU351" s="11">
        <v>15649.839551846426</v>
      </c>
      <c r="AV351" s="11">
        <v>32461.318784999999</v>
      </c>
      <c r="AW351" s="11">
        <v>281928.87705500005</v>
      </c>
      <c r="AX351" s="11">
        <v>35581.322840000001</v>
      </c>
      <c r="AY351" s="11">
        <v>2001.9611876693502</v>
      </c>
      <c r="AZ351" s="11">
        <v>82978.831250000003</v>
      </c>
      <c r="BA351" s="11">
        <v>0</v>
      </c>
      <c r="BB351" s="11">
        <v>165957.66250000001</v>
      </c>
      <c r="BC351" s="11">
        <v>36510.685750000004</v>
      </c>
      <c r="BD351" s="11">
        <v>4978.729875</v>
      </c>
    </row>
    <row r="352" spans="1:56" x14ac:dyDescent="0.25">
      <c r="A352" s="9" t="s">
        <v>2</v>
      </c>
      <c r="B352" s="9" t="s">
        <v>57</v>
      </c>
      <c r="C352" s="9" t="s">
        <v>57</v>
      </c>
      <c r="D352" s="9" t="e">
        <f>IF(C352="United States",#REF!, "")</f>
        <v>#REF!</v>
      </c>
      <c r="E352" s="9" t="s">
        <v>82</v>
      </c>
      <c r="F352" s="9" t="s">
        <v>1008</v>
      </c>
      <c r="G352" s="9" t="s">
        <v>234</v>
      </c>
      <c r="H352" s="10" t="s">
        <v>4</v>
      </c>
      <c r="I352" s="10" t="s">
        <v>1807</v>
      </c>
      <c r="J352" s="11">
        <v>1100779.3899999999</v>
      </c>
      <c r="K352" s="11">
        <v>1100779.3899999999</v>
      </c>
      <c r="L352" s="11">
        <v>0</v>
      </c>
      <c r="M352" s="11">
        <v>0</v>
      </c>
      <c r="N352" s="11">
        <v>0</v>
      </c>
      <c r="O352" s="11">
        <v>0</v>
      </c>
      <c r="P352" s="11">
        <v>0</v>
      </c>
      <c r="Q352" s="11">
        <v>0</v>
      </c>
      <c r="R352" s="11">
        <v>0</v>
      </c>
      <c r="S352" s="11">
        <v>0</v>
      </c>
      <c r="T352" s="11">
        <v>0</v>
      </c>
      <c r="U352" s="11">
        <v>8474.7810216958242</v>
      </c>
      <c r="V352" s="11">
        <v>53820.362592328027</v>
      </c>
      <c r="W352" s="11">
        <v>467433.70128756063</v>
      </c>
      <c r="X352" s="11">
        <v>58993.28087829821</v>
      </c>
      <c r="Y352" s="11">
        <v>4047.5757351172224</v>
      </c>
      <c r="Z352" s="11">
        <v>27657.929773880402</v>
      </c>
      <c r="AA352" s="9" t="s">
        <v>6</v>
      </c>
      <c r="AB352" s="9" t="s">
        <v>75</v>
      </c>
      <c r="AC352" s="9" t="s">
        <v>188</v>
      </c>
      <c r="AD352" s="9" t="s">
        <v>246</v>
      </c>
      <c r="AE352" s="9" t="s">
        <v>280</v>
      </c>
      <c r="AF352" s="9" t="s">
        <v>6</v>
      </c>
      <c r="AG352" s="9" t="s">
        <v>96</v>
      </c>
      <c r="AH352" s="9" t="s">
        <v>87</v>
      </c>
      <c r="AI352" s="9" t="s">
        <v>124</v>
      </c>
      <c r="AJ352" s="9" t="s">
        <v>141</v>
      </c>
      <c r="AK352" s="12">
        <v>2.3575048172069828E-2</v>
      </c>
      <c r="AL352" s="12">
        <v>4.8899999999999999E-2</v>
      </c>
      <c r="AM352" s="12">
        <v>0.42470000000000002</v>
      </c>
      <c r="AN352" s="12">
        <v>5.3600000000000002E-2</v>
      </c>
      <c r="AO352" s="12">
        <v>3.0157709465047301E-3</v>
      </c>
      <c r="AP352" s="12">
        <v>0.125</v>
      </c>
      <c r="AQ352" s="12">
        <v>0</v>
      </c>
      <c r="AR352" s="12">
        <v>0.25</v>
      </c>
      <c r="AS352" s="12">
        <v>5.5E-2</v>
      </c>
      <c r="AT352" s="12">
        <v>7.4999999999999997E-3</v>
      </c>
      <c r="AU352" s="11">
        <v>25950.927146071637</v>
      </c>
      <c r="AV352" s="11">
        <v>53828.112170999993</v>
      </c>
      <c r="AW352" s="11">
        <v>467501.006933</v>
      </c>
      <c r="AX352" s="11">
        <v>59001.775303999995</v>
      </c>
      <c r="AY352" s="11">
        <v>3319.6985028731992</v>
      </c>
      <c r="AZ352" s="11">
        <v>137597.42374999999</v>
      </c>
      <c r="BA352" s="11">
        <v>0</v>
      </c>
      <c r="BB352" s="11">
        <v>275194.84749999997</v>
      </c>
      <c r="BC352" s="11">
        <v>60542.866449999994</v>
      </c>
      <c r="BD352" s="11">
        <v>8255.8454249999995</v>
      </c>
    </row>
    <row r="353" spans="1:56" x14ac:dyDescent="0.25">
      <c r="A353" s="9" t="s">
        <v>2</v>
      </c>
      <c r="B353" s="9" t="s">
        <v>57</v>
      </c>
      <c r="C353" s="9" t="s">
        <v>57</v>
      </c>
      <c r="D353" s="9" t="e">
        <f>IF(C353="United States",#REF!, "")</f>
        <v>#REF!</v>
      </c>
      <c r="E353" s="9" t="s">
        <v>82</v>
      </c>
      <c r="F353" s="9" t="s">
        <v>1006</v>
      </c>
      <c r="G353" s="9" t="s">
        <v>234</v>
      </c>
      <c r="H353" s="10" t="s">
        <v>4</v>
      </c>
      <c r="I353" s="10" t="s">
        <v>1783</v>
      </c>
      <c r="J353" s="11">
        <v>65881.539999999994</v>
      </c>
      <c r="K353" s="11">
        <v>65881.539999999994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507.21482428199761</v>
      </c>
      <c r="V353" s="11">
        <v>3221.1434944661919</v>
      </c>
      <c r="W353" s="11">
        <v>27975.861801631734</v>
      </c>
      <c r="X353" s="11">
        <v>3530.7421534435157</v>
      </c>
      <c r="Y353" s="11">
        <v>242.24701617656081</v>
      </c>
      <c r="Z353" s="11">
        <v>1939.1420956058064</v>
      </c>
      <c r="AA353" s="9" t="s">
        <v>6</v>
      </c>
      <c r="AB353" s="9" t="s">
        <v>75</v>
      </c>
      <c r="AC353" s="9" t="s">
        <v>188</v>
      </c>
      <c r="AD353" s="9" t="s">
        <v>246</v>
      </c>
      <c r="AE353" s="9" t="s">
        <v>280</v>
      </c>
      <c r="AF353" s="9" t="s">
        <v>6</v>
      </c>
      <c r="AG353" s="9" t="s">
        <v>96</v>
      </c>
      <c r="AH353" s="9" t="s">
        <v>87</v>
      </c>
      <c r="AI353" s="9" t="s">
        <v>124</v>
      </c>
      <c r="AJ353" s="9" t="s">
        <v>141</v>
      </c>
      <c r="AK353" s="12">
        <v>2.3575048172069828E-2</v>
      </c>
      <c r="AL353" s="12">
        <v>4.8899999999999999E-2</v>
      </c>
      <c r="AM353" s="12">
        <v>0.42470000000000002</v>
      </c>
      <c r="AN353" s="12">
        <v>5.3600000000000002E-2</v>
      </c>
      <c r="AO353" s="12">
        <v>3.0157709465047301E-3</v>
      </c>
      <c r="AP353" s="12">
        <v>0.125</v>
      </c>
      <c r="AQ353" s="12">
        <v>0</v>
      </c>
      <c r="AR353" s="12">
        <v>0.25</v>
      </c>
      <c r="AS353" s="12">
        <v>5.5E-2</v>
      </c>
      <c r="AT353" s="12">
        <v>7.4999999999999997E-3</v>
      </c>
      <c r="AU353" s="11">
        <v>1553.1604791501452</v>
      </c>
      <c r="AV353" s="11">
        <v>3221.6073059999994</v>
      </c>
      <c r="AW353" s="11">
        <v>27979.890037999998</v>
      </c>
      <c r="AX353" s="11">
        <v>3531.250544</v>
      </c>
      <c r="AY353" s="11">
        <v>198.68363424298923</v>
      </c>
      <c r="AZ353" s="11">
        <v>8235.1924999999992</v>
      </c>
      <c r="BA353" s="11">
        <v>0</v>
      </c>
      <c r="BB353" s="11">
        <v>16470.384999999998</v>
      </c>
      <c r="BC353" s="11">
        <v>3623.4846999999995</v>
      </c>
      <c r="BD353" s="11">
        <v>494.11154999999991</v>
      </c>
    </row>
    <row r="354" spans="1:56" x14ac:dyDescent="0.25">
      <c r="A354" s="9" t="s">
        <v>2</v>
      </c>
      <c r="B354" s="9" t="s">
        <v>57</v>
      </c>
      <c r="C354" s="9" t="s">
        <v>57</v>
      </c>
      <c r="D354" s="9" t="e">
        <f>IF(C354="United States",#REF!, "")</f>
        <v>#REF!</v>
      </c>
      <c r="E354" s="9" t="s">
        <v>82</v>
      </c>
      <c r="F354" s="9" t="s">
        <v>1004</v>
      </c>
      <c r="G354" s="9" t="s">
        <v>234</v>
      </c>
      <c r="H354" s="10" t="s">
        <v>4</v>
      </c>
      <c r="I354" s="10" t="s">
        <v>1807</v>
      </c>
      <c r="J354" s="11">
        <v>729909.63</v>
      </c>
      <c r="K354" s="11">
        <v>729909.63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5619.495001516173</v>
      </c>
      <c r="V354" s="11">
        <v>35687.442282355951</v>
      </c>
      <c r="W354" s="11">
        <v>309947.99053817126</v>
      </c>
      <c r="X354" s="11">
        <v>39117.523646917783</v>
      </c>
      <c r="Y354" s="11">
        <v>2683.8842860388131</v>
      </c>
      <c r="Z354" s="11">
        <v>18339.54148416518</v>
      </c>
      <c r="AA354" s="9" t="s">
        <v>6</v>
      </c>
      <c r="AB354" s="9" t="s">
        <v>75</v>
      </c>
      <c r="AC354" s="9" t="s">
        <v>188</v>
      </c>
      <c r="AD354" s="9" t="s">
        <v>246</v>
      </c>
      <c r="AE354" s="9" t="s">
        <v>280</v>
      </c>
      <c r="AF354" s="9" t="s">
        <v>6</v>
      </c>
      <c r="AG354" s="9" t="s">
        <v>96</v>
      </c>
      <c r="AH354" s="9" t="s">
        <v>87</v>
      </c>
      <c r="AI354" s="9" t="s">
        <v>124</v>
      </c>
      <c r="AJ354" s="9" t="s">
        <v>141</v>
      </c>
      <c r="AK354" s="12">
        <v>2.3575048172069828E-2</v>
      </c>
      <c r="AL354" s="12">
        <v>4.8899999999999999E-2</v>
      </c>
      <c r="AM354" s="12">
        <v>0.42470000000000002</v>
      </c>
      <c r="AN354" s="12">
        <v>5.3600000000000002E-2</v>
      </c>
      <c r="AO354" s="12">
        <v>3.0157709465047301E-3</v>
      </c>
      <c r="AP354" s="12">
        <v>0.125</v>
      </c>
      <c r="AQ354" s="12">
        <v>0</v>
      </c>
      <c r="AR354" s="12">
        <v>0.25</v>
      </c>
      <c r="AS354" s="12">
        <v>5.5E-2</v>
      </c>
      <c r="AT354" s="12">
        <v>7.4999999999999997E-3</v>
      </c>
      <c r="AU354" s="11">
        <v>17207.654688507664</v>
      </c>
      <c r="AV354" s="11">
        <v>35692.580906999996</v>
      </c>
      <c r="AW354" s="11">
        <v>309992.61986100004</v>
      </c>
      <c r="AX354" s="11">
        <v>39123.156168000001</v>
      </c>
      <c r="AY354" s="11">
        <v>2201.2402557280175</v>
      </c>
      <c r="AZ354" s="11">
        <v>91238.703750000001</v>
      </c>
      <c r="BA354" s="11">
        <v>0</v>
      </c>
      <c r="BB354" s="11">
        <v>182477.4075</v>
      </c>
      <c r="BC354" s="11">
        <v>40145.029650000004</v>
      </c>
      <c r="BD354" s="11">
        <v>5474.3222249999999</v>
      </c>
    </row>
    <row r="355" spans="1:56" x14ac:dyDescent="0.25">
      <c r="A355" s="9" t="s">
        <v>2</v>
      </c>
      <c r="B355" s="9" t="s">
        <v>57</v>
      </c>
      <c r="C355" s="9" t="s">
        <v>57</v>
      </c>
      <c r="D355" s="9" t="e">
        <f>IF(C355="United States",#REF!, "")</f>
        <v>#REF!</v>
      </c>
      <c r="E355" s="9" t="s">
        <v>82</v>
      </c>
      <c r="F355" s="9" t="s">
        <v>1002</v>
      </c>
      <c r="G355" s="9" t="s">
        <v>234</v>
      </c>
      <c r="H355" s="10" t="s">
        <v>4</v>
      </c>
      <c r="I355" s="10" t="s">
        <v>1783</v>
      </c>
      <c r="J355" s="11">
        <v>63493.58</v>
      </c>
      <c r="K355" s="11">
        <v>63493.58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  <c r="U355" s="11">
        <v>488.8301794817632</v>
      </c>
      <c r="V355" s="11">
        <v>3104.3890619036647</v>
      </c>
      <c r="W355" s="11">
        <v>26961.841198169459</v>
      </c>
      <c r="X355" s="11">
        <v>3402.7659247042225</v>
      </c>
      <c r="Y355" s="11">
        <v>233.46646574090039</v>
      </c>
      <c r="Z355" s="11">
        <v>1868.8554301965924</v>
      </c>
      <c r="AA355" s="9" t="s">
        <v>6</v>
      </c>
      <c r="AB355" s="9" t="s">
        <v>75</v>
      </c>
      <c r="AC355" s="9" t="s">
        <v>188</v>
      </c>
      <c r="AD355" s="9" t="s">
        <v>246</v>
      </c>
      <c r="AE355" s="9" t="s">
        <v>280</v>
      </c>
      <c r="AF355" s="9" t="s">
        <v>6</v>
      </c>
      <c r="AG355" s="9" t="s">
        <v>96</v>
      </c>
      <c r="AH355" s="9" t="s">
        <v>87</v>
      </c>
      <c r="AI355" s="9" t="s">
        <v>124</v>
      </c>
      <c r="AJ355" s="9" t="s">
        <v>141</v>
      </c>
      <c r="AK355" s="12">
        <v>2.3575048172069828E-2</v>
      </c>
      <c r="AL355" s="12">
        <v>4.8899999999999999E-2</v>
      </c>
      <c r="AM355" s="12">
        <v>0.42470000000000002</v>
      </c>
      <c r="AN355" s="12">
        <v>5.3600000000000002E-2</v>
      </c>
      <c r="AO355" s="12">
        <v>3.0157709465047301E-3</v>
      </c>
      <c r="AP355" s="12">
        <v>0.125</v>
      </c>
      <c r="AQ355" s="12">
        <v>0</v>
      </c>
      <c r="AR355" s="12">
        <v>0.25</v>
      </c>
      <c r="AS355" s="12">
        <v>5.5E-2</v>
      </c>
      <c r="AT355" s="12">
        <v>7.4999999999999997E-3</v>
      </c>
      <c r="AU355" s="11">
        <v>1496.8642071171694</v>
      </c>
      <c r="AV355" s="11">
        <v>3104.8360619999999</v>
      </c>
      <c r="AW355" s="11">
        <v>26965.723426</v>
      </c>
      <c r="AX355" s="11">
        <v>3403.2558880000001</v>
      </c>
      <c r="AY355" s="11">
        <v>191.48209385357382</v>
      </c>
      <c r="AZ355" s="11">
        <v>7936.6975000000002</v>
      </c>
      <c r="BA355" s="11">
        <v>0</v>
      </c>
      <c r="BB355" s="11">
        <v>15873.395</v>
      </c>
      <c r="BC355" s="11">
        <v>3492.1469000000002</v>
      </c>
      <c r="BD355" s="11">
        <v>476.20184999999998</v>
      </c>
    </row>
    <row r="356" spans="1:56" x14ac:dyDescent="0.25">
      <c r="A356" s="9" t="s">
        <v>2</v>
      </c>
      <c r="B356" s="9" t="s">
        <v>57</v>
      </c>
      <c r="C356" s="9" t="s">
        <v>57</v>
      </c>
      <c r="D356" s="9" t="e">
        <f>IF(C356="United States",#REF!, "")</f>
        <v>#REF!</v>
      </c>
      <c r="E356" s="9" t="s">
        <v>82</v>
      </c>
      <c r="F356" s="9" t="s">
        <v>1000</v>
      </c>
      <c r="G356" s="9" t="s">
        <v>234</v>
      </c>
      <c r="H356" s="10" t="s">
        <v>4</v>
      </c>
      <c r="I356" s="10" t="s">
        <v>1783</v>
      </c>
      <c r="J356" s="11">
        <v>110210.96</v>
      </c>
      <c r="K356" s="11">
        <v>110210.96</v>
      </c>
      <c r="L356" s="11">
        <v>0</v>
      </c>
      <c r="M356" s="11">
        <v>1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848.50221640766529</v>
      </c>
      <c r="V356" s="11">
        <v>5388.5400496538732</v>
      </c>
      <c r="W356" s="11">
        <v>46799.856014069534</v>
      </c>
      <c r="X356" s="11">
        <v>5906.45698694167</v>
      </c>
      <c r="Y356" s="11">
        <v>405.24669292724934</v>
      </c>
      <c r="Z356" s="11">
        <v>3243.9240481192173</v>
      </c>
      <c r="AA356" s="9" t="s">
        <v>6</v>
      </c>
      <c r="AB356" s="9" t="s">
        <v>75</v>
      </c>
      <c r="AC356" s="9" t="s">
        <v>188</v>
      </c>
      <c r="AD356" s="9" t="s">
        <v>246</v>
      </c>
      <c r="AE356" s="9" t="s">
        <v>280</v>
      </c>
      <c r="AF356" s="9" t="s">
        <v>6</v>
      </c>
      <c r="AG356" s="9" t="s">
        <v>96</v>
      </c>
      <c r="AH356" s="9" t="s">
        <v>87</v>
      </c>
      <c r="AI356" s="9" t="s">
        <v>124</v>
      </c>
      <c r="AJ356" s="9" t="s">
        <v>141</v>
      </c>
      <c r="AK356" s="12">
        <v>2.3575048172069828E-2</v>
      </c>
      <c r="AL356" s="12">
        <v>4.8899999999999999E-2</v>
      </c>
      <c r="AM356" s="12">
        <v>0.42470000000000002</v>
      </c>
      <c r="AN356" s="12">
        <v>5.3600000000000002E-2</v>
      </c>
      <c r="AO356" s="12">
        <v>3.0157709465047301E-3</v>
      </c>
      <c r="AP356" s="12">
        <v>0.125</v>
      </c>
      <c r="AQ356" s="12">
        <v>0</v>
      </c>
      <c r="AR356" s="12">
        <v>0.25</v>
      </c>
      <c r="AS356" s="12">
        <v>5.5E-2</v>
      </c>
      <c r="AT356" s="12">
        <v>7.4999999999999997E-3</v>
      </c>
      <c r="AU356" s="11">
        <v>2598.2286910900611</v>
      </c>
      <c r="AV356" s="11">
        <v>5389.3159439999999</v>
      </c>
      <c r="AW356" s="11">
        <v>46806.594712000006</v>
      </c>
      <c r="AX356" s="11">
        <v>5907.3074560000005</v>
      </c>
      <c r="AY356" s="11">
        <v>332.37101115439498</v>
      </c>
      <c r="AZ356" s="11">
        <v>13776.37</v>
      </c>
      <c r="BA356" s="11">
        <v>0</v>
      </c>
      <c r="BB356" s="11">
        <v>27552.74</v>
      </c>
      <c r="BC356" s="11">
        <v>6061.6028000000006</v>
      </c>
      <c r="BD356" s="11">
        <v>826.58220000000006</v>
      </c>
    </row>
    <row r="357" spans="1:56" x14ac:dyDescent="0.25">
      <c r="A357" s="9" t="s">
        <v>2</v>
      </c>
      <c r="B357" s="9" t="s">
        <v>57</v>
      </c>
      <c r="C357" s="9" t="s">
        <v>57</v>
      </c>
      <c r="D357" s="9" t="e">
        <f>IF(C357="United States",#REF!, "")</f>
        <v>#REF!</v>
      </c>
      <c r="E357" s="9" t="s">
        <v>82</v>
      </c>
      <c r="F357" s="9" t="s">
        <v>1734</v>
      </c>
      <c r="G357" s="9" t="s">
        <v>230</v>
      </c>
      <c r="H357" s="10" t="s">
        <v>4</v>
      </c>
      <c r="I357" s="10" t="s">
        <v>1807</v>
      </c>
      <c r="J357" s="11">
        <v>914690.3531200001</v>
      </c>
      <c r="K357" s="11">
        <v>914690.3531200001</v>
      </c>
      <c r="L357" s="11">
        <v>0</v>
      </c>
      <c r="M357" s="11">
        <v>0</v>
      </c>
      <c r="N357" s="11">
        <v>1</v>
      </c>
      <c r="O357" s="11">
        <v>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  <c r="U357" s="11">
        <v>7041.9896620131512</v>
      </c>
      <c r="V357" s="11">
        <v>44721.207074343241</v>
      </c>
      <c r="W357" s="11">
        <v>388406.88434506301</v>
      </c>
      <c r="X357" s="11">
        <v>0</v>
      </c>
      <c r="Y357" s="11">
        <v>3363.2711464687777</v>
      </c>
      <c r="Z357" s="11">
        <v>21075.133459842531</v>
      </c>
      <c r="AA357" s="9" t="s">
        <v>6</v>
      </c>
      <c r="AB357" s="9" t="s">
        <v>75</v>
      </c>
      <c r="AC357" s="9" t="s">
        <v>188</v>
      </c>
      <c r="AD357" s="9" t="s">
        <v>192</v>
      </c>
      <c r="AE357" s="9" t="s">
        <v>280</v>
      </c>
      <c r="AF357" s="9" t="s">
        <v>6</v>
      </c>
      <c r="AG357" s="9" t="s">
        <v>96</v>
      </c>
      <c r="AH357" s="9" t="s">
        <v>87</v>
      </c>
      <c r="AI357" s="9" t="s">
        <v>192</v>
      </c>
      <c r="AJ357" s="9" t="s">
        <v>141</v>
      </c>
      <c r="AK357" s="12">
        <v>2.3575048172069828E-2</v>
      </c>
      <c r="AL357" s="12">
        <v>4.8899999999999999E-2</v>
      </c>
      <c r="AM357" s="12">
        <v>0.42470000000000002</v>
      </c>
      <c r="AN357" s="12">
        <v>0</v>
      </c>
      <c r="AO357" s="12">
        <v>3.0157709465047301E-3</v>
      </c>
      <c r="AP357" s="12">
        <v>0.125</v>
      </c>
      <c r="AQ357" s="12">
        <v>0</v>
      </c>
      <c r="AR357" s="12">
        <v>0.25</v>
      </c>
      <c r="AS357" s="12">
        <v>0</v>
      </c>
      <c r="AT357" s="12">
        <v>7.4999999999999997E-3</v>
      </c>
      <c r="AU357" s="11">
        <v>21563.869137331563</v>
      </c>
      <c r="AV357" s="11">
        <v>44728.358267568001</v>
      </c>
      <c r="AW357" s="11">
        <v>388468.99297006405</v>
      </c>
      <c r="AX357" s="11">
        <v>0</v>
      </c>
      <c r="AY357" s="11">
        <v>2758.4965919874485</v>
      </c>
      <c r="AZ357" s="11">
        <v>114336.29414000001</v>
      </c>
      <c r="BA357" s="11">
        <v>0</v>
      </c>
      <c r="BB357" s="11">
        <v>228672.58828000003</v>
      </c>
      <c r="BC357" s="11">
        <v>0</v>
      </c>
      <c r="BD357" s="11">
        <v>6860.1776484000002</v>
      </c>
    </row>
    <row r="358" spans="1:56" x14ac:dyDescent="0.25">
      <c r="A358" s="9" t="s">
        <v>2</v>
      </c>
      <c r="B358" s="9" t="s">
        <v>57</v>
      </c>
      <c r="C358" s="9" t="s">
        <v>57</v>
      </c>
      <c r="D358" s="9" t="e">
        <f>IF(C358="United States",#REF!, "")</f>
        <v>#REF!</v>
      </c>
      <c r="E358" s="9" t="s">
        <v>115</v>
      </c>
      <c r="F358" s="9" t="s">
        <v>432</v>
      </c>
      <c r="G358" s="9" t="s">
        <v>163</v>
      </c>
      <c r="H358" s="10" t="s">
        <v>4</v>
      </c>
      <c r="I358" s="10" t="s">
        <v>1807</v>
      </c>
      <c r="J358" s="11">
        <v>160010.17173385803</v>
      </c>
      <c r="K358" s="11">
        <v>160010.17170000001</v>
      </c>
      <c r="L358" s="11">
        <v>0</v>
      </c>
      <c r="M358" s="11">
        <v>0</v>
      </c>
      <c r="N358" s="11">
        <v>0</v>
      </c>
      <c r="O358" s="11">
        <v>0</v>
      </c>
      <c r="P358" s="11">
        <v>0</v>
      </c>
      <c r="Q358" s="11">
        <v>0</v>
      </c>
      <c r="R358" s="11">
        <v>0</v>
      </c>
      <c r="S358" s="11">
        <v>0</v>
      </c>
      <c r="T358" s="11">
        <v>0</v>
      </c>
      <c r="U358" s="11">
        <v>1531.1363080705676</v>
      </c>
      <c r="V358" s="11">
        <v>0</v>
      </c>
      <c r="W358" s="11">
        <v>0</v>
      </c>
      <c r="X358" s="11">
        <v>0</v>
      </c>
      <c r="Y358" s="11">
        <v>276.97863213943214</v>
      </c>
      <c r="Z358" s="11">
        <v>746.74506989986207</v>
      </c>
      <c r="AA358" s="9" t="s">
        <v>6</v>
      </c>
      <c r="AB358" s="9" t="s">
        <v>96</v>
      </c>
      <c r="AC358" s="9" t="s">
        <v>96</v>
      </c>
      <c r="AD358" s="9" t="s">
        <v>192</v>
      </c>
      <c r="AE358" s="9" t="s">
        <v>275</v>
      </c>
      <c r="AF358" s="9" t="s">
        <v>6</v>
      </c>
      <c r="AG358" s="9" t="s">
        <v>96</v>
      </c>
      <c r="AH358" s="9" t="s">
        <v>96</v>
      </c>
      <c r="AI358" s="9" t="s">
        <v>192</v>
      </c>
      <c r="AJ358" s="9" t="s">
        <v>141</v>
      </c>
      <c r="AK358" s="12">
        <v>2.3575048172069828E-2</v>
      </c>
      <c r="AL358" s="12">
        <v>0</v>
      </c>
      <c r="AM358" s="12">
        <v>0</v>
      </c>
      <c r="AN358" s="12">
        <v>0</v>
      </c>
      <c r="AO358" s="12">
        <v>1.4241140580716783E-3</v>
      </c>
      <c r="AP358" s="12">
        <v>0.125</v>
      </c>
      <c r="AQ358" s="12">
        <v>0</v>
      </c>
      <c r="AR358" s="12">
        <v>0</v>
      </c>
      <c r="AS358" s="12">
        <v>0</v>
      </c>
      <c r="AT358" s="12">
        <v>7.4999999999999997E-3</v>
      </c>
      <c r="AU358" s="11">
        <v>3772.2475066468692</v>
      </c>
      <c r="AV358" s="11">
        <v>0</v>
      </c>
      <c r="AW358" s="11">
        <v>0</v>
      </c>
      <c r="AX358" s="11">
        <v>0</v>
      </c>
      <c r="AY358" s="11">
        <v>227.87273500065072</v>
      </c>
      <c r="AZ358" s="11">
        <v>20001.271466732254</v>
      </c>
      <c r="BA358" s="11">
        <v>0</v>
      </c>
      <c r="BB358" s="11">
        <v>0</v>
      </c>
      <c r="BC358" s="11">
        <v>0</v>
      </c>
      <c r="BD358" s="11">
        <v>1200.0762880039351</v>
      </c>
    </row>
    <row r="359" spans="1:56" x14ac:dyDescent="0.25">
      <c r="A359" s="9" t="s">
        <v>2</v>
      </c>
      <c r="B359" s="9" t="s">
        <v>57</v>
      </c>
      <c r="C359" s="9" t="s">
        <v>57</v>
      </c>
      <c r="D359" s="9" t="e">
        <f>IF(C359="United States",#REF!, "")</f>
        <v>#REF!</v>
      </c>
      <c r="E359" s="9" t="s">
        <v>115</v>
      </c>
      <c r="F359" s="9" t="s">
        <v>528</v>
      </c>
      <c r="G359" s="9" t="s">
        <v>163</v>
      </c>
      <c r="H359" s="10" t="s">
        <v>4</v>
      </c>
      <c r="I359" s="10" t="s">
        <v>1783</v>
      </c>
      <c r="J359" s="11">
        <v>162643.05019528</v>
      </c>
      <c r="K359" s="11">
        <v>162643.05019528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  <c r="U359" s="11">
        <v>1556.330305527302</v>
      </c>
      <c r="V359" s="11">
        <v>0</v>
      </c>
      <c r="W359" s="11">
        <v>0</v>
      </c>
      <c r="X359" s="11">
        <v>0</v>
      </c>
      <c r="Y359" s="11">
        <v>281.53616167936195</v>
      </c>
      <c r="Z359" s="11">
        <v>759.03234523434458</v>
      </c>
      <c r="AA359" s="9" t="s">
        <v>6</v>
      </c>
      <c r="AB359" s="9" t="s">
        <v>96</v>
      </c>
      <c r="AC359" s="9" t="s">
        <v>96</v>
      </c>
      <c r="AD359" s="9" t="s">
        <v>192</v>
      </c>
      <c r="AE359" s="9" t="s">
        <v>275</v>
      </c>
      <c r="AF359" s="9" t="s">
        <v>6</v>
      </c>
      <c r="AG359" s="9" t="s">
        <v>96</v>
      </c>
      <c r="AH359" s="9" t="s">
        <v>96</v>
      </c>
      <c r="AI359" s="9" t="s">
        <v>192</v>
      </c>
      <c r="AJ359" s="9" t="s">
        <v>141</v>
      </c>
      <c r="AK359" s="12">
        <v>2.3575048172069828E-2</v>
      </c>
      <c r="AL359" s="12">
        <v>0</v>
      </c>
      <c r="AM359" s="12">
        <v>0</v>
      </c>
      <c r="AN359" s="12">
        <v>0</v>
      </c>
      <c r="AO359" s="12">
        <v>1.4241140580716783E-3</v>
      </c>
      <c r="AP359" s="12">
        <v>0.125</v>
      </c>
      <c r="AQ359" s="12">
        <v>0</v>
      </c>
      <c r="AR359" s="12">
        <v>0</v>
      </c>
      <c r="AS359" s="12">
        <v>0</v>
      </c>
      <c r="AT359" s="12">
        <v>7.4999999999999997E-3</v>
      </c>
      <c r="AU359" s="11">
        <v>3834.317743206097</v>
      </c>
      <c r="AV359" s="11">
        <v>0</v>
      </c>
      <c r="AW359" s="11">
        <v>0</v>
      </c>
      <c r="AX359" s="11">
        <v>0</v>
      </c>
      <c r="AY359" s="11">
        <v>231.62225423075586</v>
      </c>
      <c r="AZ359" s="11">
        <v>20330.38127441</v>
      </c>
      <c r="BA359" s="11">
        <v>0</v>
      </c>
      <c r="BB359" s="11">
        <v>0</v>
      </c>
      <c r="BC359" s="11">
        <v>0</v>
      </c>
      <c r="BD359" s="11">
        <v>1219.8228764645999</v>
      </c>
    </row>
    <row r="360" spans="1:56" x14ac:dyDescent="0.25">
      <c r="A360" s="9" t="s">
        <v>2</v>
      </c>
      <c r="B360" s="9" t="s">
        <v>57</v>
      </c>
      <c r="C360" s="9" t="s">
        <v>57</v>
      </c>
      <c r="D360" s="9" t="e">
        <f>IF(C360="United States",#REF!, "")</f>
        <v>#REF!</v>
      </c>
      <c r="E360" s="9" t="s">
        <v>82</v>
      </c>
      <c r="F360" s="9" t="s">
        <v>402</v>
      </c>
      <c r="G360" s="9" t="s">
        <v>230</v>
      </c>
      <c r="H360" s="10" t="s">
        <v>4</v>
      </c>
      <c r="I360" s="10" t="s">
        <v>1783</v>
      </c>
      <c r="J360" s="11">
        <v>792760.41411999997</v>
      </c>
      <c r="K360" s="11">
        <v>792760.41411999997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  <c r="U360" s="11">
        <v>6101.2239992618879</v>
      </c>
      <c r="V360" s="11">
        <v>0</v>
      </c>
      <c r="W360" s="11">
        <v>0</v>
      </c>
      <c r="X360" s="11">
        <v>50949.182227602512</v>
      </c>
      <c r="Y360" s="11">
        <v>1376.0362937795842</v>
      </c>
      <c r="Z360" s="11">
        <v>6019.7627837870896</v>
      </c>
      <c r="AA360" s="9" t="s">
        <v>6</v>
      </c>
      <c r="AB360" s="9" t="s">
        <v>96</v>
      </c>
      <c r="AC360" s="9" t="s">
        <v>96</v>
      </c>
      <c r="AD360" s="9" t="s">
        <v>246</v>
      </c>
      <c r="AE360" s="9" t="s">
        <v>275</v>
      </c>
      <c r="AF360" s="9" t="s">
        <v>6</v>
      </c>
      <c r="AG360" s="9" t="s">
        <v>96</v>
      </c>
      <c r="AH360" s="9" t="s">
        <v>96</v>
      </c>
      <c r="AI360" s="9" t="s">
        <v>124</v>
      </c>
      <c r="AJ360" s="9" t="s">
        <v>141</v>
      </c>
      <c r="AK360" s="12">
        <v>2.3575048172069828E-2</v>
      </c>
      <c r="AL360" s="12">
        <v>0</v>
      </c>
      <c r="AM360" s="12">
        <v>0</v>
      </c>
      <c r="AN360" s="12">
        <v>5.3600000000000002E-2</v>
      </c>
      <c r="AO360" s="12">
        <v>1.4241140580716783E-3</v>
      </c>
      <c r="AP360" s="12">
        <v>0.125</v>
      </c>
      <c r="AQ360" s="12">
        <v>0</v>
      </c>
      <c r="AR360" s="12">
        <v>0</v>
      </c>
      <c r="AS360" s="12">
        <v>5.5E-2</v>
      </c>
      <c r="AT360" s="12">
        <v>7.4999999999999997E-3</v>
      </c>
      <c r="AU360" s="11">
        <v>18689.364951789026</v>
      </c>
      <c r="AV360" s="11">
        <v>0</v>
      </c>
      <c r="AW360" s="11">
        <v>0</v>
      </c>
      <c r="AX360" s="11">
        <v>42491.958196831998</v>
      </c>
      <c r="AY360" s="11">
        <v>1128.9812504310173</v>
      </c>
      <c r="AZ360" s="11">
        <v>99095.051764999997</v>
      </c>
      <c r="BA360" s="11">
        <v>0</v>
      </c>
      <c r="BB360" s="11">
        <v>0</v>
      </c>
      <c r="BC360" s="11">
        <v>43601.822776599998</v>
      </c>
      <c r="BD360" s="11">
        <v>5945.7031058999992</v>
      </c>
    </row>
    <row r="361" spans="1:56" x14ac:dyDescent="0.25">
      <c r="A361" s="9" t="s">
        <v>2</v>
      </c>
      <c r="B361" s="9" t="s">
        <v>57</v>
      </c>
      <c r="C361" s="9" t="s">
        <v>57</v>
      </c>
      <c r="D361" s="9" t="e">
        <f>IF(C361="United States",#REF!, "")</f>
        <v>#REF!</v>
      </c>
      <c r="E361" s="9" t="s">
        <v>82</v>
      </c>
      <c r="F361" s="9" t="s">
        <v>820</v>
      </c>
      <c r="G361" s="9" t="s">
        <v>230</v>
      </c>
      <c r="H361" s="10" t="s">
        <v>4</v>
      </c>
      <c r="I361" s="10" t="s">
        <v>1783</v>
      </c>
      <c r="J361" s="11">
        <v>781616.24750000006</v>
      </c>
      <c r="K361" s="11">
        <v>781616.24750000006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  <c r="U361" s="11">
        <v>7459.6967781423791</v>
      </c>
      <c r="V361" s="11">
        <v>0</v>
      </c>
      <c r="W361" s="11">
        <v>0</v>
      </c>
      <c r="X361" s="11">
        <v>0</v>
      </c>
      <c r="Y361" s="11">
        <v>2857.6376888576192</v>
      </c>
      <c r="Z361" s="11">
        <v>3749.5694625070009</v>
      </c>
      <c r="AA361" s="9" t="s">
        <v>6</v>
      </c>
      <c r="AB361" s="9" t="s">
        <v>96</v>
      </c>
      <c r="AC361" s="9" t="s">
        <v>96</v>
      </c>
      <c r="AD361" s="9" t="s">
        <v>192</v>
      </c>
      <c r="AE361" s="9" t="s">
        <v>280</v>
      </c>
      <c r="AF361" s="9" t="s">
        <v>6</v>
      </c>
      <c r="AG361" s="9" t="s">
        <v>96</v>
      </c>
      <c r="AH361" s="9" t="s">
        <v>96</v>
      </c>
      <c r="AI361" s="9" t="s">
        <v>192</v>
      </c>
      <c r="AJ361" s="9" t="s">
        <v>141</v>
      </c>
      <c r="AK361" s="12">
        <v>2.3575048172069828E-2</v>
      </c>
      <c r="AL361" s="12">
        <v>0</v>
      </c>
      <c r="AM361" s="12">
        <v>0</v>
      </c>
      <c r="AN361" s="12">
        <v>0</v>
      </c>
      <c r="AO361" s="12">
        <v>3.0157709465047301E-3</v>
      </c>
      <c r="AP361" s="12">
        <v>0.125</v>
      </c>
      <c r="AQ361" s="12">
        <v>0</v>
      </c>
      <c r="AR361" s="12">
        <v>0</v>
      </c>
      <c r="AS361" s="12">
        <v>0</v>
      </c>
      <c r="AT361" s="12">
        <v>7.4999999999999997E-3</v>
      </c>
      <c r="AU361" s="11">
        <v>18426.640686884955</v>
      </c>
      <c r="AV361" s="11">
        <v>0</v>
      </c>
      <c r="AW361" s="11">
        <v>0</v>
      </c>
      <c r="AX361" s="11">
        <v>0</v>
      </c>
      <c r="AY361" s="11">
        <v>2357.1755705265505</v>
      </c>
      <c r="AZ361" s="11">
        <v>97702.030937500007</v>
      </c>
      <c r="BA361" s="11">
        <v>0</v>
      </c>
      <c r="BB361" s="11">
        <v>0</v>
      </c>
      <c r="BC361" s="11">
        <v>0</v>
      </c>
      <c r="BD361" s="11">
        <v>5862.1218562499998</v>
      </c>
    </row>
    <row r="362" spans="1:56" x14ac:dyDescent="0.25">
      <c r="A362" s="9" t="s">
        <v>2</v>
      </c>
      <c r="B362" s="9" t="s">
        <v>57</v>
      </c>
      <c r="C362" s="9" t="s">
        <v>57</v>
      </c>
      <c r="D362" s="9" t="e">
        <f>IF(C362="United States",#REF!, "")</f>
        <v>#REF!</v>
      </c>
      <c r="E362" s="9" t="s">
        <v>115</v>
      </c>
      <c r="F362" s="9" t="s">
        <v>490</v>
      </c>
      <c r="G362" s="9" t="s">
        <v>163</v>
      </c>
      <c r="H362" s="10" t="s">
        <v>4</v>
      </c>
      <c r="I362" s="10" t="s">
        <v>1807</v>
      </c>
      <c r="J362" s="11">
        <v>167338.64228184332</v>
      </c>
      <c r="K362" s="11">
        <v>167338.64230000001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  <c r="U362" s="11">
        <v>1597.0695783470521</v>
      </c>
      <c r="V362" s="11">
        <v>0</v>
      </c>
      <c r="W362" s="11">
        <v>0</v>
      </c>
      <c r="X362" s="11">
        <v>0</v>
      </c>
      <c r="Y362" s="11">
        <v>611.80050001294785</v>
      </c>
      <c r="Z362" s="11">
        <v>802.75693484156045</v>
      </c>
      <c r="AA362" s="9" t="s">
        <v>6</v>
      </c>
      <c r="AB362" s="9" t="s">
        <v>96</v>
      </c>
      <c r="AC362" s="9" t="s">
        <v>96</v>
      </c>
      <c r="AD362" s="9" t="s">
        <v>192</v>
      </c>
      <c r="AE362" s="9" t="s">
        <v>280</v>
      </c>
      <c r="AF362" s="9" t="s">
        <v>6</v>
      </c>
      <c r="AG362" s="9" t="s">
        <v>96</v>
      </c>
      <c r="AH362" s="9" t="s">
        <v>96</v>
      </c>
      <c r="AI362" s="9" t="s">
        <v>192</v>
      </c>
      <c r="AJ362" s="9" t="s">
        <v>141</v>
      </c>
      <c r="AK362" s="12">
        <v>2.3575048172069828E-2</v>
      </c>
      <c r="AL362" s="12">
        <v>0</v>
      </c>
      <c r="AM362" s="12">
        <v>0</v>
      </c>
      <c r="AN362" s="12">
        <v>0</v>
      </c>
      <c r="AO362" s="12">
        <v>3.0157709465047301E-3</v>
      </c>
      <c r="AP362" s="12">
        <v>0.125</v>
      </c>
      <c r="AQ362" s="12">
        <v>0</v>
      </c>
      <c r="AR362" s="12">
        <v>0</v>
      </c>
      <c r="AS362" s="12">
        <v>0</v>
      </c>
      <c r="AT362" s="12">
        <v>7.4999999999999997E-3</v>
      </c>
      <c r="AU362" s="11">
        <v>3945.0165528432171</v>
      </c>
      <c r="AV362" s="11">
        <v>0</v>
      </c>
      <c r="AW362" s="11">
        <v>0</v>
      </c>
      <c r="AX362" s="11">
        <v>0</v>
      </c>
      <c r="AY362" s="11">
        <v>504.6550156211311</v>
      </c>
      <c r="AZ362" s="11">
        <v>20917.330285230415</v>
      </c>
      <c r="BA362" s="11">
        <v>0</v>
      </c>
      <c r="BB362" s="11">
        <v>0</v>
      </c>
      <c r="BC362" s="11">
        <v>0</v>
      </c>
      <c r="BD362" s="11">
        <v>1255.0398171138249</v>
      </c>
    </row>
    <row r="363" spans="1:56" x14ac:dyDescent="0.25">
      <c r="A363" s="9" t="s">
        <v>2</v>
      </c>
      <c r="B363" s="9" t="s">
        <v>57</v>
      </c>
      <c r="C363" s="9" t="s">
        <v>57</v>
      </c>
      <c r="D363" s="9" t="e">
        <f>IF(C363="United States",#REF!, "")</f>
        <v>#REF!</v>
      </c>
      <c r="E363" s="9" t="s">
        <v>82</v>
      </c>
      <c r="F363" s="9" t="s">
        <v>1180</v>
      </c>
      <c r="G363" s="9" t="s">
        <v>269</v>
      </c>
      <c r="H363" s="10" t="s">
        <v>4</v>
      </c>
      <c r="I363" s="10" t="s">
        <v>1783</v>
      </c>
      <c r="J363" s="11">
        <v>2020520.3466</v>
      </c>
      <c r="K363" s="11">
        <v>2020520.3466</v>
      </c>
      <c r="L363" s="11">
        <v>0</v>
      </c>
      <c r="M363" s="11">
        <v>3</v>
      </c>
      <c r="N363" s="11">
        <v>1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  <c r="U363" s="11">
        <v>19114.458831806893</v>
      </c>
      <c r="V363" s="11">
        <v>0</v>
      </c>
      <c r="W363" s="11">
        <v>0</v>
      </c>
      <c r="X363" s="11">
        <v>0</v>
      </c>
      <c r="Y363" s="11">
        <v>42713.463774153097</v>
      </c>
      <c r="Z363" s="11">
        <v>12104.614113225151</v>
      </c>
      <c r="AA363" s="9" t="s">
        <v>6</v>
      </c>
      <c r="AB363" s="9" t="s">
        <v>96</v>
      </c>
      <c r="AC363" s="9" t="s">
        <v>96</v>
      </c>
      <c r="AD363" s="9" t="s">
        <v>192</v>
      </c>
      <c r="AE363" s="9" t="s">
        <v>271</v>
      </c>
      <c r="AF363" s="9" t="s">
        <v>13</v>
      </c>
      <c r="AG363" s="9" t="s">
        <v>96</v>
      </c>
      <c r="AH363" s="9" t="s">
        <v>96</v>
      </c>
      <c r="AI363" s="9" t="s">
        <v>192</v>
      </c>
      <c r="AJ363" s="9" t="s">
        <v>128</v>
      </c>
      <c r="AK363" s="12">
        <v>2.3575048172069828E-2</v>
      </c>
      <c r="AL363" s="12">
        <v>0</v>
      </c>
      <c r="AM363" s="12">
        <v>0</v>
      </c>
      <c r="AN363" s="12">
        <v>0</v>
      </c>
      <c r="AO363" s="12">
        <v>1.7591997187944262E-2</v>
      </c>
      <c r="AP363" s="12">
        <v>7.4999999999999997E-2</v>
      </c>
      <c r="AQ363" s="12">
        <v>0</v>
      </c>
      <c r="AR363" s="12">
        <v>0</v>
      </c>
      <c r="AS363" s="12">
        <v>0</v>
      </c>
      <c r="AT363" s="12">
        <v>2.5000000000000001E-2</v>
      </c>
      <c r="AU363" s="11">
        <v>47633.864503742225</v>
      </c>
      <c r="AV363" s="11">
        <v>0</v>
      </c>
      <c r="AW363" s="11">
        <v>0</v>
      </c>
      <c r="AX363" s="11">
        <v>0</v>
      </c>
      <c r="AY363" s="11">
        <v>35544.98825557137</v>
      </c>
      <c r="AZ363" s="11">
        <v>151539.025995</v>
      </c>
      <c r="BA363" s="11">
        <v>0</v>
      </c>
      <c r="BB363" s="11">
        <v>0</v>
      </c>
      <c r="BC363" s="11">
        <v>0</v>
      </c>
      <c r="BD363" s="11">
        <v>50513.008665000001</v>
      </c>
    </row>
    <row r="364" spans="1:56" x14ac:dyDescent="0.25">
      <c r="A364" s="9" t="s">
        <v>2</v>
      </c>
      <c r="B364" s="9" t="s">
        <v>57</v>
      </c>
      <c r="C364" s="9" t="s">
        <v>57</v>
      </c>
      <c r="D364" s="9" t="e">
        <f>IF(C364="United States",#REF!, "")</f>
        <v>#REF!</v>
      </c>
      <c r="E364" s="9" t="s">
        <v>115</v>
      </c>
      <c r="F364" s="9" t="s">
        <v>1242</v>
      </c>
      <c r="G364" s="9" t="s">
        <v>273</v>
      </c>
      <c r="H364" s="10" t="s">
        <v>4</v>
      </c>
      <c r="I364" s="10" t="s">
        <v>1807</v>
      </c>
      <c r="J364" s="11">
        <v>963344.72235755995</v>
      </c>
      <c r="K364" s="11">
        <v>963344.72235755995</v>
      </c>
      <c r="L364" s="11">
        <v>0</v>
      </c>
      <c r="M364" s="11">
        <v>0</v>
      </c>
      <c r="N364" s="11">
        <v>1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9113.4014400436918</v>
      </c>
      <c r="V364" s="11">
        <v>0</v>
      </c>
      <c r="W364" s="11">
        <v>0</v>
      </c>
      <c r="X364" s="11">
        <v>0</v>
      </c>
      <c r="Y364" s="11">
        <v>20364.94706409764</v>
      </c>
      <c r="Z364" s="11">
        <v>5771.2440964885682</v>
      </c>
      <c r="AA364" s="9" t="s">
        <v>6</v>
      </c>
      <c r="AB364" s="9" t="s">
        <v>96</v>
      </c>
      <c r="AC364" s="9" t="s">
        <v>96</v>
      </c>
      <c r="AD364" s="9" t="s">
        <v>192</v>
      </c>
      <c r="AE364" s="9" t="s">
        <v>271</v>
      </c>
      <c r="AF364" s="9" t="s">
        <v>6</v>
      </c>
      <c r="AG364" s="9" t="s">
        <v>96</v>
      </c>
      <c r="AH364" s="9" t="s">
        <v>96</v>
      </c>
      <c r="AI364" s="9" t="s">
        <v>192</v>
      </c>
      <c r="AJ364" s="9" t="s">
        <v>128</v>
      </c>
      <c r="AK364" s="12">
        <v>2.3575048172069828E-2</v>
      </c>
      <c r="AL364" s="12">
        <v>0</v>
      </c>
      <c r="AM364" s="12">
        <v>0</v>
      </c>
      <c r="AN364" s="12">
        <v>0</v>
      </c>
      <c r="AO364" s="12">
        <v>1.7591997187944262E-2</v>
      </c>
      <c r="AP364" s="12">
        <v>0.125</v>
      </c>
      <c r="AQ364" s="12">
        <v>0</v>
      </c>
      <c r="AR364" s="12">
        <v>0</v>
      </c>
      <c r="AS364" s="12">
        <v>0</v>
      </c>
      <c r="AT364" s="12">
        <v>2.5000000000000001E-2</v>
      </c>
      <c r="AU364" s="11">
        <v>22710.898235888711</v>
      </c>
      <c r="AV364" s="11">
        <v>0</v>
      </c>
      <c r="AW364" s="11">
        <v>0</v>
      </c>
      <c r="AX364" s="11">
        <v>0</v>
      </c>
      <c r="AY364" s="11">
        <v>16947.157646735141</v>
      </c>
      <c r="AZ364" s="11">
        <v>120418.09029469499</v>
      </c>
      <c r="BA364" s="11">
        <v>0</v>
      </c>
      <c r="BB364" s="11">
        <v>0</v>
      </c>
      <c r="BC364" s="11">
        <v>0</v>
      </c>
      <c r="BD364" s="11">
        <v>24083.618058938999</v>
      </c>
    </row>
    <row r="365" spans="1:56" x14ac:dyDescent="0.25">
      <c r="A365" s="9" t="s">
        <v>2</v>
      </c>
      <c r="B365" s="9" t="s">
        <v>57</v>
      </c>
      <c r="C365" s="9" t="s">
        <v>57</v>
      </c>
      <c r="D365" s="9" t="e">
        <f>IF(C365="United States",#REF!, "")</f>
        <v>#REF!</v>
      </c>
      <c r="E365" s="9" t="s">
        <v>82</v>
      </c>
      <c r="F365" s="9" t="s">
        <v>1378</v>
      </c>
      <c r="G365" s="9" t="s">
        <v>282</v>
      </c>
      <c r="H365" s="10" t="s">
        <v>4</v>
      </c>
      <c r="I365" s="10" t="s">
        <v>1783</v>
      </c>
      <c r="J365" s="11">
        <v>3633263.1127692</v>
      </c>
      <c r="K365" s="11">
        <v>3633263.11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34371.273844423289</v>
      </c>
      <c r="V365" s="11">
        <v>0</v>
      </c>
      <c r="W365" s="11">
        <v>0</v>
      </c>
      <c r="X365" s="11">
        <v>0</v>
      </c>
      <c r="Y365" s="11">
        <v>76806.577321576653</v>
      </c>
      <c r="Z365" s="11">
        <v>21766.297969912412</v>
      </c>
      <c r="AA365" s="9" t="s">
        <v>6</v>
      </c>
      <c r="AB365" s="9" t="s">
        <v>96</v>
      </c>
      <c r="AC365" s="9" t="s">
        <v>96</v>
      </c>
      <c r="AD365" s="9" t="s">
        <v>192</v>
      </c>
      <c r="AE365" s="9" t="s">
        <v>271</v>
      </c>
      <c r="AF365" s="9" t="s">
        <v>13</v>
      </c>
      <c r="AG365" s="9" t="s">
        <v>96</v>
      </c>
      <c r="AH365" s="9" t="s">
        <v>96</v>
      </c>
      <c r="AI365" s="9" t="s">
        <v>192</v>
      </c>
      <c r="AJ365" s="9" t="s">
        <v>128</v>
      </c>
      <c r="AK365" s="12">
        <v>2.3575048172069828E-2</v>
      </c>
      <c r="AL365" s="12">
        <v>0</v>
      </c>
      <c r="AM365" s="12">
        <v>0</v>
      </c>
      <c r="AN365" s="12">
        <v>0</v>
      </c>
      <c r="AO365" s="12">
        <v>1.7591997187944262E-2</v>
      </c>
      <c r="AP365" s="12">
        <v>7.4999999999999997E-2</v>
      </c>
      <c r="AQ365" s="12">
        <v>0</v>
      </c>
      <c r="AR365" s="12">
        <v>0</v>
      </c>
      <c r="AS365" s="12">
        <v>0</v>
      </c>
      <c r="AT365" s="12">
        <v>2.5000000000000001E-2</v>
      </c>
      <c r="AU365" s="11">
        <v>85654.352905338266</v>
      </c>
      <c r="AV365" s="11">
        <v>0</v>
      </c>
      <c r="AW365" s="11">
        <v>0</v>
      </c>
      <c r="AX365" s="11">
        <v>0</v>
      </c>
      <c r="AY365" s="11">
        <v>63916.354462897383</v>
      </c>
      <c r="AZ365" s="11">
        <v>272494.73345768999</v>
      </c>
      <c r="BA365" s="11">
        <v>0</v>
      </c>
      <c r="BB365" s="11">
        <v>0</v>
      </c>
      <c r="BC365" s="11">
        <v>0</v>
      </c>
      <c r="BD365" s="11">
        <v>90831.577819230006</v>
      </c>
    </row>
    <row r="366" spans="1:56" x14ac:dyDescent="0.25">
      <c r="A366" s="9" t="s">
        <v>2</v>
      </c>
      <c r="B366" s="9" t="s">
        <v>57</v>
      </c>
      <c r="C366" s="9" t="s">
        <v>57</v>
      </c>
      <c r="D366" s="9" t="e">
        <f>IF(C366="United States",#REF!, "")</f>
        <v>#REF!</v>
      </c>
      <c r="E366" s="9" t="s">
        <v>115</v>
      </c>
      <c r="F366" s="9" t="s">
        <v>492</v>
      </c>
      <c r="G366" s="9" t="s">
        <v>163</v>
      </c>
      <c r="H366" s="10" t="s">
        <v>4</v>
      </c>
      <c r="I366" s="10" t="s">
        <v>1807</v>
      </c>
      <c r="J366" s="11">
        <v>501617.55180000002</v>
      </c>
      <c r="K366" s="11">
        <v>0</v>
      </c>
      <c r="L366" s="11">
        <v>1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0</v>
      </c>
      <c r="Z366" s="11">
        <v>0</v>
      </c>
      <c r="AA366" s="9" t="s">
        <v>6</v>
      </c>
      <c r="AB366" s="9" t="s">
        <v>96</v>
      </c>
      <c r="AC366" s="9" t="s">
        <v>96</v>
      </c>
      <c r="AD366" s="9" t="s">
        <v>192</v>
      </c>
      <c r="AE366" s="9" t="s">
        <v>271</v>
      </c>
      <c r="AF366" s="9" t="s">
        <v>6</v>
      </c>
      <c r="AG366" s="9" t="s">
        <v>96</v>
      </c>
      <c r="AH366" s="9" t="s">
        <v>96</v>
      </c>
      <c r="AI366" s="9" t="s">
        <v>192</v>
      </c>
      <c r="AJ366" s="9" t="s">
        <v>128</v>
      </c>
      <c r="AK366" s="12">
        <v>2.3575048172069828E-2</v>
      </c>
      <c r="AL366" s="12">
        <v>0</v>
      </c>
      <c r="AM366" s="12">
        <v>0</v>
      </c>
      <c r="AN366" s="12">
        <v>0</v>
      </c>
      <c r="AO366" s="12">
        <v>1.7591997187944262E-2</v>
      </c>
      <c r="AP366" s="12">
        <v>0.125</v>
      </c>
      <c r="AQ366" s="12">
        <v>0</v>
      </c>
      <c r="AR366" s="12">
        <v>0</v>
      </c>
      <c r="AS366" s="12">
        <v>0</v>
      </c>
      <c r="AT366" s="12">
        <v>2.5000000000000001E-2</v>
      </c>
      <c r="AU366" s="11">
        <v>11825.657947640733</v>
      </c>
      <c r="AV366" s="11">
        <v>0</v>
      </c>
      <c r="AW366" s="11">
        <v>0</v>
      </c>
      <c r="AX366" s="11">
        <v>0</v>
      </c>
      <c r="AY366" s="11">
        <v>8824.4545606890861</v>
      </c>
      <c r="AZ366" s="11">
        <v>62702.193975000002</v>
      </c>
      <c r="BA366" s="11">
        <v>0</v>
      </c>
      <c r="BB366" s="11">
        <v>0</v>
      </c>
      <c r="BC366" s="11">
        <v>0</v>
      </c>
      <c r="BD366" s="11">
        <v>12540.438795000002</v>
      </c>
    </row>
    <row r="367" spans="1:56" x14ac:dyDescent="0.25">
      <c r="A367" s="9" t="s">
        <v>2</v>
      </c>
      <c r="B367" s="9" t="s">
        <v>57</v>
      </c>
      <c r="C367" s="9" t="s">
        <v>57</v>
      </c>
      <c r="D367" s="9" t="e">
        <f>IF(C367="United States",#REF!, "")</f>
        <v>#REF!</v>
      </c>
      <c r="E367" s="9" t="s">
        <v>115</v>
      </c>
      <c r="F367" s="9" t="s">
        <v>502</v>
      </c>
      <c r="G367" s="9" t="s">
        <v>163</v>
      </c>
      <c r="H367" s="10" t="s">
        <v>4</v>
      </c>
      <c r="I367" s="10" t="s">
        <v>1807</v>
      </c>
      <c r="J367" s="11">
        <v>188003.54114440002</v>
      </c>
      <c r="K367" s="11">
        <v>188003.54114440002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  <c r="U367" s="11">
        <v>1794.2940856718035</v>
      </c>
      <c r="V367" s="11">
        <v>0</v>
      </c>
      <c r="W367" s="11">
        <v>0</v>
      </c>
      <c r="X367" s="11">
        <v>0</v>
      </c>
      <c r="Y367" s="11">
        <v>687.35265743427578</v>
      </c>
      <c r="Z367" s="11">
        <v>901.89058757791645</v>
      </c>
      <c r="AA367" s="9" t="s">
        <v>6</v>
      </c>
      <c r="AB367" s="9" t="s">
        <v>96</v>
      </c>
      <c r="AC367" s="9" t="s">
        <v>96</v>
      </c>
      <c r="AD367" s="9" t="s">
        <v>192</v>
      </c>
      <c r="AE367" s="9" t="s">
        <v>280</v>
      </c>
      <c r="AF367" s="9" t="s">
        <v>6</v>
      </c>
      <c r="AG367" s="9" t="s">
        <v>96</v>
      </c>
      <c r="AH367" s="9" t="s">
        <v>96</v>
      </c>
      <c r="AI367" s="9" t="s">
        <v>192</v>
      </c>
      <c r="AJ367" s="9" t="s">
        <v>141</v>
      </c>
      <c r="AK367" s="12">
        <v>2.3575048172069828E-2</v>
      </c>
      <c r="AL367" s="12">
        <v>0</v>
      </c>
      <c r="AM367" s="12">
        <v>0</v>
      </c>
      <c r="AN367" s="12">
        <v>0</v>
      </c>
      <c r="AO367" s="12">
        <v>3.0157709465047301E-3</v>
      </c>
      <c r="AP367" s="12">
        <v>0.125</v>
      </c>
      <c r="AQ367" s="12">
        <v>0</v>
      </c>
      <c r="AR367" s="12">
        <v>0</v>
      </c>
      <c r="AS367" s="12">
        <v>0</v>
      </c>
      <c r="AT367" s="12">
        <v>7.4999999999999997E-3</v>
      </c>
      <c r="AU367" s="11">
        <v>4432.1925389989428</v>
      </c>
      <c r="AV367" s="11">
        <v>0</v>
      </c>
      <c r="AW367" s="11">
        <v>0</v>
      </c>
      <c r="AX367" s="11">
        <v>0</v>
      </c>
      <c r="AY367" s="11">
        <v>566.97561722328828</v>
      </c>
      <c r="AZ367" s="11">
        <v>23500.442643050003</v>
      </c>
      <c r="BA367" s="11">
        <v>0</v>
      </c>
      <c r="BB367" s="11">
        <v>0</v>
      </c>
      <c r="BC367" s="11">
        <v>0</v>
      </c>
      <c r="BD367" s="11">
        <v>1410.026558583</v>
      </c>
    </row>
    <row r="368" spans="1:56" x14ac:dyDescent="0.25">
      <c r="A368" s="9" t="s">
        <v>2</v>
      </c>
      <c r="B368" s="9" t="s">
        <v>57</v>
      </c>
      <c r="C368" s="9" t="s">
        <v>57</v>
      </c>
      <c r="D368" s="9" t="e">
        <f>IF(C368="United States",#REF!, "")</f>
        <v>#REF!</v>
      </c>
      <c r="E368" s="9" t="s">
        <v>115</v>
      </c>
      <c r="F368" s="9" t="s">
        <v>496</v>
      </c>
      <c r="G368" s="9" t="s">
        <v>163</v>
      </c>
      <c r="H368" s="10" t="s">
        <v>4</v>
      </c>
      <c r="I368" s="10" t="s">
        <v>1807</v>
      </c>
      <c r="J368" s="11">
        <v>169061.52561269118</v>
      </c>
      <c r="K368" s="11">
        <v>169061.52560000002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 s="11">
        <v>0</v>
      </c>
      <c r="U368" s="11">
        <v>1613.5126692413792</v>
      </c>
      <c r="V368" s="11">
        <v>0</v>
      </c>
      <c r="W368" s="11">
        <v>0</v>
      </c>
      <c r="X368" s="11">
        <v>0</v>
      </c>
      <c r="Y368" s="11">
        <v>618.09946867862072</v>
      </c>
      <c r="Z368" s="11">
        <v>811.02195060831991</v>
      </c>
      <c r="AA368" s="9" t="s">
        <v>6</v>
      </c>
      <c r="AB368" s="9" t="s">
        <v>96</v>
      </c>
      <c r="AC368" s="9" t="s">
        <v>96</v>
      </c>
      <c r="AD368" s="9" t="s">
        <v>192</v>
      </c>
      <c r="AE368" s="9" t="s">
        <v>280</v>
      </c>
      <c r="AF368" s="9" t="s">
        <v>6</v>
      </c>
      <c r="AG368" s="9" t="s">
        <v>96</v>
      </c>
      <c r="AH368" s="9" t="s">
        <v>96</v>
      </c>
      <c r="AI368" s="9" t="s">
        <v>192</v>
      </c>
      <c r="AJ368" s="9" t="s">
        <v>141</v>
      </c>
      <c r="AK368" s="12">
        <v>2.3575048172069828E-2</v>
      </c>
      <c r="AL368" s="12">
        <v>0</v>
      </c>
      <c r="AM368" s="12">
        <v>0</v>
      </c>
      <c r="AN368" s="12">
        <v>0</v>
      </c>
      <c r="AO368" s="12">
        <v>3.0157709465047301E-3</v>
      </c>
      <c r="AP368" s="12">
        <v>0.125</v>
      </c>
      <c r="AQ368" s="12">
        <v>0</v>
      </c>
      <c r="AR368" s="12">
        <v>0</v>
      </c>
      <c r="AS368" s="12">
        <v>0</v>
      </c>
      <c r="AT368" s="12">
        <v>7.4999999999999997E-3</v>
      </c>
      <c r="AU368" s="11">
        <v>3985.6336103628119</v>
      </c>
      <c r="AV368" s="11">
        <v>0</v>
      </c>
      <c r="AW368" s="11">
        <v>0</v>
      </c>
      <c r="AX368" s="11">
        <v>0</v>
      </c>
      <c r="AY368" s="11">
        <v>509.85083711451938</v>
      </c>
      <c r="AZ368" s="11">
        <v>21132.690701586398</v>
      </c>
      <c r="BA368" s="11">
        <v>0</v>
      </c>
      <c r="BB368" s="11">
        <v>0</v>
      </c>
      <c r="BC368" s="11">
        <v>0</v>
      </c>
      <c r="BD368" s="11">
        <v>1267.9614420951839</v>
      </c>
    </row>
    <row r="369" spans="1:56" x14ac:dyDescent="0.25">
      <c r="A369" s="9" t="s">
        <v>2</v>
      </c>
      <c r="B369" s="9" t="s">
        <v>57</v>
      </c>
      <c r="C369" s="9" t="s">
        <v>57</v>
      </c>
      <c r="D369" s="9" t="e">
        <f>IF(C369="United States",#REF!, "")</f>
        <v>#REF!</v>
      </c>
      <c r="E369" s="9" t="s">
        <v>115</v>
      </c>
      <c r="F369" s="9" t="s">
        <v>498</v>
      </c>
      <c r="G369" s="9" t="s">
        <v>163</v>
      </c>
      <c r="H369" s="10" t="s">
        <v>4</v>
      </c>
      <c r="I369" s="10" t="s">
        <v>1807</v>
      </c>
      <c r="J369" s="11">
        <v>172152.92881225605</v>
      </c>
      <c r="K369" s="11">
        <v>172152.92879999999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1643.0168288142379</v>
      </c>
      <c r="V369" s="11">
        <v>0</v>
      </c>
      <c r="W369" s="11">
        <v>0</v>
      </c>
      <c r="X369" s="11">
        <v>0</v>
      </c>
      <c r="Y369" s="11">
        <v>629.40183134576193</v>
      </c>
      <c r="Z369" s="11">
        <v>825.85203003935976</v>
      </c>
      <c r="AA369" s="9" t="s">
        <v>6</v>
      </c>
      <c r="AB369" s="9" t="s">
        <v>96</v>
      </c>
      <c r="AC369" s="9" t="s">
        <v>96</v>
      </c>
      <c r="AD369" s="9" t="s">
        <v>192</v>
      </c>
      <c r="AE369" s="9" t="s">
        <v>280</v>
      </c>
      <c r="AF369" s="9" t="s">
        <v>6</v>
      </c>
      <c r="AG369" s="9" t="s">
        <v>96</v>
      </c>
      <c r="AH369" s="9" t="s">
        <v>96</v>
      </c>
      <c r="AI369" s="9" t="s">
        <v>192</v>
      </c>
      <c r="AJ369" s="9" t="s">
        <v>141</v>
      </c>
      <c r="AK369" s="12">
        <v>2.3575048172069828E-2</v>
      </c>
      <c r="AL369" s="12">
        <v>0</v>
      </c>
      <c r="AM369" s="12">
        <v>0</v>
      </c>
      <c r="AN369" s="12">
        <v>0</v>
      </c>
      <c r="AO369" s="12">
        <v>3.0157709465047301E-3</v>
      </c>
      <c r="AP369" s="12">
        <v>0.125</v>
      </c>
      <c r="AQ369" s="12">
        <v>0</v>
      </c>
      <c r="AR369" s="12">
        <v>0</v>
      </c>
      <c r="AS369" s="12">
        <v>0</v>
      </c>
      <c r="AT369" s="12">
        <v>7.4999999999999997E-3</v>
      </c>
      <c r="AU369" s="11">
        <v>4058.5135897118444</v>
      </c>
      <c r="AV369" s="11">
        <v>0</v>
      </c>
      <c r="AW369" s="11">
        <v>0</v>
      </c>
      <c r="AX369" s="11">
        <v>0</v>
      </c>
      <c r="AY369" s="11">
        <v>519.17380106769883</v>
      </c>
      <c r="AZ369" s="11">
        <v>21519.116101532007</v>
      </c>
      <c r="BA369" s="11">
        <v>0</v>
      </c>
      <c r="BB369" s="11">
        <v>0</v>
      </c>
      <c r="BC369" s="11">
        <v>0</v>
      </c>
      <c r="BD369" s="11">
        <v>1291.1469660919204</v>
      </c>
    </row>
    <row r="370" spans="1:56" x14ac:dyDescent="0.25">
      <c r="A370" s="9" t="s">
        <v>2</v>
      </c>
      <c r="B370" s="9" t="s">
        <v>57</v>
      </c>
      <c r="C370" s="9" t="s">
        <v>57</v>
      </c>
      <c r="D370" s="9" t="e">
        <f>IF(C370="United States",#REF!, "")</f>
        <v>#REF!</v>
      </c>
      <c r="E370" s="9" t="s">
        <v>115</v>
      </c>
      <c r="F370" s="9" t="s">
        <v>1434</v>
      </c>
      <c r="G370" s="9" t="s">
        <v>284</v>
      </c>
      <c r="H370" s="10" t="s">
        <v>4</v>
      </c>
      <c r="I370" s="10" t="s">
        <v>1807</v>
      </c>
      <c r="J370" s="11">
        <v>195545.31640698001</v>
      </c>
      <c r="K370" s="11">
        <v>195545.31640698001</v>
      </c>
      <c r="L370" s="11">
        <v>0</v>
      </c>
      <c r="M370" s="11">
        <v>0</v>
      </c>
      <c r="N370" s="11">
        <v>1</v>
      </c>
      <c r="O370" s="11">
        <v>0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  <c r="U370" s="11">
        <v>1866.2723189898657</v>
      </c>
      <c r="V370" s="11">
        <v>0</v>
      </c>
      <c r="W370" s="11">
        <v>0</v>
      </c>
      <c r="X370" s="11">
        <v>0</v>
      </c>
      <c r="Y370" s="11">
        <v>714.92585758227142</v>
      </c>
      <c r="Z370" s="11">
        <v>938.06999186756411</v>
      </c>
      <c r="AA370" s="9" t="s">
        <v>6</v>
      </c>
      <c r="AB370" s="9" t="s">
        <v>96</v>
      </c>
      <c r="AC370" s="9" t="s">
        <v>96</v>
      </c>
      <c r="AD370" s="9" t="s">
        <v>192</v>
      </c>
      <c r="AE370" s="9" t="s">
        <v>280</v>
      </c>
      <c r="AF370" s="9" t="s">
        <v>6</v>
      </c>
      <c r="AG370" s="9" t="s">
        <v>96</v>
      </c>
      <c r="AH370" s="9" t="s">
        <v>96</v>
      </c>
      <c r="AI370" s="9" t="s">
        <v>192</v>
      </c>
      <c r="AJ370" s="9" t="s">
        <v>141</v>
      </c>
      <c r="AK370" s="12">
        <v>2.3575048172069828E-2</v>
      </c>
      <c r="AL370" s="12">
        <v>0</v>
      </c>
      <c r="AM370" s="12">
        <v>0</v>
      </c>
      <c r="AN370" s="12">
        <v>0</v>
      </c>
      <c r="AO370" s="12">
        <v>3.0157709465047301E-3</v>
      </c>
      <c r="AP370" s="12">
        <v>0.125</v>
      </c>
      <c r="AQ370" s="12">
        <v>0</v>
      </c>
      <c r="AR370" s="12">
        <v>0</v>
      </c>
      <c r="AS370" s="12">
        <v>0</v>
      </c>
      <c r="AT370" s="12">
        <v>7.4999999999999997E-3</v>
      </c>
      <c r="AU370" s="11">
        <v>4609.9902541171905</v>
      </c>
      <c r="AV370" s="11">
        <v>0</v>
      </c>
      <c r="AW370" s="11">
        <v>0</v>
      </c>
      <c r="AX370" s="11">
        <v>0</v>
      </c>
      <c r="AY370" s="11">
        <v>589.7198839452451</v>
      </c>
      <c r="AZ370" s="11">
        <v>24443.164550872501</v>
      </c>
      <c r="BA370" s="11">
        <v>0</v>
      </c>
      <c r="BB370" s="11">
        <v>0</v>
      </c>
      <c r="BC370" s="11">
        <v>0</v>
      </c>
      <c r="BD370" s="11">
        <v>1466.58987305235</v>
      </c>
    </row>
    <row r="371" spans="1:56" x14ac:dyDescent="0.25">
      <c r="A371" s="9" t="s">
        <v>2</v>
      </c>
      <c r="B371" s="9" t="s">
        <v>57</v>
      </c>
      <c r="C371" s="9" t="s">
        <v>57</v>
      </c>
      <c r="D371" s="9" t="e">
        <f>IF(C371="United States",#REF!, "")</f>
        <v>#REF!</v>
      </c>
      <c r="E371" s="9" t="s">
        <v>115</v>
      </c>
      <c r="F371" s="9" t="s">
        <v>1678</v>
      </c>
      <c r="G371" s="9" t="s">
        <v>292</v>
      </c>
      <c r="H371" s="10" t="s">
        <v>4</v>
      </c>
      <c r="I371" s="10" t="s">
        <v>1783</v>
      </c>
      <c r="J371" s="11">
        <v>99233.03118844</v>
      </c>
      <c r="K371" s="11">
        <v>99233.03118844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  <c r="U371" s="11">
        <v>949.56023981642602</v>
      </c>
      <c r="V371" s="11">
        <v>0</v>
      </c>
      <c r="W371" s="11">
        <v>0</v>
      </c>
      <c r="X371" s="11">
        <v>0</v>
      </c>
      <c r="Y371" s="11">
        <v>171.77301261294582</v>
      </c>
      <c r="Z371" s="11">
        <v>463.10666393208317</v>
      </c>
      <c r="AA371" s="9" t="s">
        <v>6</v>
      </c>
      <c r="AB371" s="9" t="s">
        <v>96</v>
      </c>
      <c r="AC371" s="9" t="s">
        <v>96</v>
      </c>
      <c r="AD371" s="9" t="s">
        <v>192</v>
      </c>
      <c r="AE371" s="9" t="s">
        <v>275</v>
      </c>
      <c r="AF371" s="9" t="s">
        <v>6</v>
      </c>
      <c r="AG371" s="9" t="s">
        <v>96</v>
      </c>
      <c r="AH371" s="9" t="s">
        <v>96</v>
      </c>
      <c r="AI371" s="9" t="s">
        <v>192</v>
      </c>
      <c r="AJ371" s="9" t="s">
        <v>141</v>
      </c>
      <c r="AK371" s="12">
        <v>2.3575048172069828E-2</v>
      </c>
      <c r="AL371" s="12">
        <v>0</v>
      </c>
      <c r="AM371" s="12">
        <v>0</v>
      </c>
      <c r="AN371" s="12">
        <v>0</v>
      </c>
      <c r="AO371" s="12">
        <v>1.4241140580716783E-3</v>
      </c>
      <c r="AP371" s="12">
        <v>0.125</v>
      </c>
      <c r="AQ371" s="12">
        <v>0</v>
      </c>
      <c r="AR371" s="12">
        <v>0</v>
      </c>
      <c r="AS371" s="12">
        <v>0</v>
      </c>
      <c r="AT371" s="12">
        <v>7.4999999999999997E-3</v>
      </c>
      <c r="AU371" s="11">
        <v>2339.4234905279809</v>
      </c>
      <c r="AV371" s="11">
        <v>0</v>
      </c>
      <c r="AW371" s="11">
        <v>0</v>
      </c>
      <c r="AX371" s="11">
        <v>0</v>
      </c>
      <c r="AY371" s="11">
        <v>141.31915474052272</v>
      </c>
      <c r="AZ371" s="11">
        <v>12404.128898555</v>
      </c>
      <c r="BA371" s="11">
        <v>0</v>
      </c>
      <c r="BB371" s="11">
        <v>0</v>
      </c>
      <c r="BC371" s="11">
        <v>0</v>
      </c>
      <c r="BD371" s="11">
        <v>744.24773391329995</v>
      </c>
    </row>
    <row r="372" spans="1:56" x14ac:dyDescent="0.25">
      <c r="A372" s="9" t="s">
        <v>9</v>
      </c>
      <c r="B372" s="9" t="s">
        <v>57</v>
      </c>
      <c r="C372" s="9" t="s">
        <v>57</v>
      </c>
      <c r="D372" s="9" t="e">
        <f>IF(C372="United States",#REF!, "")</f>
        <v>#REF!</v>
      </c>
      <c r="E372" s="9" t="s">
        <v>82</v>
      </c>
      <c r="F372" s="9" t="s">
        <v>1762</v>
      </c>
      <c r="G372" s="9" t="s">
        <v>300</v>
      </c>
      <c r="H372" s="10" t="s">
        <v>4</v>
      </c>
      <c r="I372" s="10" t="s">
        <v>1783</v>
      </c>
      <c r="J372" s="11">
        <v>1792021.18848</v>
      </c>
      <c r="K372" s="11">
        <v>1792021.18848</v>
      </c>
      <c r="L372" s="11">
        <v>0</v>
      </c>
      <c r="M372" s="11">
        <v>0</v>
      </c>
      <c r="N372" s="11">
        <v>0</v>
      </c>
      <c r="O372" s="11">
        <v>0</v>
      </c>
      <c r="P372" s="11">
        <v>1</v>
      </c>
      <c r="Q372" s="11">
        <v>0</v>
      </c>
      <c r="R372" s="11">
        <v>0</v>
      </c>
      <c r="S372" s="11">
        <v>0</v>
      </c>
      <c r="T372" s="11">
        <v>0</v>
      </c>
      <c r="U372" s="11">
        <v>57795.258613458282</v>
      </c>
      <c r="V372" s="11">
        <v>0</v>
      </c>
      <c r="W372" s="11">
        <v>0</v>
      </c>
      <c r="X372" s="11">
        <v>0</v>
      </c>
      <c r="Y372" s="11">
        <v>22140.029838078637</v>
      </c>
      <c r="Z372" s="11">
        <v>29050.421648463089</v>
      </c>
      <c r="AA372" s="9" t="s">
        <v>6</v>
      </c>
      <c r="AB372" s="9" t="s">
        <v>96</v>
      </c>
      <c r="AC372" s="9" t="s">
        <v>96</v>
      </c>
      <c r="AD372" s="9" t="s">
        <v>192</v>
      </c>
      <c r="AE372" s="9" t="s">
        <v>280</v>
      </c>
      <c r="AF372" s="9" t="s">
        <v>13</v>
      </c>
      <c r="AG372" s="9" t="s">
        <v>96</v>
      </c>
      <c r="AH372" s="9" t="s">
        <v>96</v>
      </c>
      <c r="AI372" s="9" t="s">
        <v>192</v>
      </c>
      <c r="AJ372" s="9" t="s">
        <v>141</v>
      </c>
      <c r="AK372" s="12">
        <v>4.715009634413965E-2</v>
      </c>
      <c r="AL372" s="12">
        <v>0</v>
      </c>
      <c r="AM372" s="12">
        <v>0</v>
      </c>
      <c r="AN372" s="12">
        <v>0</v>
      </c>
      <c r="AO372" s="12">
        <v>3.0157709465047301E-3</v>
      </c>
      <c r="AP372" s="12">
        <v>7.4999999999999997E-2</v>
      </c>
      <c r="AQ372" s="12">
        <v>0</v>
      </c>
      <c r="AR372" s="12">
        <v>0</v>
      </c>
      <c r="AS372" s="12">
        <v>0</v>
      </c>
      <c r="AT372" s="12">
        <v>7.4999999999999997E-3</v>
      </c>
      <c r="AU372" s="11">
        <v>84493.97168757164</v>
      </c>
      <c r="AV372" s="11">
        <v>0</v>
      </c>
      <c r="AW372" s="11">
        <v>0</v>
      </c>
      <c r="AX372" s="11">
        <v>0</v>
      </c>
      <c r="AY372" s="11">
        <v>5404.3254357388614</v>
      </c>
      <c r="AZ372" s="11">
        <v>134401.589136</v>
      </c>
      <c r="BA372" s="11">
        <v>0</v>
      </c>
      <c r="BB372" s="11">
        <v>0</v>
      </c>
      <c r="BC372" s="11">
        <v>0</v>
      </c>
      <c r="BD372" s="11">
        <v>13440.1589136</v>
      </c>
    </row>
    <row r="373" spans="1:56" x14ac:dyDescent="0.25">
      <c r="A373" s="9" t="s">
        <v>2</v>
      </c>
      <c r="B373" s="9" t="s">
        <v>57</v>
      </c>
      <c r="C373" s="9" t="s">
        <v>57</v>
      </c>
      <c r="D373" s="9" t="e">
        <f>IF(C373="United States",#REF!, "")</f>
        <v>#REF!</v>
      </c>
      <c r="E373" s="9" t="s">
        <v>115</v>
      </c>
      <c r="F373" s="9" t="s">
        <v>500</v>
      </c>
      <c r="G373" s="9" t="s">
        <v>163</v>
      </c>
      <c r="H373" s="10" t="s">
        <v>4</v>
      </c>
      <c r="I373" s="10" t="s">
        <v>1783</v>
      </c>
      <c r="J373" s="11">
        <v>171095.09720136531</v>
      </c>
      <c r="K373" s="11">
        <v>171095.09719999999</v>
      </c>
      <c r="L373" s="11">
        <v>0</v>
      </c>
      <c r="M373" s="11">
        <v>0</v>
      </c>
      <c r="N373" s="11">
        <v>0</v>
      </c>
      <c r="O373" s="11">
        <v>0</v>
      </c>
      <c r="P373" s="11">
        <v>0</v>
      </c>
      <c r="Q373" s="11">
        <v>0</v>
      </c>
      <c r="R373" s="11">
        <v>0</v>
      </c>
      <c r="S373" s="11">
        <v>0</v>
      </c>
      <c r="T373" s="11">
        <v>0</v>
      </c>
      <c r="U373" s="11">
        <v>1632.9209499176864</v>
      </c>
      <c r="V373" s="11">
        <v>0</v>
      </c>
      <c r="W373" s="11">
        <v>0</v>
      </c>
      <c r="X373" s="11">
        <v>0</v>
      </c>
      <c r="Y373" s="11">
        <v>625.53433312231368</v>
      </c>
      <c r="Z373" s="11">
        <v>820.77740028784001</v>
      </c>
      <c r="AA373" s="9" t="s">
        <v>6</v>
      </c>
      <c r="AB373" s="9" t="s">
        <v>96</v>
      </c>
      <c r="AC373" s="9" t="s">
        <v>96</v>
      </c>
      <c r="AD373" s="9" t="s">
        <v>192</v>
      </c>
      <c r="AE373" s="9" t="s">
        <v>280</v>
      </c>
      <c r="AF373" s="9" t="s">
        <v>6</v>
      </c>
      <c r="AG373" s="9" t="s">
        <v>96</v>
      </c>
      <c r="AH373" s="9" t="s">
        <v>96</v>
      </c>
      <c r="AI373" s="9" t="s">
        <v>192</v>
      </c>
      <c r="AJ373" s="9" t="s">
        <v>141</v>
      </c>
      <c r="AK373" s="12">
        <v>2.3575048172069828E-2</v>
      </c>
      <c r="AL373" s="12">
        <v>0</v>
      </c>
      <c r="AM373" s="12">
        <v>0</v>
      </c>
      <c r="AN373" s="12">
        <v>0</v>
      </c>
      <c r="AO373" s="12">
        <v>3.0157709465047301E-3</v>
      </c>
      <c r="AP373" s="12">
        <v>0.125</v>
      </c>
      <c r="AQ373" s="12">
        <v>0</v>
      </c>
      <c r="AR373" s="12">
        <v>0</v>
      </c>
      <c r="AS373" s="12">
        <v>0</v>
      </c>
      <c r="AT373" s="12">
        <v>7.4999999999999997E-3</v>
      </c>
      <c r="AU373" s="11">
        <v>4033.5751585271569</v>
      </c>
      <c r="AV373" s="11">
        <v>0</v>
      </c>
      <c r="AW373" s="11">
        <v>0</v>
      </c>
      <c r="AX373" s="11">
        <v>0</v>
      </c>
      <c r="AY373" s="11">
        <v>515.98362322928028</v>
      </c>
      <c r="AZ373" s="11">
        <v>21386.887150170664</v>
      </c>
      <c r="BA373" s="11">
        <v>0</v>
      </c>
      <c r="BB373" s="11">
        <v>0</v>
      </c>
      <c r="BC373" s="11">
        <v>0</v>
      </c>
      <c r="BD373" s="11">
        <v>1283.2132290102397</v>
      </c>
    </row>
    <row r="374" spans="1:56" x14ac:dyDescent="0.25">
      <c r="A374" s="9" t="s">
        <v>2</v>
      </c>
      <c r="B374" s="9" t="s">
        <v>57</v>
      </c>
      <c r="C374" s="9" t="s">
        <v>57</v>
      </c>
      <c r="D374" s="9" t="e">
        <f>IF(C374="United States",#REF!, "")</f>
        <v>#REF!</v>
      </c>
      <c r="E374" s="9" t="s">
        <v>82</v>
      </c>
      <c r="F374" s="9" t="s">
        <v>1196</v>
      </c>
      <c r="G374" s="9" t="s">
        <v>269</v>
      </c>
      <c r="H374" s="10" t="s">
        <v>4</v>
      </c>
      <c r="I374" s="10" t="s">
        <v>1783</v>
      </c>
      <c r="J374" s="11">
        <v>2600798.92692</v>
      </c>
      <c r="K374" s="11">
        <v>2600798.92692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Q374" s="11">
        <v>0</v>
      </c>
      <c r="R374" s="11">
        <v>1</v>
      </c>
      <c r="S374" s="11">
        <v>0</v>
      </c>
      <c r="T374" s="11">
        <v>0</v>
      </c>
      <c r="U374" s="11">
        <v>24821.862951027364</v>
      </c>
      <c r="V374" s="11">
        <v>0</v>
      </c>
      <c r="W374" s="11">
        <v>0</v>
      </c>
      <c r="X374" s="11">
        <v>0</v>
      </c>
      <c r="Y374" s="11">
        <v>9508.6828843166368</v>
      </c>
      <c r="Z374" s="11">
        <v>12476.552612220621</v>
      </c>
      <c r="AA374" s="9" t="s">
        <v>6</v>
      </c>
      <c r="AB374" s="9" t="s">
        <v>96</v>
      </c>
      <c r="AC374" s="9" t="s">
        <v>96</v>
      </c>
      <c r="AD374" s="9" t="s">
        <v>192</v>
      </c>
      <c r="AE374" s="9" t="s">
        <v>280</v>
      </c>
      <c r="AF374" s="9" t="s">
        <v>13</v>
      </c>
      <c r="AG374" s="9" t="s">
        <v>96</v>
      </c>
      <c r="AH374" s="9" t="s">
        <v>96</v>
      </c>
      <c r="AI374" s="9" t="s">
        <v>192</v>
      </c>
      <c r="AJ374" s="9" t="s">
        <v>141</v>
      </c>
      <c r="AK374" s="12">
        <v>2.3575048172069828E-2</v>
      </c>
      <c r="AL374" s="12">
        <v>0</v>
      </c>
      <c r="AM374" s="12">
        <v>0</v>
      </c>
      <c r="AN374" s="12">
        <v>0</v>
      </c>
      <c r="AO374" s="12">
        <v>3.0157709465047301E-3</v>
      </c>
      <c r="AP374" s="12">
        <v>7.4999999999999997E-2</v>
      </c>
      <c r="AQ374" s="12">
        <v>0</v>
      </c>
      <c r="AR374" s="12">
        <v>0</v>
      </c>
      <c r="AS374" s="12">
        <v>0</v>
      </c>
      <c r="AT374" s="12">
        <v>7.4999999999999997E-3</v>
      </c>
      <c r="AU374" s="11">
        <v>61313.959988006514</v>
      </c>
      <c r="AV374" s="11">
        <v>0</v>
      </c>
      <c r="AW374" s="11">
        <v>0</v>
      </c>
      <c r="AX374" s="11">
        <v>0</v>
      </c>
      <c r="AY374" s="11">
        <v>7843.4138415060152</v>
      </c>
      <c r="AZ374" s="11">
        <v>195059.91951899999</v>
      </c>
      <c r="BA374" s="11">
        <v>0</v>
      </c>
      <c r="BB374" s="11">
        <v>0</v>
      </c>
      <c r="BC374" s="11">
        <v>0</v>
      </c>
      <c r="BD374" s="11">
        <v>19505.9919519</v>
      </c>
    </row>
    <row r="375" spans="1:56" x14ac:dyDescent="0.25">
      <c r="A375" s="9" t="s">
        <v>2</v>
      </c>
      <c r="B375" s="9" t="s">
        <v>57</v>
      </c>
      <c r="C375" s="9" t="s">
        <v>57</v>
      </c>
      <c r="D375" s="9" t="e">
        <f>IF(C375="United States",#REF!, "")</f>
        <v>#REF!</v>
      </c>
      <c r="E375" s="9" t="s">
        <v>115</v>
      </c>
      <c r="F375" s="9" t="s">
        <v>504</v>
      </c>
      <c r="G375" s="9" t="s">
        <v>163</v>
      </c>
      <c r="H375" s="10" t="s">
        <v>4</v>
      </c>
      <c r="I375" s="10" t="s">
        <v>1783</v>
      </c>
      <c r="J375" s="11">
        <v>175026.78922385612</v>
      </c>
      <c r="K375" s="11">
        <v>175026.78920000003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  <c r="U375" s="11">
        <v>1670.4447734549503</v>
      </c>
      <c r="V375" s="11">
        <v>0</v>
      </c>
      <c r="W375" s="11">
        <v>0</v>
      </c>
      <c r="X375" s="11">
        <v>0</v>
      </c>
      <c r="Y375" s="11">
        <v>639.90884398505023</v>
      </c>
      <c r="Z375" s="11">
        <v>839.63851315024021</v>
      </c>
      <c r="AA375" s="9" t="s">
        <v>6</v>
      </c>
      <c r="AB375" s="9" t="s">
        <v>96</v>
      </c>
      <c r="AC375" s="9" t="s">
        <v>96</v>
      </c>
      <c r="AD375" s="9" t="s">
        <v>192</v>
      </c>
      <c r="AE375" s="9" t="s">
        <v>280</v>
      </c>
      <c r="AF375" s="9" t="s">
        <v>6</v>
      </c>
      <c r="AG375" s="9" t="s">
        <v>96</v>
      </c>
      <c r="AH375" s="9" t="s">
        <v>96</v>
      </c>
      <c r="AI375" s="9" t="s">
        <v>192</v>
      </c>
      <c r="AJ375" s="9" t="s">
        <v>141</v>
      </c>
      <c r="AK375" s="12">
        <v>2.3575048172069828E-2</v>
      </c>
      <c r="AL375" s="12">
        <v>0</v>
      </c>
      <c r="AM375" s="12">
        <v>0</v>
      </c>
      <c r="AN375" s="12">
        <v>0</v>
      </c>
      <c r="AO375" s="12">
        <v>3.0157709465047301E-3</v>
      </c>
      <c r="AP375" s="12">
        <v>0.125</v>
      </c>
      <c r="AQ375" s="12">
        <v>0</v>
      </c>
      <c r="AR375" s="12">
        <v>0</v>
      </c>
      <c r="AS375" s="12">
        <v>0</v>
      </c>
      <c r="AT375" s="12">
        <v>7.4999999999999997E-3</v>
      </c>
      <c r="AU375" s="11">
        <v>4126.26498735512</v>
      </c>
      <c r="AV375" s="11">
        <v>0</v>
      </c>
      <c r="AW375" s="11">
        <v>0</v>
      </c>
      <c r="AX375" s="11">
        <v>0</v>
      </c>
      <c r="AY375" s="11">
        <v>527.84070580131242</v>
      </c>
      <c r="AZ375" s="11">
        <v>21878.348652982015</v>
      </c>
      <c r="BA375" s="11">
        <v>0</v>
      </c>
      <c r="BB375" s="11">
        <v>0</v>
      </c>
      <c r="BC375" s="11">
        <v>0</v>
      </c>
      <c r="BD375" s="11">
        <v>1312.7009191789209</v>
      </c>
    </row>
    <row r="376" spans="1:56" x14ac:dyDescent="0.25">
      <c r="A376" s="9" t="s">
        <v>2</v>
      </c>
      <c r="B376" s="9" t="s">
        <v>57</v>
      </c>
      <c r="C376" s="9" t="s">
        <v>57</v>
      </c>
      <c r="D376" s="9" t="e">
        <f>IF(C376="United States",#REF!, "")</f>
        <v>#REF!</v>
      </c>
      <c r="E376" s="9" t="s">
        <v>115</v>
      </c>
      <c r="F376" s="9" t="s">
        <v>1244</v>
      </c>
      <c r="G376" s="9" t="s">
        <v>273</v>
      </c>
      <c r="H376" s="10" t="s">
        <v>4</v>
      </c>
      <c r="I376" s="10" t="s">
        <v>1807</v>
      </c>
      <c r="J376" s="11">
        <v>157413.65682300003</v>
      </c>
      <c r="K376" s="11">
        <v>157413.65682300003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0</v>
      </c>
      <c r="R376" s="11">
        <v>0</v>
      </c>
      <c r="S376" s="11">
        <v>0</v>
      </c>
      <c r="T376" s="11">
        <v>0</v>
      </c>
      <c r="U376" s="11">
        <v>1502.3461351961516</v>
      </c>
      <c r="V376" s="11">
        <v>0</v>
      </c>
      <c r="W376" s="11">
        <v>0</v>
      </c>
      <c r="X376" s="11">
        <v>0</v>
      </c>
      <c r="Y376" s="11">
        <v>575.51413486744866</v>
      </c>
      <c r="Z376" s="11">
        <v>755.14479451129591</v>
      </c>
      <c r="AA376" s="9" t="s">
        <v>6</v>
      </c>
      <c r="AB376" s="9" t="s">
        <v>96</v>
      </c>
      <c r="AC376" s="9" t="s">
        <v>96</v>
      </c>
      <c r="AD376" s="9" t="s">
        <v>192</v>
      </c>
      <c r="AE376" s="9" t="s">
        <v>280</v>
      </c>
      <c r="AF376" s="9" t="s">
        <v>6</v>
      </c>
      <c r="AG376" s="9" t="s">
        <v>96</v>
      </c>
      <c r="AH376" s="9" t="s">
        <v>96</v>
      </c>
      <c r="AI376" s="9" t="s">
        <v>192</v>
      </c>
      <c r="AJ376" s="9" t="s">
        <v>141</v>
      </c>
      <c r="AK376" s="12">
        <v>2.3575048172069828E-2</v>
      </c>
      <c r="AL376" s="12">
        <v>0</v>
      </c>
      <c r="AM376" s="12">
        <v>0</v>
      </c>
      <c r="AN376" s="12">
        <v>0</v>
      </c>
      <c r="AO376" s="12">
        <v>3.0157709465047301E-3</v>
      </c>
      <c r="AP376" s="12">
        <v>0.125</v>
      </c>
      <c r="AQ376" s="12">
        <v>0</v>
      </c>
      <c r="AR376" s="12">
        <v>0</v>
      </c>
      <c r="AS376" s="12">
        <v>0</v>
      </c>
      <c r="AT376" s="12">
        <v>7.4999999999999997E-3</v>
      </c>
      <c r="AU376" s="11">
        <v>3711.0345425438941</v>
      </c>
      <c r="AV376" s="11">
        <v>0</v>
      </c>
      <c r="AW376" s="11">
        <v>0</v>
      </c>
      <c r="AX376" s="11">
        <v>0</v>
      </c>
      <c r="AY376" s="11">
        <v>474.72353282986955</v>
      </c>
      <c r="AZ376" s="11">
        <v>19676.707102875003</v>
      </c>
      <c r="BA376" s="11">
        <v>0</v>
      </c>
      <c r="BB376" s="11">
        <v>0</v>
      </c>
      <c r="BC376" s="11">
        <v>0</v>
      </c>
      <c r="BD376" s="11">
        <v>1180.6024261725001</v>
      </c>
    </row>
    <row r="377" spans="1:56" x14ac:dyDescent="0.25">
      <c r="A377" s="9" t="s">
        <v>2</v>
      </c>
      <c r="B377" s="9" t="s">
        <v>57</v>
      </c>
      <c r="C377" s="9" t="s">
        <v>57</v>
      </c>
      <c r="D377" s="9" t="e">
        <f>IF(C377="United States",#REF!, "")</f>
        <v>#REF!</v>
      </c>
      <c r="E377" s="9" t="s">
        <v>115</v>
      </c>
      <c r="F377" s="9" t="s">
        <v>494</v>
      </c>
      <c r="G377" s="9" t="s">
        <v>163</v>
      </c>
      <c r="H377" s="10" t="s">
        <v>4</v>
      </c>
      <c r="I377" s="10" t="s">
        <v>1807</v>
      </c>
      <c r="J377" s="11">
        <v>120994.01129386001</v>
      </c>
      <c r="K377" s="11">
        <v>120994.01129386001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1</v>
      </c>
      <c r="S377" s="11">
        <v>0</v>
      </c>
      <c r="T377" s="11">
        <v>0</v>
      </c>
      <c r="U377" s="11">
        <v>1154.7593068980184</v>
      </c>
      <c r="V377" s="11">
        <v>0</v>
      </c>
      <c r="W377" s="11">
        <v>0</v>
      </c>
      <c r="X377" s="11">
        <v>0</v>
      </c>
      <c r="Y377" s="11">
        <v>442.36164218093325</v>
      </c>
      <c r="Z377" s="11">
        <v>580.43247097890571</v>
      </c>
      <c r="AA377" s="9" t="s">
        <v>6</v>
      </c>
      <c r="AB377" s="9" t="s">
        <v>96</v>
      </c>
      <c r="AC377" s="9" t="s">
        <v>96</v>
      </c>
      <c r="AD377" s="9" t="s">
        <v>192</v>
      </c>
      <c r="AE377" s="9" t="s">
        <v>280</v>
      </c>
      <c r="AF377" s="9" t="s">
        <v>6</v>
      </c>
      <c r="AG377" s="9" t="s">
        <v>96</v>
      </c>
      <c r="AH377" s="9" t="s">
        <v>96</v>
      </c>
      <c r="AI377" s="9" t="s">
        <v>192</v>
      </c>
      <c r="AJ377" s="9" t="s">
        <v>141</v>
      </c>
      <c r="AK377" s="12">
        <v>2.3575048172069828E-2</v>
      </c>
      <c r="AL377" s="12">
        <v>0</v>
      </c>
      <c r="AM377" s="12">
        <v>0</v>
      </c>
      <c r="AN377" s="12">
        <v>0</v>
      </c>
      <c r="AO377" s="12">
        <v>3.0157709465047301E-3</v>
      </c>
      <c r="AP377" s="12">
        <v>0.125</v>
      </c>
      <c r="AQ377" s="12">
        <v>0</v>
      </c>
      <c r="AR377" s="12">
        <v>0</v>
      </c>
      <c r="AS377" s="12">
        <v>0</v>
      </c>
      <c r="AT377" s="12">
        <v>7.4999999999999997E-3</v>
      </c>
      <c r="AU377" s="11">
        <v>2852.4396447847107</v>
      </c>
      <c r="AV377" s="11">
        <v>0</v>
      </c>
      <c r="AW377" s="11">
        <v>0</v>
      </c>
      <c r="AX377" s="11">
        <v>0</v>
      </c>
      <c r="AY377" s="11">
        <v>364.89022396108822</v>
      </c>
      <c r="AZ377" s="11">
        <v>15124.251411732501</v>
      </c>
      <c r="BA377" s="11">
        <v>0</v>
      </c>
      <c r="BB377" s="11">
        <v>0</v>
      </c>
      <c r="BC377" s="11">
        <v>0</v>
      </c>
      <c r="BD377" s="11">
        <v>907.45508470394998</v>
      </c>
    </row>
    <row r="378" spans="1:56" x14ac:dyDescent="0.25">
      <c r="A378" s="9" t="s">
        <v>2</v>
      </c>
      <c r="B378" s="9" t="s">
        <v>57</v>
      </c>
      <c r="C378" s="9" t="s">
        <v>57</v>
      </c>
      <c r="D378" s="9" t="e">
        <f>IF(C378="United States",#REF!, "")</f>
        <v>#REF!</v>
      </c>
      <c r="E378" s="9" t="s">
        <v>115</v>
      </c>
      <c r="F378" s="9" t="s">
        <v>1676</v>
      </c>
      <c r="G378" s="9" t="s">
        <v>292</v>
      </c>
      <c r="H378" s="10" t="s">
        <v>4</v>
      </c>
      <c r="I378" s="10" t="s">
        <v>1807</v>
      </c>
      <c r="J378" s="11">
        <v>125643.92323480001</v>
      </c>
      <c r="K378" s="11">
        <v>125643.92323480001</v>
      </c>
      <c r="L378" s="11">
        <v>0</v>
      </c>
      <c r="M378" s="11">
        <v>0</v>
      </c>
      <c r="N378" s="11">
        <v>0</v>
      </c>
      <c r="O378" s="11">
        <v>0</v>
      </c>
      <c r="P378" s="11">
        <v>1</v>
      </c>
      <c r="Q378" s="11">
        <v>0</v>
      </c>
      <c r="R378" s="11">
        <v>0</v>
      </c>
      <c r="S378" s="11">
        <v>0</v>
      </c>
      <c r="T378" s="11">
        <v>0</v>
      </c>
      <c r="U378" s="11">
        <v>1199.1377768126629</v>
      </c>
      <c r="V378" s="11">
        <v>0</v>
      </c>
      <c r="W378" s="11">
        <v>0</v>
      </c>
      <c r="X378" s="11">
        <v>0</v>
      </c>
      <c r="Y378" s="11">
        <v>459.36200988669697</v>
      </c>
      <c r="Z378" s="11">
        <v>602.73902854198241</v>
      </c>
      <c r="AA378" s="9" t="s">
        <v>6</v>
      </c>
      <c r="AB378" s="9" t="s">
        <v>96</v>
      </c>
      <c r="AC378" s="9" t="s">
        <v>96</v>
      </c>
      <c r="AD378" s="9" t="s">
        <v>192</v>
      </c>
      <c r="AE378" s="9" t="s">
        <v>280</v>
      </c>
      <c r="AF378" s="9" t="s">
        <v>6</v>
      </c>
      <c r="AG378" s="9" t="s">
        <v>96</v>
      </c>
      <c r="AH378" s="9" t="s">
        <v>96</v>
      </c>
      <c r="AI378" s="9" t="s">
        <v>192</v>
      </c>
      <c r="AJ378" s="9" t="s">
        <v>141</v>
      </c>
      <c r="AK378" s="12">
        <v>2.3575048172069828E-2</v>
      </c>
      <c r="AL378" s="12">
        <v>0</v>
      </c>
      <c r="AM378" s="12">
        <v>0</v>
      </c>
      <c r="AN378" s="12">
        <v>0</v>
      </c>
      <c r="AO378" s="12">
        <v>3.0157709465047301E-3</v>
      </c>
      <c r="AP378" s="12">
        <v>0.125</v>
      </c>
      <c r="AQ378" s="12">
        <v>0</v>
      </c>
      <c r="AR378" s="12">
        <v>0</v>
      </c>
      <c r="AS378" s="12">
        <v>0</v>
      </c>
      <c r="AT378" s="12">
        <v>7.4999999999999997E-3</v>
      </c>
      <c r="AU378" s="11">
        <v>2962.061542788254</v>
      </c>
      <c r="AV378" s="11">
        <v>0</v>
      </c>
      <c r="AW378" s="11">
        <v>0</v>
      </c>
      <c r="AX378" s="11">
        <v>0</v>
      </c>
      <c r="AY378" s="11">
        <v>378.91329329638046</v>
      </c>
      <c r="AZ378" s="11">
        <v>15705.490404350001</v>
      </c>
      <c r="BA378" s="11">
        <v>0</v>
      </c>
      <c r="BB378" s="11">
        <v>0</v>
      </c>
      <c r="BC378" s="11">
        <v>0</v>
      </c>
      <c r="BD378" s="11">
        <v>942.32942426099999</v>
      </c>
    </row>
    <row r="379" spans="1:56" x14ac:dyDescent="0.25">
      <c r="A379" s="9" t="s">
        <v>2</v>
      </c>
      <c r="B379" s="9" t="s">
        <v>57</v>
      </c>
      <c r="C379" s="9" t="s">
        <v>57</v>
      </c>
      <c r="D379" s="9" t="e">
        <f>IF(C379="United States",#REF!, "")</f>
        <v>#REF!</v>
      </c>
      <c r="E379" s="9" t="s">
        <v>115</v>
      </c>
      <c r="F379" s="9" t="s">
        <v>574</v>
      </c>
      <c r="G379" s="9" t="s">
        <v>163</v>
      </c>
      <c r="H379" s="10" t="s">
        <v>4</v>
      </c>
      <c r="I379" s="10" t="s">
        <v>1783</v>
      </c>
      <c r="J379" s="11">
        <v>169534.87483933664</v>
      </c>
      <c r="K379" s="11">
        <v>169534.87479999999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  <c r="U379" s="11">
        <v>1618.0302845205783</v>
      </c>
      <c r="V379" s="11">
        <v>0</v>
      </c>
      <c r="W379" s="11">
        <v>0</v>
      </c>
      <c r="X379" s="11">
        <v>0</v>
      </c>
      <c r="Y379" s="11">
        <v>619.83006283942143</v>
      </c>
      <c r="Z379" s="11">
        <v>813.29270139056007</v>
      </c>
      <c r="AA379" s="9" t="s">
        <v>6</v>
      </c>
      <c r="AB379" s="9" t="s">
        <v>96</v>
      </c>
      <c r="AC379" s="9" t="s">
        <v>96</v>
      </c>
      <c r="AD379" s="9" t="s">
        <v>192</v>
      </c>
      <c r="AE379" s="9" t="s">
        <v>280</v>
      </c>
      <c r="AF379" s="9" t="s">
        <v>6</v>
      </c>
      <c r="AG379" s="9" t="s">
        <v>96</v>
      </c>
      <c r="AH379" s="9" t="s">
        <v>96</v>
      </c>
      <c r="AI379" s="9" t="s">
        <v>192</v>
      </c>
      <c r="AJ379" s="9" t="s">
        <v>141</v>
      </c>
      <c r="AK379" s="12">
        <v>2.3575048172069828E-2</v>
      </c>
      <c r="AL379" s="12">
        <v>0</v>
      </c>
      <c r="AM379" s="12">
        <v>0</v>
      </c>
      <c r="AN379" s="12">
        <v>0</v>
      </c>
      <c r="AO379" s="12">
        <v>3.0157709465047301E-3</v>
      </c>
      <c r="AP379" s="12">
        <v>0.125</v>
      </c>
      <c r="AQ379" s="12">
        <v>0</v>
      </c>
      <c r="AR379" s="12">
        <v>0</v>
      </c>
      <c r="AS379" s="12">
        <v>0</v>
      </c>
      <c r="AT379" s="12">
        <v>7.4999999999999997E-3</v>
      </c>
      <c r="AU379" s="11">
        <v>3996.7928411831904</v>
      </c>
      <c r="AV379" s="11">
        <v>0</v>
      </c>
      <c r="AW379" s="11">
        <v>0</v>
      </c>
      <c r="AX379" s="11">
        <v>0</v>
      </c>
      <c r="AY379" s="11">
        <v>511.27834995978719</v>
      </c>
      <c r="AZ379" s="11">
        <v>21191.85935491708</v>
      </c>
      <c r="BA379" s="11">
        <v>0</v>
      </c>
      <c r="BB379" s="11">
        <v>0</v>
      </c>
      <c r="BC379" s="11">
        <v>0</v>
      </c>
      <c r="BD379" s="11">
        <v>1271.5115612950246</v>
      </c>
    </row>
    <row r="380" spans="1:56" x14ac:dyDescent="0.25">
      <c r="A380" s="9" t="s">
        <v>2</v>
      </c>
      <c r="B380" s="9" t="s">
        <v>57</v>
      </c>
      <c r="C380" s="9" t="s">
        <v>57</v>
      </c>
      <c r="D380" s="9" t="e">
        <f>IF(C380="United States",#REF!, "")</f>
        <v>#REF!</v>
      </c>
      <c r="E380" s="9" t="s">
        <v>115</v>
      </c>
      <c r="F380" s="9" t="s">
        <v>572</v>
      </c>
      <c r="G380" s="9" t="s">
        <v>163</v>
      </c>
      <c r="H380" s="10" t="s">
        <v>4</v>
      </c>
      <c r="I380" s="10" t="s">
        <v>1783</v>
      </c>
      <c r="J380" s="11">
        <v>169321.16041269823</v>
      </c>
      <c r="K380" s="11">
        <v>169321.16039999999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1615.9906075995548</v>
      </c>
      <c r="V380" s="11">
        <v>0</v>
      </c>
      <c r="W380" s="11">
        <v>0</v>
      </c>
      <c r="X380" s="11">
        <v>0</v>
      </c>
      <c r="Y380" s="11">
        <v>619.04870968044486</v>
      </c>
      <c r="Z380" s="11">
        <v>812.26747067088036</v>
      </c>
      <c r="AA380" s="9" t="s">
        <v>6</v>
      </c>
      <c r="AB380" s="9" t="s">
        <v>96</v>
      </c>
      <c r="AC380" s="9" t="s">
        <v>96</v>
      </c>
      <c r="AD380" s="9" t="s">
        <v>192</v>
      </c>
      <c r="AE380" s="9" t="s">
        <v>280</v>
      </c>
      <c r="AF380" s="9" t="s">
        <v>6</v>
      </c>
      <c r="AG380" s="9" t="s">
        <v>96</v>
      </c>
      <c r="AH380" s="9" t="s">
        <v>96</v>
      </c>
      <c r="AI380" s="9" t="s">
        <v>192</v>
      </c>
      <c r="AJ380" s="9" t="s">
        <v>141</v>
      </c>
      <c r="AK380" s="12">
        <v>2.3575048172069828E-2</v>
      </c>
      <c r="AL380" s="12">
        <v>0</v>
      </c>
      <c r="AM380" s="12">
        <v>0</v>
      </c>
      <c r="AN380" s="12">
        <v>0</v>
      </c>
      <c r="AO380" s="12">
        <v>3.0157709465047301E-3</v>
      </c>
      <c r="AP380" s="12">
        <v>0.125</v>
      </c>
      <c r="AQ380" s="12">
        <v>0</v>
      </c>
      <c r="AR380" s="12">
        <v>0</v>
      </c>
      <c r="AS380" s="12">
        <v>0</v>
      </c>
      <c r="AT380" s="12">
        <v>7.4999999999999997E-3</v>
      </c>
      <c r="AU380" s="11">
        <v>3991.7545132801233</v>
      </c>
      <c r="AV380" s="11">
        <v>0</v>
      </c>
      <c r="AW380" s="11">
        <v>0</v>
      </c>
      <c r="AX380" s="11">
        <v>0</v>
      </c>
      <c r="AY380" s="11">
        <v>510.6338362010822</v>
      </c>
      <c r="AZ380" s="11">
        <v>21165.145051587278</v>
      </c>
      <c r="BA380" s="11">
        <v>0</v>
      </c>
      <c r="BB380" s="11">
        <v>0</v>
      </c>
      <c r="BC380" s="11">
        <v>0</v>
      </c>
      <c r="BD380" s="11">
        <v>1269.9087030952367</v>
      </c>
    </row>
    <row r="381" spans="1:56" x14ac:dyDescent="0.25">
      <c r="A381" s="9" t="s">
        <v>2</v>
      </c>
      <c r="B381" s="9" t="s">
        <v>57</v>
      </c>
      <c r="C381" s="9" t="s">
        <v>57</v>
      </c>
      <c r="D381" s="9" t="e">
        <f>IF(C381="United States",#REF!, "")</f>
        <v>#REF!</v>
      </c>
      <c r="E381" s="9" t="s">
        <v>115</v>
      </c>
      <c r="F381" s="9" t="s">
        <v>570</v>
      </c>
      <c r="G381" s="9" t="s">
        <v>163</v>
      </c>
      <c r="H381" s="10" t="s">
        <v>4</v>
      </c>
      <c r="I381" s="10" t="s">
        <v>1783</v>
      </c>
      <c r="J381" s="11">
        <v>175555.26890234</v>
      </c>
      <c r="K381" s="11">
        <v>175555.26890234</v>
      </c>
      <c r="L381" s="11">
        <v>0</v>
      </c>
      <c r="M381" s="11">
        <v>0</v>
      </c>
      <c r="N381" s="11">
        <v>1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1675.4885508143238</v>
      </c>
      <c r="V381" s="11">
        <v>0</v>
      </c>
      <c r="W381" s="11">
        <v>0</v>
      </c>
      <c r="X381" s="11">
        <v>0</v>
      </c>
      <c r="Y381" s="11">
        <v>641.84099869656393</v>
      </c>
      <c r="Z381" s="11">
        <v>842.17373597830556</v>
      </c>
      <c r="AA381" s="9" t="s">
        <v>6</v>
      </c>
      <c r="AB381" s="9" t="s">
        <v>96</v>
      </c>
      <c r="AC381" s="9" t="s">
        <v>96</v>
      </c>
      <c r="AD381" s="9" t="s">
        <v>192</v>
      </c>
      <c r="AE381" s="9" t="s">
        <v>280</v>
      </c>
      <c r="AF381" s="9" t="s">
        <v>6</v>
      </c>
      <c r="AG381" s="9" t="s">
        <v>96</v>
      </c>
      <c r="AH381" s="9" t="s">
        <v>96</v>
      </c>
      <c r="AI381" s="9" t="s">
        <v>192</v>
      </c>
      <c r="AJ381" s="9" t="s">
        <v>141</v>
      </c>
      <c r="AK381" s="12">
        <v>2.3575048172069828E-2</v>
      </c>
      <c r="AL381" s="12">
        <v>0</v>
      </c>
      <c r="AM381" s="12">
        <v>0</v>
      </c>
      <c r="AN381" s="12">
        <v>0</v>
      </c>
      <c r="AO381" s="12">
        <v>3.0157709465047301E-3</v>
      </c>
      <c r="AP381" s="12">
        <v>0.125</v>
      </c>
      <c r="AQ381" s="12">
        <v>0</v>
      </c>
      <c r="AR381" s="12">
        <v>0</v>
      </c>
      <c r="AS381" s="12">
        <v>0</v>
      </c>
      <c r="AT381" s="12">
        <v>7.4999999999999997E-3</v>
      </c>
      <c r="AU381" s="11">
        <v>4138.7239212333379</v>
      </c>
      <c r="AV381" s="11">
        <v>0</v>
      </c>
      <c r="AW381" s="11">
        <v>0</v>
      </c>
      <c r="AX381" s="11">
        <v>0</v>
      </c>
      <c r="AY381" s="11">
        <v>529.43447946150229</v>
      </c>
      <c r="AZ381" s="11">
        <v>21944.4086127925</v>
      </c>
      <c r="BA381" s="11">
        <v>0</v>
      </c>
      <c r="BB381" s="11">
        <v>0</v>
      </c>
      <c r="BC381" s="11">
        <v>0</v>
      </c>
      <c r="BD381" s="11">
        <v>1316.6645167675499</v>
      </c>
    </row>
    <row r="382" spans="1:56" x14ac:dyDescent="0.25">
      <c r="A382" s="9" t="s">
        <v>2</v>
      </c>
      <c r="B382" s="9" t="s">
        <v>57</v>
      </c>
      <c r="C382" s="9" t="s">
        <v>57</v>
      </c>
      <c r="D382" s="9" t="e">
        <f>IF(C382="United States",#REF!, "")</f>
        <v>#REF!</v>
      </c>
      <c r="E382" s="9" t="s">
        <v>115</v>
      </c>
      <c r="F382" s="9" t="s">
        <v>584</v>
      </c>
      <c r="G382" s="9" t="s">
        <v>163</v>
      </c>
      <c r="H382" s="10" t="s">
        <v>4</v>
      </c>
      <c r="I382" s="10" t="s">
        <v>1783</v>
      </c>
      <c r="J382" s="11">
        <v>169590.6967045622</v>
      </c>
      <c r="K382" s="11">
        <v>169590.69670000003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  <c r="U382" s="11">
        <v>1618.5630452569521</v>
      </c>
      <c r="V382" s="11">
        <v>0</v>
      </c>
      <c r="W382" s="11">
        <v>0</v>
      </c>
      <c r="X382" s="11">
        <v>0</v>
      </c>
      <c r="Y382" s="11">
        <v>620.03415118304804</v>
      </c>
      <c r="Z382" s="11">
        <v>813.56049020924047</v>
      </c>
      <c r="AA382" s="9" t="s">
        <v>6</v>
      </c>
      <c r="AB382" s="9" t="s">
        <v>96</v>
      </c>
      <c r="AC382" s="9" t="s">
        <v>96</v>
      </c>
      <c r="AD382" s="9" t="s">
        <v>192</v>
      </c>
      <c r="AE382" s="9" t="s">
        <v>280</v>
      </c>
      <c r="AF382" s="9" t="s">
        <v>6</v>
      </c>
      <c r="AG382" s="9" t="s">
        <v>96</v>
      </c>
      <c r="AH382" s="9" t="s">
        <v>96</v>
      </c>
      <c r="AI382" s="9" t="s">
        <v>192</v>
      </c>
      <c r="AJ382" s="9" t="s">
        <v>141</v>
      </c>
      <c r="AK382" s="12">
        <v>2.3575048172069828E-2</v>
      </c>
      <c r="AL382" s="12">
        <v>0</v>
      </c>
      <c r="AM382" s="12">
        <v>0</v>
      </c>
      <c r="AN382" s="12">
        <v>0</v>
      </c>
      <c r="AO382" s="12">
        <v>3.0157709465047301E-3</v>
      </c>
      <c r="AP382" s="12">
        <v>0.125</v>
      </c>
      <c r="AQ382" s="12">
        <v>0</v>
      </c>
      <c r="AR382" s="12">
        <v>0</v>
      </c>
      <c r="AS382" s="12">
        <v>0</v>
      </c>
      <c r="AT382" s="12">
        <v>7.4999999999999997E-3</v>
      </c>
      <c r="AU382" s="11">
        <v>3998.1088443449376</v>
      </c>
      <c r="AV382" s="11">
        <v>0</v>
      </c>
      <c r="AW382" s="11">
        <v>0</v>
      </c>
      <c r="AX382" s="11">
        <v>0</v>
      </c>
      <c r="AY382" s="11">
        <v>511.44669591911418</v>
      </c>
      <c r="AZ382" s="11">
        <v>21198.837088070275</v>
      </c>
      <c r="BA382" s="11">
        <v>0</v>
      </c>
      <c r="BB382" s="11">
        <v>0</v>
      </c>
      <c r="BC382" s="11">
        <v>0</v>
      </c>
      <c r="BD382" s="11">
        <v>1271.9302252842165</v>
      </c>
    </row>
    <row r="383" spans="1:56" x14ac:dyDescent="0.25">
      <c r="A383" s="9" t="s">
        <v>9</v>
      </c>
      <c r="B383" s="9" t="s">
        <v>57</v>
      </c>
      <c r="C383" s="9" t="s">
        <v>57</v>
      </c>
      <c r="D383" s="9" t="e">
        <f>IF(C383="United States",#REF!, "")</f>
        <v>#REF!</v>
      </c>
      <c r="E383" s="9" t="s">
        <v>82</v>
      </c>
      <c r="F383" s="9" t="s">
        <v>1398</v>
      </c>
      <c r="G383" s="9" t="s">
        <v>282</v>
      </c>
      <c r="H383" s="10" t="s">
        <v>4</v>
      </c>
      <c r="I383" s="10" t="s">
        <v>1783</v>
      </c>
      <c r="J383" s="11">
        <v>982799.83445999993</v>
      </c>
      <c r="K383" s="11">
        <v>982799.83446000004</v>
      </c>
      <c r="L383" s="11">
        <v>0</v>
      </c>
      <c r="M383" s="11">
        <v>2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  <c r="U383" s="11">
        <v>34295.220613356054</v>
      </c>
      <c r="V383" s="11">
        <v>0</v>
      </c>
      <c r="W383" s="11">
        <v>0</v>
      </c>
      <c r="X383" s="11">
        <v>0</v>
      </c>
      <c r="Y383" s="11">
        <v>13137.707588808704</v>
      </c>
      <c r="Z383" s="11">
        <v>17238.275997835219</v>
      </c>
      <c r="AA383" s="9" t="s">
        <v>6</v>
      </c>
      <c r="AB383" s="9" t="s">
        <v>96</v>
      </c>
      <c r="AC383" s="9" t="s">
        <v>96</v>
      </c>
      <c r="AD383" s="9" t="s">
        <v>192</v>
      </c>
      <c r="AE383" s="9" t="s">
        <v>280</v>
      </c>
      <c r="AF383" s="9" t="s">
        <v>6</v>
      </c>
      <c r="AG383" s="9" t="s">
        <v>96</v>
      </c>
      <c r="AH383" s="9" t="s">
        <v>96</v>
      </c>
      <c r="AI383" s="9" t="s">
        <v>192</v>
      </c>
      <c r="AJ383" s="9" t="s">
        <v>141</v>
      </c>
      <c r="AK383" s="12">
        <v>4.715009634413965E-2</v>
      </c>
      <c r="AL383" s="12">
        <v>0</v>
      </c>
      <c r="AM383" s="12">
        <v>0</v>
      </c>
      <c r="AN383" s="12">
        <v>0</v>
      </c>
      <c r="AO383" s="12">
        <v>3.0157709465047301E-3</v>
      </c>
      <c r="AP383" s="12">
        <v>0.125</v>
      </c>
      <c r="AQ383" s="12">
        <v>0</v>
      </c>
      <c r="AR383" s="12">
        <v>0</v>
      </c>
      <c r="AS383" s="12">
        <v>0</v>
      </c>
      <c r="AT383" s="12">
        <v>7.4999999999999997E-3</v>
      </c>
      <c r="AU383" s="11">
        <v>46339.106881793494</v>
      </c>
      <c r="AV383" s="11">
        <v>0</v>
      </c>
      <c r="AW383" s="11">
        <v>0</v>
      </c>
      <c r="AX383" s="11">
        <v>0</v>
      </c>
      <c r="AY383" s="11">
        <v>2963.899186994126</v>
      </c>
      <c r="AZ383" s="11">
        <v>122849.97930749999</v>
      </c>
      <c r="BA383" s="11">
        <v>0</v>
      </c>
      <c r="BB383" s="11">
        <v>0</v>
      </c>
      <c r="BC383" s="11">
        <v>0</v>
      </c>
      <c r="BD383" s="11">
        <v>7370.9987584499995</v>
      </c>
    </row>
    <row r="384" spans="1:56" x14ac:dyDescent="0.25">
      <c r="A384" s="9" t="s">
        <v>2</v>
      </c>
      <c r="B384" s="9" t="s">
        <v>57</v>
      </c>
      <c r="C384" s="9" t="s">
        <v>57</v>
      </c>
      <c r="D384" s="9" t="e">
        <f>IF(C384="United States",#REF!, "")</f>
        <v>#REF!</v>
      </c>
      <c r="E384" s="9" t="s">
        <v>115</v>
      </c>
      <c r="F384" s="9" t="s">
        <v>506</v>
      </c>
      <c r="G384" s="9" t="s">
        <v>163</v>
      </c>
      <c r="H384" s="10" t="s">
        <v>4</v>
      </c>
      <c r="I384" s="10" t="s">
        <v>1783</v>
      </c>
      <c r="J384" s="11">
        <v>275965.20550461998</v>
      </c>
      <c r="K384" s="11">
        <v>275965.20550461998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0</v>
      </c>
      <c r="U384" s="11">
        <v>2640.7092838103558</v>
      </c>
      <c r="V384" s="11">
        <v>0</v>
      </c>
      <c r="W384" s="11">
        <v>0</v>
      </c>
      <c r="X384" s="11">
        <v>0</v>
      </c>
      <c r="Y384" s="11">
        <v>477.69753839184784</v>
      </c>
      <c r="Z384" s="11">
        <v>1287.8909789612912</v>
      </c>
      <c r="AA384" s="9" t="s">
        <v>6</v>
      </c>
      <c r="AB384" s="9" t="s">
        <v>96</v>
      </c>
      <c r="AC384" s="9" t="s">
        <v>96</v>
      </c>
      <c r="AD384" s="9" t="s">
        <v>192</v>
      </c>
      <c r="AE384" s="9" t="s">
        <v>275</v>
      </c>
      <c r="AF384" s="9" t="s">
        <v>6</v>
      </c>
      <c r="AG384" s="9" t="s">
        <v>96</v>
      </c>
      <c r="AH384" s="9" t="s">
        <v>96</v>
      </c>
      <c r="AI384" s="9" t="s">
        <v>192</v>
      </c>
      <c r="AJ384" s="9" t="s">
        <v>141</v>
      </c>
      <c r="AK384" s="12">
        <v>2.3575048172069828E-2</v>
      </c>
      <c r="AL384" s="12">
        <v>0</v>
      </c>
      <c r="AM384" s="12">
        <v>0</v>
      </c>
      <c r="AN384" s="12">
        <v>0</v>
      </c>
      <c r="AO384" s="12">
        <v>1.4241140580716783E-3</v>
      </c>
      <c r="AP384" s="12">
        <v>0.125</v>
      </c>
      <c r="AQ384" s="12">
        <v>0</v>
      </c>
      <c r="AR384" s="12">
        <v>0</v>
      </c>
      <c r="AS384" s="12">
        <v>0</v>
      </c>
      <c r="AT384" s="12">
        <v>7.4999999999999997E-3</v>
      </c>
      <c r="AU384" s="11">
        <v>6505.8930135865658</v>
      </c>
      <c r="AV384" s="11">
        <v>0</v>
      </c>
      <c r="AW384" s="11">
        <v>0</v>
      </c>
      <c r="AX384" s="11">
        <v>0</v>
      </c>
      <c r="AY384" s="11">
        <v>393.00592869776904</v>
      </c>
      <c r="AZ384" s="11">
        <v>34495.650688077498</v>
      </c>
      <c r="BA384" s="11">
        <v>0</v>
      </c>
      <c r="BB384" s="11">
        <v>0</v>
      </c>
      <c r="BC384" s="11">
        <v>0</v>
      </c>
      <c r="BD384" s="11">
        <v>2069.7390412846498</v>
      </c>
    </row>
    <row r="385" spans="1:56" x14ac:dyDescent="0.25">
      <c r="A385" s="9" t="s">
        <v>2</v>
      </c>
      <c r="B385" s="9" t="s">
        <v>57</v>
      </c>
      <c r="C385" s="9" t="s">
        <v>57</v>
      </c>
      <c r="D385" s="9" t="e">
        <f>IF(C385="United States",#REF!, "")</f>
        <v>#REF!</v>
      </c>
      <c r="E385" s="9" t="s">
        <v>82</v>
      </c>
      <c r="F385" s="9" t="s">
        <v>924</v>
      </c>
      <c r="G385" s="9" t="s">
        <v>230</v>
      </c>
      <c r="H385" s="10" t="s">
        <v>4</v>
      </c>
      <c r="I385" s="10" t="s">
        <v>1807</v>
      </c>
      <c r="J385" s="11">
        <v>113423.57470000001</v>
      </c>
      <c r="K385" s="11">
        <v>113423.57470000001</v>
      </c>
      <c r="L385" s="11">
        <v>0</v>
      </c>
      <c r="M385" s="11">
        <v>0</v>
      </c>
      <c r="N385" s="11">
        <v>0</v>
      </c>
      <c r="O385" s="11">
        <v>0</v>
      </c>
      <c r="P385" s="11">
        <v>0</v>
      </c>
      <c r="Q385" s="11">
        <v>0</v>
      </c>
      <c r="R385" s="11">
        <v>0</v>
      </c>
      <c r="S385" s="11">
        <v>0</v>
      </c>
      <c r="T385" s="11">
        <v>0</v>
      </c>
      <c r="U385" s="11">
        <v>1085.3494597826511</v>
      </c>
      <c r="V385" s="11">
        <v>0</v>
      </c>
      <c r="W385" s="11">
        <v>0</v>
      </c>
      <c r="X385" s="11">
        <v>0</v>
      </c>
      <c r="Y385" s="11">
        <v>196.33693432734884</v>
      </c>
      <c r="Z385" s="11">
        <v>529.33194382444208</v>
      </c>
      <c r="AA385" s="9" t="s">
        <v>6</v>
      </c>
      <c r="AB385" s="9" t="s">
        <v>96</v>
      </c>
      <c r="AC385" s="9" t="s">
        <v>96</v>
      </c>
      <c r="AD385" s="9" t="s">
        <v>192</v>
      </c>
      <c r="AE385" s="9" t="s">
        <v>275</v>
      </c>
      <c r="AF385" s="9" t="s">
        <v>6</v>
      </c>
      <c r="AG385" s="9" t="s">
        <v>96</v>
      </c>
      <c r="AH385" s="9" t="s">
        <v>96</v>
      </c>
      <c r="AI385" s="9" t="s">
        <v>192</v>
      </c>
      <c r="AJ385" s="9" t="s">
        <v>141</v>
      </c>
      <c r="AK385" s="12">
        <v>2.3575048172069828E-2</v>
      </c>
      <c r="AL385" s="12">
        <v>0</v>
      </c>
      <c r="AM385" s="12">
        <v>0</v>
      </c>
      <c r="AN385" s="12">
        <v>0</v>
      </c>
      <c r="AO385" s="12">
        <v>1.4241140580716783E-3</v>
      </c>
      <c r="AP385" s="12">
        <v>0.125</v>
      </c>
      <c r="AQ385" s="12">
        <v>0</v>
      </c>
      <c r="AR385" s="12">
        <v>0</v>
      </c>
      <c r="AS385" s="12">
        <v>0</v>
      </c>
      <c r="AT385" s="12">
        <v>7.4999999999999997E-3</v>
      </c>
      <c r="AU385" s="11">
        <v>2673.9662374008608</v>
      </c>
      <c r="AV385" s="11">
        <v>0</v>
      </c>
      <c r="AW385" s="11">
        <v>0</v>
      </c>
      <c r="AX385" s="11">
        <v>0</v>
      </c>
      <c r="AY385" s="11">
        <v>161.52810724701317</v>
      </c>
      <c r="AZ385" s="11">
        <v>14177.946837500001</v>
      </c>
      <c r="BA385" s="11">
        <v>0</v>
      </c>
      <c r="BB385" s="11">
        <v>0</v>
      </c>
      <c r="BC385" s="11">
        <v>0</v>
      </c>
      <c r="BD385" s="11">
        <v>850.67681025000002</v>
      </c>
    </row>
    <row r="386" spans="1:56" x14ac:dyDescent="0.25">
      <c r="A386" s="9" t="s">
        <v>2</v>
      </c>
      <c r="B386" s="9" t="s">
        <v>57</v>
      </c>
      <c r="C386" s="9" t="s">
        <v>57</v>
      </c>
      <c r="D386" s="9" t="e">
        <f>IF(C386="United States",#REF!, "")</f>
        <v>#REF!</v>
      </c>
      <c r="E386" s="9" t="s">
        <v>82</v>
      </c>
      <c r="F386" s="9" t="s">
        <v>922</v>
      </c>
      <c r="G386" s="9" t="s">
        <v>230</v>
      </c>
      <c r="H386" s="10" t="s">
        <v>4</v>
      </c>
      <c r="I386" s="10" t="s">
        <v>1807</v>
      </c>
      <c r="J386" s="11">
        <v>870993.82698000001</v>
      </c>
      <c r="K386" s="11">
        <v>870993.82698000001</v>
      </c>
      <c r="L386" s="11">
        <v>0</v>
      </c>
      <c r="M386" s="11">
        <v>0</v>
      </c>
      <c r="N386" s="11">
        <v>1</v>
      </c>
      <c r="O386" s="11">
        <v>0</v>
      </c>
      <c r="P386" s="11">
        <v>1</v>
      </c>
      <c r="Q386" s="11">
        <v>0</v>
      </c>
      <c r="R386" s="11">
        <v>0</v>
      </c>
      <c r="S386" s="11">
        <v>0</v>
      </c>
      <c r="T386" s="11">
        <v>0</v>
      </c>
      <c r="U386" s="11">
        <v>8334.5343513209409</v>
      </c>
      <c r="V386" s="11">
        <v>0</v>
      </c>
      <c r="W386" s="11">
        <v>0</v>
      </c>
      <c r="X386" s="11">
        <v>0</v>
      </c>
      <c r="Y386" s="11">
        <v>1507.6958935530577</v>
      </c>
      <c r="Z386" s="11">
        <v>4064.8062513798832</v>
      </c>
      <c r="AA386" s="9" t="s">
        <v>6</v>
      </c>
      <c r="AB386" s="9" t="s">
        <v>96</v>
      </c>
      <c r="AC386" s="9" t="s">
        <v>96</v>
      </c>
      <c r="AD386" s="9" t="s">
        <v>192</v>
      </c>
      <c r="AE386" s="9" t="s">
        <v>275</v>
      </c>
      <c r="AF386" s="9" t="s">
        <v>6</v>
      </c>
      <c r="AG386" s="9" t="s">
        <v>96</v>
      </c>
      <c r="AH386" s="9" t="s">
        <v>96</v>
      </c>
      <c r="AI386" s="9" t="s">
        <v>192</v>
      </c>
      <c r="AJ386" s="9" t="s">
        <v>141</v>
      </c>
      <c r="AK386" s="12">
        <v>2.3575048172069828E-2</v>
      </c>
      <c r="AL386" s="12">
        <v>0</v>
      </c>
      <c r="AM386" s="12">
        <v>0</v>
      </c>
      <c r="AN386" s="12">
        <v>0</v>
      </c>
      <c r="AO386" s="12">
        <v>1.4241140580716783E-3</v>
      </c>
      <c r="AP386" s="12">
        <v>0.125</v>
      </c>
      <c r="AQ386" s="12">
        <v>0</v>
      </c>
      <c r="AR386" s="12">
        <v>0</v>
      </c>
      <c r="AS386" s="12">
        <v>0</v>
      </c>
      <c r="AT386" s="12">
        <v>7.4999999999999997E-3</v>
      </c>
      <c r="AU386" s="11">
        <v>20533.721428628953</v>
      </c>
      <c r="AV386" s="11">
        <v>0</v>
      </c>
      <c r="AW386" s="11">
        <v>0</v>
      </c>
      <c r="AX386" s="11">
        <v>0</v>
      </c>
      <c r="AY386" s="11">
        <v>1240.3945534958691</v>
      </c>
      <c r="AZ386" s="11">
        <v>108874.2283725</v>
      </c>
      <c r="BA386" s="11">
        <v>0</v>
      </c>
      <c r="BB386" s="11">
        <v>0</v>
      </c>
      <c r="BC386" s="11">
        <v>0</v>
      </c>
      <c r="BD386" s="11">
        <v>6532.4537023499997</v>
      </c>
    </row>
    <row r="387" spans="1:56" x14ac:dyDescent="0.25">
      <c r="A387" s="9" t="s">
        <v>2</v>
      </c>
      <c r="B387" s="9" t="s">
        <v>57</v>
      </c>
      <c r="C387" s="9" t="s">
        <v>57</v>
      </c>
      <c r="D387" s="9" t="e">
        <f>IF(C387="United States",#REF!, "")</f>
        <v>#REF!</v>
      </c>
      <c r="E387" s="9" t="s">
        <v>115</v>
      </c>
      <c r="F387" s="9" t="s">
        <v>606</v>
      </c>
      <c r="G387" s="9" t="s">
        <v>163</v>
      </c>
      <c r="H387" s="10" t="s">
        <v>4</v>
      </c>
      <c r="I387" s="10" t="s">
        <v>1807</v>
      </c>
      <c r="J387" s="11">
        <v>166937.87445636</v>
      </c>
      <c r="K387" s="11">
        <v>166937.87445636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</v>
      </c>
      <c r="U387" s="11">
        <v>1593.2446750117558</v>
      </c>
      <c r="V387" s="11">
        <v>0</v>
      </c>
      <c r="W387" s="11">
        <v>0</v>
      </c>
      <c r="X387" s="11">
        <v>0</v>
      </c>
      <c r="Y387" s="11">
        <v>610.33526781219564</v>
      </c>
      <c r="Z387" s="11">
        <v>800.83437134205042</v>
      </c>
      <c r="AA387" s="9" t="s">
        <v>6</v>
      </c>
      <c r="AB387" s="9" t="s">
        <v>96</v>
      </c>
      <c r="AC387" s="9" t="s">
        <v>96</v>
      </c>
      <c r="AD387" s="9" t="s">
        <v>192</v>
      </c>
      <c r="AE387" s="9" t="s">
        <v>280</v>
      </c>
      <c r="AF387" s="9" t="s">
        <v>6</v>
      </c>
      <c r="AG387" s="9" t="s">
        <v>96</v>
      </c>
      <c r="AH387" s="9" t="s">
        <v>96</v>
      </c>
      <c r="AI387" s="9" t="s">
        <v>192</v>
      </c>
      <c r="AJ387" s="9" t="s">
        <v>141</v>
      </c>
      <c r="AK387" s="12">
        <v>2.3575048172069828E-2</v>
      </c>
      <c r="AL387" s="12">
        <v>0</v>
      </c>
      <c r="AM387" s="12">
        <v>0</v>
      </c>
      <c r="AN387" s="12">
        <v>0</v>
      </c>
      <c r="AO387" s="12">
        <v>3.0157709465047301E-3</v>
      </c>
      <c r="AP387" s="12">
        <v>0.125</v>
      </c>
      <c r="AQ387" s="12">
        <v>0</v>
      </c>
      <c r="AR387" s="12">
        <v>0</v>
      </c>
      <c r="AS387" s="12">
        <v>0</v>
      </c>
      <c r="AT387" s="12">
        <v>7.4999999999999997E-3</v>
      </c>
      <c r="AU387" s="11">
        <v>3935.5684320516325</v>
      </c>
      <c r="AV387" s="11">
        <v>0</v>
      </c>
      <c r="AW387" s="11">
        <v>0</v>
      </c>
      <c r="AX387" s="11">
        <v>0</v>
      </c>
      <c r="AY387" s="11">
        <v>503.44639165674465</v>
      </c>
      <c r="AZ387" s="11">
        <v>20867.234307045001</v>
      </c>
      <c r="BA387" s="11">
        <v>0</v>
      </c>
      <c r="BB387" s="11">
        <v>0</v>
      </c>
      <c r="BC387" s="11">
        <v>0</v>
      </c>
      <c r="BD387" s="11">
        <v>1252.0340584226999</v>
      </c>
    </row>
    <row r="388" spans="1:56" x14ac:dyDescent="0.25">
      <c r="A388" s="9" t="s">
        <v>2</v>
      </c>
      <c r="B388" s="9" t="s">
        <v>57</v>
      </c>
      <c r="C388" s="9" t="s">
        <v>57</v>
      </c>
      <c r="D388" s="9" t="e">
        <f>IF(C388="United States",#REF!, "")</f>
        <v>#REF!</v>
      </c>
      <c r="E388" s="9" t="s">
        <v>115</v>
      </c>
      <c r="F388" s="9" t="s">
        <v>430</v>
      </c>
      <c r="G388" s="9" t="s">
        <v>163</v>
      </c>
      <c r="H388" s="10" t="s">
        <v>4</v>
      </c>
      <c r="I388" s="10" t="s">
        <v>1807</v>
      </c>
      <c r="J388" s="11">
        <v>164844.43288591999</v>
      </c>
      <c r="K388" s="11">
        <v>164844.43288591999</v>
      </c>
      <c r="L388" s="11">
        <v>0</v>
      </c>
      <c r="M388" s="11">
        <v>2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  <c r="U388" s="11">
        <v>1269.1390233111981</v>
      </c>
      <c r="V388" s="11">
        <v>0</v>
      </c>
      <c r="W388" s="11">
        <v>45408.805314575984</v>
      </c>
      <c r="X388" s="11">
        <v>0</v>
      </c>
      <c r="Y388" s="11">
        <v>286.23459131142459</v>
      </c>
      <c r="Z388" s="11">
        <v>12318.563277740854</v>
      </c>
      <c r="AA388" s="9" t="s">
        <v>6</v>
      </c>
      <c r="AB388" s="9" t="s">
        <v>96</v>
      </c>
      <c r="AC388" s="9" t="s">
        <v>155</v>
      </c>
      <c r="AD388" s="9" t="s">
        <v>192</v>
      </c>
      <c r="AE388" s="9" t="s">
        <v>275</v>
      </c>
      <c r="AF388" s="9" t="s">
        <v>6</v>
      </c>
      <c r="AG388" s="9" t="s">
        <v>96</v>
      </c>
      <c r="AH388" s="9" t="s">
        <v>118</v>
      </c>
      <c r="AI388" s="9" t="s">
        <v>192</v>
      </c>
      <c r="AJ388" s="9" t="s">
        <v>141</v>
      </c>
      <c r="AK388" s="12">
        <v>2.3575048172069828E-2</v>
      </c>
      <c r="AL388" s="12">
        <v>0</v>
      </c>
      <c r="AM388" s="12">
        <v>0.27550000000000002</v>
      </c>
      <c r="AN388" s="12">
        <v>0</v>
      </c>
      <c r="AO388" s="12">
        <v>1.4241140580716783E-3</v>
      </c>
      <c r="AP388" s="12">
        <v>0.125</v>
      </c>
      <c r="AQ388" s="12">
        <v>0</v>
      </c>
      <c r="AR388" s="12">
        <v>0.18984375000000003</v>
      </c>
      <c r="AS388" s="12">
        <v>0</v>
      </c>
      <c r="AT388" s="12">
        <v>7.4999999999999997E-3</v>
      </c>
      <c r="AU388" s="11">
        <v>3886.2154461830955</v>
      </c>
      <c r="AV388" s="11">
        <v>0</v>
      </c>
      <c r="AW388" s="11">
        <v>45414.641260070959</v>
      </c>
      <c r="AX388" s="11">
        <v>0</v>
      </c>
      <c r="AY388" s="11">
        <v>234.75727426769194</v>
      </c>
      <c r="AZ388" s="11">
        <v>20605.554110739999</v>
      </c>
      <c r="BA388" s="11">
        <v>0</v>
      </c>
      <c r="BB388" s="11">
        <v>31294.685305686377</v>
      </c>
      <c r="BC388" s="11">
        <v>0</v>
      </c>
      <c r="BD388" s="11">
        <v>1236.3332466443999</v>
      </c>
    </row>
    <row r="389" spans="1:56" x14ac:dyDescent="0.25">
      <c r="A389" s="9" t="s">
        <v>2</v>
      </c>
      <c r="B389" s="9" t="s">
        <v>57</v>
      </c>
      <c r="C389" s="9" t="s">
        <v>57</v>
      </c>
      <c r="D389" s="9" t="e">
        <f>IF(C389="United States",#REF!, "")</f>
        <v>#REF!</v>
      </c>
      <c r="E389" s="9" t="s">
        <v>115</v>
      </c>
      <c r="F389" s="9" t="s">
        <v>634</v>
      </c>
      <c r="G389" s="9" t="s">
        <v>163</v>
      </c>
      <c r="H389" s="10" t="s">
        <v>4</v>
      </c>
      <c r="I389" s="10" t="s">
        <v>1783</v>
      </c>
      <c r="J389" s="11">
        <v>82749.763693419998</v>
      </c>
      <c r="K389" s="11">
        <v>82749.763693419998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637.09130138340117</v>
      </c>
      <c r="V389" s="11">
        <v>0</v>
      </c>
      <c r="W389" s="11">
        <v>22794.630328717798</v>
      </c>
      <c r="X389" s="11">
        <v>0</v>
      </c>
      <c r="Y389" s="11">
        <v>143.68604615416251</v>
      </c>
      <c r="Z389" s="11">
        <v>1448.0132899420496</v>
      </c>
      <c r="AA389" s="9" t="s">
        <v>6</v>
      </c>
      <c r="AB389" s="9" t="s">
        <v>96</v>
      </c>
      <c r="AC389" s="9" t="s">
        <v>155</v>
      </c>
      <c r="AD389" s="9" t="s">
        <v>192</v>
      </c>
      <c r="AE389" s="9" t="s">
        <v>275</v>
      </c>
      <c r="AF389" s="9" t="s">
        <v>6</v>
      </c>
      <c r="AG389" s="9" t="s">
        <v>96</v>
      </c>
      <c r="AH389" s="9" t="s">
        <v>118</v>
      </c>
      <c r="AI389" s="9" t="s">
        <v>192</v>
      </c>
      <c r="AJ389" s="9" t="s">
        <v>141</v>
      </c>
      <c r="AK389" s="12">
        <v>2.3575048172069828E-2</v>
      </c>
      <c r="AL389" s="12">
        <v>0</v>
      </c>
      <c r="AM389" s="12">
        <v>0.27550000000000002</v>
      </c>
      <c r="AN389" s="12">
        <v>0</v>
      </c>
      <c r="AO389" s="12">
        <v>1.4241140580716783E-3</v>
      </c>
      <c r="AP389" s="12">
        <v>0.125</v>
      </c>
      <c r="AQ389" s="12">
        <v>0</v>
      </c>
      <c r="AR389" s="12">
        <v>0.18984375000000003</v>
      </c>
      <c r="AS389" s="12">
        <v>0</v>
      </c>
      <c r="AT389" s="12">
        <v>7.4999999999999997E-3</v>
      </c>
      <c r="AU389" s="11">
        <v>1950.8296652997715</v>
      </c>
      <c r="AV389" s="11">
        <v>0</v>
      </c>
      <c r="AW389" s="11">
        <v>22797.559897537212</v>
      </c>
      <c r="AX389" s="11">
        <v>0</v>
      </c>
      <c r="AY389" s="11">
        <v>117.84510177790878</v>
      </c>
      <c r="AZ389" s="11">
        <v>10343.7204616775</v>
      </c>
      <c r="BA389" s="11">
        <v>0</v>
      </c>
      <c r="BB389" s="11">
        <v>15709.525451172705</v>
      </c>
      <c r="BC389" s="11">
        <v>0</v>
      </c>
      <c r="BD389" s="11">
        <v>620.62322770064998</v>
      </c>
    </row>
    <row r="390" spans="1:56" x14ac:dyDescent="0.25">
      <c r="A390" s="9" t="s">
        <v>2</v>
      </c>
      <c r="B390" s="9" t="s">
        <v>57</v>
      </c>
      <c r="C390" s="9" t="s">
        <v>57</v>
      </c>
      <c r="D390" s="9" t="e">
        <f>IF(C390="United States",#REF!, "")</f>
        <v>#REF!</v>
      </c>
      <c r="E390" s="9" t="s">
        <v>115</v>
      </c>
      <c r="F390" s="9" t="s">
        <v>1294</v>
      </c>
      <c r="G390" s="9" t="s">
        <v>273</v>
      </c>
      <c r="H390" s="10" t="s">
        <v>4</v>
      </c>
      <c r="I390" s="10" t="s">
        <v>1807</v>
      </c>
      <c r="J390" s="11">
        <v>168905.84209210001</v>
      </c>
      <c r="K390" s="11">
        <v>168905.84209210001</v>
      </c>
      <c r="L390" s="11">
        <v>0</v>
      </c>
      <c r="M390" s="11">
        <v>0</v>
      </c>
      <c r="N390" s="11">
        <v>0</v>
      </c>
      <c r="O390" s="11">
        <v>1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1300.4078555244496</v>
      </c>
      <c r="V390" s="11">
        <v>0</v>
      </c>
      <c r="W390" s="11">
        <v>46527.579765842318</v>
      </c>
      <c r="X390" s="11">
        <v>0</v>
      </c>
      <c r="Y390" s="11">
        <v>293.28679067252716</v>
      </c>
      <c r="Z390" s="11">
        <v>2955.6326590170283</v>
      </c>
      <c r="AA390" s="9" t="s">
        <v>6</v>
      </c>
      <c r="AB390" s="9" t="s">
        <v>96</v>
      </c>
      <c r="AC390" s="9" t="s">
        <v>155</v>
      </c>
      <c r="AD390" s="9" t="s">
        <v>192</v>
      </c>
      <c r="AE390" s="9" t="s">
        <v>275</v>
      </c>
      <c r="AF390" s="9" t="s">
        <v>6</v>
      </c>
      <c r="AG390" s="9" t="s">
        <v>96</v>
      </c>
      <c r="AH390" s="9" t="s">
        <v>118</v>
      </c>
      <c r="AI390" s="9" t="s">
        <v>192</v>
      </c>
      <c r="AJ390" s="9" t="s">
        <v>141</v>
      </c>
      <c r="AK390" s="12">
        <v>2.3575048172069828E-2</v>
      </c>
      <c r="AL390" s="12">
        <v>0</v>
      </c>
      <c r="AM390" s="12">
        <v>0.27550000000000002</v>
      </c>
      <c r="AN390" s="12">
        <v>0</v>
      </c>
      <c r="AO390" s="12">
        <v>1.4241140580716783E-3</v>
      </c>
      <c r="AP390" s="12">
        <v>0.125</v>
      </c>
      <c r="AQ390" s="12">
        <v>0</v>
      </c>
      <c r="AR390" s="12">
        <v>0.18984375000000003</v>
      </c>
      <c r="AS390" s="12">
        <v>0</v>
      </c>
      <c r="AT390" s="12">
        <v>7.4999999999999997E-3</v>
      </c>
      <c r="AU390" s="11">
        <v>3981.9633638652772</v>
      </c>
      <c r="AV390" s="11">
        <v>0</v>
      </c>
      <c r="AW390" s="11">
        <v>46533.559496373557</v>
      </c>
      <c r="AX390" s="11">
        <v>0</v>
      </c>
      <c r="AY390" s="11">
        <v>240.54118421379462</v>
      </c>
      <c r="AZ390" s="11">
        <v>21113.230261512501</v>
      </c>
      <c r="BA390" s="11">
        <v>0</v>
      </c>
      <c r="BB390" s="11">
        <v>32065.718459672116</v>
      </c>
      <c r="BC390" s="11">
        <v>0</v>
      </c>
      <c r="BD390" s="11">
        <v>1266.7938156907501</v>
      </c>
    </row>
    <row r="391" spans="1:56" x14ac:dyDescent="0.25">
      <c r="A391" s="9" t="s">
        <v>2</v>
      </c>
      <c r="B391" s="9" t="s">
        <v>57</v>
      </c>
      <c r="C391" s="9" t="s">
        <v>57</v>
      </c>
      <c r="D391" s="9" t="e">
        <f>IF(C391="United States",#REF!, "")</f>
        <v>#REF!</v>
      </c>
      <c r="E391" s="9" t="s">
        <v>115</v>
      </c>
      <c r="F391" s="9" t="s">
        <v>636</v>
      </c>
      <c r="G391" s="9" t="s">
        <v>163</v>
      </c>
      <c r="H391" s="10" t="s">
        <v>4</v>
      </c>
      <c r="I391" s="10" t="s">
        <v>1783</v>
      </c>
      <c r="J391" s="11">
        <v>482436.27995274001</v>
      </c>
      <c r="K391" s="11">
        <v>482436.27995274001</v>
      </c>
      <c r="L391" s="11">
        <v>0</v>
      </c>
      <c r="M391" s="11">
        <v>0</v>
      </c>
      <c r="N391" s="11">
        <v>0</v>
      </c>
      <c r="O391" s="11">
        <v>0</v>
      </c>
      <c r="P391" s="11">
        <v>0</v>
      </c>
      <c r="Q391" s="11">
        <v>0</v>
      </c>
      <c r="R391" s="11">
        <v>1</v>
      </c>
      <c r="S391" s="11">
        <v>0</v>
      </c>
      <c r="T391" s="11">
        <v>0</v>
      </c>
      <c r="U391" s="11">
        <v>3714.4618515999287</v>
      </c>
      <c r="V391" s="11">
        <v>0</v>
      </c>
      <c r="W391" s="11">
        <v>435701.55121624091</v>
      </c>
      <c r="X391" s="11">
        <v>25856.513668280022</v>
      </c>
      <c r="Y391" s="11">
        <v>1774.0358861267669</v>
      </c>
      <c r="Z391" s="11">
        <v>80183.787956001586</v>
      </c>
      <c r="AA391" s="9" t="s">
        <v>6</v>
      </c>
      <c r="AB391" s="9" t="s">
        <v>96</v>
      </c>
      <c r="AC391" s="9" t="s">
        <v>149</v>
      </c>
      <c r="AD391" s="9" t="s">
        <v>246</v>
      </c>
      <c r="AE391" s="9" t="s">
        <v>280</v>
      </c>
      <c r="AF391" s="9" t="s">
        <v>6</v>
      </c>
      <c r="AG391" s="9" t="s">
        <v>96</v>
      </c>
      <c r="AH391" s="9" t="s">
        <v>121</v>
      </c>
      <c r="AI391" s="9" t="s">
        <v>124</v>
      </c>
      <c r="AJ391" s="9" t="s">
        <v>141</v>
      </c>
      <c r="AK391" s="12">
        <v>2.3575048172069828E-2</v>
      </c>
      <c r="AL391" s="12">
        <v>0</v>
      </c>
      <c r="AM391" s="12">
        <v>0.9032</v>
      </c>
      <c r="AN391" s="12">
        <v>5.3600000000000002E-2</v>
      </c>
      <c r="AO391" s="12">
        <v>3.0157709465047301E-3</v>
      </c>
      <c r="AP391" s="12">
        <v>0.125</v>
      </c>
      <c r="AQ391" s="12">
        <v>0</v>
      </c>
      <c r="AR391" s="12">
        <v>0.33750000000000002</v>
      </c>
      <c r="AS391" s="12">
        <v>5.5E-2</v>
      </c>
      <c r="AT391" s="12">
        <v>7.4999999999999997E-3</v>
      </c>
      <c r="AU391" s="11">
        <v>11373.45853984001</v>
      </c>
      <c r="AV391" s="11">
        <v>0</v>
      </c>
      <c r="AW391" s="11">
        <v>435736.44805331476</v>
      </c>
      <c r="AX391" s="11">
        <v>25858.584605466865</v>
      </c>
      <c r="AY391" s="11">
        <v>1454.9173166212956</v>
      </c>
      <c r="AZ391" s="11">
        <v>60304.534994092501</v>
      </c>
      <c r="BA391" s="11">
        <v>0</v>
      </c>
      <c r="BB391" s="11">
        <v>162822.24448404976</v>
      </c>
      <c r="BC391" s="11">
        <v>26533.9953974007</v>
      </c>
      <c r="BD391" s="11">
        <v>3618.27209964555</v>
      </c>
    </row>
    <row r="392" spans="1:56" x14ac:dyDescent="0.25">
      <c r="A392" s="9" t="s">
        <v>2</v>
      </c>
      <c r="B392" s="9" t="s">
        <v>57</v>
      </c>
      <c r="C392" s="9" t="s">
        <v>57</v>
      </c>
      <c r="D392" s="9" t="e">
        <f>IF(C392="United States",#REF!, "")</f>
        <v>#REF!</v>
      </c>
      <c r="E392" s="9" t="s">
        <v>82</v>
      </c>
      <c r="F392" s="9" t="s">
        <v>1628</v>
      </c>
      <c r="G392" s="9" t="s">
        <v>255</v>
      </c>
      <c r="H392" s="10" t="s">
        <v>4</v>
      </c>
      <c r="I392" s="10" t="s">
        <v>1783</v>
      </c>
      <c r="J392" s="11">
        <v>2105931.6403000001</v>
      </c>
      <c r="K392" s="11">
        <v>2105931.6403000001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3</v>
      </c>
      <c r="S392" s="11">
        <v>0</v>
      </c>
      <c r="T392" s="11">
        <v>0</v>
      </c>
      <c r="U392" s="11">
        <v>16214.298855254605</v>
      </c>
      <c r="V392" s="11">
        <v>0</v>
      </c>
      <c r="W392" s="11">
        <v>1901916.1981903841</v>
      </c>
      <c r="X392" s="11">
        <v>0</v>
      </c>
      <c r="Y392" s="11">
        <v>7743.9880087114088</v>
      </c>
      <c r="Z392" s="11">
        <v>328035.55834097578</v>
      </c>
      <c r="AA392" s="9" t="s">
        <v>6</v>
      </c>
      <c r="AB392" s="9" t="s">
        <v>96</v>
      </c>
      <c r="AC392" s="9" t="s">
        <v>149</v>
      </c>
      <c r="AD392" s="9" t="s">
        <v>192</v>
      </c>
      <c r="AE392" s="9" t="s">
        <v>280</v>
      </c>
      <c r="AF392" s="9" t="s">
        <v>13</v>
      </c>
      <c r="AG392" s="9" t="s">
        <v>96</v>
      </c>
      <c r="AH392" s="9" t="s">
        <v>121</v>
      </c>
      <c r="AI392" s="9" t="s">
        <v>192</v>
      </c>
      <c r="AJ392" s="9" t="s">
        <v>141</v>
      </c>
      <c r="AK392" s="12">
        <v>2.3575048172069828E-2</v>
      </c>
      <c r="AL392" s="12">
        <v>0</v>
      </c>
      <c r="AM392" s="12">
        <v>0.9032</v>
      </c>
      <c r="AN392" s="12">
        <v>0</v>
      </c>
      <c r="AO392" s="12">
        <v>3.0157709465047301E-3</v>
      </c>
      <c r="AP392" s="12">
        <v>7.4999999999999997E-2</v>
      </c>
      <c r="AQ392" s="12">
        <v>0</v>
      </c>
      <c r="AR392" s="12">
        <v>0.33750000000000002</v>
      </c>
      <c r="AS392" s="12">
        <v>0</v>
      </c>
      <c r="AT392" s="12">
        <v>7.4999999999999997E-3</v>
      </c>
      <c r="AU392" s="11">
        <v>49647.43986715853</v>
      </c>
      <c r="AV392" s="11">
        <v>0</v>
      </c>
      <c r="AW392" s="11">
        <v>1902077.4575189601</v>
      </c>
      <c r="AX392" s="11">
        <v>0</v>
      </c>
      <c r="AY392" s="11">
        <v>6351.0074561417905</v>
      </c>
      <c r="AZ392" s="11">
        <v>157944.87302249999</v>
      </c>
      <c r="BA392" s="11">
        <v>0</v>
      </c>
      <c r="BB392" s="11">
        <v>710751.92860125005</v>
      </c>
      <c r="BC392" s="11">
        <v>0</v>
      </c>
      <c r="BD392" s="11">
        <v>15794.48730225</v>
      </c>
    </row>
    <row r="393" spans="1:56" x14ac:dyDescent="0.25">
      <c r="A393" s="9" t="s">
        <v>2</v>
      </c>
      <c r="B393" s="9" t="s">
        <v>57</v>
      </c>
      <c r="C393" s="9" t="s">
        <v>57</v>
      </c>
      <c r="D393" s="9" t="e">
        <f>IF(C393="United States",#REF!, "")</f>
        <v>#REF!</v>
      </c>
      <c r="E393" s="9" t="s">
        <v>115</v>
      </c>
      <c r="F393" s="9" t="s">
        <v>1296</v>
      </c>
      <c r="G393" s="9" t="s">
        <v>273</v>
      </c>
      <c r="H393" s="10" t="s">
        <v>4</v>
      </c>
      <c r="I393" s="10" t="s">
        <v>1783</v>
      </c>
      <c r="J393" s="11">
        <v>240008.76996449998</v>
      </c>
      <c r="K393" s="11">
        <v>240008.76996449998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  <c r="U393" s="11">
        <v>1847.9108483939606</v>
      </c>
      <c r="V393" s="11">
        <v>0</v>
      </c>
      <c r="W393" s="11">
        <v>216757.54263239287</v>
      </c>
      <c r="X393" s="11">
        <v>0</v>
      </c>
      <c r="Y393" s="11">
        <v>882.56665174843602</v>
      </c>
      <c r="Z393" s="11">
        <v>43998.773586179945</v>
      </c>
      <c r="AA393" s="9" t="s">
        <v>6</v>
      </c>
      <c r="AB393" s="9" t="s">
        <v>96</v>
      </c>
      <c r="AC393" s="9" t="s">
        <v>149</v>
      </c>
      <c r="AD393" s="9" t="s">
        <v>192</v>
      </c>
      <c r="AE393" s="9" t="s">
        <v>280</v>
      </c>
      <c r="AF393" s="9" t="s">
        <v>6</v>
      </c>
      <c r="AG393" s="9" t="s">
        <v>96</v>
      </c>
      <c r="AH393" s="9" t="s">
        <v>121</v>
      </c>
      <c r="AI393" s="9" t="s">
        <v>192</v>
      </c>
      <c r="AJ393" s="9" t="s">
        <v>141</v>
      </c>
      <c r="AK393" s="12">
        <v>2.3575048172069828E-2</v>
      </c>
      <c r="AL393" s="12">
        <v>0</v>
      </c>
      <c r="AM393" s="12">
        <v>0.9032</v>
      </c>
      <c r="AN393" s="12">
        <v>0</v>
      </c>
      <c r="AO393" s="12">
        <v>3.0157709465047301E-3</v>
      </c>
      <c r="AP393" s="12">
        <v>0.125</v>
      </c>
      <c r="AQ393" s="12">
        <v>0</v>
      </c>
      <c r="AR393" s="12">
        <v>0.33750000000000002</v>
      </c>
      <c r="AS393" s="12">
        <v>0</v>
      </c>
      <c r="AT393" s="12">
        <v>7.4999999999999997E-3</v>
      </c>
      <c r="AU393" s="11">
        <v>5658.2183136323129</v>
      </c>
      <c r="AV393" s="11">
        <v>0</v>
      </c>
      <c r="AW393" s="11">
        <v>216775.92103193639</v>
      </c>
      <c r="AX393" s="11">
        <v>0</v>
      </c>
      <c r="AY393" s="11">
        <v>723.81147536527612</v>
      </c>
      <c r="AZ393" s="11">
        <v>30001.096245562498</v>
      </c>
      <c r="BA393" s="11">
        <v>0</v>
      </c>
      <c r="BB393" s="11">
        <v>81002.959863018754</v>
      </c>
      <c r="BC393" s="11">
        <v>0</v>
      </c>
      <c r="BD393" s="11">
        <v>1800.0657747337498</v>
      </c>
    </row>
    <row r="394" spans="1:56" x14ac:dyDescent="0.25">
      <c r="A394" s="9" t="s">
        <v>2</v>
      </c>
      <c r="B394" s="9" t="s">
        <v>57</v>
      </c>
      <c r="C394" s="9" t="s">
        <v>57</v>
      </c>
      <c r="D394" s="9" t="e">
        <f>IF(C394="United States",#REF!, "")</f>
        <v>#REF!</v>
      </c>
      <c r="E394" s="9" t="s">
        <v>115</v>
      </c>
      <c r="F394" s="9" t="s">
        <v>440</v>
      </c>
      <c r="G394" s="9" t="s">
        <v>163</v>
      </c>
      <c r="H394" s="10" t="s">
        <v>4</v>
      </c>
      <c r="I394" s="10" t="s">
        <v>1783</v>
      </c>
      <c r="J394" s="11">
        <v>162363.89323654494</v>
      </c>
      <c r="K394" s="11">
        <v>176362.8909</v>
      </c>
      <c r="L394" s="11">
        <v>0</v>
      </c>
      <c r="M394" s="11">
        <v>1</v>
      </c>
      <c r="N394" s="11">
        <v>0</v>
      </c>
      <c r="O394" s="11">
        <v>0</v>
      </c>
      <c r="P394" s="11">
        <v>0</v>
      </c>
      <c r="Q394" s="11">
        <v>0</v>
      </c>
      <c r="R394" s="11">
        <v>0</v>
      </c>
      <c r="S394" s="11">
        <v>0</v>
      </c>
      <c r="T394" s="11">
        <v>0</v>
      </c>
      <c r="U394" s="11">
        <v>1683.1964448520578</v>
      </c>
      <c r="V394" s="11">
        <v>0</v>
      </c>
      <c r="W394" s="11">
        <v>0</v>
      </c>
      <c r="X394" s="11">
        <v>0</v>
      </c>
      <c r="Y394" s="11">
        <v>644.79371502794208</v>
      </c>
      <c r="Z394" s="11">
        <v>846.04806022548019</v>
      </c>
      <c r="AA394" s="9" t="s">
        <v>6</v>
      </c>
      <c r="AB394" s="9" t="s">
        <v>96</v>
      </c>
      <c r="AC394" s="9" t="s">
        <v>96</v>
      </c>
      <c r="AD394" s="9" t="s">
        <v>192</v>
      </c>
      <c r="AE394" s="9" t="s">
        <v>280</v>
      </c>
      <c r="AF394" s="9" t="s">
        <v>6</v>
      </c>
      <c r="AG394" s="9" t="s">
        <v>96</v>
      </c>
      <c r="AH394" s="9" t="s">
        <v>96</v>
      </c>
      <c r="AI394" s="9" t="s">
        <v>192</v>
      </c>
      <c r="AJ394" s="9" t="s">
        <v>141</v>
      </c>
      <c r="AK394" s="12">
        <v>2.3575048172069828E-2</v>
      </c>
      <c r="AL394" s="12">
        <v>0</v>
      </c>
      <c r="AM394" s="12">
        <v>0</v>
      </c>
      <c r="AN394" s="12">
        <v>0</v>
      </c>
      <c r="AO394" s="12">
        <v>3.0157709465047301E-3</v>
      </c>
      <c r="AP394" s="12">
        <v>0.125</v>
      </c>
      <c r="AQ394" s="12">
        <v>0</v>
      </c>
      <c r="AR394" s="12">
        <v>0</v>
      </c>
      <c r="AS394" s="12">
        <v>0</v>
      </c>
      <c r="AT394" s="12">
        <v>7.4999999999999997E-3</v>
      </c>
      <c r="AU394" s="11">
        <v>3827.7366044563496</v>
      </c>
      <c r="AV394" s="11">
        <v>0</v>
      </c>
      <c r="AW394" s="11">
        <v>0</v>
      </c>
      <c r="AX394" s="11">
        <v>0</v>
      </c>
      <c r="AY394" s="11">
        <v>489.65231198416808</v>
      </c>
      <c r="AZ394" s="11">
        <v>20295.486654568118</v>
      </c>
      <c r="BA394" s="11">
        <v>0</v>
      </c>
      <c r="BB394" s="11">
        <v>0</v>
      </c>
      <c r="BC394" s="11">
        <v>0</v>
      </c>
      <c r="BD394" s="11">
        <v>1217.729199274087</v>
      </c>
    </row>
    <row r="395" spans="1:56" x14ac:dyDescent="0.25">
      <c r="A395" s="9" t="s">
        <v>2</v>
      </c>
      <c r="B395" s="9" t="s">
        <v>57</v>
      </c>
      <c r="C395" s="9" t="s">
        <v>57</v>
      </c>
      <c r="D395" s="9" t="e">
        <f>IF(C395="United States",#REF!, "")</f>
        <v>#REF!</v>
      </c>
      <c r="E395" s="9" t="s">
        <v>115</v>
      </c>
      <c r="F395" s="9" t="s">
        <v>1412</v>
      </c>
      <c r="G395" s="9" t="s">
        <v>284</v>
      </c>
      <c r="H395" s="10" t="s">
        <v>4</v>
      </c>
      <c r="I395" s="10" t="s">
        <v>1807</v>
      </c>
      <c r="J395" s="11">
        <v>132179.08541586</v>
      </c>
      <c r="K395" s="11">
        <v>132179.08541586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  <c r="U395" s="11">
        <v>1261.5089575840695</v>
      </c>
      <c r="V395" s="11">
        <v>0</v>
      </c>
      <c r="W395" s="11">
        <v>0</v>
      </c>
      <c r="X395" s="11">
        <v>0</v>
      </c>
      <c r="Y395" s="11">
        <v>483.25496990528217</v>
      </c>
      <c r="Z395" s="11">
        <v>634.08950855696366</v>
      </c>
      <c r="AA395" s="9" t="s">
        <v>6</v>
      </c>
      <c r="AB395" s="9" t="s">
        <v>96</v>
      </c>
      <c r="AC395" s="9" t="s">
        <v>96</v>
      </c>
      <c r="AD395" s="9" t="s">
        <v>192</v>
      </c>
      <c r="AE395" s="9" t="s">
        <v>280</v>
      </c>
      <c r="AF395" s="9" t="s">
        <v>6</v>
      </c>
      <c r="AG395" s="9" t="s">
        <v>96</v>
      </c>
      <c r="AH395" s="9" t="s">
        <v>96</v>
      </c>
      <c r="AI395" s="9" t="s">
        <v>192</v>
      </c>
      <c r="AJ395" s="9" t="s">
        <v>141</v>
      </c>
      <c r="AK395" s="12">
        <v>2.3575048172069828E-2</v>
      </c>
      <c r="AL395" s="12">
        <v>0</v>
      </c>
      <c r="AM395" s="12">
        <v>0</v>
      </c>
      <c r="AN395" s="12">
        <v>0</v>
      </c>
      <c r="AO395" s="12">
        <v>3.0157709465047301E-3</v>
      </c>
      <c r="AP395" s="12">
        <v>0.125</v>
      </c>
      <c r="AQ395" s="12">
        <v>0</v>
      </c>
      <c r="AR395" s="12">
        <v>0</v>
      </c>
      <c r="AS395" s="12">
        <v>0</v>
      </c>
      <c r="AT395" s="12">
        <v>7.4999999999999997E-3</v>
      </c>
      <c r="AU395" s="11">
        <v>3116.1283060190322</v>
      </c>
      <c r="AV395" s="11">
        <v>0</v>
      </c>
      <c r="AW395" s="11">
        <v>0</v>
      </c>
      <c r="AX395" s="11">
        <v>0</v>
      </c>
      <c r="AY395" s="11">
        <v>398.62184553271766</v>
      </c>
      <c r="AZ395" s="11">
        <v>16522.3856769825</v>
      </c>
      <c r="BA395" s="11">
        <v>0</v>
      </c>
      <c r="BB395" s="11">
        <v>0</v>
      </c>
      <c r="BC395" s="11">
        <v>0</v>
      </c>
      <c r="BD395" s="11">
        <v>991.34314061894997</v>
      </c>
    </row>
    <row r="396" spans="1:56" x14ac:dyDescent="0.25">
      <c r="A396" s="9" t="s">
        <v>2</v>
      </c>
      <c r="B396" s="9" t="s">
        <v>57</v>
      </c>
      <c r="C396" s="9" t="s">
        <v>57</v>
      </c>
      <c r="D396" s="9" t="e">
        <f>IF(C396="United States",#REF!, "")</f>
        <v>#REF!</v>
      </c>
      <c r="E396" s="9" t="s">
        <v>82</v>
      </c>
      <c r="F396" s="9" t="s">
        <v>1176</v>
      </c>
      <c r="G396" s="9" t="s">
        <v>269</v>
      </c>
      <c r="H396" s="10" t="s">
        <v>4</v>
      </c>
      <c r="I396" s="10" t="s">
        <v>1783</v>
      </c>
      <c r="J396" s="11">
        <v>1904719.3241800002</v>
      </c>
      <c r="K396" s="11">
        <v>1904719.3241799998</v>
      </c>
      <c r="L396" s="11">
        <v>0</v>
      </c>
      <c r="M396" s="11">
        <v>0</v>
      </c>
      <c r="N396" s="11">
        <v>0</v>
      </c>
      <c r="O396" s="11">
        <v>0</v>
      </c>
      <c r="P396" s="11">
        <v>0</v>
      </c>
      <c r="Q396" s="11">
        <v>0</v>
      </c>
      <c r="R396" s="11">
        <v>0</v>
      </c>
      <c r="S396" s="11">
        <v>0</v>
      </c>
      <c r="T396" s="11">
        <v>0</v>
      </c>
      <c r="U396" s="11">
        <v>14586.175498744537</v>
      </c>
      <c r="V396" s="11">
        <v>0</v>
      </c>
      <c r="W396" s="11">
        <v>0</v>
      </c>
      <c r="X396" s="11">
        <v>101534.93593931264</v>
      </c>
      <c r="Y396" s="11">
        <v>40637.288941956816</v>
      </c>
      <c r="Z396" s="11">
        <v>16029.298802989506</v>
      </c>
      <c r="AA396" s="9" t="s">
        <v>6</v>
      </c>
      <c r="AB396" s="9" t="s">
        <v>96</v>
      </c>
      <c r="AC396" s="9" t="s">
        <v>96</v>
      </c>
      <c r="AD396" s="9" t="s">
        <v>246</v>
      </c>
      <c r="AE396" s="9" t="s">
        <v>271</v>
      </c>
      <c r="AF396" s="9" t="s">
        <v>13</v>
      </c>
      <c r="AG396" s="9" t="s">
        <v>96</v>
      </c>
      <c r="AH396" s="9" t="s">
        <v>96</v>
      </c>
      <c r="AI396" s="9" t="s">
        <v>124</v>
      </c>
      <c r="AJ396" s="9" t="s">
        <v>141</v>
      </c>
      <c r="AK396" s="12">
        <v>2.3575048172069828E-2</v>
      </c>
      <c r="AL396" s="12">
        <v>0</v>
      </c>
      <c r="AM396" s="12">
        <v>0</v>
      </c>
      <c r="AN396" s="12">
        <v>5.3600000000000002E-2</v>
      </c>
      <c r="AO396" s="12">
        <v>1.7591997187944262E-2</v>
      </c>
      <c r="AP396" s="12">
        <v>7.4999999999999997E-2</v>
      </c>
      <c r="AQ396" s="12">
        <v>0</v>
      </c>
      <c r="AR396" s="12">
        <v>0</v>
      </c>
      <c r="AS396" s="12">
        <v>5.5E-2</v>
      </c>
      <c r="AT396" s="12">
        <v>7.4999999999999997E-3</v>
      </c>
      <c r="AU396" s="11">
        <v>44903.849821815791</v>
      </c>
      <c r="AV396" s="11">
        <v>0</v>
      </c>
      <c r="AW396" s="11">
        <v>0</v>
      </c>
      <c r="AX396" s="11">
        <v>102092.95577604801</v>
      </c>
      <c r="AY396" s="11">
        <v>33507.816994797657</v>
      </c>
      <c r="AZ396" s="11">
        <v>142853.94931350002</v>
      </c>
      <c r="BA396" s="11">
        <v>0</v>
      </c>
      <c r="BB396" s="11">
        <v>0</v>
      </c>
      <c r="BC396" s="11">
        <v>104759.56282990001</v>
      </c>
      <c r="BD396" s="11">
        <v>14285.394931350002</v>
      </c>
    </row>
    <row r="397" spans="1:56" x14ac:dyDescent="0.25">
      <c r="A397" s="9" t="s">
        <v>9</v>
      </c>
      <c r="B397" s="9" t="s">
        <v>57</v>
      </c>
      <c r="C397" s="9" t="s">
        <v>57</v>
      </c>
      <c r="D397" s="9" t="e">
        <f>IF(C397="United States",#REF!, "")</f>
        <v>#REF!</v>
      </c>
      <c r="E397" s="9" t="s">
        <v>98</v>
      </c>
      <c r="F397" s="9" t="s">
        <v>1094</v>
      </c>
      <c r="G397" s="9" t="s">
        <v>153</v>
      </c>
      <c r="H397" s="10" t="s">
        <v>4</v>
      </c>
      <c r="I397" s="10" t="s">
        <v>1807</v>
      </c>
      <c r="J397" s="11">
        <v>32875.82</v>
      </c>
      <c r="K397" s="11">
        <v>32875.82</v>
      </c>
      <c r="L397" s="11">
        <v>0</v>
      </c>
      <c r="M397" s="11">
        <v>0</v>
      </c>
      <c r="N397" s="11">
        <v>0</v>
      </c>
      <c r="O397" s="11">
        <v>0</v>
      </c>
      <c r="P397" s="11">
        <v>0</v>
      </c>
      <c r="Q397" s="11">
        <v>0</v>
      </c>
      <c r="R397" s="11">
        <v>0</v>
      </c>
      <c r="S397" s="11">
        <v>0</v>
      </c>
      <c r="T397" s="11">
        <v>0</v>
      </c>
      <c r="U397" s="11">
        <v>1023.3378645737828</v>
      </c>
      <c r="V397" s="11">
        <v>0</v>
      </c>
      <c r="W397" s="11">
        <v>0</v>
      </c>
      <c r="X397" s="11">
        <v>0</v>
      </c>
      <c r="Y397" s="11">
        <v>88.857213963914305</v>
      </c>
      <c r="Z397" s="11">
        <v>264.19092146230309</v>
      </c>
      <c r="AA397" s="9" t="s">
        <v>31</v>
      </c>
      <c r="AB397" s="9" t="s">
        <v>96</v>
      </c>
      <c r="AC397" s="9" t="s">
        <v>96</v>
      </c>
      <c r="AD397" s="9" t="s">
        <v>192</v>
      </c>
      <c r="AE397" s="9" t="s">
        <v>275</v>
      </c>
      <c r="AF397" s="9" t="s">
        <v>31</v>
      </c>
      <c r="AG397" s="9" t="s">
        <v>96</v>
      </c>
      <c r="AH397" s="9" t="s">
        <v>96</v>
      </c>
      <c r="AI397" s="9" t="s">
        <v>192</v>
      </c>
      <c r="AJ397" s="9" t="s">
        <v>141</v>
      </c>
      <c r="AK397" s="12">
        <v>9.8229367383624283E-2</v>
      </c>
      <c r="AL397" s="12">
        <v>0</v>
      </c>
      <c r="AM397" s="12">
        <v>0</v>
      </c>
      <c r="AN397" s="12">
        <v>0</v>
      </c>
      <c r="AO397" s="12">
        <v>1.4241140580716783E-3</v>
      </c>
      <c r="AP397" s="12">
        <v>7.4999999999999997E-2</v>
      </c>
      <c r="AQ397" s="12">
        <v>0</v>
      </c>
      <c r="AR397" s="12">
        <v>0</v>
      </c>
      <c r="AS397" s="12">
        <v>0</v>
      </c>
      <c r="AT397" s="12">
        <v>7.4999999999999997E-3</v>
      </c>
      <c r="AU397" s="11">
        <v>3229.3710008179028</v>
      </c>
      <c r="AV397" s="11">
        <v>0</v>
      </c>
      <c r="AW397" s="11">
        <v>0</v>
      </c>
      <c r="AX397" s="11">
        <v>0</v>
      </c>
      <c r="AY397" s="11">
        <v>46.818917432634045</v>
      </c>
      <c r="AZ397" s="11">
        <v>2465.6864999999998</v>
      </c>
      <c r="BA397" s="11">
        <v>0</v>
      </c>
      <c r="BB397" s="11">
        <v>0</v>
      </c>
      <c r="BC397" s="11">
        <v>0</v>
      </c>
      <c r="BD397" s="11">
        <v>246.56864999999999</v>
      </c>
    </row>
    <row r="398" spans="1:56" x14ac:dyDescent="0.25">
      <c r="A398" s="9" t="s">
        <v>9</v>
      </c>
      <c r="B398" s="9" t="s">
        <v>57</v>
      </c>
      <c r="C398" s="9" t="s">
        <v>57</v>
      </c>
      <c r="D398" s="9" t="e">
        <f>IF(C398="United States",#REF!, "")</f>
        <v>#REF!</v>
      </c>
      <c r="E398" s="9" t="s">
        <v>98</v>
      </c>
      <c r="F398" s="9" t="s">
        <v>1096</v>
      </c>
      <c r="G398" s="9" t="s">
        <v>153</v>
      </c>
      <c r="H398" s="10" t="s">
        <v>4</v>
      </c>
      <c r="I398" s="10" t="s">
        <v>1783</v>
      </c>
      <c r="J398" s="11">
        <v>940291.54</v>
      </c>
      <c r="K398" s="11">
        <v>940291.54</v>
      </c>
      <c r="L398" s="11">
        <v>0</v>
      </c>
      <c r="M398" s="11">
        <v>0</v>
      </c>
      <c r="N398" s="11">
        <v>0</v>
      </c>
      <c r="O398" s="11">
        <v>0</v>
      </c>
      <c r="P398" s="11">
        <v>0</v>
      </c>
      <c r="Q398" s="11">
        <v>0</v>
      </c>
      <c r="R398" s="11">
        <v>0</v>
      </c>
      <c r="S398" s="11">
        <v>0</v>
      </c>
      <c r="T398" s="11">
        <v>0</v>
      </c>
      <c r="U398" s="11">
        <v>31290.506180744982</v>
      </c>
      <c r="V398" s="11">
        <v>0</v>
      </c>
      <c r="W398" s="11">
        <v>0</v>
      </c>
      <c r="X398" s="11">
        <v>0</v>
      </c>
      <c r="Y398" s="11">
        <v>2716.9787212942251</v>
      </c>
      <c r="Z398" s="11">
        <v>8078.1410979607972</v>
      </c>
      <c r="AA398" s="9" t="s">
        <v>31</v>
      </c>
      <c r="AB398" s="9" t="s">
        <v>96</v>
      </c>
      <c r="AC398" s="9" t="s">
        <v>96</v>
      </c>
      <c r="AD398" s="9" t="s">
        <v>192</v>
      </c>
      <c r="AE398" s="9" t="s">
        <v>275</v>
      </c>
      <c r="AF398" s="9" t="s">
        <v>31</v>
      </c>
      <c r="AG398" s="9" t="s">
        <v>96</v>
      </c>
      <c r="AH398" s="9" t="s">
        <v>96</v>
      </c>
      <c r="AI398" s="9" t="s">
        <v>192</v>
      </c>
      <c r="AJ398" s="9" t="s">
        <v>141</v>
      </c>
      <c r="AK398" s="12">
        <v>9.8229367383624283E-2</v>
      </c>
      <c r="AL398" s="12">
        <v>0</v>
      </c>
      <c r="AM398" s="12">
        <v>0</v>
      </c>
      <c r="AN398" s="12">
        <v>0</v>
      </c>
      <c r="AO398" s="12">
        <v>1.4241140580716783E-3</v>
      </c>
      <c r="AP398" s="12">
        <v>7.4999999999999997E-2</v>
      </c>
      <c r="AQ398" s="12">
        <v>0</v>
      </c>
      <c r="AR398" s="12">
        <v>0</v>
      </c>
      <c r="AS398" s="12">
        <v>0</v>
      </c>
      <c r="AT398" s="12">
        <v>7.4999999999999997E-3</v>
      </c>
      <c r="AU398" s="11">
        <v>92364.243130373856</v>
      </c>
      <c r="AV398" s="11">
        <v>0</v>
      </c>
      <c r="AW398" s="11">
        <v>0</v>
      </c>
      <c r="AX398" s="11">
        <v>0</v>
      </c>
      <c r="AY398" s="11">
        <v>1339.0824007998679</v>
      </c>
      <c r="AZ398" s="11">
        <v>70521.8655</v>
      </c>
      <c r="BA398" s="11">
        <v>0</v>
      </c>
      <c r="BB398" s="11">
        <v>0</v>
      </c>
      <c r="BC398" s="11">
        <v>0</v>
      </c>
      <c r="BD398" s="11">
        <v>7052.1865500000004</v>
      </c>
    </row>
    <row r="399" spans="1:56" x14ac:dyDescent="0.25">
      <c r="A399" s="9" t="s">
        <v>2</v>
      </c>
      <c r="B399" s="9" t="s">
        <v>57</v>
      </c>
      <c r="C399" s="9" t="s">
        <v>57</v>
      </c>
      <c r="D399" s="9" t="e">
        <f>IF(C399="United States",#REF!, "")</f>
        <v>#REF!</v>
      </c>
      <c r="E399" s="9" t="s">
        <v>115</v>
      </c>
      <c r="F399" s="9" t="s">
        <v>442</v>
      </c>
      <c r="G399" s="9" t="s">
        <v>163</v>
      </c>
      <c r="H399" s="10" t="s">
        <v>4</v>
      </c>
      <c r="I399" s="10" t="s">
        <v>1783</v>
      </c>
      <c r="J399" s="11">
        <v>170344.28948861882</v>
      </c>
      <c r="K399" s="11">
        <v>170344.28949999998</v>
      </c>
      <c r="L399" s="11">
        <v>0</v>
      </c>
      <c r="M399" s="11">
        <v>2</v>
      </c>
      <c r="N399" s="11">
        <v>2</v>
      </c>
      <c r="O399" s="11">
        <v>0</v>
      </c>
      <c r="P399" s="11">
        <v>0</v>
      </c>
      <c r="Q399" s="11">
        <v>0</v>
      </c>
      <c r="R399" s="11">
        <v>0</v>
      </c>
      <c r="S399" s="11">
        <v>0</v>
      </c>
      <c r="T399" s="11">
        <v>0</v>
      </c>
      <c r="U399" s="11">
        <v>1625.7552879977754</v>
      </c>
      <c r="V399" s="11">
        <v>0</v>
      </c>
      <c r="W399" s="11">
        <v>0</v>
      </c>
      <c r="X399" s="11">
        <v>0</v>
      </c>
      <c r="Y399" s="11">
        <v>622.78933340222466</v>
      </c>
      <c r="Z399" s="11">
        <v>817.17562558939926</v>
      </c>
      <c r="AA399" s="9" t="s">
        <v>6</v>
      </c>
      <c r="AB399" s="9" t="s">
        <v>96</v>
      </c>
      <c r="AC399" s="9" t="s">
        <v>96</v>
      </c>
      <c r="AD399" s="9" t="s">
        <v>192</v>
      </c>
      <c r="AE399" s="9" t="s">
        <v>280</v>
      </c>
      <c r="AF399" s="9" t="s">
        <v>6</v>
      </c>
      <c r="AG399" s="9" t="s">
        <v>96</v>
      </c>
      <c r="AH399" s="9" t="s">
        <v>96</v>
      </c>
      <c r="AI399" s="9" t="s">
        <v>192</v>
      </c>
      <c r="AJ399" s="9" t="s">
        <v>141</v>
      </c>
      <c r="AK399" s="12">
        <v>2.3575048172069828E-2</v>
      </c>
      <c r="AL399" s="12">
        <v>0</v>
      </c>
      <c r="AM399" s="12">
        <v>0</v>
      </c>
      <c r="AN399" s="12">
        <v>0</v>
      </c>
      <c r="AO399" s="12">
        <v>3.0157709465047301E-3</v>
      </c>
      <c r="AP399" s="12">
        <v>0.125</v>
      </c>
      <c r="AQ399" s="12">
        <v>0</v>
      </c>
      <c r="AR399" s="12">
        <v>0</v>
      </c>
      <c r="AS399" s="12">
        <v>0</v>
      </c>
      <c r="AT399" s="12">
        <v>7.4999999999999997E-3</v>
      </c>
      <c r="AU399" s="11">
        <v>4015.8748305311965</v>
      </c>
      <c r="AV399" s="11">
        <v>0</v>
      </c>
      <c r="AW399" s="11">
        <v>0</v>
      </c>
      <c r="AX399" s="11">
        <v>0</v>
      </c>
      <c r="AY399" s="11">
        <v>513.71935914276776</v>
      </c>
      <c r="AZ399" s="11">
        <v>21293.036186077352</v>
      </c>
      <c r="BA399" s="11">
        <v>0</v>
      </c>
      <c r="BB399" s="11">
        <v>0</v>
      </c>
      <c r="BC399" s="11">
        <v>0</v>
      </c>
      <c r="BD399" s="11">
        <v>1277.5821711646411</v>
      </c>
    </row>
    <row r="400" spans="1:56" x14ac:dyDescent="0.25">
      <c r="A400" s="9" t="s">
        <v>2</v>
      </c>
      <c r="B400" s="9" t="s">
        <v>57</v>
      </c>
      <c r="C400" s="9" t="s">
        <v>57</v>
      </c>
      <c r="D400" s="9" t="e">
        <f>IF(C400="United States",#REF!, "")</f>
        <v>#REF!</v>
      </c>
      <c r="E400" s="9" t="s">
        <v>115</v>
      </c>
      <c r="F400" s="9" t="s">
        <v>1672</v>
      </c>
      <c r="G400" s="9" t="s">
        <v>292</v>
      </c>
      <c r="H400" s="10" t="s">
        <v>4</v>
      </c>
      <c r="I400" s="10" t="s">
        <v>1807</v>
      </c>
      <c r="J400" s="11">
        <v>129305.71872504</v>
      </c>
      <c r="K400" s="11">
        <v>129305.71872504</v>
      </c>
      <c r="L400" s="11">
        <v>0</v>
      </c>
      <c r="M400" s="11">
        <v>0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  <c r="U400" s="11">
        <v>1234.0857248730179</v>
      </c>
      <c r="V400" s="11">
        <v>0</v>
      </c>
      <c r="W400" s="11">
        <v>0</v>
      </c>
      <c r="X400" s="11">
        <v>0</v>
      </c>
      <c r="Y400" s="11">
        <v>472.7497622975099</v>
      </c>
      <c r="Z400" s="11">
        <v>620.30539386776218</v>
      </c>
      <c r="AA400" s="9" t="s">
        <v>6</v>
      </c>
      <c r="AB400" s="9" t="s">
        <v>96</v>
      </c>
      <c r="AC400" s="9" t="s">
        <v>96</v>
      </c>
      <c r="AD400" s="9" t="s">
        <v>192</v>
      </c>
      <c r="AE400" s="9" t="s">
        <v>280</v>
      </c>
      <c r="AF400" s="9" t="s">
        <v>6</v>
      </c>
      <c r="AG400" s="9" t="s">
        <v>96</v>
      </c>
      <c r="AH400" s="9" t="s">
        <v>96</v>
      </c>
      <c r="AI400" s="9" t="s">
        <v>192</v>
      </c>
      <c r="AJ400" s="9" t="s">
        <v>141</v>
      </c>
      <c r="AK400" s="12">
        <v>2.3575048172069828E-2</v>
      </c>
      <c r="AL400" s="12">
        <v>0</v>
      </c>
      <c r="AM400" s="12">
        <v>0</v>
      </c>
      <c r="AN400" s="12">
        <v>0</v>
      </c>
      <c r="AO400" s="12">
        <v>3.0157709465047301E-3</v>
      </c>
      <c r="AP400" s="12">
        <v>0.125</v>
      </c>
      <c r="AQ400" s="12">
        <v>0</v>
      </c>
      <c r="AR400" s="12">
        <v>0</v>
      </c>
      <c r="AS400" s="12">
        <v>0</v>
      </c>
      <c r="AT400" s="12">
        <v>7.4999999999999997E-3</v>
      </c>
      <c r="AU400" s="11">
        <v>3048.3885478669295</v>
      </c>
      <c r="AV400" s="11">
        <v>0</v>
      </c>
      <c r="AW400" s="11">
        <v>0</v>
      </c>
      <c r="AX400" s="11">
        <v>0</v>
      </c>
      <c r="AY400" s="11">
        <v>389.95642974788831</v>
      </c>
      <c r="AZ400" s="11">
        <v>16163.21484063</v>
      </c>
      <c r="BA400" s="11">
        <v>0</v>
      </c>
      <c r="BB400" s="11">
        <v>0</v>
      </c>
      <c r="BC400" s="11">
        <v>0</v>
      </c>
      <c r="BD400" s="11">
        <v>969.7928904378</v>
      </c>
    </row>
    <row r="401" spans="1:56" x14ac:dyDescent="0.25">
      <c r="A401" s="9" t="s">
        <v>2</v>
      </c>
      <c r="B401" s="9" t="s">
        <v>57</v>
      </c>
      <c r="C401" s="9" t="s">
        <v>57</v>
      </c>
      <c r="D401" s="9" t="e">
        <f>IF(C401="United States",#REF!, "")</f>
        <v>#REF!</v>
      </c>
      <c r="E401" s="9" t="s">
        <v>115</v>
      </c>
      <c r="F401" s="9" t="s">
        <v>444</v>
      </c>
      <c r="G401" s="9" t="s">
        <v>163</v>
      </c>
      <c r="H401" s="10" t="s">
        <v>4</v>
      </c>
      <c r="I401" s="10" t="s">
        <v>1783</v>
      </c>
      <c r="J401" s="11">
        <v>173487.99136569101</v>
      </c>
      <c r="K401" s="11">
        <v>173487.9914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0</v>
      </c>
      <c r="R401" s="11">
        <v>0</v>
      </c>
      <c r="S401" s="11">
        <v>0</v>
      </c>
      <c r="T401" s="11">
        <v>0</v>
      </c>
      <c r="U401" s="11">
        <v>1655.7585831056731</v>
      </c>
      <c r="V401" s="11">
        <v>0</v>
      </c>
      <c r="W401" s="11">
        <v>0</v>
      </c>
      <c r="X401" s="11">
        <v>0</v>
      </c>
      <c r="Y401" s="11">
        <v>634.28290337432713</v>
      </c>
      <c r="Z401" s="11">
        <v>832.25659234407976</v>
      </c>
      <c r="AA401" s="9" t="s">
        <v>6</v>
      </c>
      <c r="AB401" s="9" t="s">
        <v>96</v>
      </c>
      <c r="AC401" s="9" t="s">
        <v>96</v>
      </c>
      <c r="AD401" s="9" t="s">
        <v>192</v>
      </c>
      <c r="AE401" s="9" t="s">
        <v>280</v>
      </c>
      <c r="AF401" s="9" t="s">
        <v>6</v>
      </c>
      <c r="AG401" s="9" t="s">
        <v>96</v>
      </c>
      <c r="AH401" s="9" t="s">
        <v>96</v>
      </c>
      <c r="AI401" s="9" t="s">
        <v>192</v>
      </c>
      <c r="AJ401" s="9" t="s">
        <v>141</v>
      </c>
      <c r="AK401" s="12">
        <v>2.3575048172069828E-2</v>
      </c>
      <c r="AL401" s="12">
        <v>0</v>
      </c>
      <c r="AM401" s="12">
        <v>0</v>
      </c>
      <c r="AN401" s="12">
        <v>0</v>
      </c>
      <c r="AO401" s="12">
        <v>3.0157709465047301E-3</v>
      </c>
      <c r="AP401" s="12">
        <v>0.125</v>
      </c>
      <c r="AQ401" s="12">
        <v>0</v>
      </c>
      <c r="AR401" s="12">
        <v>0</v>
      </c>
      <c r="AS401" s="12">
        <v>0</v>
      </c>
      <c r="AT401" s="12">
        <v>7.4999999999999997E-3</v>
      </c>
      <c r="AU401" s="11">
        <v>4089.9877537217999</v>
      </c>
      <c r="AV401" s="11">
        <v>0</v>
      </c>
      <c r="AW401" s="11">
        <v>0</v>
      </c>
      <c r="AX401" s="11">
        <v>0</v>
      </c>
      <c r="AY401" s="11">
        <v>523.20004392811438</v>
      </c>
      <c r="AZ401" s="11">
        <v>21685.998920711376</v>
      </c>
      <c r="BA401" s="11">
        <v>0</v>
      </c>
      <c r="BB401" s="11">
        <v>0</v>
      </c>
      <c r="BC401" s="11">
        <v>0</v>
      </c>
      <c r="BD401" s="11">
        <v>1301.1599352426824</v>
      </c>
    </row>
    <row r="402" spans="1:56" x14ac:dyDescent="0.25">
      <c r="A402" s="9" t="s">
        <v>2</v>
      </c>
      <c r="B402" s="9" t="s">
        <v>57</v>
      </c>
      <c r="C402" s="9" t="s">
        <v>57</v>
      </c>
      <c r="D402" s="9" t="e">
        <f>IF(C402="United States",#REF!, "")</f>
        <v>#REF!</v>
      </c>
      <c r="E402" s="9" t="s">
        <v>115</v>
      </c>
      <c r="F402" s="9" t="s">
        <v>446</v>
      </c>
      <c r="G402" s="9" t="s">
        <v>163</v>
      </c>
      <c r="H402" s="10" t="s">
        <v>4</v>
      </c>
      <c r="I402" s="10" t="s">
        <v>1807</v>
      </c>
      <c r="J402" s="11">
        <v>168900.74333233282</v>
      </c>
      <c r="K402" s="11">
        <v>168900.74329999997</v>
      </c>
      <c r="L402" s="11">
        <v>0</v>
      </c>
      <c r="M402" s="11">
        <v>0</v>
      </c>
      <c r="N402" s="11">
        <v>0</v>
      </c>
      <c r="O402" s="11">
        <v>0</v>
      </c>
      <c r="P402" s="11">
        <v>0</v>
      </c>
      <c r="Q402" s="11">
        <v>0</v>
      </c>
      <c r="R402" s="11">
        <v>0</v>
      </c>
      <c r="S402" s="11">
        <v>0</v>
      </c>
      <c r="T402" s="11">
        <v>0</v>
      </c>
      <c r="U402" s="11">
        <v>1611.9781729855381</v>
      </c>
      <c r="V402" s="11">
        <v>0</v>
      </c>
      <c r="W402" s="11">
        <v>0</v>
      </c>
      <c r="X402" s="11">
        <v>0</v>
      </c>
      <c r="Y402" s="11">
        <v>617.51163857446022</v>
      </c>
      <c r="Z402" s="11">
        <v>810.25064575876058</v>
      </c>
      <c r="AA402" s="9" t="s">
        <v>6</v>
      </c>
      <c r="AB402" s="9" t="s">
        <v>96</v>
      </c>
      <c r="AC402" s="9" t="s">
        <v>96</v>
      </c>
      <c r="AD402" s="9" t="s">
        <v>192</v>
      </c>
      <c r="AE402" s="9" t="s">
        <v>280</v>
      </c>
      <c r="AF402" s="9" t="s">
        <v>6</v>
      </c>
      <c r="AG402" s="9" t="s">
        <v>96</v>
      </c>
      <c r="AH402" s="9" t="s">
        <v>96</v>
      </c>
      <c r="AI402" s="9" t="s">
        <v>192</v>
      </c>
      <c r="AJ402" s="9" t="s">
        <v>141</v>
      </c>
      <c r="AK402" s="12">
        <v>2.3575048172069828E-2</v>
      </c>
      <c r="AL402" s="12">
        <v>0</v>
      </c>
      <c r="AM402" s="12">
        <v>0</v>
      </c>
      <c r="AN402" s="12">
        <v>0</v>
      </c>
      <c r="AO402" s="12">
        <v>3.0157709465047301E-3</v>
      </c>
      <c r="AP402" s="12">
        <v>0.125</v>
      </c>
      <c r="AQ402" s="12">
        <v>0</v>
      </c>
      <c r="AR402" s="12">
        <v>0</v>
      </c>
      <c r="AS402" s="12">
        <v>0</v>
      </c>
      <c r="AT402" s="12">
        <v>7.4999999999999997E-3</v>
      </c>
      <c r="AU402" s="11">
        <v>3981.843160358148</v>
      </c>
      <c r="AV402" s="11">
        <v>0</v>
      </c>
      <c r="AW402" s="11">
        <v>0</v>
      </c>
      <c r="AX402" s="11">
        <v>0</v>
      </c>
      <c r="AY402" s="11">
        <v>509.3659545847018</v>
      </c>
      <c r="AZ402" s="11">
        <v>21112.592916541602</v>
      </c>
      <c r="BA402" s="11">
        <v>0</v>
      </c>
      <c r="BB402" s="11">
        <v>0</v>
      </c>
      <c r="BC402" s="11">
        <v>0</v>
      </c>
      <c r="BD402" s="11">
        <v>1266.7555749924961</v>
      </c>
    </row>
    <row r="403" spans="1:56" x14ac:dyDescent="0.25">
      <c r="A403" s="9" t="s">
        <v>2</v>
      </c>
      <c r="B403" s="9" t="s">
        <v>57</v>
      </c>
      <c r="C403" s="9" t="s">
        <v>57</v>
      </c>
      <c r="D403" s="9" t="e">
        <f>IF(C403="United States",#REF!, "")</f>
        <v>#REF!</v>
      </c>
      <c r="E403" s="9" t="s">
        <v>115</v>
      </c>
      <c r="F403" s="9" t="s">
        <v>448</v>
      </c>
      <c r="G403" s="9" t="s">
        <v>163</v>
      </c>
      <c r="H403" s="10" t="s">
        <v>4</v>
      </c>
      <c r="I403" s="10" t="s">
        <v>1807</v>
      </c>
      <c r="J403" s="11">
        <v>169984.98942985869</v>
      </c>
      <c r="K403" s="11">
        <v>169984.98939999996</v>
      </c>
      <c r="L403" s="11">
        <v>0</v>
      </c>
      <c r="M403" s="11">
        <v>0</v>
      </c>
      <c r="N403" s="11">
        <v>0</v>
      </c>
      <c r="O403" s="11">
        <v>0</v>
      </c>
      <c r="P403" s="11">
        <v>0</v>
      </c>
      <c r="Q403" s="11">
        <v>0</v>
      </c>
      <c r="R403" s="11">
        <v>0</v>
      </c>
      <c r="S403" s="11">
        <v>0</v>
      </c>
      <c r="T403" s="11">
        <v>0</v>
      </c>
      <c r="U403" s="11">
        <v>1622.3261502246937</v>
      </c>
      <c r="V403" s="11">
        <v>0</v>
      </c>
      <c r="W403" s="11">
        <v>0</v>
      </c>
      <c r="X403" s="11">
        <v>0</v>
      </c>
      <c r="Y403" s="11">
        <v>621.47570985530558</v>
      </c>
      <c r="Z403" s="11">
        <v>815.45199114968</v>
      </c>
      <c r="AA403" s="9" t="s">
        <v>6</v>
      </c>
      <c r="AB403" s="9" t="s">
        <v>96</v>
      </c>
      <c r="AC403" s="9" t="s">
        <v>96</v>
      </c>
      <c r="AD403" s="9" t="s">
        <v>192</v>
      </c>
      <c r="AE403" s="9" t="s">
        <v>280</v>
      </c>
      <c r="AF403" s="9" t="s">
        <v>6</v>
      </c>
      <c r="AG403" s="9" t="s">
        <v>96</v>
      </c>
      <c r="AH403" s="9" t="s">
        <v>96</v>
      </c>
      <c r="AI403" s="9" t="s">
        <v>192</v>
      </c>
      <c r="AJ403" s="9" t="s">
        <v>141</v>
      </c>
      <c r="AK403" s="12">
        <v>2.3575048172069828E-2</v>
      </c>
      <c r="AL403" s="12">
        <v>0</v>
      </c>
      <c r="AM403" s="12">
        <v>0</v>
      </c>
      <c r="AN403" s="12">
        <v>0</v>
      </c>
      <c r="AO403" s="12">
        <v>3.0157709465047301E-3</v>
      </c>
      <c r="AP403" s="12">
        <v>0.125</v>
      </c>
      <c r="AQ403" s="12">
        <v>0</v>
      </c>
      <c r="AR403" s="12">
        <v>0</v>
      </c>
      <c r="AS403" s="12">
        <v>0</v>
      </c>
      <c r="AT403" s="12">
        <v>7.4999999999999997E-3</v>
      </c>
      <c r="AU403" s="11">
        <v>4007.4043143376994</v>
      </c>
      <c r="AV403" s="11">
        <v>0</v>
      </c>
      <c r="AW403" s="11">
        <v>0</v>
      </c>
      <c r="AX403" s="11">
        <v>0</v>
      </c>
      <c r="AY403" s="11">
        <v>512.63579246448148</v>
      </c>
      <c r="AZ403" s="11">
        <v>21248.123678732336</v>
      </c>
      <c r="BA403" s="11">
        <v>0</v>
      </c>
      <c r="BB403" s="11">
        <v>0</v>
      </c>
      <c r="BC403" s="11">
        <v>0</v>
      </c>
      <c r="BD403" s="11">
        <v>1274.8874207239401</v>
      </c>
    </row>
    <row r="404" spans="1:56" x14ac:dyDescent="0.25">
      <c r="A404" s="9" t="s">
        <v>2</v>
      </c>
      <c r="B404" s="9" t="s">
        <v>57</v>
      </c>
      <c r="C404" s="9" t="s">
        <v>57</v>
      </c>
      <c r="D404" s="9" t="e">
        <f>IF(C404="United States",#REF!, "")</f>
        <v>#REF!</v>
      </c>
      <c r="E404" s="9" t="s">
        <v>115</v>
      </c>
      <c r="F404" s="9" t="s">
        <v>450</v>
      </c>
      <c r="G404" s="9" t="s">
        <v>163</v>
      </c>
      <c r="H404" s="10" t="s">
        <v>4</v>
      </c>
      <c r="I404" s="10" t="s">
        <v>1783</v>
      </c>
      <c r="J404" s="11">
        <v>171432.01039837941</v>
      </c>
      <c r="K404" s="11">
        <v>171432.0104</v>
      </c>
      <c r="L404" s="11">
        <v>0</v>
      </c>
      <c r="M404" s="11">
        <v>0</v>
      </c>
      <c r="N404" s="11">
        <v>0</v>
      </c>
      <c r="O404" s="11">
        <v>0</v>
      </c>
      <c r="P404" s="11">
        <v>0</v>
      </c>
      <c r="Q404" s="11">
        <v>0</v>
      </c>
      <c r="R404" s="11">
        <v>0</v>
      </c>
      <c r="S404" s="11">
        <v>0</v>
      </c>
      <c r="T404" s="11">
        <v>0</v>
      </c>
      <c r="U404" s="11">
        <v>1636.1364285116788</v>
      </c>
      <c r="V404" s="11">
        <v>0</v>
      </c>
      <c r="W404" s="11">
        <v>0</v>
      </c>
      <c r="X404" s="11">
        <v>0</v>
      </c>
      <c r="Y404" s="11">
        <v>626.76610876832012</v>
      </c>
      <c r="Z404" s="11">
        <v>822.39364029088074</v>
      </c>
      <c r="AA404" s="9" t="s">
        <v>6</v>
      </c>
      <c r="AB404" s="9" t="s">
        <v>96</v>
      </c>
      <c r="AC404" s="9" t="s">
        <v>96</v>
      </c>
      <c r="AD404" s="9" t="s">
        <v>192</v>
      </c>
      <c r="AE404" s="9" t="s">
        <v>280</v>
      </c>
      <c r="AF404" s="9" t="s">
        <v>6</v>
      </c>
      <c r="AG404" s="9" t="s">
        <v>96</v>
      </c>
      <c r="AH404" s="9" t="s">
        <v>96</v>
      </c>
      <c r="AI404" s="9" t="s">
        <v>192</v>
      </c>
      <c r="AJ404" s="9" t="s">
        <v>141</v>
      </c>
      <c r="AK404" s="12">
        <v>2.3575048172069828E-2</v>
      </c>
      <c r="AL404" s="12">
        <v>0</v>
      </c>
      <c r="AM404" s="12">
        <v>0</v>
      </c>
      <c r="AN404" s="12">
        <v>0</v>
      </c>
      <c r="AO404" s="12">
        <v>3.0157709465047301E-3</v>
      </c>
      <c r="AP404" s="12">
        <v>0.125</v>
      </c>
      <c r="AQ404" s="12">
        <v>0</v>
      </c>
      <c r="AR404" s="12">
        <v>0</v>
      </c>
      <c r="AS404" s="12">
        <v>0</v>
      </c>
      <c r="AT404" s="12">
        <v>7.4999999999999997E-3</v>
      </c>
      <c r="AU404" s="11">
        <v>4041.5179033765703</v>
      </c>
      <c r="AV404" s="11">
        <v>0</v>
      </c>
      <c r="AW404" s="11">
        <v>0</v>
      </c>
      <c r="AX404" s="11">
        <v>0</v>
      </c>
      <c r="AY404" s="11">
        <v>516.99967626032947</v>
      </c>
      <c r="AZ404" s="11">
        <v>21429.001299797426</v>
      </c>
      <c r="BA404" s="11">
        <v>0</v>
      </c>
      <c r="BB404" s="11">
        <v>0</v>
      </c>
      <c r="BC404" s="11">
        <v>0</v>
      </c>
      <c r="BD404" s="11">
        <v>1285.7400779878456</v>
      </c>
    </row>
    <row r="405" spans="1:56" x14ac:dyDescent="0.25">
      <c r="A405" s="9" t="s">
        <v>2</v>
      </c>
      <c r="B405" s="9" t="s">
        <v>57</v>
      </c>
      <c r="C405" s="9" t="s">
        <v>57</v>
      </c>
      <c r="D405" s="9" t="e">
        <f>IF(C405="United States",#REF!, "")</f>
        <v>#REF!</v>
      </c>
      <c r="E405" s="9" t="s">
        <v>82</v>
      </c>
      <c r="F405" s="9" t="s">
        <v>354</v>
      </c>
      <c r="G405" s="9" t="s">
        <v>230</v>
      </c>
      <c r="H405" s="10" t="s">
        <v>4</v>
      </c>
      <c r="I405" s="10" t="s">
        <v>1807</v>
      </c>
      <c r="J405" s="11">
        <v>444938.65087999997</v>
      </c>
      <c r="K405" s="11">
        <v>444938.65087999997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Q405" s="11">
        <v>0</v>
      </c>
      <c r="R405" s="11">
        <v>0</v>
      </c>
      <c r="S405" s="11">
        <v>0</v>
      </c>
      <c r="T405" s="11">
        <v>0</v>
      </c>
      <c r="U405" s="11">
        <v>4246.4667681317014</v>
      </c>
      <c r="V405" s="11">
        <v>0</v>
      </c>
      <c r="W405" s="11">
        <v>0</v>
      </c>
      <c r="X405" s="11">
        <v>0</v>
      </c>
      <c r="Y405" s="11">
        <v>1626.7234234842977</v>
      </c>
      <c r="Z405" s="11">
        <v>2134.4596960015369</v>
      </c>
      <c r="AA405" s="9" t="s">
        <v>6</v>
      </c>
      <c r="AB405" s="9" t="s">
        <v>96</v>
      </c>
      <c r="AC405" s="9" t="s">
        <v>96</v>
      </c>
      <c r="AD405" s="9" t="s">
        <v>192</v>
      </c>
      <c r="AE405" s="9" t="s">
        <v>280</v>
      </c>
      <c r="AF405" s="9" t="s">
        <v>6</v>
      </c>
      <c r="AG405" s="9" t="s">
        <v>96</v>
      </c>
      <c r="AH405" s="9" t="s">
        <v>96</v>
      </c>
      <c r="AI405" s="9" t="s">
        <v>192</v>
      </c>
      <c r="AJ405" s="9" t="s">
        <v>141</v>
      </c>
      <c r="AK405" s="12">
        <v>2.3575048172069828E-2</v>
      </c>
      <c r="AL405" s="12">
        <v>0</v>
      </c>
      <c r="AM405" s="12">
        <v>0</v>
      </c>
      <c r="AN405" s="12">
        <v>0</v>
      </c>
      <c r="AO405" s="12">
        <v>3.0157709465047301E-3</v>
      </c>
      <c r="AP405" s="12">
        <v>0.125</v>
      </c>
      <c r="AQ405" s="12">
        <v>0</v>
      </c>
      <c r="AR405" s="12">
        <v>0</v>
      </c>
      <c r="AS405" s="12">
        <v>0</v>
      </c>
      <c r="AT405" s="12">
        <v>7.4999999999999997E-3</v>
      </c>
      <c r="AU405" s="11">
        <v>10489.450128111759</v>
      </c>
      <c r="AV405" s="11">
        <v>0</v>
      </c>
      <c r="AW405" s="11">
        <v>0</v>
      </c>
      <c r="AX405" s="11">
        <v>0</v>
      </c>
      <c r="AY405" s="11">
        <v>1341.8330563009151</v>
      </c>
      <c r="AZ405" s="11">
        <v>55617.331359999996</v>
      </c>
      <c r="BA405" s="11">
        <v>0</v>
      </c>
      <c r="BB405" s="11">
        <v>0</v>
      </c>
      <c r="BC405" s="11">
        <v>0</v>
      </c>
      <c r="BD405" s="11">
        <v>3337.0398815999997</v>
      </c>
    </row>
    <row r="406" spans="1:56" x14ac:dyDescent="0.25">
      <c r="A406" s="9" t="s">
        <v>2</v>
      </c>
      <c r="B406" s="9" t="s">
        <v>57</v>
      </c>
      <c r="C406" s="9" t="s">
        <v>57</v>
      </c>
      <c r="D406" s="9" t="e">
        <f>IF(C406="United States",#REF!, "")</f>
        <v>#REF!</v>
      </c>
      <c r="E406" s="9" t="s">
        <v>115</v>
      </c>
      <c r="F406" s="9" t="s">
        <v>452</v>
      </c>
      <c r="G406" s="9" t="s">
        <v>163</v>
      </c>
      <c r="H406" s="10" t="s">
        <v>4</v>
      </c>
      <c r="I406" s="10" t="s">
        <v>1807</v>
      </c>
      <c r="J406" s="11">
        <v>172562.52476245249</v>
      </c>
      <c r="K406" s="11">
        <v>172562.52480000001</v>
      </c>
      <c r="L406" s="11">
        <v>0</v>
      </c>
      <c r="M406" s="11">
        <v>2</v>
      </c>
      <c r="N406" s="11">
        <v>0</v>
      </c>
      <c r="O406" s="11">
        <v>0</v>
      </c>
      <c r="P406" s="11">
        <v>0</v>
      </c>
      <c r="Q406" s="11">
        <v>0</v>
      </c>
      <c r="R406" s="11">
        <v>0</v>
      </c>
      <c r="S406" s="11">
        <v>0</v>
      </c>
      <c r="T406" s="11">
        <v>0</v>
      </c>
      <c r="U406" s="11">
        <v>1646.9259875239152</v>
      </c>
      <c r="V406" s="11">
        <v>0</v>
      </c>
      <c r="W406" s="11">
        <v>0</v>
      </c>
      <c r="X406" s="11">
        <v>0</v>
      </c>
      <c r="Y406" s="11">
        <v>630.89933983608444</v>
      </c>
      <c r="Z406" s="11">
        <v>827.81694397056071</v>
      </c>
      <c r="AA406" s="9" t="s">
        <v>6</v>
      </c>
      <c r="AB406" s="9" t="s">
        <v>96</v>
      </c>
      <c r="AC406" s="9" t="s">
        <v>96</v>
      </c>
      <c r="AD406" s="9" t="s">
        <v>192</v>
      </c>
      <c r="AE406" s="9" t="s">
        <v>280</v>
      </c>
      <c r="AF406" s="9" t="s">
        <v>6</v>
      </c>
      <c r="AG406" s="9" t="s">
        <v>96</v>
      </c>
      <c r="AH406" s="9" t="s">
        <v>96</v>
      </c>
      <c r="AI406" s="9" t="s">
        <v>192</v>
      </c>
      <c r="AJ406" s="9" t="s">
        <v>141</v>
      </c>
      <c r="AK406" s="12">
        <v>2.3575048172069828E-2</v>
      </c>
      <c r="AL406" s="12">
        <v>0</v>
      </c>
      <c r="AM406" s="12">
        <v>0</v>
      </c>
      <c r="AN406" s="12">
        <v>0</v>
      </c>
      <c r="AO406" s="12">
        <v>3.0157709465047301E-3</v>
      </c>
      <c r="AP406" s="12">
        <v>0.125</v>
      </c>
      <c r="AQ406" s="12">
        <v>0</v>
      </c>
      <c r="AR406" s="12">
        <v>0</v>
      </c>
      <c r="AS406" s="12">
        <v>0</v>
      </c>
      <c r="AT406" s="12">
        <v>7.4999999999999997E-3</v>
      </c>
      <c r="AU406" s="11">
        <v>4068.1698339688101</v>
      </c>
      <c r="AV406" s="11">
        <v>0</v>
      </c>
      <c r="AW406" s="11">
        <v>0</v>
      </c>
      <c r="AX406" s="11">
        <v>0</v>
      </c>
      <c r="AY406" s="11">
        <v>520.40904863410731</v>
      </c>
      <c r="AZ406" s="11">
        <v>21570.315595306562</v>
      </c>
      <c r="BA406" s="11">
        <v>0</v>
      </c>
      <c r="BB406" s="11">
        <v>0</v>
      </c>
      <c r="BC406" s="11">
        <v>0</v>
      </c>
      <c r="BD406" s="11">
        <v>1294.2189357183936</v>
      </c>
    </row>
    <row r="407" spans="1:56" x14ac:dyDescent="0.25">
      <c r="A407" s="9" t="s">
        <v>2</v>
      </c>
      <c r="B407" s="9" t="s">
        <v>57</v>
      </c>
      <c r="C407" s="9" t="s">
        <v>57</v>
      </c>
      <c r="D407" s="9" t="e">
        <f>IF(C407="United States",#REF!, "")</f>
        <v>#REF!</v>
      </c>
      <c r="E407" s="9" t="s">
        <v>115</v>
      </c>
      <c r="F407" s="9" t="s">
        <v>1230</v>
      </c>
      <c r="G407" s="9" t="s">
        <v>273</v>
      </c>
      <c r="H407" s="10" t="s">
        <v>4</v>
      </c>
      <c r="I407" s="10" t="s">
        <v>1783</v>
      </c>
      <c r="J407" s="11">
        <v>129133.66391582001</v>
      </c>
      <c r="K407" s="11">
        <v>129133.66391582001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Q407" s="11">
        <v>0</v>
      </c>
      <c r="R407" s="11">
        <v>0</v>
      </c>
      <c r="S407" s="11">
        <v>0</v>
      </c>
      <c r="T407" s="11">
        <v>0</v>
      </c>
      <c r="U407" s="11">
        <v>1232.4436444913626</v>
      </c>
      <c r="V407" s="11">
        <v>0</v>
      </c>
      <c r="W407" s="11">
        <v>0</v>
      </c>
      <c r="X407" s="11">
        <v>0</v>
      </c>
      <c r="Y407" s="11">
        <v>472.12071919746057</v>
      </c>
      <c r="Z407" s="11">
        <v>619.48001253697225</v>
      </c>
      <c r="AA407" s="9" t="s">
        <v>6</v>
      </c>
      <c r="AB407" s="9" t="s">
        <v>96</v>
      </c>
      <c r="AC407" s="9" t="s">
        <v>96</v>
      </c>
      <c r="AD407" s="9" t="s">
        <v>192</v>
      </c>
      <c r="AE407" s="9" t="s">
        <v>280</v>
      </c>
      <c r="AF407" s="9" t="s">
        <v>6</v>
      </c>
      <c r="AG407" s="9" t="s">
        <v>96</v>
      </c>
      <c r="AH407" s="9" t="s">
        <v>96</v>
      </c>
      <c r="AI407" s="9" t="s">
        <v>192</v>
      </c>
      <c r="AJ407" s="9" t="s">
        <v>141</v>
      </c>
      <c r="AK407" s="12">
        <v>2.3575048172069828E-2</v>
      </c>
      <c r="AL407" s="12">
        <v>0</v>
      </c>
      <c r="AM407" s="12">
        <v>0</v>
      </c>
      <c r="AN407" s="12">
        <v>0</v>
      </c>
      <c r="AO407" s="12">
        <v>3.0157709465047301E-3</v>
      </c>
      <c r="AP407" s="12">
        <v>0.125</v>
      </c>
      <c r="AQ407" s="12">
        <v>0</v>
      </c>
      <c r="AR407" s="12">
        <v>0</v>
      </c>
      <c r="AS407" s="12">
        <v>0</v>
      </c>
      <c r="AT407" s="12">
        <v>7.4999999999999997E-3</v>
      </c>
      <c r="AU407" s="11">
        <v>3044.3323474513322</v>
      </c>
      <c r="AV407" s="11">
        <v>0</v>
      </c>
      <c r="AW407" s="11">
        <v>0</v>
      </c>
      <c r="AX407" s="11">
        <v>0</v>
      </c>
      <c r="AY407" s="11">
        <v>389.43755185303621</v>
      </c>
      <c r="AZ407" s="11">
        <v>16141.707989477502</v>
      </c>
      <c r="BA407" s="11">
        <v>0</v>
      </c>
      <c r="BB407" s="11">
        <v>0</v>
      </c>
      <c r="BC407" s="11">
        <v>0</v>
      </c>
      <c r="BD407" s="11">
        <v>968.50247936865003</v>
      </c>
    </row>
    <row r="408" spans="1:56" x14ac:dyDescent="0.25">
      <c r="A408" s="9" t="s">
        <v>2</v>
      </c>
      <c r="B408" s="9" t="s">
        <v>57</v>
      </c>
      <c r="C408" s="9" t="s">
        <v>57</v>
      </c>
      <c r="D408" s="9" t="e">
        <f>IF(C408="United States",#REF!, "")</f>
        <v>#REF!</v>
      </c>
      <c r="E408" s="9" t="s">
        <v>115</v>
      </c>
      <c r="F408" s="9" t="s">
        <v>454</v>
      </c>
      <c r="G408" s="9" t="s">
        <v>163</v>
      </c>
      <c r="H408" s="10" t="s">
        <v>4</v>
      </c>
      <c r="I408" s="10" t="s">
        <v>1783</v>
      </c>
      <c r="J408" s="11">
        <v>167202.44627489493</v>
      </c>
      <c r="K408" s="11">
        <v>167202.44629999998</v>
      </c>
      <c r="L408" s="11">
        <v>0</v>
      </c>
      <c r="M408" s="11">
        <v>0</v>
      </c>
      <c r="N408" s="11">
        <v>0</v>
      </c>
      <c r="O408" s="11">
        <v>0</v>
      </c>
      <c r="P408" s="11">
        <v>0</v>
      </c>
      <c r="Q408" s="11">
        <v>0</v>
      </c>
      <c r="R408" s="11">
        <v>0</v>
      </c>
      <c r="S408" s="11">
        <v>0</v>
      </c>
      <c r="T408" s="11">
        <v>0</v>
      </c>
      <c r="U408" s="11">
        <v>1595.7697322068959</v>
      </c>
      <c r="V408" s="11">
        <v>0</v>
      </c>
      <c r="W408" s="11">
        <v>0</v>
      </c>
      <c r="X408" s="11">
        <v>0</v>
      </c>
      <c r="Y408" s="11">
        <v>611.30255895310324</v>
      </c>
      <c r="Z408" s="11">
        <v>802.10357539036022</v>
      </c>
      <c r="AA408" s="9" t="s">
        <v>6</v>
      </c>
      <c r="AB408" s="9" t="s">
        <v>96</v>
      </c>
      <c r="AC408" s="9" t="s">
        <v>96</v>
      </c>
      <c r="AD408" s="9" t="s">
        <v>192</v>
      </c>
      <c r="AE408" s="9" t="s">
        <v>280</v>
      </c>
      <c r="AF408" s="9" t="s">
        <v>6</v>
      </c>
      <c r="AG408" s="9" t="s">
        <v>96</v>
      </c>
      <c r="AH408" s="9" t="s">
        <v>96</v>
      </c>
      <c r="AI408" s="9" t="s">
        <v>192</v>
      </c>
      <c r="AJ408" s="9" t="s">
        <v>141</v>
      </c>
      <c r="AK408" s="12">
        <v>2.3575048172069828E-2</v>
      </c>
      <c r="AL408" s="12">
        <v>0</v>
      </c>
      <c r="AM408" s="12">
        <v>0</v>
      </c>
      <c r="AN408" s="12">
        <v>0</v>
      </c>
      <c r="AO408" s="12">
        <v>3.0157709465047301E-3</v>
      </c>
      <c r="AP408" s="12">
        <v>0.125</v>
      </c>
      <c r="AQ408" s="12">
        <v>0</v>
      </c>
      <c r="AR408" s="12">
        <v>0</v>
      </c>
      <c r="AS408" s="12">
        <v>0</v>
      </c>
      <c r="AT408" s="12">
        <v>7.4999999999999997E-3</v>
      </c>
      <c r="AU408" s="11">
        <v>3941.8057254185655</v>
      </c>
      <c r="AV408" s="11">
        <v>0</v>
      </c>
      <c r="AW408" s="11">
        <v>0</v>
      </c>
      <c r="AX408" s="11">
        <v>0</v>
      </c>
      <c r="AY408" s="11">
        <v>504.24427966034619</v>
      </c>
      <c r="AZ408" s="11">
        <v>20900.305784361866</v>
      </c>
      <c r="BA408" s="11">
        <v>0</v>
      </c>
      <c r="BB408" s="11">
        <v>0</v>
      </c>
      <c r="BC408" s="11">
        <v>0</v>
      </c>
      <c r="BD408" s="11">
        <v>1254.0183470617119</v>
      </c>
    </row>
    <row r="409" spans="1:56" x14ac:dyDescent="0.25">
      <c r="A409" s="9" t="s">
        <v>2</v>
      </c>
      <c r="B409" s="9" t="s">
        <v>57</v>
      </c>
      <c r="C409" s="9" t="s">
        <v>57</v>
      </c>
      <c r="D409" s="9" t="e">
        <f>IF(C409="United States",#REF!, "")</f>
        <v>#REF!</v>
      </c>
      <c r="E409" s="9" t="s">
        <v>115</v>
      </c>
      <c r="F409" s="9" t="s">
        <v>408</v>
      </c>
      <c r="G409" s="9" t="s">
        <v>163</v>
      </c>
      <c r="H409" s="10" t="s">
        <v>4</v>
      </c>
      <c r="I409" s="10" t="s">
        <v>1807</v>
      </c>
      <c r="J409" s="11">
        <v>165863.47836226248</v>
      </c>
      <c r="K409" s="11">
        <v>165863.47839999999</v>
      </c>
      <c r="L409" s="11">
        <v>0</v>
      </c>
      <c r="M409" s="11">
        <v>2</v>
      </c>
      <c r="N409" s="11">
        <v>0</v>
      </c>
      <c r="O409" s="11">
        <v>0</v>
      </c>
      <c r="P409" s="11">
        <v>0</v>
      </c>
      <c r="Q409" s="11">
        <v>0</v>
      </c>
      <c r="R409" s="11">
        <v>0</v>
      </c>
      <c r="S409" s="11">
        <v>0</v>
      </c>
      <c r="T409" s="11">
        <v>0</v>
      </c>
      <c r="U409" s="11">
        <v>1582.9907059755278</v>
      </c>
      <c r="V409" s="11">
        <v>0</v>
      </c>
      <c r="W409" s="11">
        <v>0</v>
      </c>
      <c r="X409" s="11">
        <v>0</v>
      </c>
      <c r="Y409" s="11">
        <v>606.40720890447142</v>
      </c>
      <c r="Z409" s="11">
        <v>795.68027858048072</v>
      </c>
      <c r="AA409" s="9" t="s">
        <v>6</v>
      </c>
      <c r="AB409" s="9" t="s">
        <v>96</v>
      </c>
      <c r="AC409" s="9" t="s">
        <v>96</v>
      </c>
      <c r="AD409" s="9" t="s">
        <v>192</v>
      </c>
      <c r="AE409" s="9" t="s">
        <v>280</v>
      </c>
      <c r="AF409" s="9" t="s">
        <v>6</v>
      </c>
      <c r="AG409" s="9" t="s">
        <v>96</v>
      </c>
      <c r="AH409" s="9" t="s">
        <v>96</v>
      </c>
      <c r="AI409" s="9" t="s">
        <v>192</v>
      </c>
      <c r="AJ409" s="9" t="s">
        <v>141</v>
      </c>
      <c r="AK409" s="12">
        <v>2.3575048172069828E-2</v>
      </c>
      <c r="AL409" s="12">
        <v>0</v>
      </c>
      <c r="AM409" s="12">
        <v>0</v>
      </c>
      <c r="AN409" s="12">
        <v>0</v>
      </c>
      <c r="AO409" s="12">
        <v>3.0157709465047301E-3</v>
      </c>
      <c r="AP409" s="12">
        <v>0.125</v>
      </c>
      <c r="AQ409" s="12">
        <v>0</v>
      </c>
      <c r="AR409" s="12">
        <v>0</v>
      </c>
      <c r="AS409" s="12">
        <v>0</v>
      </c>
      <c r="AT409" s="12">
        <v>7.4999999999999997E-3</v>
      </c>
      <c r="AU409" s="11">
        <v>3910.2394923773995</v>
      </c>
      <c r="AV409" s="11">
        <v>0</v>
      </c>
      <c r="AW409" s="11">
        <v>0</v>
      </c>
      <c r="AX409" s="11">
        <v>0</v>
      </c>
      <c r="AY409" s="11">
        <v>500.20625913112713</v>
      </c>
      <c r="AZ409" s="11">
        <v>20732.93479528281</v>
      </c>
      <c r="BA409" s="11">
        <v>0</v>
      </c>
      <c r="BB409" s="11">
        <v>0</v>
      </c>
      <c r="BC409" s="11">
        <v>0</v>
      </c>
      <c r="BD409" s="11">
        <v>1243.9760877169686</v>
      </c>
    </row>
    <row r="410" spans="1:56" x14ac:dyDescent="0.25">
      <c r="A410" s="9" t="s">
        <v>2</v>
      </c>
      <c r="B410" s="9" t="s">
        <v>57</v>
      </c>
      <c r="C410" s="9" t="s">
        <v>57</v>
      </c>
      <c r="D410" s="9" t="e">
        <f>IF(C410="United States",#REF!, "")</f>
        <v>#REF!</v>
      </c>
      <c r="E410" s="9" t="s">
        <v>115</v>
      </c>
      <c r="F410" s="9" t="s">
        <v>1210</v>
      </c>
      <c r="G410" s="9" t="s">
        <v>273</v>
      </c>
      <c r="H410" s="10" t="s">
        <v>4</v>
      </c>
      <c r="I410" s="10" t="s">
        <v>1807</v>
      </c>
      <c r="J410" s="11">
        <v>119104.69802988</v>
      </c>
      <c r="K410" s="11">
        <v>119104.69802988</v>
      </c>
      <c r="L410" s="11">
        <v>0</v>
      </c>
      <c r="M410" s="11">
        <v>4</v>
      </c>
      <c r="N410" s="11">
        <v>0</v>
      </c>
      <c r="O410" s="11">
        <v>0</v>
      </c>
      <c r="P410" s="11">
        <v>0</v>
      </c>
      <c r="Q410" s="11">
        <v>0</v>
      </c>
      <c r="R410" s="11">
        <v>0</v>
      </c>
      <c r="S410" s="11">
        <v>0</v>
      </c>
      <c r="T410" s="11">
        <v>0</v>
      </c>
      <c r="U410" s="11">
        <v>1136.7278187946274</v>
      </c>
      <c r="V410" s="11">
        <v>0</v>
      </c>
      <c r="W410" s="11">
        <v>0</v>
      </c>
      <c r="X410" s="11">
        <v>0</v>
      </c>
      <c r="Y410" s="11">
        <v>435.45419519978827</v>
      </c>
      <c r="Z410" s="11">
        <v>571.36905738894075</v>
      </c>
      <c r="AA410" s="9" t="s">
        <v>6</v>
      </c>
      <c r="AB410" s="9" t="s">
        <v>96</v>
      </c>
      <c r="AC410" s="9" t="s">
        <v>96</v>
      </c>
      <c r="AD410" s="9" t="s">
        <v>192</v>
      </c>
      <c r="AE410" s="9" t="s">
        <v>280</v>
      </c>
      <c r="AF410" s="9" t="s">
        <v>6</v>
      </c>
      <c r="AG410" s="9" t="s">
        <v>96</v>
      </c>
      <c r="AH410" s="9" t="s">
        <v>96</v>
      </c>
      <c r="AI410" s="9" t="s">
        <v>192</v>
      </c>
      <c r="AJ410" s="9" t="s">
        <v>141</v>
      </c>
      <c r="AK410" s="12">
        <v>2.3575048172069828E-2</v>
      </c>
      <c r="AL410" s="12">
        <v>0</v>
      </c>
      <c r="AM410" s="12">
        <v>0</v>
      </c>
      <c r="AN410" s="12">
        <v>0</v>
      </c>
      <c r="AO410" s="12">
        <v>3.0157709465047301E-3</v>
      </c>
      <c r="AP410" s="12">
        <v>0.125</v>
      </c>
      <c r="AQ410" s="12">
        <v>0</v>
      </c>
      <c r="AR410" s="12">
        <v>0</v>
      </c>
      <c r="AS410" s="12">
        <v>0</v>
      </c>
      <c r="AT410" s="12">
        <v>7.4999999999999997E-3</v>
      </c>
      <c r="AU410" s="11">
        <v>2807.8989935742516</v>
      </c>
      <c r="AV410" s="11">
        <v>0</v>
      </c>
      <c r="AW410" s="11">
        <v>0</v>
      </c>
      <c r="AX410" s="11">
        <v>0</v>
      </c>
      <c r="AY410" s="11">
        <v>359.1924879107313</v>
      </c>
      <c r="AZ410" s="11">
        <v>14888.087253735001</v>
      </c>
      <c r="BA410" s="11">
        <v>0</v>
      </c>
      <c r="BB410" s="11">
        <v>0</v>
      </c>
      <c r="BC410" s="11">
        <v>0</v>
      </c>
      <c r="BD410" s="11">
        <v>893.28523522410001</v>
      </c>
    </row>
    <row r="411" spans="1:56" x14ac:dyDescent="0.25">
      <c r="A411" s="9" t="s">
        <v>2</v>
      </c>
      <c r="B411" s="9" t="s">
        <v>57</v>
      </c>
      <c r="C411" s="9" t="s">
        <v>57</v>
      </c>
      <c r="D411" s="9" t="e">
        <f>IF(C411="United States",#REF!, "")</f>
        <v>#REF!</v>
      </c>
      <c r="E411" s="9" t="s">
        <v>82</v>
      </c>
      <c r="F411" s="9" t="s">
        <v>370</v>
      </c>
      <c r="G411" s="9" t="s">
        <v>230</v>
      </c>
      <c r="H411" s="10" t="s">
        <v>22</v>
      </c>
      <c r="I411" s="10" t="s">
        <v>1807</v>
      </c>
      <c r="J411" s="11">
        <v>994093.15422000003</v>
      </c>
      <c r="K411" s="11">
        <v>994093.15421999991</v>
      </c>
      <c r="L411" s="11">
        <v>0</v>
      </c>
      <c r="M411" s="11">
        <v>0</v>
      </c>
      <c r="N411" s="11">
        <v>1</v>
      </c>
      <c r="O411" s="11">
        <v>0</v>
      </c>
      <c r="P411" s="11">
        <v>1</v>
      </c>
      <c r="Q411" s="11">
        <v>0</v>
      </c>
      <c r="R411" s="11">
        <v>0</v>
      </c>
      <c r="S411" s="11">
        <v>0</v>
      </c>
      <c r="T411" s="11">
        <v>0</v>
      </c>
      <c r="U411" s="11">
        <v>18326.424585294233</v>
      </c>
      <c r="V411" s="11">
        <v>0</v>
      </c>
      <c r="W411" s="11">
        <v>0</v>
      </c>
      <c r="X411" s="11">
        <v>0</v>
      </c>
      <c r="Y411" s="11">
        <v>3643.0341229677629</v>
      </c>
      <c r="Z411" s="11">
        <v>5183.8081029271561</v>
      </c>
      <c r="AA411" s="9" t="s">
        <v>6</v>
      </c>
      <c r="AB411" s="9" t="s">
        <v>96</v>
      </c>
      <c r="AC411" s="9" t="s">
        <v>96</v>
      </c>
      <c r="AD411" s="9" t="s">
        <v>192</v>
      </c>
      <c r="AE411" s="9" t="s">
        <v>280</v>
      </c>
      <c r="AF411" s="9" t="s">
        <v>6</v>
      </c>
      <c r="AG411" s="9" t="s">
        <v>96</v>
      </c>
      <c r="AH411" s="9" t="s">
        <v>96</v>
      </c>
      <c r="AI411" s="9" t="s">
        <v>192</v>
      </c>
      <c r="AJ411" s="9" t="s">
        <v>141</v>
      </c>
      <c r="AK411" s="12">
        <v>4.543108241492623E-2</v>
      </c>
      <c r="AL411" s="12">
        <v>0</v>
      </c>
      <c r="AM411" s="12">
        <v>0</v>
      </c>
      <c r="AN411" s="12">
        <v>0</v>
      </c>
      <c r="AO411" s="12">
        <v>3.0157709465047301E-3</v>
      </c>
      <c r="AP411" s="12">
        <v>0.125</v>
      </c>
      <c r="AQ411" s="12">
        <v>0</v>
      </c>
      <c r="AR411" s="12">
        <v>0</v>
      </c>
      <c r="AS411" s="12">
        <v>0</v>
      </c>
      <c r="AT411" s="12">
        <v>7.4999999999999997E-3</v>
      </c>
      <c r="AU411" s="11">
        <v>45162.72801748279</v>
      </c>
      <c r="AV411" s="11">
        <v>0</v>
      </c>
      <c r="AW411" s="11">
        <v>0</v>
      </c>
      <c r="AX411" s="11">
        <v>0</v>
      </c>
      <c r="AY411" s="11">
        <v>2997.9572526159222</v>
      </c>
      <c r="AZ411" s="11">
        <v>124261.6442775</v>
      </c>
      <c r="BA411" s="11">
        <v>0</v>
      </c>
      <c r="BB411" s="11">
        <v>0</v>
      </c>
      <c r="BC411" s="11">
        <v>0</v>
      </c>
      <c r="BD411" s="11">
        <v>7455.69865665</v>
      </c>
    </row>
    <row r="412" spans="1:56" x14ac:dyDescent="0.25">
      <c r="A412" s="9" t="s">
        <v>2</v>
      </c>
      <c r="B412" s="9" t="s">
        <v>57</v>
      </c>
      <c r="C412" s="9" t="s">
        <v>57</v>
      </c>
      <c r="D412" s="9" t="e">
        <f>IF(C412="United States",#REF!, "")</f>
        <v>#REF!</v>
      </c>
      <c r="E412" s="9" t="s">
        <v>82</v>
      </c>
      <c r="F412" s="9" t="s">
        <v>342</v>
      </c>
      <c r="G412" s="9" t="s">
        <v>230</v>
      </c>
      <c r="H412" s="10" t="s">
        <v>4</v>
      </c>
      <c r="I412" s="10" t="s">
        <v>1783</v>
      </c>
      <c r="J412" s="11">
        <v>1816703.4568</v>
      </c>
      <c r="K412" s="11">
        <v>1816703.4568</v>
      </c>
      <c r="L412" s="11">
        <v>0</v>
      </c>
      <c r="M412" s="11">
        <v>2</v>
      </c>
      <c r="N412" s="11">
        <v>1</v>
      </c>
      <c r="O412" s="11">
        <v>0</v>
      </c>
      <c r="P412" s="11">
        <v>0</v>
      </c>
      <c r="Q412" s="11">
        <v>0</v>
      </c>
      <c r="R412" s="11">
        <v>1</v>
      </c>
      <c r="S412" s="11">
        <v>0</v>
      </c>
      <c r="T412" s="11">
        <v>0</v>
      </c>
      <c r="U412" s="11">
        <v>17338.50462663404</v>
      </c>
      <c r="V412" s="11">
        <v>0</v>
      </c>
      <c r="W412" s="11">
        <v>0</v>
      </c>
      <c r="X412" s="11">
        <v>0</v>
      </c>
      <c r="Y412" s="11">
        <v>6641.9810031259622</v>
      </c>
      <c r="Z412" s="11">
        <v>8715.0898229609593</v>
      </c>
      <c r="AA412" s="9" t="s">
        <v>6</v>
      </c>
      <c r="AB412" s="9" t="s">
        <v>96</v>
      </c>
      <c r="AC412" s="9" t="s">
        <v>96</v>
      </c>
      <c r="AD412" s="9" t="s">
        <v>192</v>
      </c>
      <c r="AE412" s="9" t="s">
        <v>280</v>
      </c>
      <c r="AF412" s="9" t="s">
        <v>13</v>
      </c>
      <c r="AG412" s="9" t="s">
        <v>96</v>
      </c>
      <c r="AH412" s="9" t="s">
        <v>96</v>
      </c>
      <c r="AI412" s="9" t="s">
        <v>192</v>
      </c>
      <c r="AJ412" s="9" t="s">
        <v>141</v>
      </c>
      <c r="AK412" s="12">
        <v>2.3575048172069828E-2</v>
      </c>
      <c r="AL412" s="12">
        <v>0</v>
      </c>
      <c r="AM412" s="12">
        <v>0</v>
      </c>
      <c r="AN412" s="12">
        <v>0</v>
      </c>
      <c r="AO412" s="12">
        <v>3.0157709465047301E-3</v>
      </c>
      <c r="AP412" s="12">
        <v>7.4999999999999997E-2</v>
      </c>
      <c r="AQ412" s="12">
        <v>0</v>
      </c>
      <c r="AR412" s="12">
        <v>0</v>
      </c>
      <c r="AS412" s="12">
        <v>0</v>
      </c>
      <c r="AT412" s="12">
        <v>7.4999999999999997E-3</v>
      </c>
      <c r="AU412" s="11">
        <v>42828.871508425778</v>
      </c>
      <c r="AV412" s="11">
        <v>0</v>
      </c>
      <c r="AW412" s="11">
        <v>0</v>
      </c>
      <c r="AX412" s="11">
        <v>0</v>
      </c>
      <c r="AY412" s="11">
        <v>5478.7615034321516</v>
      </c>
      <c r="AZ412" s="11">
        <v>136252.75925999999</v>
      </c>
      <c r="BA412" s="11">
        <v>0</v>
      </c>
      <c r="BB412" s="11">
        <v>0</v>
      </c>
      <c r="BC412" s="11">
        <v>0</v>
      </c>
      <c r="BD412" s="11">
        <v>13625.275926</v>
      </c>
    </row>
    <row r="413" spans="1:56" x14ac:dyDescent="0.25">
      <c r="A413" s="9" t="s">
        <v>2</v>
      </c>
      <c r="B413" s="9" t="s">
        <v>57</v>
      </c>
      <c r="C413" s="9" t="s">
        <v>57</v>
      </c>
      <c r="D413" s="9" t="e">
        <f>IF(C413="United States",#REF!, "")</f>
        <v>#REF!</v>
      </c>
      <c r="E413" s="9" t="s">
        <v>110</v>
      </c>
      <c r="F413" s="9" t="s">
        <v>1598</v>
      </c>
      <c r="G413" s="9" t="s">
        <v>265</v>
      </c>
      <c r="H413" s="10" t="s">
        <v>4</v>
      </c>
      <c r="I413" s="10" t="s">
        <v>1783</v>
      </c>
      <c r="J413" s="11">
        <v>2042767.0963999999</v>
      </c>
      <c r="K413" s="11">
        <v>2042767.0963999999</v>
      </c>
      <c r="L413" s="11">
        <v>0</v>
      </c>
      <c r="M413" s="11">
        <v>8</v>
      </c>
      <c r="N413" s="11">
        <v>6</v>
      </c>
      <c r="O413" s="11">
        <v>4</v>
      </c>
      <c r="P413" s="11">
        <v>1</v>
      </c>
      <c r="Q413" s="11">
        <v>0</v>
      </c>
      <c r="R413" s="11">
        <v>0</v>
      </c>
      <c r="S413" s="11">
        <v>0</v>
      </c>
      <c r="T413" s="11">
        <v>0</v>
      </c>
      <c r="U413" s="11">
        <v>92065.622359866858</v>
      </c>
      <c r="V413" s="11">
        <v>0</v>
      </c>
      <c r="W413" s="11">
        <v>0</v>
      </c>
      <c r="X413" s="11">
        <v>131259.85626916718</v>
      </c>
      <c r="Y413" s="11">
        <v>7507.2032641659798</v>
      </c>
      <c r="Z413" s="11">
        <v>19360.978841601813</v>
      </c>
      <c r="AA413" s="9" t="s">
        <v>6</v>
      </c>
      <c r="AB413" s="9" t="s">
        <v>96</v>
      </c>
      <c r="AC413" s="9" t="s">
        <v>96</v>
      </c>
      <c r="AD413" s="9" t="s">
        <v>246</v>
      </c>
      <c r="AE413" s="9" t="s">
        <v>280</v>
      </c>
      <c r="AF413" s="9" t="s">
        <v>13</v>
      </c>
      <c r="AG413" s="9" t="s">
        <v>96</v>
      </c>
      <c r="AH413" s="9" t="s">
        <v>96</v>
      </c>
      <c r="AI413" s="9" t="s">
        <v>124</v>
      </c>
      <c r="AJ413" s="9" t="s">
        <v>141</v>
      </c>
      <c r="AK413" s="12">
        <v>2.3575048172069828E-2</v>
      </c>
      <c r="AL413" s="12">
        <v>0</v>
      </c>
      <c r="AM413" s="12">
        <v>0</v>
      </c>
      <c r="AN413" s="12">
        <v>5.3600000000000002E-2</v>
      </c>
      <c r="AO413" s="12">
        <v>3.0157709465047301E-3</v>
      </c>
      <c r="AP413" s="12">
        <v>7.4999999999999997E-2</v>
      </c>
      <c r="AQ413" s="12">
        <v>0</v>
      </c>
      <c r="AR413" s="12">
        <v>0</v>
      </c>
      <c r="AS413" s="12">
        <v>5.5E-2</v>
      </c>
      <c r="AT413" s="12">
        <v>7.4999999999999997E-3</v>
      </c>
      <c r="AU413" s="11">
        <v>48158.332701949206</v>
      </c>
      <c r="AV413" s="11">
        <v>0</v>
      </c>
      <c r="AW413" s="11">
        <v>0</v>
      </c>
      <c r="AX413" s="11">
        <v>109492.31636704</v>
      </c>
      <c r="AY413" s="11">
        <v>6160.5176597989475</v>
      </c>
      <c r="AZ413" s="11">
        <v>153207.53222999998</v>
      </c>
      <c r="BA413" s="11">
        <v>0</v>
      </c>
      <c r="BB413" s="11">
        <v>0</v>
      </c>
      <c r="BC413" s="11">
        <v>112352.190302</v>
      </c>
      <c r="BD413" s="11">
        <v>15320.753223</v>
      </c>
    </row>
    <row r="414" spans="1:56" x14ac:dyDescent="0.25">
      <c r="A414" s="9" t="s">
        <v>2</v>
      </c>
      <c r="B414" s="9" t="s">
        <v>57</v>
      </c>
      <c r="C414" s="9" t="s">
        <v>57</v>
      </c>
      <c r="D414" s="9" t="e">
        <f>IF(C414="United States",#REF!, "")</f>
        <v>#REF!</v>
      </c>
      <c r="E414" s="9" t="s">
        <v>98</v>
      </c>
      <c r="F414" s="9" t="s">
        <v>1072</v>
      </c>
      <c r="G414" s="9" t="s">
        <v>139</v>
      </c>
      <c r="H414" s="10" t="s">
        <v>4</v>
      </c>
      <c r="I414" s="10" t="s">
        <v>1783</v>
      </c>
      <c r="J414" s="11">
        <v>2223915.44</v>
      </c>
      <c r="K414" s="11">
        <v>2223915.44</v>
      </c>
      <c r="L414" s="11">
        <v>0</v>
      </c>
      <c r="M414" s="11">
        <v>0</v>
      </c>
      <c r="N414" s="11">
        <v>0</v>
      </c>
      <c r="O414" s="11">
        <v>0</v>
      </c>
      <c r="P414" s="11">
        <v>0</v>
      </c>
      <c r="Q414" s="11">
        <v>0</v>
      </c>
      <c r="R414" s="11">
        <v>0</v>
      </c>
      <c r="S414" s="11">
        <v>0</v>
      </c>
      <c r="T414" s="11">
        <v>0</v>
      </c>
      <c r="U414" s="11">
        <v>44332.652627092211</v>
      </c>
      <c r="V414" s="11">
        <v>0</v>
      </c>
      <c r="W414" s="11">
        <v>0</v>
      </c>
      <c r="X414" s="11">
        <v>0</v>
      </c>
      <c r="Y414" s="11">
        <v>8151.7517569077872</v>
      </c>
      <c r="Z414" s="11">
        <v>11753.304143782392</v>
      </c>
      <c r="AA414" s="9" t="s">
        <v>31</v>
      </c>
      <c r="AB414" s="9" t="s">
        <v>96</v>
      </c>
      <c r="AC414" s="9" t="s">
        <v>96</v>
      </c>
      <c r="AD414" s="9" t="s">
        <v>192</v>
      </c>
      <c r="AE414" s="9" t="s">
        <v>280</v>
      </c>
      <c r="AF414" s="9" t="s">
        <v>13</v>
      </c>
      <c r="AG414" s="9" t="s">
        <v>96</v>
      </c>
      <c r="AH414" s="9" t="s">
        <v>96</v>
      </c>
      <c r="AI414" s="9" t="s">
        <v>192</v>
      </c>
      <c r="AJ414" s="9" t="s">
        <v>141</v>
      </c>
      <c r="AK414" s="12">
        <v>4.9114683691812142E-2</v>
      </c>
      <c r="AL414" s="12">
        <v>0</v>
      </c>
      <c r="AM414" s="12">
        <v>0</v>
      </c>
      <c r="AN414" s="12">
        <v>0</v>
      </c>
      <c r="AO414" s="12">
        <v>3.0157709465047301E-3</v>
      </c>
      <c r="AP414" s="12">
        <v>7.4999999999999997E-2</v>
      </c>
      <c r="AQ414" s="12">
        <v>0</v>
      </c>
      <c r="AR414" s="12">
        <v>0</v>
      </c>
      <c r="AS414" s="12">
        <v>0</v>
      </c>
      <c r="AT414" s="12">
        <v>7.4999999999999997E-3</v>
      </c>
      <c r="AU414" s="11">
        <v>109226.90339293722</v>
      </c>
      <c r="AV414" s="11">
        <v>0</v>
      </c>
      <c r="AW414" s="11">
        <v>0</v>
      </c>
      <c r="AX414" s="11">
        <v>0</v>
      </c>
      <c r="AY414" s="11">
        <v>6706.8195714352833</v>
      </c>
      <c r="AZ414" s="11">
        <v>166793.658</v>
      </c>
      <c r="BA414" s="11">
        <v>0</v>
      </c>
      <c r="BB414" s="11">
        <v>0</v>
      </c>
      <c r="BC414" s="11">
        <v>0</v>
      </c>
      <c r="BD414" s="11">
        <v>16679.3658</v>
      </c>
    </row>
    <row r="415" spans="1:56" x14ac:dyDescent="0.25">
      <c r="A415" s="9" t="s">
        <v>2</v>
      </c>
      <c r="B415" s="9" t="s">
        <v>57</v>
      </c>
      <c r="C415" s="9" t="s">
        <v>57</v>
      </c>
      <c r="D415" s="9" t="e">
        <f>IF(C415="United States",#REF!, "")</f>
        <v>#REF!</v>
      </c>
      <c r="E415" s="9" t="s">
        <v>82</v>
      </c>
      <c r="F415" s="9" t="s">
        <v>348</v>
      </c>
      <c r="G415" s="9" t="s">
        <v>230</v>
      </c>
      <c r="H415" s="10" t="s">
        <v>4</v>
      </c>
      <c r="I415" s="10" t="s">
        <v>1783</v>
      </c>
      <c r="J415" s="11">
        <v>947826.22395999997</v>
      </c>
      <c r="K415" s="11">
        <v>947826.22395999997</v>
      </c>
      <c r="L415" s="11">
        <v>0</v>
      </c>
      <c r="M415" s="11">
        <v>0</v>
      </c>
      <c r="N415" s="11">
        <v>0</v>
      </c>
      <c r="O415" s="11">
        <v>0</v>
      </c>
      <c r="P415" s="11">
        <v>0</v>
      </c>
      <c r="Q415" s="11">
        <v>0</v>
      </c>
      <c r="R415" s="11">
        <v>0</v>
      </c>
      <c r="S415" s="11">
        <v>0</v>
      </c>
      <c r="T415" s="11">
        <v>0</v>
      </c>
      <c r="U415" s="11">
        <v>9045.9944400186832</v>
      </c>
      <c r="V415" s="11">
        <v>0</v>
      </c>
      <c r="W415" s="11">
        <v>0</v>
      </c>
      <c r="X415" s="11">
        <v>0</v>
      </c>
      <c r="Y415" s="11">
        <v>3465.3117162533108</v>
      </c>
      <c r="Z415" s="11">
        <v>4546.9119615809122</v>
      </c>
      <c r="AA415" s="9" t="s">
        <v>6</v>
      </c>
      <c r="AB415" s="9" t="s">
        <v>96</v>
      </c>
      <c r="AC415" s="9" t="s">
        <v>96</v>
      </c>
      <c r="AD415" s="9" t="s">
        <v>192</v>
      </c>
      <c r="AE415" s="9" t="s">
        <v>280</v>
      </c>
      <c r="AF415" s="9" t="s">
        <v>6</v>
      </c>
      <c r="AG415" s="9" t="s">
        <v>96</v>
      </c>
      <c r="AH415" s="9" t="s">
        <v>96</v>
      </c>
      <c r="AI415" s="9" t="s">
        <v>192</v>
      </c>
      <c r="AJ415" s="9" t="s">
        <v>141</v>
      </c>
      <c r="AK415" s="12">
        <v>2.3575048172069828E-2</v>
      </c>
      <c r="AL415" s="12">
        <v>0</v>
      </c>
      <c r="AM415" s="12">
        <v>0</v>
      </c>
      <c r="AN415" s="12">
        <v>0</v>
      </c>
      <c r="AO415" s="12">
        <v>3.0157709465047301E-3</v>
      </c>
      <c r="AP415" s="12">
        <v>0.125</v>
      </c>
      <c r="AQ415" s="12">
        <v>0</v>
      </c>
      <c r="AR415" s="12">
        <v>0</v>
      </c>
      <c r="AS415" s="12">
        <v>0</v>
      </c>
      <c r="AT415" s="12">
        <v>7.4999999999999997E-3</v>
      </c>
      <c r="AU415" s="11">
        <v>22345.048888608046</v>
      </c>
      <c r="AV415" s="11">
        <v>0</v>
      </c>
      <c r="AW415" s="11">
        <v>0</v>
      </c>
      <c r="AX415" s="11">
        <v>0</v>
      </c>
      <c r="AY415" s="11">
        <v>2858.4267885538534</v>
      </c>
      <c r="AZ415" s="11">
        <v>118478.277995</v>
      </c>
      <c r="BA415" s="11">
        <v>0</v>
      </c>
      <c r="BB415" s="11">
        <v>0</v>
      </c>
      <c r="BC415" s="11">
        <v>0</v>
      </c>
      <c r="BD415" s="11">
        <v>7108.6966796999995</v>
      </c>
    </row>
    <row r="416" spans="1:56" x14ac:dyDescent="0.25">
      <c r="A416" s="9" t="s">
        <v>2</v>
      </c>
      <c r="B416" s="9" t="s">
        <v>57</v>
      </c>
      <c r="C416" s="9" t="s">
        <v>57</v>
      </c>
      <c r="D416" s="9" t="e">
        <f>IF(C416="United States",#REF!, "")</f>
        <v>#REF!</v>
      </c>
      <c r="E416" s="9" t="s">
        <v>115</v>
      </c>
      <c r="F416" s="9" t="s">
        <v>1226</v>
      </c>
      <c r="G416" s="9" t="s">
        <v>273</v>
      </c>
      <c r="H416" s="10" t="s">
        <v>4</v>
      </c>
      <c r="I416" s="10" t="s">
        <v>1783</v>
      </c>
      <c r="J416" s="11">
        <v>416356.25109788001</v>
      </c>
      <c r="K416" s="11">
        <v>416356.25109788001</v>
      </c>
      <c r="L416" s="11">
        <v>0</v>
      </c>
      <c r="M416" s="11">
        <v>0</v>
      </c>
      <c r="N416" s="11">
        <v>0</v>
      </c>
      <c r="O416" s="11">
        <v>0</v>
      </c>
      <c r="P416" s="11">
        <v>0</v>
      </c>
      <c r="Q416" s="11">
        <v>0</v>
      </c>
      <c r="R416" s="11">
        <v>0</v>
      </c>
      <c r="S416" s="11">
        <v>0</v>
      </c>
      <c r="T416" s="11">
        <v>0</v>
      </c>
      <c r="U416" s="11">
        <v>3973.6781250498439</v>
      </c>
      <c r="V416" s="11">
        <v>0</v>
      </c>
      <c r="W416" s="11">
        <v>0</v>
      </c>
      <c r="X416" s="11">
        <v>0</v>
      </c>
      <c r="Y416" s="11">
        <v>1522.2243894421711</v>
      </c>
      <c r="Z416" s="11">
        <v>1997.3442077667505</v>
      </c>
      <c r="AA416" s="9" t="s">
        <v>6</v>
      </c>
      <c r="AB416" s="9" t="s">
        <v>96</v>
      </c>
      <c r="AC416" s="9" t="s">
        <v>96</v>
      </c>
      <c r="AD416" s="9" t="s">
        <v>192</v>
      </c>
      <c r="AE416" s="9" t="s">
        <v>280</v>
      </c>
      <c r="AF416" s="9" t="s">
        <v>6</v>
      </c>
      <c r="AG416" s="9" t="s">
        <v>96</v>
      </c>
      <c r="AH416" s="9" t="s">
        <v>96</v>
      </c>
      <c r="AI416" s="9" t="s">
        <v>192</v>
      </c>
      <c r="AJ416" s="9" t="s">
        <v>141</v>
      </c>
      <c r="AK416" s="12">
        <v>2.3575048172069828E-2</v>
      </c>
      <c r="AL416" s="12">
        <v>0</v>
      </c>
      <c r="AM416" s="12">
        <v>0</v>
      </c>
      <c r="AN416" s="12">
        <v>0</v>
      </c>
      <c r="AO416" s="12">
        <v>3.0157709465047301E-3</v>
      </c>
      <c r="AP416" s="12">
        <v>0.125</v>
      </c>
      <c r="AQ416" s="12">
        <v>0</v>
      </c>
      <c r="AR416" s="12">
        <v>0</v>
      </c>
      <c r="AS416" s="12">
        <v>0</v>
      </c>
      <c r="AT416" s="12">
        <v>7.4999999999999997E-3</v>
      </c>
      <c r="AU416" s="11">
        <v>9815.6186763749229</v>
      </c>
      <c r="AV416" s="11">
        <v>0</v>
      </c>
      <c r="AW416" s="11">
        <v>0</v>
      </c>
      <c r="AX416" s="11">
        <v>0</v>
      </c>
      <c r="AY416" s="11">
        <v>1255.6350854566147</v>
      </c>
      <c r="AZ416" s="11">
        <v>52044.531387235002</v>
      </c>
      <c r="BA416" s="11">
        <v>0</v>
      </c>
      <c r="BB416" s="11">
        <v>0</v>
      </c>
      <c r="BC416" s="11">
        <v>0</v>
      </c>
      <c r="BD416" s="11">
        <v>3122.6718832340998</v>
      </c>
    </row>
    <row r="417" spans="1:56" x14ac:dyDescent="0.25">
      <c r="A417" s="9" t="s">
        <v>2</v>
      </c>
      <c r="B417" s="9" t="s">
        <v>57</v>
      </c>
      <c r="C417" s="9" t="s">
        <v>57</v>
      </c>
      <c r="D417" s="9" t="e">
        <f>IF(C417="United States",#REF!, "")</f>
        <v>#REF!</v>
      </c>
      <c r="E417" s="9" t="s">
        <v>115</v>
      </c>
      <c r="F417" s="9" t="s">
        <v>512</v>
      </c>
      <c r="G417" s="9" t="s">
        <v>163</v>
      </c>
      <c r="H417" s="10" t="s">
        <v>4</v>
      </c>
      <c r="I417" s="10" t="s">
        <v>1807</v>
      </c>
      <c r="J417" s="11">
        <v>170557.29925129819</v>
      </c>
      <c r="K417" s="11">
        <v>170557.29929999998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Q417" s="11">
        <v>0</v>
      </c>
      <c r="R417" s="11">
        <v>0</v>
      </c>
      <c r="S417" s="11">
        <v>0</v>
      </c>
      <c r="T417" s="11">
        <v>0</v>
      </c>
      <c r="U417" s="11">
        <v>1632.0617045165559</v>
      </c>
      <c r="V417" s="11">
        <v>0</v>
      </c>
      <c r="W417" s="11">
        <v>0</v>
      </c>
      <c r="X417" s="11">
        <v>0</v>
      </c>
      <c r="Y417" s="11">
        <v>295.23577757344361</v>
      </c>
      <c r="Z417" s="11">
        <v>795.96703781119822</v>
      </c>
      <c r="AA417" s="9" t="s">
        <v>6</v>
      </c>
      <c r="AB417" s="9" t="s">
        <v>96</v>
      </c>
      <c r="AC417" s="9" t="s">
        <v>96</v>
      </c>
      <c r="AD417" s="9" t="s">
        <v>192</v>
      </c>
      <c r="AE417" s="9" t="s">
        <v>275</v>
      </c>
      <c r="AF417" s="9" t="s">
        <v>6</v>
      </c>
      <c r="AG417" s="9" t="s">
        <v>96</v>
      </c>
      <c r="AH417" s="9" t="s">
        <v>96</v>
      </c>
      <c r="AI417" s="9" t="s">
        <v>192</v>
      </c>
      <c r="AJ417" s="9" t="s">
        <v>141</v>
      </c>
      <c r="AK417" s="12">
        <v>2.3575048172069828E-2</v>
      </c>
      <c r="AL417" s="12">
        <v>0</v>
      </c>
      <c r="AM417" s="12">
        <v>0</v>
      </c>
      <c r="AN417" s="12">
        <v>0</v>
      </c>
      <c r="AO417" s="12">
        <v>1.4241140580716783E-3</v>
      </c>
      <c r="AP417" s="12">
        <v>0.125</v>
      </c>
      <c r="AQ417" s="12">
        <v>0</v>
      </c>
      <c r="AR417" s="12">
        <v>0</v>
      </c>
      <c r="AS417" s="12">
        <v>0</v>
      </c>
      <c r="AT417" s="12">
        <v>7.4999999999999997E-3</v>
      </c>
      <c r="AU417" s="11">
        <v>4020.8965459474839</v>
      </c>
      <c r="AV417" s="11">
        <v>0</v>
      </c>
      <c r="AW417" s="11">
        <v>0</v>
      </c>
      <c r="AX417" s="11">
        <v>0</v>
      </c>
      <c r="AY417" s="11">
        <v>242.89304757051187</v>
      </c>
      <c r="AZ417" s="11">
        <v>21319.662406412273</v>
      </c>
      <c r="BA417" s="11">
        <v>0</v>
      </c>
      <c r="BB417" s="11">
        <v>0</v>
      </c>
      <c r="BC417" s="11">
        <v>0</v>
      </c>
      <c r="BD417" s="11">
        <v>1279.1797443847363</v>
      </c>
    </row>
    <row r="418" spans="1:56" x14ac:dyDescent="0.25">
      <c r="A418" s="9" t="s">
        <v>2</v>
      </c>
      <c r="B418" s="9" t="s">
        <v>57</v>
      </c>
      <c r="C418" s="9" t="s">
        <v>57</v>
      </c>
      <c r="D418" s="9" t="e">
        <f>IF(C418="United States",#REF!, "")</f>
        <v>#REF!</v>
      </c>
      <c r="E418" s="9" t="s">
        <v>98</v>
      </c>
      <c r="F418" s="9" t="s">
        <v>902</v>
      </c>
      <c r="G418" s="9" t="s">
        <v>139</v>
      </c>
      <c r="H418" s="10" t="s">
        <v>4</v>
      </c>
      <c r="I418" s="10" t="s">
        <v>1783</v>
      </c>
      <c r="J418" s="11">
        <v>206801.73</v>
      </c>
      <c r="K418" s="11">
        <v>206801.73</v>
      </c>
      <c r="L418" s="11">
        <v>0</v>
      </c>
      <c r="M418" s="11">
        <v>0</v>
      </c>
      <c r="N418" s="11">
        <v>0</v>
      </c>
      <c r="O418" s="11">
        <v>0</v>
      </c>
      <c r="P418" s="11">
        <v>0</v>
      </c>
      <c r="Q418" s="11">
        <v>0</v>
      </c>
      <c r="R418" s="11">
        <v>0</v>
      </c>
      <c r="S418" s="11">
        <v>0</v>
      </c>
      <c r="T418" s="11">
        <v>0</v>
      </c>
      <c r="U418" s="11">
        <v>4122.4900434036799</v>
      </c>
      <c r="V418" s="11">
        <v>0</v>
      </c>
      <c r="W418" s="11">
        <v>0</v>
      </c>
      <c r="X418" s="11">
        <v>0</v>
      </c>
      <c r="Y418" s="11">
        <v>758.03078459631979</v>
      </c>
      <c r="Z418" s="11">
        <v>1092.9388709807999</v>
      </c>
      <c r="AA418" s="9" t="s">
        <v>31</v>
      </c>
      <c r="AB418" s="9" t="s">
        <v>96</v>
      </c>
      <c r="AC418" s="9" t="s">
        <v>96</v>
      </c>
      <c r="AD418" s="9" t="s">
        <v>192</v>
      </c>
      <c r="AE418" s="9" t="s">
        <v>280</v>
      </c>
      <c r="AF418" s="9" t="s">
        <v>31</v>
      </c>
      <c r="AG418" s="9" t="s">
        <v>96</v>
      </c>
      <c r="AH418" s="9" t="s">
        <v>96</v>
      </c>
      <c r="AI418" s="9" t="s">
        <v>192</v>
      </c>
      <c r="AJ418" s="9" t="s">
        <v>141</v>
      </c>
      <c r="AK418" s="12">
        <v>4.9114683691812142E-2</v>
      </c>
      <c r="AL418" s="12">
        <v>0</v>
      </c>
      <c r="AM418" s="12">
        <v>0</v>
      </c>
      <c r="AN418" s="12">
        <v>0</v>
      </c>
      <c r="AO418" s="12">
        <v>3.0157709465047301E-3</v>
      </c>
      <c r="AP418" s="12">
        <v>7.4999999999999997E-2</v>
      </c>
      <c r="AQ418" s="12">
        <v>0</v>
      </c>
      <c r="AR418" s="12">
        <v>0</v>
      </c>
      <c r="AS418" s="12">
        <v>0</v>
      </c>
      <c r="AT418" s="12">
        <v>7.4999999999999997E-3</v>
      </c>
      <c r="AU418" s="11">
        <v>10157.001555869538</v>
      </c>
      <c r="AV418" s="11">
        <v>0</v>
      </c>
      <c r="AW418" s="11">
        <v>0</v>
      </c>
      <c r="AX418" s="11">
        <v>0</v>
      </c>
      <c r="AY418" s="11">
        <v>623.66664902091566</v>
      </c>
      <c r="AZ418" s="11">
        <v>15510.12975</v>
      </c>
      <c r="BA418" s="11">
        <v>0</v>
      </c>
      <c r="BB418" s="11">
        <v>0</v>
      </c>
      <c r="BC418" s="11">
        <v>0</v>
      </c>
      <c r="BD418" s="11">
        <v>1551.0129750000001</v>
      </c>
    </row>
    <row r="419" spans="1:56" x14ac:dyDescent="0.25">
      <c r="A419" s="9" t="s">
        <v>2</v>
      </c>
      <c r="B419" s="9" t="s">
        <v>57</v>
      </c>
      <c r="C419" s="9" t="s">
        <v>57</v>
      </c>
      <c r="D419" s="9" t="e">
        <f>IF(C419="United States",#REF!, "")</f>
        <v>#REF!</v>
      </c>
      <c r="E419" s="9" t="s">
        <v>115</v>
      </c>
      <c r="F419" s="9" t="s">
        <v>1416</v>
      </c>
      <c r="G419" s="9" t="s">
        <v>284</v>
      </c>
      <c r="H419" s="10" t="s">
        <v>4</v>
      </c>
      <c r="I419" s="10" t="s">
        <v>1807</v>
      </c>
      <c r="J419" s="11">
        <v>175321.16847018001</v>
      </c>
      <c r="K419" s="11">
        <v>175321.16847018001</v>
      </c>
      <c r="L419" s="11">
        <v>0</v>
      </c>
      <c r="M419" s="11">
        <v>0</v>
      </c>
      <c r="N419" s="11">
        <v>0</v>
      </c>
      <c r="O419" s="11">
        <v>0</v>
      </c>
      <c r="P419" s="11">
        <v>0</v>
      </c>
      <c r="Q419" s="11">
        <v>0</v>
      </c>
      <c r="R419" s="11">
        <v>0</v>
      </c>
      <c r="S419" s="11">
        <v>0</v>
      </c>
      <c r="T419" s="11">
        <v>0</v>
      </c>
      <c r="U419" s="11">
        <v>1673.2543108722409</v>
      </c>
      <c r="V419" s="11">
        <v>0</v>
      </c>
      <c r="W419" s="11">
        <v>0</v>
      </c>
      <c r="X419" s="11">
        <v>0</v>
      </c>
      <c r="Y419" s="11">
        <v>640.98511293413515</v>
      </c>
      <c r="Z419" s="11">
        <v>841.05070938514746</v>
      </c>
      <c r="AA419" s="9" t="s">
        <v>6</v>
      </c>
      <c r="AB419" s="9" t="s">
        <v>96</v>
      </c>
      <c r="AC419" s="9" t="s">
        <v>96</v>
      </c>
      <c r="AD419" s="9" t="s">
        <v>192</v>
      </c>
      <c r="AE419" s="9" t="s">
        <v>280</v>
      </c>
      <c r="AF419" s="9" t="s">
        <v>6</v>
      </c>
      <c r="AG419" s="9" t="s">
        <v>96</v>
      </c>
      <c r="AH419" s="9" t="s">
        <v>96</v>
      </c>
      <c r="AI419" s="9" t="s">
        <v>192</v>
      </c>
      <c r="AJ419" s="9" t="s">
        <v>141</v>
      </c>
      <c r="AK419" s="12">
        <v>2.3575048172069828E-2</v>
      </c>
      <c r="AL419" s="12">
        <v>0</v>
      </c>
      <c r="AM419" s="12">
        <v>0</v>
      </c>
      <c r="AN419" s="12">
        <v>0</v>
      </c>
      <c r="AO419" s="12">
        <v>3.0157709465047301E-3</v>
      </c>
      <c r="AP419" s="12">
        <v>0.125</v>
      </c>
      <c r="AQ419" s="12">
        <v>0</v>
      </c>
      <c r="AR419" s="12">
        <v>0</v>
      </c>
      <c r="AS419" s="12">
        <v>0</v>
      </c>
      <c r="AT419" s="12">
        <v>7.4999999999999997E-3</v>
      </c>
      <c r="AU419" s="11">
        <v>4133.2049922680635</v>
      </c>
      <c r="AV419" s="11">
        <v>0</v>
      </c>
      <c r="AW419" s="11">
        <v>0</v>
      </c>
      <c r="AX419" s="11">
        <v>0</v>
      </c>
      <c r="AY419" s="11">
        <v>528.72848617963007</v>
      </c>
      <c r="AZ419" s="11">
        <v>21915.146058772501</v>
      </c>
      <c r="BA419" s="11">
        <v>0</v>
      </c>
      <c r="BB419" s="11">
        <v>0</v>
      </c>
      <c r="BC419" s="11">
        <v>0</v>
      </c>
      <c r="BD419" s="11">
        <v>1314.90876352635</v>
      </c>
    </row>
    <row r="420" spans="1:56" x14ac:dyDescent="0.25">
      <c r="A420" s="9" t="s">
        <v>2</v>
      </c>
      <c r="B420" s="9" t="s">
        <v>57</v>
      </c>
      <c r="C420" s="9" t="s">
        <v>57</v>
      </c>
      <c r="D420" s="9" t="e">
        <f>IF(C420="United States",#REF!, "")</f>
        <v>#REF!</v>
      </c>
      <c r="E420" s="9" t="s">
        <v>115</v>
      </c>
      <c r="F420" s="9" t="s">
        <v>558</v>
      </c>
      <c r="G420" s="9" t="s">
        <v>163</v>
      </c>
      <c r="H420" s="10" t="s">
        <v>4</v>
      </c>
      <c r="I420" s="10" t="s">
        <v>1783</v>
      </c>
      <c r="J420" s="11">
        <v>167055.70473429185</v>
      </c>
      <c r="K420" s="11">
        <v>167055.7047</v>
      </c>
      <c r="L420" s="11">
        <v>0</v>
      </c>
      <c r="M420" s="11">
        <v>2</v>
      </c>
      <c r="N420" s="11">
        <v>0</v>
      </c>
      <c r="O420" s="11">
        <v>0</v>
      </c>
      <c r="P420" s="11">
        <v>0</v>
      </c>
      <c r="Q420" s="11">
        <v>0</v>
      </c>
      <c r="R420" s="11">
        <v>0</v>
      </c>
      <c r="S420" s="11">
        <v>0</v>
      </c>
      <c r="T420" s="11">
        <v>0</v>
      </c>
      <c r="U420" s="11">
        <v>1594.3692395172409</v>
      </c>
      <c r="V420" s="11">
        <v>0</v>
      </c>
      <c r="W420" s="11">
        <v>0</v>
      </c>
      <c r="X420" s="11">
        <v>0</v>
      </c>
      <c r="Y420" s="11">
        <v>610.76606252275849</v>
      </c>
      <c r="Z420" s="11">
        <v>801.39962658684044</v>
      </c>
      <c r="AA420" s="9" t="s">
        <v>6</v>
      </c>
      <c r="AB420" s="9" t="s">
        <v>96</v>
      </c>
      <c r="AC420" s="9" t="s">
        <v>96</v>
      </c>
      <c r="AD420" s="9" t="s">
        <v>192</v>
      </c>
      <c r="AE420" s="9" t="s">
        <v>280</v>
      </c>
      <c r="AF420" s="9" t="s">
        <v>6</v>
      </c>
      <c r="AG420" s="9" t="s">
        <v>96</v>
      </c>
      <c r="AH420" s="9" t="s">
        <v>96</v>
      </c>
      <c r="AI420" s="9" t="s">
        <v>192</v>
      </c>
      <c r="AJ420" s="9" t="s">
        <v>141</v>
      </c>
      <c r="AK420" s="12">
        <v>2.3575048172069828E-2</v>
      </c>
      <c r="AL420" s="12">
        <v>0</v>
      </c>
      <c r="AM420" s="12">
        <v>0</v>
      </c>
      <c r="AN420" s="12">
        <v>0</v>
      </c>
      <c r="AO420" s="12">
        <v>3.0157709465047301E-3</v>
      </c>
      <c r="AP420" s="12">
        <v>0.125</v>
      </c>
      <c r="AQ420" s="12">
        <v>0</v>
      </c>
      <c r="AR420" s="12">
        <v>0</v>
      </c>
      <c r="AS420" s="12">
        <v>0</v>
      </c>
      <c r="AT420" s="12">
        <v>7.4999999999999997E-3</v>
      </c>
      <c r="AU420" s="11">
        <v>3938.3462865300039</v>
      </c>
      <c r="AV420" s="11">
        <v>0</v>
      </c>
      <c r="AW420" s="11">
        <v>0</v>
      </c>
      <c r="AX420" s="11">
        <v>0</v>
      </c>
      <c r="AY420" s="11">
        <v>503.80174078555007</v>
      </c>
      <c r="AZ420" s="11">
        <v>20881.963091786482</v>
      </c>
      <c r="BA420" s="11">
        <v>0</v>
      </c>
      <c r="BB420" s="11">
        <v>0</v>
      </c>
      <c r="BC420" s="11">
        <v>0</v>
      </c>
      <c r="BD420" s="11">
        <v>1252.9177855071889</v>
      </c>
    </row>
    <row r="421" spans="1:56" x14ac:dyDescent="0.25">
      <c r="A421" s="9" t="s">
        <v>2</v>
      </c>
      <c r="B421" s="9" t="s">
        <v>57</v>
      </c>
      <c r="C421" s="9" t="s">
        <v>57</v>
      </c>
      <c r="D421" s="9" t="e">
        <f>IF(C421="United States",#REF!, "")</f>
        <v>#REF!</v>
      </c>
      <c r="E421" s="9" t="s">
        <v>115</v>
      </c>
      <c r="F421" s="9" t="s">
        <v>340</v>
      </c>
      <c r="G421" s="9" t="s">
        <v>163</v>
      </c>
      <c r="H421" s="10" t="s">
        <v>4</v>
      </c>
      <c r="I421" s="10" t="s">
        <v>1807</v>
      </c>
      <c r="J421" s="11">
        <v>159545.4774</v>
      </c>
      <c r="K421" s="11">
        <v>0</v>
      </c>
      <c r="L421" s="11">
        <v>1</v>
      </c>
      <c r="M421" s="11">
        <v>0</v>
      </c>
      <c r="N421" s="11">
        <v>0</v>
      </c>
      <c r="O421" s="11">
        <v>0</v>
      </c>
      <c r="P421" s="11">
        <v>0</v>
      </c>
      <c r="Q421" s="11">
        <v>0</v>
      </c>
      <c r="R421" s="11">
        <v>0</v>
      </c>
      <c r="S421" s="11">
        <v>0</v>
      </c>
      <c r="T421" s="11">
        <v>0</v>
      </c>
      <c r="U421" s="11">
        <v>0</v>
      </c>
      <c r="V421" s="11">
        <v>0</v>
      </c>
      <c r="W421" s="11">
        <v>0</v>
      </c>
      <c r="X421" s="11">
        <v>0</v>
      </c>
      <c r="Y421" s="11">
        <v>0</v>
      </c>
      <c r="Z421" s="11">
        <v>0</v>
      </c>
      <c r="AA421" s="9" t="s">
        <v>6</v>
      </c>
      <c r="AB421" s="9" t="s">
        <v>96</v>
      </c>
      <c r="AC421" s="9" t="s">
        <v>96</v>
      </c>
      <c r="AD421" s="9" t="s">
        <v>192</v>
      </c>
      <c r="AE421" s="9" t="s">
        <v>275</v>
      </c>
      <c r="AF421" s="9" t="s">
        <v>6</v>
      </c>
      <c r="AG421" s="9" t="s">
        <v>96</v>
      </c>
      <c r="AH421" s="9" t="s">
        <v>96</v>
      </c>
      <c r="AI421" s="9" t="s">
        <v>192</v>
      </c>
      <c r="AJ421" s="9" t="s">
        <v>141</v>
      </c>
      <c r="AK421" s="12">
        <v>2.3575048172069828E-2</v>
      </c>
      <c r="AL421" s="12">
        <v>0</v>
      </c>
      <c r="AM421" s="12">
        <v>0</v>
      </c>
      <c r="AN421" s="12">
        <v>0</v>
      </c>
      <c r="AO421" s="12">
        <v>1.4241140580716783E-3</v>
      </c>
      <c r="AP421" s="12">
        <v>0.125</v>
      </c>
      <c r="AQ421" s="12">
        <v>0</v>
      </c>
      <c r="AR421" s="12">
        <v>0</v>
      </c>
      <c r="AS421" s="12">
        <v>0</v>
      </c>
      <c r="AT421" s="12">
        <v>7.4999999999999997E-3</v>
      </c>
      <c r="AU421" s="11">
        <v>3761.2923153408783</v>
      </c>
      <c r="AV421" s="11">
        <v>0</v>
      </c>
      <c r="AW421" s="11">
        <v>0</v>
      </c>
      <c r="AX421" s="11">
        <v>0</v>
      </c>
      <c r="AY421" s="11">
        <v>227.21095726709726</v>
      </c>
      <c r="AZ421" s="11">
        <v>19943.184675</v>
      </c>
      <c r="BA421" s="11">
        <v>0</v>
      </c>
      <c r="BB421" s="11">
        <v>0</v>
      </c>
      <c r="BC421" s="11">
        <v>0</v>
      </c>
      <c r="BD421" s="11">
        <v>1196.5910805000001</v>
      </c>
    </row>
    <row r="422" spans="1:56" x14ac:dyDescent="0.25">
      <c r="A422" s="9" t="s">
        <v>2</v>
      </c>
      <c r="B422" s="9" t="s">
        <v>57</v>
      </c>
      <c r="C422" s="9" t="s">
        <v>57</v>
      </c>
      <c r="D422" s="9" t="e">
        <f>IF(C422="United States",#REF!, "")</f>
        <v>#REF!</v>
      </c>
      <c r="E422" s="9" t="s">
        <v>115</v>
      </c>
      <c r="F422" s="9" t="s">
        <v>1104</v>
      </c>
      <c r="G422" s="9" t="s">
        <v>163</v>
      </c>
      <c r="H422" s="10" t="s">
        <v>4</v>
      </c>
      <c r="I422" s="10" t="s">
        <v>1807</v>
      </c>
      <c r="J422" s="11">
        <v>173604.46100000001</v>
      </c>
      <c r="K422" s="11">
        <v>0</v>
      </c>
      <c r="L422" s="11">
        <v>1</v>
      </c>
      <c r="M422" s="11">
        <v>0</v>
      </c>
      <c r="N422" s="11">
        <v>0</v>
      </c>
      <c r="O422" s="11">
        <v>0</v>
      </c>
      <c r="P422" s="11">
        <v>0</v>
      </c>
      <c r="Q422" s="11">
        <v>0</v>
      </c>
      <c r="R422" s="11">
        <v>0</v>
      </c>
      <c r="S422" s="11">
        <v>0</v>
      </c>
      <c r="T422" s="11">
        <v>0</v>
      </c>
      <c r="U422" s="11">
        <v>0</v>
      </c>
      <c r="V422" s="11">
        <v>0</v>
      </c>
      <c r="W422" s="11">
        <v>0</v>
      </c>
      <c r="X422" s="11">
        <v>0</v>
      </c>
      <c r="Y422" s="11">
        <v>0</v>
      </c>
      <c r="Z422" s="11">
        <v>0</v>
      </c>
      <c r="AA422" s="9" t="s">
        <v>6</v>
      </c>
      <c r="AB422" s="9" t="s">
        <v>96</v>
      </c>
      <c r="AC422" s="9" t="s">
        <v>96</v>
      </c>
      <c r="AD422" s="9" t="s">
        <v>192</v>
      </c>
      <c r="AE422" s="9" t="s">
        <v>275</v>
      </c>
      <c r="AF422" s="9" t="s">
        <v>6</v>
      </c>
      <c r="AG422" s="9" t="s">
        <v>96</v>
      </c>
      <c r="AH422" s="9" t="s">
        <v>96</v>
      </c>
      <c r="AI422" s="9" t="s">
        <v>192</v>
      </c>
      <c r="AJ422" s="9" t="s">
        <v>141</v>
      </c>
      <c r="AK422" s="12">
        <v>2.3575048172069828E-2</v>
      </c>
      <c r="AL422" s="12">
        <v>0</v>
      </c>
      <c r="AM422" s="12">
        <v>0</v>
      </c>
      <c r="AN422" s="12">
        <v>0</v>
      </c>
      <c r="AO422" s="12">
        <v>1.4241140580716783E-3</v>
      </c>
      <c r="AP422" s="12">
        <v>0.125</v>
      </c>
      <c r="AQ422" s="12">
        <v>0</v>
      </c>
      <c r="AR422" s="12">
        <v>0</v>
      </c>
      <c r="AS422" s="12">
        <v>0</v>
      </c>
      <c r="AT422" s="12">
        <v>7.4999999999999997E-3</v>
      </c>
      <c r="AU422" s="11">
        <v>4092.7335309612181</v>
      </c>
      <c r="AV422" s="11">
        <v>0</v>
      </c>
      <c r="AW422" s="11">
        <v>0</v>
      </c>
      <c r="AX422" s="11">
        <v>0</v>
      </c>
      <c r="AY422" s="11">
        <v>247.23255345405641</v>
      </c>
      <c r="AZ422" s="11">
        <v>21700.557625000001</v>
      </c>
      <c r="BA422" s="11">
        <v>0</v>
      </c>
      <c r="BB422" s="11">
        <v>0</v>
      </c>
      <c r="BC422" s="11">
        <v>0</v>
      </c>
      <c r="BD422" s="11">
        <v>1302.0334574999999</v>
      </c>
    </row>
    <row r="423" spans="1:56" x14ac:dyDescent="0.25">
      <c r="A423" s="9" t="s">
        <v>2</v>
      </c>
      <c r="B423" s="9" t="s">
        <v>57</v>
      </c>
      <c r="C423" s="9" t="s">
        <v>57</v>
      </c>
      <c r="D423" s="9" t="e">
        <f>IF(C423="United States",#REF!, "")</f>
        <v>#REF!</v>
      </c>
      <c r="E423" s="9" t="s">
        <v>115</v>
      </c>
      <c r="F423" s="9" t="s">
        <v>428</v>
      </c>
      <c r="G423" s="9" t="s">
        <v>163</v>
      </c>
      <c r="H423" s="10" t="s">
        <v>4</v>
      </c>
      <c r="I423" s="10" t="s">
        <v>1807</v>
      </c>
      <c r="J423" s="11">
        <v>170370.00125916</v>
      </c>
      <c r="K423" s="11">
        <v>170370.00125916</v>
      </c>
      <c r="L423" s="11">
        <v>0</v>
      </c>
      <c r="M423" s="11">
        <v>0</v>
      </c>
      <c r="N423" s="11">
        <v>0</v>
      </c>
      <c r="O423" s="11">
        <v>0</v>
      </c>
      <c r="P423" s="11">
        <v>0</v>
      </c>
      <c r="Q423" s="11">
        <v>0</v>
      </c>
      <c r="R423" s="11">
        <v>0</v>
      </c>
      <c r="S423" s="11">
        <v>0</v>
      </c>
      <c r="T423" s="11">
        <v>0</v>
      </c>
      <c r="U423" s="11">
        <v>1626.000679425576</v>
      </c>
      <c r="V423" s="11">
        <v>0</v>
      </c>
      <c r="W423" s="11">
        <v>0</v>
      </c>
      <c r="X423" s="11">
        <v>0</v>
      </c>
      <c r="Y423" s="11">
        <v>622.88333719533603</v>
      </c>
      <c r="Z423" s="11">
        <v>817.29897004044233</v>
      </c>
      <c r="AA423" s="9" t="s">
        <v>6</v>
      </c>
      <c r="AB423" s="9" t="s">
        <v>96</v>
      </c>
      <c r="AC423" s="9" t="s">
        <v>96</v>
      </c>
      <c r="AD423" s="9" t="s">
        <v>192</v>
      </c>
      <c r="AE423" s="9" t="s">
        <v>280</v>
      </c>
      <c r="AF423" s="9" t="s">
        <v>6</v>
      </c>
      <c r="AG423" s="9" t="s">
        <v>96</v>
      </c>
      <c r="AH423" s="9" t="s">
        <v>96</v>
      </c>
      <c r="AI423" s="9" t="s">
        <v>192</v>
      </c>
      <c r="AJ423" s="9" t="s">
        <v>141</v>
      </c>
      <c r="AK423" s="12">
        <v>2.3575048172069828E-2</v>
      </c>
      <c r="AL423" s="12">
        <v>0</v>
      </c>
      <c r="AM423" s="12">
        <v>0</v>
      </c>
      <c r="AN423" s="12">
        <v>0</v>
      </c>
      <c r="AO423" s="12">
        <v>3.0157709465047301E-3</v>
      </c>
      <c r="AP423" s="12">
        <v>0.125</v>
      </c>
      <c r="AQ423" s="12">
        <v>0</v>
      </c>
      <c r="AR423" s="12">
        <v>0</v>
      </c>
      <c r="AS423" s="12">
        <v>0</v>
      </c>
      <c r="AT423" s="12">
        <v>7.4999999999999997E-3</v>
      </c>
      <c r="AU423" s="11">
        <v>4016.4809867602944</v>
      </c>
      <c r="AV423" s="11">
        <v>0</v>
      </c>
      <c r="AW423" s="11">
        <v>0</v>
      </c>
      <c r="AX423" s="11">
        <v>0</v>
      </c>
      <c r="AY423" s="11">
        <v>513.796899953349</v>
      </c>
      <c r="AZ423" s="11">
        <v>21296.250157394999</v>
      </c>
      <c r="BA423" s="11">
        <v>0</v>
      </c>
      <c r="BB423" s="11">
        <v>0</v>
      </c>
      <c r="BC423" s="11">
        <v>0</v>
      </c>
      <c r="BD423" s="11">
        <v>1277.7750094436999</v>
      </c>
    </row>
    <row r="424" spans="1:56" x14ac:dyDescent="0.25">
      <c r="A424" s="9" t="s">
        <v>2</v>
      </c>
      <c r="B424" s="9" t="s">
        <v>57</v>
      </c>
      <c r="C424" s="9" t="s">
        <v>57</v>
      </c>
      <c r="D424" s="9" t="e">
        <f>IF(C424="United States",#REF!, "")</f>
        <v>#REF!</v>
      </c>
      <c r="E424" s="9" t="s">
        <v>115</v>
      </c>
      <c r="F424" s="9" t="s">
        <v>1224</v>
      </c>
      <c r="G424" s="9" t="s">
        <v>273</v>
      </c>
      <c r="H424" s="10" t="s">
        <v>22</v>
      </c>
      <c r="I424" s="10" t="s">
        <v>1807</v>
      </c>
      <c r="J424" s="11">
        <v>132875.97752830002</v>
      </c>
      <c r="K424" s="11">
        <v>132875.97752830002</v>
      </c>
      <c r="L424" s="11">
        <v>0</v>
      </c>
      <c r="M424" s="11">
        <v>2</v>
      </c>
      <c r="N424" s="11">
        <v>0</v>
      </c>
      <c r="O424" s="11">
        <v>0</v>
      </c>
      <c r="P424" s="11">
        <v>0</v>
      </c>
      <c r="Q424" s="11">
        <v>0</v>
      </c>
      <c r="R424" s="11">
        <v>0</v>
      </c>
      <c r="S424" s="11">
        <v>0</v>
      </c>
      <c r="T424" s="11">
        <v>0</v>
      </c>
      <c r="U424" s="11">
        <v>2449.611056099001</v>
      </c>
      <c r="V424" s="11">
        <v>0</v>
      </c>
      <c r="W424" s="11">
        <v>0</v>
      </c>
      <c r="X424" s="11">
        <v>0</v>
      </c>
      <c r="Y424" s="11">
        <v>486.94804727642861</v>
      </c>
      <c r="Z424" s="11">
        <v>692.89640117884892</v>
      </c>
      <c r="AA424" s="9" t="s">
        <v>6</v>
      </c>
      <c r="AB424" s="9" t="s">
        <v>96</v>
      </c>
      <c r="AC424" s="9" t="s">
        <v>96</v>
      </c>
      <c r="AD424" s="9" t="s">
        <v>192</v>
      </c>
      <c r="AE424" s="9" t="s">
        <v>280</v>
      </c>
      <c r="AF424" s="9" t="s">
        <v>6</v>
      </c>
      <c r="AG424" s="9" t="s">
        <v>96</v>
      </c>
      <c r="AH424" s="9" t="s">
        <v>96</v>
      </c>
      <c r="AI424" s="9" t="s">
        <v>192</v>
      </c>
      <c r="AJ424" s="9" t="s">
        <v>141</v>
      </c>
      <c r="AK424" s="12">
        <v>4.543108241492623E-2</v>
      </c>
      <c r="AL424" s="12">
        <v>0</v>
      </c>
      <c r="AM424" s="12">
        <v>0</v>
      </c>
      <c r="AN424" s="12">
        <v>0</v>
      </c>
      <c r="AO424" s="12">
        <v>3.0157709465047301E-3</v>
      </c>
      <c r="AP424" s="12">
        <v>0.125</v>
      </c>
      <c r="AQ424" s="12">
        <v>0</v>
      </c>
      <c r="AR424" s="12">
        <v>0</v>
      </c>
      <c r="AS424" s="12">
        <v>0</v>
      </c>
      <c r="AT424" s="12">
        <v>7.4999999999999997E-3</v>
      </c>
      <c r="AU424" s="11">
        <v>6036.6994860520836</v>
      </c>
      <c r="AV424" s="11">
        <v>0</v>
      </c>
      <c r="AW424" s="11">
        <v>0</v>
      </c>
      <c r="AX424" s="11">
        <v>0</v>
      </c>
      <c r="AY424" s="11">
        <v>400.72351251826262</v>
      </c>
      <c r="AZ424" s="11">
        <v>16609.497191037502</v>
      </c>
      <c r="BA424" s="11">
        <v>0</v>
      </c>
      <c r="BB424" s="11">
        <v>0</v>
      </c>
      <c r="BC424" s="11">
        <v>0</v>
      </c>
      <c r="BD424" s="11">
        <v>996.56983146225014</v>
      </c>
    </row>
    <row r="425" spans="1:56" x14ac:dyDescent="0.25">
      <c r="A425" s="9" t="s">
        <v>2</v>
      </c>
      <c r="B425" s="9" t="s">
        <v>57</v>
      </c>
      <c r="C425" s="9" t="s">
        <v>57</v>
      </c>
      <c r="D425" s="9" t="e">
        <f>IF(C425="United States",#REF!, "")</f>
        <v>#REF!</v>
      </c>
      <c r="E425" s="9" t="s">
        <v>104</v>
      </c>
      <c r="F425" s="9" t="s">
        <v>878</v>
      </c>
      <c r="G425" s="9" t="s">
        <v>205</v>
      </c>
      <c r="H425" s="10" t="s">
        <v>4</v>
      </c>
      <c r="I425" s="10" t="s">
        <v>1783</v>
      </c>
      <c r="J425" s="11">
        <v>41720.080000000002</v>
      </c>
      <c r="K425" s="11">
        <v>41720.080000000002</v>
      </c>
      <c r="L425" s="11">
        <v>0</v>
      </c>
      <c r="M425" s="11">
        <v>0</v>
      </c>
      <c r="N425" s="11">
        <v>0</v>
      </c>
      <c r="O425" s="11">
        <v>0</v>
      </c>
      <c r="P425" s="11">
        <v>0</v>
      </c>
      <c r="Q425" s="11">
        <v>0</v>
      </c>
      <c r="R425" s="11">
        <v>0</v>
      </c>
      <c r="S425" s="11">
        <v>0</v>
      </c>
      <c r="T425" s="11">
        <v>0</v>
      </c>
      <c r="U425" s="11">
        <v>831.66912776795948</v>
      </c>
      <c r="V425" s="11">
        <v>0</v>
      </c>
      <c r="W425" s="11">
        <v>0</v>
      </c>
      <c r="X425" s="11">
        <v>0</v>
      </c>
      <c r="Y425" s="11">
        <v>152.9247602320408</v>
      </c>
      <c r="Z425" s="11">
        <v>220.48895399679986</v>
      </c>
      <c r="AA425" s="9" t="s">
        <v>31</v>
      </c>
      <c r="AB425" s="9" t="s">
        <v>96</v>
      </c>
      <c r="AC425" s="9" t="s">
        <v>96</v>
      </c>
      <c r="AD425" s="9" t="s">
        <v>192</v>
      </c>
      <c r="AE425" s="9" t="s">
        <v>280</v>
      </c>
      <c r="AF425" s="9" t="s">
        <v>31</v>
      </c>
      <c r="AG425" s="9" t="s">
        <v>96</v>
      </c>
      <c r="AH425" s="9" t="s">
        <v>96</v>
      </c>
      <c r="AI425" s="9" t="s">
        <v>192</v>
      </c>
      <c r="AJ425" s="9" t="s">
        <v>141</v>
      </c>
      <c r="AK425" s="12">
        <v>4.9114683691812142E-2</v>
      </c>
      <c r="AL425" s="12">
        <v>0</v>
      </c>
      <c r="AM425" s="12">
        <v>0</v>
      </c>
      <c r="AN425" s="12">
        <v>0</v>
      </c>
      <c r="AO425" s="12">
        <v>3.0157709465047301E-3</v>
      </c>
      <c r="AP425" s="12">
        <v>7.4999999999999997E-2</v>
      </c>
      <c r="AQ425" s="12">
        <v>0</v>
      </c>
      <c r="AR425" s="12">
        <v>0</v>
      </c>
      <c r="AS425" s="12">
        <v>0</v>
      </c>
      <c r="AT425" s="12">
        <v>7.4999999999999997E-3</v>
      </c>
      <c r="AU425" s="11">
        <v>2049.0685327970978</v>
      </c>
      <c r="AV425" s="11">
        <v>0</v>
      </c>
      <c r="AW425" s="11">
        <v>0</v>
      </c>
      <c r="AX425" s="11">
        <v>0</v>
      </c>
      <c r="AY425" s="11">
        <v>125.81820514985307</v>
      </c>
      <c r="AZ425" s="11">
        <v>3129.0059999999999</v>
      </c>
      <c r="BA425" s="11">
        <v>0</v>
      </c>
      <c r="BB425" s="11">
        <v>0</v>
      </c>
      <c r="BC425" s="11">
        <v>0</v>
      </c>
      <c r="BD425" s="11">
        <v>312.9006</v>
      </c>
    </row>
    <row r="426" spans="1:56" x14ac:dyDescent="0.25">
      <c r="A426" s="9" t="s">
        <v>2</v>
      </c>
      <c r="B426" s="9" t="s">
        <v>57</v>
      </c>
      <c r="C426" s="9" t="s">
        <v>57</v>
      </c>
      <c r="D426" s="9" t="e">
        <f>IF(C426="United States",#REF!, "")</f>
        <v>#REF!</v>
      </c>
      <c r="E426" s="9" t="s">
        <v>115</v>
      </c>
      <c r="F426" s="9" t="s">
        <v>308</v>
      </c>
      <c r="G426" s="9" t="s">
        <v>135</v>
      </c>
      <c r="H426" s="10" t="s">
        <v>22</v>
      </c>
      <c r="I426" s="10" t="s">
        <v>1807</v>
      </c>
      <c r="J426" s="11">
        <v>585600.85</v>
      </c>
      <c r="K426" s="11">
        <v>585600.85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11">
        <v>0</v>
      </c>
      <c r="U426" s="11">
        <v>10795.738577467499</v>
      </c>
      <c r="V426" s="11">
        <v>0</v>
      </c>
      <c r="W426" s="11">
        <v>0</v>
      </c>
      <c r="X426" s="11">
        <v>0</v>
      </c>
      <c r="Y426" s="11">
        <v>2146.0402075324996</v>
      </c>
      <c r="Z426" s="11">
        <v>3053.6800484184987</v>
      </c>
      <c r="AA426" s="9" t="s">
        <v>6</v>
      </c>
      <c r="AB426" s="9" t="s">
        <v>96</v>
      </c>
      <c r="AC426" s="9" t="s">
        <v>96</v>
      </c>
      <c r="AD426" s="9" t="s">
        <v>192</v>
      </c>
      <c r="AE426" s="9" t="s">
        <v>280</v>
      </c>
      <c r="AF426" s="9" t="s">
        <v>6</v>
      </c>
      <c r="AG426" s="9" t="s">
        <v>96</v>
      </c>
      <c r="AH426" s="9" t="s">
        <v>96</v>
      </c>
      <c r="AI426" s="9" t="s">
        <v>192</v>
      </c>
      <c r="AJ426" s="9" t="s">
        <v>141</v>
      </c>
      <c r="AK426" s="12">
        <v>4.543108241492623E-2</v>
      </c>
      <c r="AL426" s="12">
        <v>0</v>
      </c>
      <c r="AM426" s="12">
        <v>0</v>
      </c>
      <c r="AN426" s="12">
        <v>0</v>
      </c>
      <c r="AO426" s="12">
        <v>3.0157709465047301E-3</v>
      </c>
      <c r="AP426" s="12">
        <v>0.125</v>
      </c>
      <c r="AQ426" s="12">
        <v>0</v>
      </c>
      <c r="AR426" s="12">
        <v>0</v>
      </c>
      <c r="AS426" s="12">
        <v>0</v>
      </c>
      <c r="AT426" s="12">
        <v>7.4999999999999997E-3</v>
      </c>
      <c r="AU426" s="11">
        <v>26604.480478600854</v>
      </c>
      <c r="AV426" s="11">
        <v>0</v>
      </c>
      <c r="AW426" s="11">
        <v>0</v>
      </c>
      <c r="AX426" s="11">
        <v>0</v>
      </c>
      <c r="AY426" s="11">
        <v>1766.0380296784745</v>
      </c>
      <c r="AZ426" s="11">
        <v>73200.106249999997</v>
      </c>
      <c r="BA426" s="11">
        <v>0</v>
      </c>
      <c r="BB426" s="11">
        <v>0</v>
      </c>
      <c r="BC426" s="11">
        <v>0</v>
      </c>
      <c r="BD426" s="11">
        <v>4392.0063749999999</v>
      </c>
    </row>
    <row r="427" spans="1:56" x14ac:dyDescent="0.25">
      <c r="A427" s="9" t="s">
        <v>2</v>
      </c>
      <c r="B427" s="9" t="s">
        <v>57</v>
      </c>
      <c r="C427" s="9" t="s">
        <v>57</v>
      </c>
      <c r="D427" s="9" t="e">
        <f>IF(C427="United States",#REF!, "")</f>
        <v>#REF!</v>
      </c>
      <c r="E427" s="9" t="s">
        <v>82</v>
      </c>
      <c r="F427" s="9" t="s">
        <v>880</v>
      </c>
      <c r="G427" s="9" t="s">
        <v>205</v>
      </c>
      <c r="H427" s="10" t="s">
        <v>4</v>
      </c>
      <c r="I427" s="10" t="s">
        <v>1807</v>
      </c>
      <c r="J427" s="11">
        <v>11309073.261359999</v>
      </c>
      <c r="K427" s="11">
        <v>11309073.261360001</v>
      </c>
      <c r="L427" s="11">
        <v>0</v>
      </c>
      <c r="M427" s="11">
        <v>1</v>
      </c>
      <c r="N427" s="11">
        <v>0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  <c r="T427" s="11">
        <v>0</v>
      </c>
      <c r="U427" s="11">
        <v>157872.41937517791</v>
      </c>
      <c r="V427" s="11">
        <v>0</v>
      </c>
      <c r="W427" s="11">
        <v>0</v>
      </c>
      <c r="X427" s="11">
        <v>0</v>
      </c>
      <c r="Y427" s="11">
        <v>41407.347674774064</v>
      </c>
      <c r="Z427" s="11">
        <v>56596.886249396222</v>
      </c>
      <c r="AA427" s="9" t="s">
        <v>6</v>
      </c>
      <c r="AB427" s="9" t="s">
        <v>96</v>
      </c>
      <c r="AC427" s="9" t="s">
        <v>96</v>
      </c>
      <c r="AD427" s="9" t="s">
        <v>192</v>
      </c>
      <c r="AE427" s="9" t="s">
        <v>280</v>
      </c>
      <c r="AF427" s="9" t="s">
        <v>19</v>
      </c>
      <c r="AG427" s="9" t="s">
        <v>96</v>
      </c>
      <c r="AH427" s="9" t="s">
        <v>96</v>
      </c>
      <c r="AI427" s="9" t="s">
        <v>192</v>
      </c>
      <c r="AJ427" s="9" t="s">
        <v>141</v>
      </c>
      <c r="AK427" s="12">
        <v>2.3575048172069828E-2</v>
      </c>
      <c r="AL427" s="12">
        <v>0</v>
      </c>
      <c r="AM427" s="12">
        <v>0</v>
      </c>
      <c r="AN427" s="12">
        <v>0</v>
      </c>
      <c r="AO427" s="12">
        <v>3.0157709465047301E-3</v>
      </c>
      <c r="AP427" s="12">
        <v>4.4999999999999998E-2</v>
      </c>
      <c r="AQ427" s="12">
        <v>0</v>
      </c>
      <c r="AR427" s="12">
        <v>0</v>
      </c>
      <c r="AS427" s="12">
        <v>0</v>
      </c>
      <c r="AT427" s="12">
        <v>7.4999999999999997E-3</v>
      </c>
      <c r="AU427" s="11">
        <v>266611.94691802881</v>
      </c>
      <c r="AV427" s="11">
        <v>0</v>
      </c>
      <c r="AW427" s="11">
        <v>0</v>
      </c>
      <c r="AX427" s="11">
        <v>0</v>
      </c>
      <c r="AY427" s="11">
        <v>34105.574573502978</v>
      </c>
      <c r="AZ427" s="11">
        <v>508908.29676119995</v>
      </c>
      <c r="BA427" s="11">
        <v>0</v>
      </c>
      <c r="BB427" s="11">
        <v>0</v>
      </c>
      <c r="BC427" s="11">
        <v>0</v>
      </c>
      <c r="BD427" s="11">
        <v>84818.049460199996</v>
      </c>
    </row>
    <row r="428" spans="1:56" x14ac:dyDescent="0.25">
      <c r="A428" s="9" t="s">
        <v>2</v>
      </c>
      <c r="B428" s="9" t="s">
        <v>57</v>
      </c>
      <c r="C428" s="9" t="s">
        <v>57</v>
      </c>
      <c r="D428" s="9" t="e">
        <f>IF(C428="United States",#REF!, "")</f>
        <v>#REF!</v>
      </c>
      <c r="E428" s="9" t="s">
        <v>115</v>
      </c>
      <c r="F428" s="9" t="s">
        <v>1292</v>
      </c>
      <c r="G428" s="9" t="s">
        <v>273</v>
      </c>
      <c r="H428" s="10" t="s">
        <v>4</v>
      </c>
      <c r="I428" s="10" t="s">
        <v>1807</v>
      </c>
      <c r="J428" s="11">
        <v>321907.03126586002</v>
      </c>
      <c r="K428" s="11">
        <v>321907.03126586002</v>
      </c>
      <c r="L428" s="11">
        <v>0</v>
      </c>
      <c r="M428" s="11">
        <v>0</v>
      </c>
      <c r="N428" s="11">
        <v>0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11">
        <v>0</v>
      </c>
      <c r="U428" s="11">
        <v>3072.2606543504758</v>
      </c>
      <c r="V428" s="11">
        <v>0</v>
      </c>
      <c r="W428" s="11">
        <v>0</v>
      </c>
      <c r="X428" s="11">
        <v>0</v>
      </c>
      <c r="Y428" s="11">
        <v>1176.9121583588751</v>
      </c>
      <c r="Z428" s="11">
        <v>1544.2524103885844</v>
      </c>
      <c r="AA428" s="9" t="s">
        <v>6</v>
      </c>
      <c r="AB428" s="9" t="s">
        <v>96</v>
      </c>
      <c r="AC428" s="9" t="s">
        <v>96</v>
      </c>
      <c r="AD428" s="9" t="s">
        <v>192</v>
      </c>
      <c r="AE428" s="9" t="s">
        <v>280</v>
      </c>
      <c r="AF428" s="9" t="s">
        <v>6</v>
      </c>
      <c r="AG428" s="9" t="s">
        <v>96</v>
      </c>
      <c r="AH428" s="9" t="s">
        <v>96</v>
      </c>
      <c r="AI428" s="9" t="s">
        <v>192</v>
      </c>
      <c r="AJ428" s="9" t="s">
        <v>141</v>
      </c>
      <c r="AK428" s="12">
        <v>2.3575048172069828E-2</v>
      </c>
      <c r="AL428" s="12">
        <v>0</v>
      </c>
      <c r="AM428" s="12">
        <v>0</v>
      </c>
      <c r="AN428" s="12">
        <v>0</v>
      </c>
      <c r="AO428" s="12">
        <v>3.0157709465047301E-3</v>
      </c>
      <c r="AP428" s="12">
        <v>0.125</v>
      </c>
      <c r="AQ428" s="12">
        <v>0</v>
      </c>
      <c r="AR428" s="12">
        <v>0</v>
      </c>
      <c r="AS428" s="12">
        <v>0</v>
      </c>
      <c r="AT428" s="12">
        <v>7.4999999999999997E-3</v>
      </c>
      <c r="AU428" s="11">
        <v>7588.9737690206384</v>
      </c>
      <c r="AV428" s="11">
        <v>0</v>
      </c>
      <c r="AW428" s="11">
        <v>0</v>
      </c>
      <c r="AX428" s="11">
        <v>0</v>
      </c>
      <c r="AY428" s="11">
        <v>970.79787236717038</v>
      </c>
      <c r="AZ428" s="11">
        <v>40238.378908232502</v>
      </c>
      <c r="BA428" s="11">
        <v>0</v>
      </c>
      <c r="BB428" s="11">
        <v>0</v>
      </c>
      <c r="BC428" s="11">
        <v>0</v>
      </c>
      <c r="BD428" s="11">
        <v>2414.3027344939501</v>
      </c>
    </row>
    <row r="429" spans="1:56" x14ac:dyDescent="0.25">
      <c r="A429" s="9" t="s">
        <v>2</v>
      </c>
      <c r="B429" s="9" t="s">
        <v>57</v>
      </c>
      <c r="C429" s="9" t="s">
        <v>57</v>
      </c>
      <c r="D429" s="9" t="e">
        <f>IF(C429="United States",#REF!, "")</f>
        <v>#REF!</v>
      </c>
      <c r="E429" s="9" t="s">
        <v>115</v>
      </c>
      <c r="F429" s="9" t="s">
        <v>734</v>
      </c>
      <c r="G429" s="9" t="s">
        <v>163</v>
      </c>
      <c r="H429" s="10" t="s">
        <v>4</v>
      </c>
      <c r="I429" s="10" t="s">
        <v>1783</v>
      </c>
      <c r="J429" s="11">
        <v>163193.84794345245</v>
      </c>
      <c r="K429" s="11">
        <v>163193.84789999999</v>
      </c>
      <c r="L429" s="11">
        <v>0</v>
      </c>
      <c r="M429" s="11">
        <v>0</v>
      </c>
      <c r="N429" s="11">
        <v>1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11">
        <v>0</v>
      </c>
      <c r="U429" s="11">
        <v>1557.5119187786429</v>
      </c>
      <c r="V429" s="11">
        <v>0</v>
      </c>
      <c r="W429" s="11">
        <v>0</v>
      </c>
      <c r="X429" s="11">
        <v>0</v>
      </c>
      <c r="Y429" s="11">
        <v>596.64687350135705</v>
      </c>
      <c r="Z429" s="11">
        <v>782.87352714587996</v>
      </c>
      <c r="AA429" s="9" t="s">
        <v>6</v>
      </c>
      <c r="AB429" s="9" t="s">
        <v>96</v>
      </c>
      <c r="AC429" s="9" t="s">
        <v>96</v>
      </c>
      <c r="AD429" s="9" t="s">
        <v>192</v>
      </c>
      <c r="AE429" s="9" t="s">
        <v>280</v>
      </c>
      <c r="AF429" s="9" t="s">
        <v>6</v>
      </c>
      <c r="AG429" s="9" t="s">
        <v>96</v>
      </c>
      <c r="AH429" s="9" t="s">
        <v>96</v>
      </c>
      <c r="AI429" s="9" t="s">
        <v>192</v>
      </c>
      <c r="AJ429" s="9" t="s">
        <v>141</v>
      </c>
      <c r="AK429" s="12">
        <v>2.3575048172069828E-2</v>
      </c>
      <c r="AL429" s="12">
        <v>0</v>
      </c>
      <c r="AM429" s="12">
        <v>0</v>
      </c>
      <c r="AN429" s="12">
        <v>0</v>
      </c>
      <c r="AO429" s="12">
        <v>3.0157709465047301E-3</v>
      </c>
      <c r="AP429" s="12">
        <v>0.125</v>
      </c>
      <c r="AQ429" s="12">
        <v>0</v>
      </c>
      <c r="AR429" s="12">
        <v>0</v>
      </c>
      <c r="AS429" s="12">
        <v>0</v>
      </c>
      <c r="AT429" s="12">
        <v>7.4999999999999997E-3</v>
      </c>
      <c r="AU429" s="11">
        <v>3847.3028266523302</v>
      </c>
      <c r="AV429" s="11">
        <v>0</v>
      </c>
      <c r="AW429" s="11">
        <v>0</v>
      </c>
      <c r="AX429" s="11">
        <v>0</v>
      </c>
      <c r="AY429" s="11">
        <v>492.15526527617459</v>
      </c>
      <c r="AZ429" s="11">
        <v>20399.230992931556</v>
      </c>
      <c r="BA429" s="11">
        <v>0</v>
      </c>
      <c r="BB429" s="11">
        <v>0</v>
      </c>
      <c r="BC429" s="11">
        <v>0</v>
      </c>
      <c r="BD429" s="11">
        <v>1223.9538595758934</v>
      </c>
    </row>
    <row r="430" spans="1:56" x14ac:dyDescent="0.25">
      <c r="A430" s="9" t="s">
        <v>2</v>
      </c>
      <c r="B430" s="9" t="s">
        <v>57</v>
      </c>
      <c r="C430" s="9" t="s">
        <v>57</v>
      </c>
      <c r="D430" s="9" t="e">
        <f>IF(C430="United States",#REF!, "")</f>
        <v>#REF!</v>
      </c>
      <c r="E430" s="9" t="s">
        <v>115</v>
      </c>
      <c r="F430" s="9" t="s">
        <v>1334</v>
      </c>
      <c r="G430" s="9" t="s">
        <v>273</v>
      </c>
      <c r="H430" s="10" t="s">
        <v>4</v>
      </c>
      <c r="I430" s="10" t="s">
        <v>1807</v>
      </c>
      <c r="J430" s="11">
        <v>278902.97204112</v>
      </c>
      <c r="K430" s="11">
        <v>278902.97204112</v>
      </c>
      <c r="L430" s="11">
        <v>0</v>
      </c>
      <c r="M430" s="11">
        <v>0</v>
      </c>
      <c r="N430" s="11">
        <v>0</v>
      </c>
      <c r="O430" s="11">
        <v>0</v>
      </c>
      <c r="P430" s="11">
        <v>0</v>
      </c>
      <c r="Q430" s="11">
        <v>0</v>
      </c>
      <c r="R430" s="11">
        <v>0</v>
      </c>
      <c r="S430" s="11">
        <v>0</v>
      </c>
      <c r="T430" s="11">
        <v>0</v>
      </c>
      <c r="U430" s="11">
        <v>2661.832591894115</v>
      </c>
      <c r="V430" s="11">
        <v>0</v>
      </c>
      <c r="W430" s="11">
        <v>0</v>
      </c>
      <c r="X430" s="11">
        <v>0</v>
      </c>
      <c r="Y430" s="11">
        <v>1019.6866390486686</v>
      </c>
      <c r="Z430" s="11">
        <v>1337.9533374756616</v>
      </c>
      <c r="AA430" s="9" t="s">
        <v>6</v>
      </c>
      <c r="AB430" s="9" t="s">
        <v>96</v>
      </c>
      <c r="AC430" s="9" t="s">
        <v>96</v>
      </c>
      <c r="AD430" s="9" t="s">
        <v>192</v>
      </c>
      <c r="AE430" s="9" t="s">
        <v>280</v>
      </c>
      <c r="AF430" s="9" t="s">
        <v>6</v>
      </c>
      <c r="AG430" s="9" t="s">
        <v>96</v>
      </c>
      <c r="AH430" s="9" t="s">
        <v>96</v>
      </c>
      <c r="AI430" s="9" t="s">
        <v>192</v>
      </c>
      <c r="AJ430" s="9" t="s">
        <v>141</v>
      </c>
      <c r="AK430" s="12">
        <v>2.3575048172069828E-2</v>
      </c>
      <c r="AL430" s="12">
        <v>0</v>
      </c>
      <c r="AM430" s="12">
        <v>0</v>
      </c>
      <c r="AN430" s="12">
        <v>0</v>
      </c>
      <c r="AO430" s="12">
        <v>3.0157709465047301E-3</v>
      </c>
      <c r="AP430" s="12">
        <v>0.125</v>
      </c>
      <c r="AQ430" s="12">
        <v>0</v>
      </c>
      <c r="AR430" s="12">
        <v>0</v>
      </c>
      <c r="AS430" s="12">
        <v>0</v>
      </c>
      <c r="AT430" s="12">
        <v>7.4999999999999997E-3</v>
      </c>
      <c r="AU430" s="11">
        <v>6575.1510012028484</v>
      </c>
      <c r="AV430" s="11">
        <v>0</v>
      </c>
      <c r="AW430" s="11">
        <v>0</v>
      </c>
      <c r="AX430" s="11">
        <v>0</v>
      </c>
      <c r="AY430" s="11">
        <v>841.10747997543069</v>
      </c>
      <c r="AZ430" s="11">
        <v>34862.871505139999</v>
      </c>
      <c r="BA430" s="11">
        <v>0</v>
      </c>
      <c r="BB430" s="11">
        <v>0</v>
      </c>
      <c r="BC430" s="11">
        <v>0</v>
      </c>
      <c r="BD430" s="11">
        <v>2091.7722903084</v>
      </c>
    </row>
    <row r="431" spans="1:56" x14ac:dyDescent="0.25">
      <c r="A431" s="9" t="s">
        <v>2</v>
      </c>
      <c r="B431" s="9" t="s">
        <v>57</v>
      </c>
      <c r="C431" s="9" t="s">
        <v>57</v>
      </c>
      <c r="D431" s="9" t="e">
        <f>IF(C431="United States",#REF!, "")</f>
        <v>#REF!</v>
      </c>
      <c r="E431" s="9" t="s">
        <v>115</v>
      </c>
      <c r="F431" s="9" t="s">
        <v>530</v>
      </c>
      <c r="G431" s="9" t="s">
        <v>163</v>
      </c>
      <c r="H431" s="10" t="s">
        <v>4</v>
      </c>
      <c r="I431" s="10" t="s">
        <v>1807</v>
      </c>
      <c r="J431" s="11">
        <v>170026.3540408308</v>
      </c>
      <c r="K431" s="11">
        <v>170026.35399999999</v>
      </c>
      <c r="L431" s="11">
        <v>0</v>
      </c>
      <c r="M431" s="11">
        <v>0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11">
        <v>0</v>
      </c>
      <c r="U431" s="11">
        <v>1622.7209313904336</v>
      </c>
      <c r="V431" s="11">
        <v>0</v>
      </c>
      <c r="W431" s="11">
        <v>0</v>
      </c>
      <c r="X431" s="11">
        <v>0</v>
      </c>
      <c r="Y431" s="11">
        <v>621.62694140956614</v>
      </c>
      <c r="Z431" s="11">
        <v>815.65042540879949</v>
      </c>
      <c r="AA431" s="9" t="s">
        <v>6</v>
      </c>
      <c r="AB431" s="9" t="s">
        <v>96</v>
      </c>
      <c r="AC431" s="9" t="s">
        <v>96</v>
      </c>
      <c r="AD431" s="9" t="s">
        <v>192</v>
      </c>
      <c r="AE431" s="9" t="s">
        <v>280</v>
      </c>
      <c r="AF431" s="9" t="s">
        <v>6</v>
      </c>
      <c r="AG431" s="9" t="s">
        <v>96</v>
      </c>
      <c r="AH431" s="9" t="s">
        <v>96</v>
      </c>
      <c r="AI431" s="9" t="s">
        <v>192</v>
      </c>
      <c r="AJ431" s="9" t="s">
        <v>141</v>
      </c>
      <c r="AK431" s="12">
        <v>2.3575048172069828E-2</v>
      </c>
      <c r="AL431" s="12">
        <v>0</v>
      </c>
      <c r="AM431" s="12">
        <v>0</v>
      </c>
      <c r="AN431" s="12">
        <v>0</v>
      </c>
      <c r="AO431" s="12">
        <v>3.0157709465047301E-3</v>
      </c>
      <c r="AP431" s="12">
        <v>0.125</v>
      </c>
      <c r="AQ431" s="12">
        <v>0</v>
      </c>
      <c r="AR431" s="12">
        <v>0</v>
      </c>
      <c r="AS431" s="12">
        <v>0</v>
      </c>
      <c r="AT431" s="12">
        <v>7.4999999999999997E-3</v>
      </c>
      <c r="AU431" s="11">
        <v>4008.3794870339857</v>
      </c>
      <c r="AV431" s="11">
        <v>0</v>
      </c>
      <c r="AW431" s="11">
        <v>0</v>
      </c>
      <c r="AX431" s="11">
        <v>0</v>
      </c>
      <c r="AY431" s="11">
        <v>512.76053865646463</v>
      </c>
      <c r="AZ431" s="11">
        <v>21253.29425510385</v>
      </c>
      <c r="BA431" s="11">
        <v>0</v>
      </c>
      <c r="BB431" s="11">
        <v>0</v>
      </c>
      <c r="BC431" s="11">
        <v>0</v>
      </c>
      <c r="BD431" s="11">
        <v>1275.1976553062309</v>
      </c>
    </row>
    <row r="432" spans="1:56" x14ac:dyDescent="0.25">
      <c r="A432" s="9" t="s">
        <v>2</v>
      </c>
      <c r="B432" s="9" t="s">
        <v>57</v>
      </c>
      <c r="C432" s="9" t="s">
        <v>57</v>
      </c>
      <c r="D432" s="9" t="e">
        <f>IF(C432="United States",#REF!, "")</f>
        <v>#REF!</v>
      </c>
      <c r="E432" s="9" t="s">
        <v>82</v>
      </c>
      <c r="F432" s="9" t="s">
        <v>1544</v>
      </c>
      <c r="G432" s="9" t="s">
        <v>230</v>
      </c>
      <c r="H432" s="10" t="s">
        <v>4</v>
      </c>
      <c r="I432" s="10" t="s">
        <v>1783</v>
      </c>
      <c r="J432" s="11">
        <v>829068.67871999997</v>
      </c>
      <c r="K432" s="11">
        <v>829068.67872000008</v>
      </c>
      <c r="L432" s="11">
        <v>0</v>
      </c>
      <c r="M432" s="11">
        <v>0</v>
      </c>
      <c r="N432" s="11">
        <v>0</v>
      </c>
      <c r="O432" s="11">
        <v>0</v>
      </c>
      <c r="P432" s="11">
        <v>0</v>
      </c>
      <c r="Q432" s="11">
        <v>0</v>
      </c>
      <c r="R432" s="11">
        <v>0</v>
      </c>
      <c r="S432" s="11">
        <v>0</v>
      </c>
      <c r="T432" s="11">
        <v>0</v>
      </c>
      <c r="U432" s="11">
        <v>7912.5798258260293</v>
      </c>
      <c r="V432" s="11">
        <v>0</v>
      </c>
      <c r="W432" s="11">
        <v>0</v>
      </c>
      <c r="X432" s="11">
        <v>0</v>
      </c>
      <c r="Y432" s="11">
        <v>3031.1267332779712</v>
      </c>
      <c r="Z432" s="11">
        <v>3977.208265555586</v>
      </c>
      <c r="AA432" s="9" t="s">
        <v>6</v>
      </c>
      <c r="AB432" s="9" t="s">
        <v>96</v>
      </c>
      <c r="AC432" s="9" t="s">
        <v>96</v>
      </c>
      <c r="AD432" s="9" t="s">
        <v>192</v>
      </c>
      <c r="AE432" s="9" t="s">
        <v>280</v>
      </c>
      <c r="AF432" s="9" t="s">
        <v>6</v>
      </c>
      <c r="AG432" s="9" t="s">
        <v>96</v>
      </c>
      <c r="AH432" s="9" t="s">
        <v>96</v>
      </c>
      <c r="AI432" s="9" t="s">
        <v>192</v>
      </c>
      <c r="AJ432" s="9" t="s">
        <v>141</v>
      </c>
      <c r="AK432" s="12">
        <v>2.3575048172069828E-2</v>
      </c>
      <c r="AL432" s="12">
        <v>0</v>
      </c>
      <c r="AM432" s="12">
        <v>0</v>
      </c>
      <c r="AN432" s="12">
        <v>0</v>
      </c>
      <c r="AO432" s="12">
        <v>3.0157709465047301E-3</v>
      </c>
      <c r="AP432" s="12">
        <v>0.125</v>
      </c>
      <c r="AQ432" s="12">
        <v>0</v>
      </c>
      <c r="AR432" s="12">
        <v>0</v>
      </c>
      <c r="AS432" s="12">
        <v>0</v>
      </c>
      <c r="AT432" s="12">
        <v>7.4999999999999997E-3</v>
      </c>
      <c r="AU432" s="11">
        <v>19545.334038778285</v>
      </c>
      <c r="AV432" s="11">
        <v>0</v>
      </c>
      <c r="AW432" s="11">
        <v>0</v>
      </c>
      <c r="AX432" s="11">
        <v>0</v>
      </c>
      <c r="AY432" s="11">
        <v>2500.2812339408401</v>
      </c>
      <c r="AZ432" s="11">
        <v>103633.58484</v>
      </c>
      <c r="BA432" s="11">
        <v>0</v>
      </c>
      <c r="BB432" s="11">
        <v>0</v>
      </c>
      <c r="BC432" s="11">
        <v>0</v>
      </c>
      <c r="BD432" s="11">
        <v>6218.0150903999993</v>
      </c>
    </row>
    <row r="433" spans="1:56" x14ac:dyDescent="0.25">
      <c r="A433" s="9" t="s">
        <v>2</v>
      </c>
      <c r="B433" s="9" t="s">
        <v>57</v>
      </c>
      <c r="C433" s="9" t="s">
        <v>57</v>
      </c>
      <c r="D433" s="9" t="e">
        <f>IF(C433="United States",#REF!, "")</f>
        <v>#REF!</v>
      </c>
      <c r="E433" s="9" t="s">
        <v>82</v>
      </c>
      <c r="F433" s="9" t="s">
        <v>822</v>
      </c>
      <c r="G433" s="9" t="s">
        <v>230</v>
      </c>
      <c r="H433" s="10" t="s">
        <v>4</v>
      </c>
      <c r="I433" s="10" t="s">
        <v>1807</v>
      </c>
      <c r="J433" s="11">
        <v>3404888.5094599999</v>
      </c>
      <c r="K433" s="11">
        <v>3404888.5094599999</v>
      </c>
      <c r="L433" s="11">
        <v>0</v>
      </c>
      <c r="M433" s="11">
        <v>1</v>
      </c>
      <c r="N433" s="11">
        <v>1</v>
      </c>
      <c r="O433" s="11">
        <v>2</v>
      </c>
      <c r="P433" s="11">
        <v>0</v>
      </c>
      <c r="Q433" s="11">
        <v>0</v>
      </c>
      <c r="R433" s="11">
        <v>0</v>
      </c>
      <c r="S433" s="11">
        <v>0</v>
      </c>
      <c r="T433" s="11">
        <v>0</v>
      </c>
      <c r="U433" s="11">
        <v>32210.812106140012</v>
      </c>
      <c r="V433" s="11">
        <v>0</v>
      </c>
      <c r="W433" s="11">
        <v>0</v>
      </c>
      <c r="X433" s="11">
        <v>0</v>
      </c>
      <c r="Y433" s="11">
        <v>71978.776283335959</v>
      </c>
      <c r="Z433" s="11">
        <v>20398.142278013358</v>
      </c>
      <c r="AA433" s="9" t="s">
        <v>6</v>
      </c>
      <c r="AB433" s="9" t="s">
        <v>96</v>
      </c>
      <c r="AC433" s="9" t="s">
        <v>96</v>
      </c>
      <c r="AD433" s="9" t="s">
        <v>192</v>
      </c>
      <c r="AE433" s="9" t="s">
        <v>271</v>
      </c>
      <c r="AF433" s="9" t="s">
        <v>13</v>
      </c>
      <c r="AG433" s="9" t="s">
        <v>96</v>
      </c>
      <c r="AH433" s="9" t="s">
        <v>96</v>
      </c>
      <c r="AI433" s="9" t="s">
        <v>192</v>
      </c>
      <c r="AJ433" s="9" t="s">
        <v>141</v>
      </c>
      <c r="AK433" s="12">
        <v>2.3575048172069828E-2</v>
      </c>
      <c r="AL433" s="12">
        <v>0</v>
      </c>
      <c r="AM433" s="12">
        <v>0</v>
      </c>
      <c r="AN433" s="12">
        <v>0</v>
      </c>
      <c r="AO433" s="12">
        <v>1.7591997187944262E-2</v>
      </c>
      <c r="AP433" s="12">
        <v>7.4999999999999997E-2</v>
      </c>
      <c r="AQ433" s="12">
        <v>0</v>
      </c>
      <c r="AR433" s="12">
        <v>0</v>
      </c>
      <c r="AS433" s="12">
        <v>0</v>
      </c>
      <c r="AT433" s="12">
        <v>7.4999999999999997E-3</v>
      </c>
      <c r="AU433" s="11">
        <v>80270.410631046529</v>
      </c>
      <c r="AV433" s="11">
        <v>0</v>
      </c>
      <c r="AW433" s="11">
        <v>0</v>
      </c>
      <c r="AX433" s="11">
        <v>0</v>
      </c>
      <c r="AY433" s="11">
        <v>59898.789083684045</v>
      </c>
      <c r="AZ433" s="11">
        <v>255366.63820949997</v>
      </c>
      <c r="BA433" s="11">
        <v>0</v>
      </c>
      <c r="BB433" s="11">
        <v>0</v>
      </c>
      <c r="BC433" s="11">
        <v>0</v>
      </c>
      <c r="BD433" s="11">
        <v>25536.663820949998</v>
      </c>
    </row>
    <row r="434" spans="1:56" x14ac:dyDescent="0.25">
      <c r="A434" s="9" t="s">
        <v>9</v>
      </c>
      <c r="B434" s="9" t="s">
        <v>57</v>
      </c>
      <c r="C434" s="9" t="s">
        <v>57</v>
      </c>
      <c r="D434" s="9" t="e">
        <f>IF(C434="United States",#REF!, "")</f>
        <v>#REF!</v>
      </c>
      <c r="E434" s="9" t="s">
        <v>82</v>
      </c>
      <c r="F434" s="9" t="s">
        <v>1752</v>
      </c>
      <c r="G434" s="9" t="s">
        <v>300</v>
      </c>
      <c r="H434" s="10" t="s">
        <v>4</v>
      </c>
      <c r="I434" s="10" t="s">
        <v>1783</v>
      </c>
      <c r="J434" s="11">
        <v>1964071.86928</v>
      </c>
      <c r="K434" s="11">
        <v>1964071.86928</v>
      </c>
      <c r="L434" s="11">
        <v>0</v>
      </c>
      <c r="M434" s="11">
        <v>0</v>
      </c>
      <c r="N434" s="11">
        <v>0</v>
      </c>
      <c r="O434" s="11">
        <v>0</v>
      </c>
      <c r="P434" s="11">
        <v>0</v>
      </c>
      <c r="Q434" s="11">
        <v>0</v>
      </c>
      <c r="R434" s="11">
        <v>0</v>
      </c>
      <c r="S434" s="11">
        <v>0</v>
      </c>
      <c r="T434" s="11">
        <v>0</v>
      </c>
      <c r="U434" s="11">
        <v>67567.261656101895</v>
      </c>
      <c r="V434" s="11">
        <v>0</v>
      </c>
      <c r="W434" s="11">
        <v>0</v>
      </c>
      <c r="X434" s="11">
        <v>0</v>
      </c>
      <c r="Y434" s="11">
        <v>25883.458695952875</v>
      </c>
      <c r="Z434" s="11">
        <v>33962.257247945236</v>
      </c>
      <c r="AA434" s="9" t="s">
        <v>6</v>
      </c>
      <c r="AB434" s="9" t="s">
        <v>96</v>
      </c>
      <c r="AC434" s="9" t="s">
        <v>96</v>
      </c>
      <c r="AD434" s="9" t="s">
        <v>192</v>
      </c>
      <c r="AE434" s="9" t="s">
        <v>280</v>
      </c>
      <c r="AF434" s="9" t="s">
        <v>13</v>
      </c>
      <c r="AG434" s="9" t="s">
        <v>96</v>
      </c>
      <c r="AH434" s="9" t="s">
        <v>96</v>
      </c>
      <c r="AI434" s="9" t="s">
        <v>192</v>
      </c>
      <c r="AJ434" s="9" t="s">
        <v>141</v>
      </c>
      <c r="AK434" s="12">
        <v>4.715009634413965E-2</v>
      </c>
      <c r="AL434" s="12">
        <v>0</v>
      </c>
      <c r="AM434" s="12">
        <v>0</v>
      </c>
      <c r="AN434" s="12">
        <v>0</v>
      </c>
      <c r="AO434" s="12">
        <v>3.0157709465047301E-3</v>
      </c>
      <c r="AP434" s="12">
        <v>7.4999999999999997E-2</v>
      </c>
      <c r="AQ434" s="12">
        <v>0</v>
      </c>
      <c r="AR434" s="12">
        <v>0</v>
      </c>
      <c r="AS434" s="12">
        <v>0</v>
      </c>
      <c r="AT434" s="12">
        <v>7.4999999999999997E-3</v>
      </c>
      <c r="AU434" s="11">
        <v>92606.177863366451</v>
      </c>
      <c r="AV434" s="11">
        <v>0</v>
      </c>
      <c r="AW434" s="11">
        <v>0</v>
      </c>
      <c r="AX434" s="11">
        <v>0</v>
      </c>
      <c r="AY434" s="11">
        <v>5923.1908802218604</v>
      </c>
      <c r="AZ434" s="11">
        <v>147305.39019599999</v>
      </c>
      <c r="BA434" s="11">
        <v>0</v>
      </c>
      <c r="BB434" s="11">
        <v>0</v>
      </c>
      <c r="BC434" s="11">
        <v>0</v>
      </c>
      <c r="BD434" s="11">
        <v>14730.539019599999</v>
      </c>
    </row>
    <row r="435" spans="1:56" x14ac:dyDescent="0.25">
      <c r="A435" s="9" t="s">
        <v>2</v>
      </c>
      <c r="B435" s="9" t="s">
        <v>57</v>
      </c>
      <c r="C435" s="9" t="s">
        <v>57</v>
      </c>
      <c r="D435" s="9" t="e">
        <f>IF(C435="United States",#REF!, "")</f>
        <v>#REF!</v>
      </c>
      <c r="E435" s="9" t="s">
        <v>115</v>
      </c>
      <c r="F435" s="9" t="s">
        <v>532</v>
      </c>
      <c r="G435" s="9" t="s">
        <v>163</v>
      </c>
      <c r="H435" s="10" t="s">
        <v>4</v>
      </c>
      <c r="I435" s="10" t="s">
        <v>1783</v>
      </c>
      <c r="J435" s="11">
        <v>173418.05476985217</v>
      </c>
      <c r="K435" s="11">
        <v>173418.05480000001</v>
      </c>
      <c r="L435" s="11">
        <v>0</v>
      </c>
      <c r="M435" s="11">
        <v>0</v>
      </c>
      <c r="N435" s="11">
        <v>0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11">
        <v>0</v>
      </c>
      <c r="U435" s="11">
        <v>1655.0911125517241</v>
      </c>
      <c r="V435" s="11">
        <v>0</v>
      </c>
      <c r="W435" s="11">
        <v>0</v>
      </c>
      <c r="X435" s="11">
        <v>0</v>
      </c>
      <c r="Y435" s="11">
        <v>634.02721080827587</v>
      </c>
      <c r="Z435" s="11">
        <v>831.92109248656061</v>
      </c>
      <c r="AA435" s="9" t="s">
        <v>6</v>
      </c>
      <c r="AB435" s="9" t="s">
        <v>96</v>
      </c>
      <c r="AC435" s="9" t="s">
        <v>96</v>
      </c>
      <c r="AD435" s="9" t="s">
        <v>192</v>
      </c>
      <c r="AE435" s="9" t="s">
        <v>280</v>
      </c>
      <c r="AF435" s="9" t="s">
        <v>6</v>
      </c>
      <c r="AG435" s="9" t="s">
        <v>96</v>
      </c>
      <c r="AH435" s="9" t="s">
        <v>96</v>
      </c>
      <c r="AI435" s="9" t="s">
        <v>192</v>
      </c>
      <c r="AJ435" s="9" t="s">
        <v>141</v>
      </c>
      <c r="AK435" s="12">
        <v>2.3575048172069828E-2</v>
      </c>
      <c r="AL435" s="12">
        <v>0</v>
      </c>
      <c r="AM435" s="12">
        <v>0</v>
      </c>
      <c r="AN435" s="12">
        <v>0</v>
      </c>
      <c r="AO435" s="12">
        <v>3.0157709465047301E-3</v>
      </c>
      <c r="AP435" s="12">
        <v>0.125</v>
      </c>
      <c r="AQ435" s="12">
        <v>0</v>
      </c>
      <c r="AR435" s="12">
        <v>0</v>
      </c>
      <c r="AS435" s="12">
        <v>0</v>
      </c>
      <c r="AT435" s="12">
        <v>7.4999999999999997E-3</v>
      </c>
      <c r="AU435" s="11">
        <v>4088.3389951059089</v>
      </c>
      <c r="AV435" s="11">
        <v>0</v>
      </c>
      <c r="AW435" s="11">
        <v>0</v>
      </c>
      <c r="AX435" s="11">
        <v>0</v>
      </c>
      <c r="AY435" s="11">
        <v>522.98913117428617</v>
      </c>
      <c r="AZ435" s="11">
        <v>21677.256846231521</v>
      </c>
      <c r="BA435" s="11">
        <v>0</v>
      </c>
      <c r="BB435" s="11">
        <v>0</v>
      </c>
      <c r="BC435" s="11">
        <v>0</v>
      </c>
      <c r="BD435" s="11">
        <v>1300.6354107738912</v>
      </c>
    </row>
    <row r="436" spans="1:56" x14ac:dyDescent="0.25">
      <c r="A436" s="9" t="s">
        <v>2</v>
      </c>
      <c r="B436" s="9" t="s">
        <v>57</v>
      </c>
      <c r="C436" s="9" t="s">
        <v>57</v>
      </c>
      <c r="D436" s="9" t="e">
        <f>IF(C436="United States",#REF!, "")</f>
        <v>#REF!</v>
      </c>
      <c r="E436" s="9" t="s">
        <v>115</v>
      </c>
      <c r="F436" s="9" t="s">
        <v>536</v>
      </c>
      <c r="G436" s="9" t="s">
        <v>163</v>
      </c>
      <c r="H436" s="10" t="s">
        <v>4</v>
      </c>
      <c r="I436" s="10" t="s">
        <v>1783</v>
      </c>
      <c r="J436" s="11">
        <v>125231.95271417999</v>
      </c>
      <c r="K436" s="11">
        <v>125231.95271417999</v>
      </c>
      <c r="L436" s="11">
        <v>0</v>
      </c>
      <c r="M436" s="11">
        <v>0</v>
      </c>
      <c r="N436" s="11">
        <v>1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11">
        <v>0</v>
      </c>
      <c r="U436" s="11">
        <v>1198.3437533631336</v>
      </c>
      <c r="V436" s="11">
        <v>0</v>
      </c>
      <c r="W436" s="11">
        <v>0</v>
      </c>
      <c r="X436" s="11">
        <v>0</v>
      </c>
      <c r="Y436" s="11">
        <v>216.77731230710023</v>
      </c>
      <c r="Z436" s="11">
        <v>584.4399908436983</v>
      </c>
      <c r="AA436" s="9" t="s">
        <v>6</v>
      </c>
      <c r="AB436" s="9" t="s">
        <v>96</v>
      </c>
      <c r="AC436" s="9" t="s">
        <v>96</v>
      </c>
      <c r="AD436" s="9" t="s">
        <v>192</v>
      </c>
      <c r="AE436" s="9" t="s">
        <v>275</v>
      </c>
      <c r="AF436" s="9" t="s">
        <v>6</v>
      </c>
      <c r="AG436" s="9" t="s">
        <v>96</v>
      </c>
      <c r="AH436" s="9" t="s">
        <v>96</v>
      </c>
      <c r="AI436" s="9" t="s">
        <v>192</v>
      </c>
      <c r="AJ436" s="9" t="s">
        <v>141</v>
      </c>
      <c r="AK436" s="12">
        <v>2.3575048172069828E-2</v>
      </c>
      <c r="AL436" s="12">
        <v>0</v>
      </c>
      <c r="AM436" s="12">
        <v>0</v>
      </c>
      <c r="AN436" s="12">
        <v>0</v>
      </c>
      <c r="AO436" s="12">
        <v>1.4241140580716783E-3</v>
      </c>
      <c r="AP436" s="12">
        <v>0.125</v>
      </c>
      <c r="AQ436" s="12">
        <v>0</v>
      </c>
      <c r="AR436" s="12">
        <v>0</v>
      </c>
      <c r="AS436" s="12">
        <v>0</v>
      </c>
      <c r="AT436" s="12">
        <v>7.4999999999999997E-3</v>
      </c>
      <c r="AU436" s="11">
        <v>2952.3493179191642</v>
      </c>
      <c r="AV436" s="11">
        <v>0</v>
      </c>
      <c r="AW436" s="11">
        <v>0</v>
      </c>
      <c r="AX436" s="11">
        <v>0</v>
      </c>
      <c r="AY436" s="11">
        <v>178.34458438003139</v>
      </c>
      <c r="AZ436" s="11">
        <v>15653.994089272499</v>
      </c>
      <c r="BA436" s="11">
        <v>0</v>
      </c>
      <c r="BB436" s="11">
        <v>0</v>
      </c>
      <c r="BC436" s="11">
        <v>0</v>
      </c>
      <c r="BD436" s="11">
        <v>939.23964535634991</v>
      </c>
    </row>
    <row r="437" spans="1:56" x14ac:dyDescent="0.25">
      <c r="A437" s="9" t="s">
        <v>2</v>
      </c>
      <c r="B437" s="9" t="s">
        <v>57</v>
      </c>
      <c r="C437" s="9" t="s">
        <v>57</v>
      </c>
      <c r="D437" s="9" t="e">
        <f>IF(C437="United States",#REF!, "")</f>
        <v>#REF!</v>
      </c>
      <c r="E437" s="9" t="s">
        <v>115</v>
      </c>
      <c r="F437" s="9" t="s">
        <v>1682</v>
      </c>
      <c r="G437" s="9" t="s">
        <v>292</v>
      </c>
      <c r="H437" s="10" t="s">
        <v>4</v>
      </c>
      <c r="I437" s="10" t="s">
        <v>1783</v>
      </c>
      <c r="J437" s="11">
        <v>88648.716518579997</v>
      </c>
      <c r="K437" s="11">
        <v>88648.716518579997</v>
      </c>
      <c r="L437" s="11">
        <v>0</v>
      </c>
      <c r="M437" s="11">
        <v>0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11">
        <v>0</v>
      </c>
      <c r="U437" s="11">
        <v>848.27900053714473</v>
      </c>
      <c r="V437" s="11">
        <v>0</v>
      </c>
      <c r="W437" s="11">
        <v>0</v>
      </c>
      <c r="X437" s="11">
        <v>0</v>
      </c>
      <c r="Y437" s="11">
        <v>153.45149612280915</v>
      </c>
      <c r="Z437" s="11">
        <v>413.71114917190039</v>
      </c>
      <c r="AA437" s="9" t="s">
        <v>6</v>
      </c>
      <c r="AB437" s="9" t="s">
        <v>96</v>
      </c>
      <c r="AC437" s="9" t="s">
        <v>96</v>
      </c>
      <c r="AD437" s="9" t="s">
        <v>192</v>
      </c>
      <c r="AE437" s="9" t="s">
        <v>275</v>
      </c>
      <c r="AF437" s="9" t="s">
        <v>6</v>
      </c>
      <c r="AG437" s="9" t="s">
        <v>96</v>
      </c>
      <c r="AH437" s="9" t="s">
        <v>96</v>
      </c>
      <c r="AI437" s="9" t="s">
        <v>192</v>
      </c>
      <c r="AJ437" s="9" t="s">
        <v>141</v>
      </c>
      <c r="AK437" s="12">
        <v>2.3575048172069828E-2</v>
      </c>
      <c r="AL437" s="12">
        <v>0</v>
      </c>
      <c r="AM437" s="12">
        <v>0</v>
      </c>
      <c r="AN437" s="12">
        <v>0</v>
      </c>
      <c r="AO437" s="12">
        <v>1.4241140580716783E-3</v>
      </c>
      <c r="AP437" s="12">
        <v>0.125</v>
      </c>
      <c r="AQ437" s="12">
        <v>0</v>
      </c>
      <c r="AR437" s="12">
        <v>0</v>
      </c>
      <c r="AS437" s="12">
        <v>0</v>
      </c>
      <c r="AT437" s="12">
        <v>7.4999999999999997E-3</v>
      </c>
      <c r="AU437" s="11">
        <v>2089.8977623176856</v>
      </c>
      <c r="AV437" s="11">
        <v>0</v>
      </c>
      <c r="AW437" s="11">
        <v>0</v>
      </c>
      <c r="AX437" s="11">
        <v>0</v>
      </c>
      <c r="AY437" s="11">
        <v>126.24588342412078</v>
      </c>
      <c r="AZ437" s="11">
        <v>11081.0895648225</v>
      </c>
      <c r="BA437" s="11">
        <v>0</v>
      </c>
      <c r="BB437" s="11">
        <v>0</v>
      </c>
      <c r="BC437" s="11">
        <v>0</v>
      </c>
      <c r="BD437" s="11">
        <v>664.86537388934994</v>
      </c>
    </row>
    <row r="438" spans="1:56" x14ac:dyDescent="0.25">
      <c r="A438" s="9" t="s">
        <v>2</v>
      </c>
      <c r="B438" s="9" t="s">
        <v>57</v>
      </c>
      <c r="C438" s="9" t="s">
        <v>57</v>
      </c>
      <c r="D438" s="9" t="e">
        <f>IF(C438="United States",#REF!, "")</f>
        <v>#REF!</v>
      </c>
      <c r="E438" s="9" t="s">
        <v>115</v>
      </c>
      <c r="F438" s="9" t="s">
        <v>534</v>
      </c>
      <c r="G438" s="9" t="s">
        <v>163</v>
      </c>
      <c r="H438" s="10" t="s">
        <v>4</v>
      </c>
      <c r="I438" s="10" t="s">
        <v>1807</v>
      </c>
      <c r="J438" s="11">
        <v>176031.39655223594</v>
      </c>
      <c r="K438" s="11">
        <v>176031.39660000001</v>
      </c>
      <c r="L438" s="11">
        <v>0</v>
      </c>
      <c r="M438" s="11">
        <v>0</v>
      </c>
      <c r="N438" s="11">
        <v>0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11">
        <v>0</v>
      </c>
      <c r="U438" s="11">
        <v>1680.0326839021131</v>
      </c>
      <c r="V438" s="11">
        <v>0</v>
      </c>
      <c r="W438" s="11">
        <v>0</v>
      </c>
      <c r="X438" s="11">
        <v>0</v>
      </c>
      <c r="Y438" s="11">
        <v>643.58175121788656</v>
      </c>
      <c r="Z438" s="11">
        <v>844.45781576952049</v>
      </c>
      <c r="AA438" s="9" t="s">
        <v>6</v>
      </c>
      <c r="AB438" s="9" t="s">
        <v>96</v>
      </c>
      <c r="AC438" s="9" t="s">
        <v>96</v>
      </c>
      <c r="AD438" s="9" t="s">
        <v>192</v>
      </c>
      <c r="AE438" s="9" t="s">
        <v>280</v>
      </c>
      <c r="AF438" s="9" t="s">
        <v>6</v>
      </c>
      <c r="AG438" s="9" t="s">
        <v>96</v>
      </c>
      <c r="AH438" s="9" t="s">
        <v>96</v>
      </c>
      <c r="AI438" s="9" t="s">
        <v>192</v>
      </c>
      <c r="AJ438" s="9" t="s">
        <v>141</v>
      </c>
      <c r="AK438" s="12">
        <v>2.3575048172069828E-2</v>
      </c>
      <c r="AL438" s="12">
        <v>0</v>
      </c>
      <c r="AM438" s="12">
        <v>0</v>
      </c>
      <c r="AN438" s="12">
        <v>0</v>
      </c>
      <c r="AO438" s="12">
        <v>3.0157709465047301E-3</v>
      </c>
      <c r="AP438" s="12">
        <v>0.125</v>
      </c>
      <c r="AQ438" s="12">
        <v>0</v>
      </c>
      <c r="AR438" s="12">
        <v>0</v>
      </c>
      <c r="AS438" s="12">
        <v>0</v>
      </c>
      <c r="AT438" s="12">
        <v>7.4999999999999997E-3</v>
      </c>
      <c r="AU438" s="11">
        <v>4149.9486535156893</v>
      </c>
      <c r="AV438" s="11">
        <v>0</v>
      </c>
      <c r="AW438" s="11">
        <v>0</v>
      </c>
      <c r="AX438" s="11">
        <v>0</v>
      </c>
      <c r="AY438" s="11">
        <v>530.87037139488609</v>
      </c>
      <c r="AZ438" s="11">
        <v>22003.924569029492</v>
      </c>
      <c r="BA438" s="11">
        <v>0</v>
      </c>
      <c r="BB438" s="11">
        <v>0</v>
      </c>
      <c r="BC438" s="11">
        <v>0</v>
      </c>
      <c r="BD438" s="11">
        <v>1320.2354741417694</v>
      </c>
    </row>
    <row r="439" spans="1:56" x14ac:dyDescent="0.25">
      <c r="A439" s="9" t="s">
        <v>2</v>
      </c>
      <c r="B439" s="9" t="s">
        <v>57</v>
      </c>
      <c r="C439" s="9" t="s">
        <v>57</v>
      </c>
      <c r="D439" s="9" t="e">
        <f>IF(C439="United States",#REF!, "")</f>
        <v>#REF!</v>
      </c>
      <c r="E439" s="9" t="s">
        <v>82</v>
      </c>
      <c r="F439" s="9" t="s">
        <v>824</v>
      </c>
      <c r="G439" s="9" t="s">
        <v>230</v>
      </c>
      <c r="H439" s="10" t="s">
        <v>4</v>
      </c>
      <c r="I439" s="10" t="s">
        <v>1807</v>
      </c>
      <c r="J439" s="11">
        <v>750460.21950000001</v>
      </c>
      <c r="K439" s="11">
        <v>750460.21950000001</v>
      </c>
      <c r="L439" s="11">
        <v>0</v>
      </c>
      <c r="M439" s="11">
        <v>1</v>
      </c>
      <c r="N439" s="11">
        <v>0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11">
        <v>0</v>
      </c>
      <c r="U439" s="11">
        <v>7162.3455876640692</v>
      </c>
      <c r="V439" s="11">
        <v>0</v>
      </c>
      <c r="W439" s="11">
        <v>0</v>
      </c>
      <c r="X439" s="11">
        <v>0</v>
      </c>
      <c r="Y439" s="11">
        <v>2743.7293097359288</v>
      </c>
      <c r="Z439" s="11">
        <v>3600.1077649854014</v>
      </c>
      <c r="AA439" s="9" t="s">
        <v>6</v>
      </c>
      <c r="AB439" s="9" t="s">
        <v>96</v>
      </c>
      <c r="AC439" s="9" t="s">
        <v>96</v>
      </c>
      <c r="AD439" s="9" t="s">
        <v>192</v>
      </c>
      <c r="AE439" s="9" t="s">
        <v>280</v>
      </c>
      <c r="AF439" s="9" t="s">
        <v>6</v>
      </c>
      <c r="AG439" s="9" t="s">
        <v>96</v>
      </c>
      <c r="AH439" s="9" t="s">
        <v>96</v>
      </c>
      <c r="AI439" s="9" t="s">
        <v>192</v>
      </c>
      <c r="AJ439" s="9" t="s">
        <v>141</v>
      </c>
      <c r="AK439" s="12">
        <v>2.3575048172069828E-2</v>
      </c>
      <c r="AL439" s="12">
        <v>0</v>
      </c>
      <c r="AM439" s="12">
        <v>0</v>
      </c>
      <c r="AN439" s="12">
        <v>0</v>
      </c>
      <c r="AO439" s="12">
        <v>3.0157709465047301E-3</v>
      </c>
      <c r="AP439" s="12">
        <v>0.125</v>
      </c>
      <c r="AQ439" s="12">
        <v>0</v>
      </c>
      <c r="AR439" s="12">
        <v>0</v>
      </c>
      <c r="AS439" s="12">
        <v>0</v>
      </c>
      <c r="AT439" s="12">
        <v>7.4999999999999997E-3</v>
      </c>
      <c r="AU439" s="11">
        <v>17692.135825934598</v>
      </c>
      <c r="AV439" s="11">
        <v>0</v>
      </c>
      <c r="AW439" s="11">
        <v>0</v>
      </c>
      <c r="AX439" s="11">
        <v>0</v>
      </c>
      <c r="AY439" s="11">
        <v>2263.2161264756623</v>
      </c>
      <c r="AZ439" s="11">
        <v>93807.527437500001</v>
      </c>
      <c r="BA439" s="11">
        <v>0</v>
      </c>
      <c r="BB439" s="11">
        <v>0</v>
      </c>
      <c r="BC439" s="11">
        <v>0</v>
      </c>
      <c r="BD439" s="11">
        <v>5628.4516462499996</v>
      </c>
    </row>
    <row r="440" spans="1:56" x14ac:dyDescent="0.25">
      <c r="A440" s="9" t="s">
        <v>2</v>
      </c>
      <c r="B440" s="9" t="s">
        <v>57</v>
      </c>
      <c r="C440" s="9" t="s">
        <v>57</v>
      </c>
      <c r="D440" s="9" t="e">
        <f>IF(C440="United States",#REF!, "")</f>
        <v>#REF!</v>
      </c>
      <c r="E440" s="9" t="s">
        <v>115</v>
      </c>
      <c r="F440" s="9" t="s">
        <v>1260</v>
      </c>
      <c r="G440" s="9" t="s">
        <v>273</v>
      </c>
      <c r="H440" s="10" t="s">
        <v>4</v>
      </c>
      <c r="I440" s="10" t="s">
        <v>1783</v>
      </c>
      <c r="J440" s="11">
        <v>158882.83680463998</v>
      </c>
      <c r="K440" s="11">
        <v>158882.83680463998</v>
      </c>
      <c r="L440" s="11">
        <v>0</v>
      </c>
      <c r="M440" s="11">
        <v>1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11">
        <v>0</v>
      </c>
      <c r="U440" s="11">
        <v>1520.3488476778814</v>
      </c>
      <c r="V440" s="11">
        <v>0</v>
      </c>
      <c r="W440" s="11">
        <v>0</v>
      </c>
      <c r="X440" s="11">
        <v>0</v>
      </c>
      <c r="Y440" s="11">
        <v>275.02720821455011</v>
      </c>
      <c r="Z440" s="11">
        <v>741.48395577010251</v>
      </c>
      <c r="AA440" s="9" t="s">
        <v>6</v>
      </c>
      <c r="AB440" s="9" t="s">
        <v>96</v>
      </c>
      <c r="AC440" s="9" t="s">
        <v>96</v>
      </c>
      <c r="AD440" s="9" t="s">
        <v>192</v>
      </c>
      <c r="AE440" s="9" t="s">
        <v>275</v>
      </c>
      <c r="AF440" s="9" t="s">
        <v>6</v>
      </c>
      <c r="AG440" s="9" t="s">
        <v>96</v>
      </c>
      <c r="AH440" s="9" t="s">
        <v>96</v>
      </c>
      <c r="AI440" s="9" t="s">
        <v>192</v>
      </c>
      <c r="AJ440" s="9" t="s">
        <v>141</v>
      </c>
      <c r="AK440" s="12">
        <v>2.3575048172069828E-2</v>
      </c>
      <c r="AL440" s="12">
        <v>0</v>
      </c>
      <c r="AM440" s="12">
        <v>0</v>
      </c>
      <c r="AN440" s="12">
        <v>0</v>
      </c>
      <c r="AO440" s="12">
        <v>1.4241140580716783E-3</v>
      </c>
      <c r="AP440" s="12">
        <v>0.125</v>
      </c>
      <c r="AQ440" s="12">
        <v>0</v>
      </c>
      <c r="AR440" s="12">
        <v>0</v>
      </c>
      <c r="AS440" s="12">
        <v>0</v>
      </c>
      <c r="AT440" s="12">
        <v>7.4999999999999997E-3</v>
      </c>
      <c r="AU440" s="11">
        <v>3745.6705313844968</v>
      </c>
      <c r="AV440" s="11">
        <v>0</v>
      </c>
      <c r="AW440" s="11">
        <v>0</v>
      </c>
      <c r="AX440" s="11">
        <v>0</v>
      </c>
      <c r="AY440" s="11">
        <v>226.26728147979605</v>
      </c>
      <c r="AZ440" s="11">
        <v>19860.354600579998</v>
      </c>
      <c r="BA440" s="11">
        <v>0</v>
      </c>
      <c r="BB440" s="11">
        <v>0</v>
      </c>
      <c r="BC440" s="11">
        <v>0</v>
      </c>
      <c r="BD440" s="11">
        <v>1191.6212760347998</v>
      </c>
    </row>
    <row r="441" spans="1:56" x14ac:dyDescent="0.25">
      <c r="A441" s="9" t="s">
        <v>2</v>
      </c>
      <c r="B441" s="9" t="s">
        <v>57</v>
      </c>
      <c r="C441" s="9" t="s">
        <v>57</v>
      </c>
      <c r="D441" s="9" t="e">
        <f>IF(C441="United States",#REF!, "")</f>
        <v>#REF!</v>
      </c>
      <c r="E441" s="9" t="s">
        <v>115</v>
      </c>
      <c r="F441" s="9" t="s">
        <v>620</v>
      </c>
      <c r="G441" s="9" t="s">
        <v>163</v>
      </c>
      <c r="H441" s="10" t="s">
        <v>4</v>
      </c>
      <c r="I441" s="10" t="s">
        <v>1807</v>
      </c>
      <c r="J441" s="11">
        <v>172590.83899340092</v>
      </c>
      <c r="K441" s="11">
        <v>172590.83899999998</v>
      </c>
      <c r="L441" s="11">
        <v>0</v>
      </c>
      <c r="M441" s="11">
        <v>0</v>
      </c>
      <c r="N441" s="11">
        <v>0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11">
        <v>0</v>
      </c>
      <c r="U441" s="11">
        <v>1651.5206328802512</v>
      </c>
      <c r="V441" s="11">
        <v>0</v>
      </c>
      <c r="W441" s="11">
        <v>0</v>
      </c>
      <c r="X441" s="11">
        <v>0</v>
      </c>
      <c r="Y441" s="11">
        <v>298.755847819748</v>
      </c>
      <c r="Z441" s="11">
        <v>805.45728289553995</v>
      </c>
      <c r="AA441" s="9" t="s">
        <v>6</v>
      </c>
      <c r="AB441" s="9" t="s">
        <v>96</v>
      </c>
      <c r="AC441" s="9" t="s">
        <v>96</v>
      </c>
      <c r="AD441" s="9" t="s">
        <v>192</v>
      </c>
      <c r="AE441" s="9" t="s">
        <v>275</v>
      </c>
      <c r="AF441" s="9" t="s">
        <v>6</v>
      </c>
      <c r="AG441" s="9" t="s">
        <v>96</v>
      </c>
      <c r="AH441" s="9" t="s">
        <v>96</v>
      </c>
      <c r="AI441" s="9" t="s">
        <v>192</v>
      </c>
      <c r="AJ441" s="9" t="s">
        <v>141</v>
      </c>
      <c r="AK441" s="12">
        <v>2.3575048172069828E-2</v>
      </c>
      <c r="AL441" s="12">
        <v>0</v>
      </c>
      <c r="AM441" s="12">
        <v>0</v>
      </c>
      <c r="AN441" s="12">
        <v>0</v>
      </c>
      <c r="AO441" s="12">
        <v>1.4241140580716783E-3</v>
      </c>
      <c r="AP441" s="12">
        <v>0.125</v>
      </c>
      <c r="AQ441" s="12">
        <v>0</v>
      </c>
      <c r="AR441" s="12">
        <v>0</v>
      </c>
      <c r="AS441" s="12">
        <v>0</v>
      </c>
      <c r="AT441" s="12">
        <v>7.4999999999999997E-3</v>
      </c>
      <c r="AU441" s="11">
        <v>4068.8373433273741</v>
      </c>
      <c r="AV441" s="11">
        <v>0</v>
      </c>
      <c r="AW441" s="11">
        <v>0</v>
      </c>
      <c r="AX441" s="11">
        <v>0</v>
      </c>
      <c r="AY441" s="11">
        <v>245.78904010488785</v>
      </c>
      <c r="AZ441" s="11">
        <v>21573.854874175115</v>
      </c>
      <c r="BA441" s="11">
        <v>0</v>
      </c>
      <c r="BB441" s="11">
        <v>0</v>
      </c>
      <c r="BC441" s="11">
        <v>0</v>
      </c>
      <c r="BD441" s="11">
        <v>1294.4312924505068</v>
      </c>
    </row>
    <row r="442" spans="1:56" x14ac:dyDescent="0.25">
      <c r="A442" s="9" t="s">
        <v>2</v>
      </c>
      <c r="B442" s="9" t="s">
        <v>57</v>
      </c>
      <c r="C442" s="9" t="s">
        <v>57</v>
      </c>
      <c r="D442" s="9" t="e">
        <f>IF(C442="United States",#REF!, "")</f>
        <v>#REF!</v>
      </c>
      <c r="E442" s="9" t="s">
        <v>115</v>
      </c>
      <c r="F442" s="9" t="s">
        <v>622</v>
      </c>
      <c r="G442" s="9" t="s">
        <v>163</v>
      </c>
      <c r="H442" s="10" t="s">
        <v>4</v>
      </c>
      <c r="I442" s="10" t="s">
        <v>1783</v>
      </c>
      <c r="J442" s="11">
        <v>174405.92016934112</v>
      </c>
      <c r="K442" s="11">
        <v>174405.92019999999</v>
      </c>
      <c r="L442" s="11">
        <v>0</v>
      </c>
      <c r="M442" s="11">
        <v>0</v>
      </c>
      <c r="N442" s="11">
        <v>0</v>
      </c>
      <c r="O442" s="11">
        <v>0</v>
      </c>
      <c r="P442" s="11">
        <v>0</v>
      </c>
      <c r="Q442" s="11">
        <v>0</v>
      </c>
      <c r="R442" s="11">
        <v>0</v>
      </c>
      <c r="S442" s="11">
        <v>0</v>
      </c>
      <c r="T442" s="11">
        <v>0</v>
      </c>
      <c r="U442" s="11">
        <v>1668.8891332567573</v>
      </c>
      <c r="V442" s="11">
        <v>0</v>
      </c>
      <c r="W442" s="11">
        <v>0</v>
      </c>
      <c r="X442" s="11">
        <v>0</v>
      </c>
      <c r="Y442" s="11">
        <v>301.89776500324166</v>
      </c>
      <c r="Z442" s="11">
        <v>813.92801274457224</v>
      </c>
      <c r="AA442" s="9" t="s">
        <v>6</v>
      </c>
      <c r="AB442" s="9" t="s">
        <v>96</v>
      </c>
      <c r="AC442" s="9" t="s">
        <v>96</v>
      </c>
      <c r="AD442" s="9" t="s">
        <v>192</v>
      </c>
      <c r="AE442" s="9" t="s">
        <v>275</v>
      </c>
      <c r="AF442" s="9" t="s">
        <v>6</v>
      </c>
      <c r="AG442" s="9" t="s">
        <v>96</v>
      </c>
      <c r="AH442" s="9" t="s">
        <v>96</v>
      </c>
      <c r="AI442" s="9" t="s">
        <v>192</v>
      </c>
      <c r="AJ442" s="9" t="s">
        <v>141</v>
      </c>
      <c r="AK442" s="12">
        <v>2.3575048172069828E-2</v>
      </c>
      <c r="AL442" s="12">
        <v>0</v>
      </c>
      <c r="AM442" s="12">
        <v>0</v>
      </c>
      <c r="AN442" s="12">
        <v>0</v>
      </c>
      <c r="AO442" s="12">
        <v>1.4241140580716783E-3</v>
      </c>
      <c r="AP442" s="12">
        <v>0.125</v>
      </c>
      <c r="AQ442" s="12">
        <v>0</v>
      </c>
      <c r="AR442" s="12">
        <v>0</v>
      </c>
      <c r="AS442" s="12">
        <v>0</v>
      </c>
      <c r="AT442" s="12">
        <v>7.4999999999999997E-3</v>
      </c>
      <c r="AU442" s="11">
        <v>4111.6279694863815</v>
      </c>
      <c r="AV442" s="11">
        <v>0</v>
      </c>
      <c r="AW442" s="11">
        <v>0</v>
      </c>
      <c r="AX442" s="11">
        <v>0</v>
      </c>
      <c r="AY442" s="11">
        <v>248.37392272408553</v>
      </c>
      <c r="AZ442" s="11">
        <v>21800.740021167639</v>
      </c>
      <c r="BA442" s="11">
        <v>0</v>
      </c>
      <c r="BB442" s="11">
        <v>0</v>
      </c>
      <c r="BC442" s="11">
        <v>0</v>
      </c>
      <c r="BD442" s="11">
        <v>1308.0444012700584</v>
      </c>
    </row>
    <row r="443" spans="1:56" x14ac:dyDescent="0.25">
      <c r="A443" s="9" t="s">
        <v>2</v>
      </c>
      <c r="B443" s="9" t="s">
        <v>57</v>
      </c>
      <c r="C443" s="9" t="s">
        <v>57</v>
      </c>
      <c r="D443" s="9" t="e">
        <f>IF(C443="United States",#REF!, "")</f>
        <v>#REF!</v>
      </c>
      <c r="E443" s="9" t="s">
        <v>82</v>
      </c>
      <c r="F443" s="9" t="s">
        <v>984</v>
      </c>
      <c r="G443" s="9" t="s">
        <v>230</v>
      </c>
      <c r="H443" s="10" t="s">
        <v>4</v>
      </c>
      <c r="I443" s="10" t="s">
        <v>1807</v>
      </c>
      <c r="J443" s="11">
        <v>1099249.6554800002</v>
      </c>
      <c r="K443" s="11">
        <v>1099249.6554800002</v>
      </c>
      <c r="L443" s="11">
        <v>0</v>
      </c>
      <c r="M443" s="11">
        <v>2</v>
      </c>
      <c r="N443" s="11">
        <v>0</v>
      </c>
      <c r="O443" s="11">
        <v>0</v>
      </c>
      <c r="P443" s="11">
        <v>0</v>
      </c>
      <c r="Q443" s="11">
        <v>0</v>
      </c>
      <c r="R443" s="11">
        <v>0</v>
      </c>
      <c r="S443" s="11">
        <v>0</v>
      </c>
      <c r="T443" s="11">
        <v>0</v>
      </c>
      <c r="U443" s="11">
        <v>10491.170238062739</v>
      </c>
      <c r="V443" s="11">
        <v>0</v>
      </c>
      <c r="W443" s="11">
        <v>0</v>
      </c>
      <c r="X443" s="11">
        <v>0</v>
      </c>
      <c r="Y443" s="11">
        <v>4018.9252142732648</v>
      </c>
      <c r="Z443" s="11">
        <v>5273.3204472686557</v>
      </c>
      <c r="AA443" s="9" t="s">
        <v>6</v>
      </c>
      <c r="AB443" s="9" t="s">
        <v>96</v>
      </c>
      <c r="AC443" s="9" t="s">
        <v>96</v>
      </c>
      <c r="AD443" s="9" t="s">
        <v>192</v>
      </c>
      <c r="AE443" s="9" t="s">
        <v>280</v>
      </c>
      <c r="AF443" s="9" t="s">
        <v>6</v>
      </c>
      <c r="AG443" s="9" t="s">
        <v>96</v>
      </c>
      <c r="AH443" s="9" t="s">
        <v>96</v>
      </c>
      <c r="AI443" s="9" t="s">
        <v>192</v>
      </c>
      <c r="AJ443" s="9" t="s">
        <v>141</v>
      </c>
      <c r="AK443" s="12">
        <v>2.3575048172069828E-2</v>
      </c>
      <c r="AL443" s="12">
        <v>0</v>
      </c>
      <c r="AM443" s="12">
        <v>0</v>
      </c>
      <c r="AN443" s="12">
        <v>0</v>
      </c>
      <c r="AO443" s="12">
        <v>3.0157709465047301E-3</v>
      </c>
      <c r="AP443" s="12">
        <v>0.125</v>
      </c>
      <c r="AQ443" s="12">
        <v>0</v>
      </c>
      <c r="AR443" s="12">
        <v>0</v>
      </c>
      <c r="AS443" s="12">
        <v>0</v>
      </c>
      <c r="AT443" s="12">
        <v>7.4999999999999997E-3</v>
      </c>
      <c r="AU443" s="11">
        <v>25914.863581072168</v>
      </c>
      <c r="AV443" s="11">
        <v>0</v>
      </c>
      <c r="AW443" s="11">
        <v>0</v>
      </c>
      <c r="AX443" s="11">
        <v>0</v>
      </c>
      <c r="AY443" s="11">
        <v>3315.0851739519185</v>
      </c>
      <c r="AZ443" s="11">
        <v>137406.20693500002</v>
      </c>
      <c r="BA443" s="11">
        <v>0</v>
      </c>
      <c r="BB443" s="11">
        <v>0</v>
      </c>
      <c r="BC443" s="11">
        <v>0</v>
      </c>
      <c r="BD443" s="11">
        <v>8244.3724161000009</v>
      </c>
    </row>
    <row r="444" spans="1:56" x14ac:dyDescent="0.25">
      <c r="A444" s="9" t="s">
        <v>2</v>
      </c>
      <c r="B444" s="9" t="s">
        <v>57</v>
      </c>
      <c r="C444" s="9" t="s">
        <v>57</v>
      </c>
      <c r="D444" s="9" t="e">
        <f>IF(C444="United States",#REF!, "")</f>
        <v>#REF!</v>
      </c>
      <c r="E444" s="9" t="s">
        <v>115</v>
      </c>
      <c r="F444" s="9" t="s">
        <v>1454</v>
      </c>
      <c r="G444" s="9" t="s">
        <v>284</v>
      </c>
      <c r="H444" s="10" t="s">
        <v>4</v>
      </c>
      <c r="I444" s="10" t="s">
        <v>1783</v>
      </c>
      <c r="J444" s="11">
        <v>152619.23518070002</v>
      </c>
      <c r="K444" s="11">
        <v>152619.23518070002</v>
      </c>
      <c r="L444" s="11">
        <v>0</v>
      </c>
      <c r="M444" s="11">
        <v>0</v>
      </c>
      <c r="N444" s="11">
        <v>0</v>
      </c>
      <c r="O444" s="11">
        <v>0</v>
      </c>
      <c r="P444" s="11">
        <v>0</v>
      </c>
      <c r="Q444" s="11">
        <v>0</v>
      </c>
      <c r="R444" s="11">
        <v>0</v>
      </c>
      <c r="S444" s="11">
        <v>0</v>
      </c>
      <c r="T444" s="11">
        <v>0</v>
      </c>
      <c r="U444" s="11">
        <v>1174.4305084082096</v>
      </c>
      <c r="V444" s="11">
        <v>7458.3963456053834</v>
      </c>
      <c r="W444" s="11">
        <v>0</v>
      </c>
      <c r="X444" s="11">
        <v>0</v>
      </c>
      <c r="Y444" s="11">
        <v>264.87455702121622</v>
      </c>
      <c r="Z444" s="11">
        <v>1048.6711840042208</v>
      </c>
      <c r="AA444" s="9" t="s">
        <v>6</v>
      </c>
      <c r="AB444" s="9" t="s">
        <v>75</v>
      </c>
      <c r="AC444" s="9" t="s">
        <v>96</v>
      </c>
      <c r="AD444" s="9" t="s">
        <v>192</v>
      </c>
      <c r="AE444" s="9" t="s">
        <v>275</v>
      </c>
      <c r="AF444" s="9" t="s">
        <v>6</v>
      </c>
      <c r="AG444" s="9" t="s">
        <v>96</v>
      </c>
      <c r="AH444" s="9" t="s">
        <v>96</v>
      </c>
      <c r="AI444" s="9" t="s">
        <v>192</v>
      </c>
      <c r="AJ444" s="9" t="s">
        <v>141</v>
      </c>
      <c r="AK444" s="12">
        <v>2.3575048172069828E-2</v>
      </c>
      <c r="AL444" s="12">
        <v>4.8899999999999999E-2</v>
      </c>
      <c r="AM444" s="12">
        <v>0</v>
      </c>
      <c r="AN444" s="12">
        <v>0</v>
      </c>
      <c r="AO444" s="12">
        <v>1.4241140580716783E-3</v>
      </c>
      <c r="AP444" s="12">
        <v>0.125</v>
      </c>
      <c r="AQ444" s="12">
        <v>0</v>
      </c>
      <c r="AR444" s="12">
        <v>0</v>
      </c>
      <c r="AS444" s="12">
        <v>0</v>
      </c>
      <c r="AT444" s="12">
        <v>7.4999999999999997E-3</v>
      </c>
      <c r="AU444" s="11">
        <v>3598.0058213694574</v>
      </c>
      <c r="AV444" s="11">
        <v>7463.0806003362313</v>
      </c>
      <c r="AW444" s="11">
        <v>0</v>
      </c>
      <c r="AX444" s="11">
        <v>0</v>
      </c>
      <c r="AY444" s="11">
        <v>217.34719835298256</v>
      </c>
      <c r="AZ444" s="11">
        <v>19077.404397587503</v>
      </c>
      <c r="BA444" s="11">
        <v>0</v>
      </c>
      <c r="BB444" s="11">
        <v>0</v>
      </c>
      <c r="BC444" s="11">
        <v>0</v>
      </c>
      <c r="BD444" s="11">
        <v>1144.6442638552501</v>
      </c>
    </row>
    <row r="445" spans="1:56" x14ac:dyDescent="0.25">
      <c r="A445" s="9" t="s">
        <v>2</v>
      </c>
      <c r="B445" s="9" t="s">
        <v>57</v>
      </c>
      <c r="C445" s="9" t="s">
        <v>57</v>
      </c>
      <c r="D445" s="9" t="e">
        <f>IF(C445="United States",#REF!, "")</f>
        <v>#REF!</v>
      </c>
      <c r="E445" s="9" t="s">
        <v>115</v>
      </c>
      <c r="F445" s="9" t="s">
        <v>742</v>
      </c>
      <c r="G445" s="9" t="s">
        <v>163</v>
      </c>
      <c r="H445" s="10" t="s">
        <v>4</v>
      </c>
      <c r="I445" s="10" t="s">
        <v>1807</v>
      </c>
      <c r="J445" s="11">
        <v>177300.24919708259</v>
      </c>
      <c r="K445" s="11">
        <v>177300.24920000002</v>
      </c>
      <c r="L445" s="11">
        <v>0</v>
      </c>
      <c r="M445" s="11">
        <v>1</v>
      </c>
      <c r="N445" s="11">
        <v>0</v>
      </c>
      <c r="O445" s="11">
        <v>0</v>
      </c>
      <c r="P445" s="11">
        <v>0</v>
      </c>
      <c r="Q445" s="11">
        <v>0</v>
      </c>
      <c r="R445" s="11">
        <v>0</v>
      </c>
      <c r="S445" s="11">
        <v>0</v>
      </c>
      <c r="T445" s="11">
        <v>0</v>
      </c>
      <c r="U445" s="11">
        <v>1363.4557682976492</v>
      </c>
      <c r="V445" s="11">
        <v>8658.8294895785766</v>
      </c>
      <c r="W445" s="11">
        <v>0</v>
      </c>
      <c r="X445" s="11">
        <v>0</v>
      </c>
      <c r="Y445" s="11">
        <v>651.18974396377644</v>
      </c>
      <c r="Z445" s="11">
        <v>1241.3676947738022</v>
      </c>
      <c r="AA445" s="9" t="s">
        <v>6</v>
      </c>
      <c r="AB445" s="9" t="s">
        <v>75</v>
      </c>
      <c r="AC445" s="9" t="s">
        <v>96</v>
      </c>
      <c r="AD445" s="9" t="s">
        <v>192</v>
      </c>
      <c r="AE445" s="9" t="s">
        <v>280</v>
      </c>
      <c r="AF445" s="9" t="s">
        <v>6</v>
      </c>
      <c r="AG445" s="9" t="s">
        <v>96</v>
      </c>
      <c r="AH445" s="9" t="s">
        <v>96</v>
      </c>
      <c r="AI445" s="9" t="s">
        <v>192</v>
      </c>
      <c r="AJ445" s="9" t="s">
        <v>141</v>
      </c>
      <c r="AK445" s="12">
        <v>2.3575048172069828E-2</v>
      </c>
      <c r="AL445" s="12">
        <v>4.8899999999999999E-2</v>
      </c>
      <c r="AM445" s="12">
        <v>0</v>
      </c>
      <c r="AN445" s="12">
        <v>0</v>
      </c>
      <c r="AO445" s="12">
        <v>3.0157709465047301E-3</v>
      </c>
      <c r="AP445" s="12">
        <v>0.125</v>
      </c>
      <c r="AQ445" s="12">
        <v>0</v>
      </c>
      <c r="AR445" s="12">
        <v>0</v>
      </c>
      <c r="AS445" s="12">
        <v>0</v>
      </c>
      <c r="AT445" s="12">
        <v>7.4999999999999997E-3</v>
      </c>
      <c r="AU445" s="11">
        <v>4179.8619157412068</v>
      </c>
      <c r="AV445" s="11">
        <v>8669.982185737339</v>
      </c>
      <c r="AW445" s="11">
        <v>0</v>
      </c>
      <c r="AX445" s="11">
        <v>0</v>
      </c>
      <c r="AY445" s="11">
        <v>534.69694033661028</v>
      </c>
      <c r="AZ445" s="11">
        <v>22162.531149635324</v>
      </c>
      <c r="BA445" s="11">
        <v>0</v>
      </c>
      <c r="BB445" s="11">
        <v>0</v>
      </c>
      <c r="BC445" s="11">
        <v>0</v>
      </c>
      <c r="BD445" s="11">
        <v>1329.7518689781193</v>
      </c>
    </row>
    <row r="446" spans="1:56" x14ac:dyDescent="0.25">
      <c r="A446" s="9" t="s">
        <v>2</v>
      </c>
      <c r="B446" s="9" t="s">
        <v>57</v>
      </c>
      <c r="C446" s="9" t="s">
        <v>57</v>
      </c>
      <c r="D446" s="9" t="e">
        <f>IF(C446="United States",#REF!, "")</f>
        <v>#REF!</v>
      </c>
      <c r="E446" s="9" t="s">
        <v>115</v>
      </c>
      <c r="F446" s="9" t="s">
        <v>586</v>
      </c>
      <c r="G446" s="9" t="s">
        <v>163</v>
      </c>
      <c r="H446" s="10" t="s">
        <v>4</v>
      </c>
      <c r="I446" s="10" t="s">
        <v>1807</v>
      </c>
      <c r="J446" s="11">
        <v>168322.66085639712</v>
      </c>
      <c r="K446" s="11">
        <v>168322.66089999999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  <c r="U446" s="11">
        <v>1610.6784639806747</v>
      </c>
      <c r="V446" s="11">
        <v>0</v>
      </c>
      <c r="W446" s="11">
        <v>0</v>
      </c>
      <c r="X446" s="11">
        <v>0</v>
      </c>
      <c r="Y446" s="11">
        <v>291.36760418932465</v>
      </c>
      <c r="Z446" s="11">
        <v>785.53829324777462</v>
      </c>
      <c r="AA446" s="9" t="s">
        <v>6</v>
      </c>
      <c r="AB446" s="9" t="s">
        <v>96</v>
      </c>
      <c r="AC446" s="9" t="s">
        <v>96</v>
      </c>
      <c r="AD446" s="9" t="s">
        <v>192</v>
      </c>
      <c r="AE446" s="9" t="s">
        <v>275</v>
      </c>
      <c r="AF446" s="9" t="s">
        <v>6</v>
      </c>
      <c r="AG446" s="9" t="s">
        <v>96</v>
      </c>
      <c r="AH446" s="9" t="s">
        <v>96</v>
      </c>
      <c r="AI446" s="9" t="s">
        <v>192</v>
      </c>
      <c r="AJ446" s="9" t="s">
        <v>141</v>
      </c>
      <c r="AK446" s="12">
        <v>2.3575048172069828E-2</v>
      </c>
      <c r="AL446" s="12">
        <v>0</v>
      </c>
      <c r="AM446" s="12">
        <v>0</v>
      </c>
      <c r="AN446" s="12">
        <v>0</v>
      </c>
      <c r="AO446" s="12">
        <v>1.4241140580716783E-3</v>
      </c>
      <c r="AP446" s="12">
        <v>0.125</v>
      </c>
      <c r="AQ446" s="12">
        <v>0</v>
      </c>
      <c r="AR446" s="12">
        <v>0</v>
      </c>
      <c r="AS446" s="12">
        <v>0</v>
      </c>
      <c r="AT446" s="12">
        <v>7.4999999999999997E-3</v>
      </c>
      <c r="AU446" s="11">
        <v>3968.2148381405345</v>
      </c>
      <c r="AV446" s="11">
        <v>0</v>
      </c>
      <c r="AW446" s="11">
        <v>0</v>
      </c>
      <c r="AX446" s="11">
        <v>0</v>
      </c>
      <c r="AY446" s="11">
        <v>239.71066761762654</v>
      </c>
      <c r="AZ446" s="11">
        <v>21040.332607049641</v>
      </c>
      <c r="BA446" s="11">
        <v>0</v>
      </c>
      <c r="BB446" s="11">
        <v>0</v>
      </c>
      <c r="BC446" s="11">
        <v>0</v>
      </c>
      <c r="BD446" s="11">
        <v>1262.4199564229784</v>
      </c>
    </row>
    <row r="447" spans="1:56" x14ac:dyDescent="0.25">
      <c r="A447" s="9" t="s">
        <v>2</v>
      </c>
      <c r="B447" s="9" t="s">
        <v>57</v>
      </c>
      <c r="C447" s="9" t="s">
        <v>57</v>
      </c>
      <c r="D447" s="9" t="e">
        <f>IF(C447="United States",#REF!, "")</f>
        <v>#REF!</v>
      </c>
      <c r="E447" s="9" t="s">
        <v>115</v>
      </c>
      <c r="F447" s="9" t="s">
        <v>582</v>
      </c>
      <c r="G447" s="9" t="s">
        <v>163</v>
      </c>
      <c r="H447" s="10" t="s">
        <v>4</v>
      </c>
      <c r="I447" s="10" t="s">
        <v>1807</v>
      </c>
      <c r="J447" s="11">
        <v>169974.14759575611</v>
      </c>
      <c r="K447" s="11">
        <v>169974.14759999997</v>
      </c>
      <c r="L447" s="11">
        <v>0</v>
      </c>
      <c r="M447" s="11">
        <v>0</v>
      </c>
      <c r="N447" s="11">
        <v>0</v>
      </c>
      <c r="O447" s="11">
        <v>0</v>
      </c>
      <c r="P447" s="11">
        <v>0</v>
      </c>
      <c r="Q447" s="11">
        <v>0</v>
      </c>
      <c r="R447" s="11">
        <v>0</v>
      </c>
      <c r="S447" s="11">
        <v>0</v>
      </c>
      <c r="T447" s="11">
        <v>0</v>
      </c>
      <c r="U447" s="11">
        <v>1626.4815296345669</v>
      </c>
      <c r="V447" s="11">
        <v>0</v>
      </c>
      <c r="W447" s="11">
        <v>0</v>
      </c>
      <c r="X447" s="11">
        <v>0</v>
      </c>
      <c r="Y447" s="11">
        <v>294.2263382454326</v>
      </c>
      <c r="Z447" s="11">
        <v>793.24555046853584</v>
      </c>
      <c r="AA447" s="9" t="s">
        <v>6</v>
      </c>
      <c r="AB447" s="9" t="s">
        <v>96</v>
      </c>
      <c r="AC447" s="9" t="s">
        <v>96</v>
      </c>
      <c r="AD447" s="9" t="s">
        <v>192</v>
      </c>
      <c r="AE447" s="9" t="s">
        <v>275</v>
      </c>
      <c r="AF447" s="9" t="s">
        <v>6</v>
      </c>
      <c r="AG447" s="9" t="s">
        <v>96</v>
      </c>
      <c r="AH447" s="9" t="s">
        <v>96</v>
      </c>
      <c r="AI447" s="9" t="s">
        <v>192</v>
      </c>
      <c r="AJ447" s="9" t="s">
        <v>141</v>
      </c>
      <c r="AK447" s="12">
        <v>2.3575048172069828E-2</v>
      </c>
      <c r="AL447" s="12">
        <v>0</v>
      </c>
      <c r="AM447" s="12">
        <v>0</v>
      </c>
      <c r="AN447" s="12">
        <v>0</v>
      </c>
      <c r="AO447" s="12">
        <v>1.4241140580716783E-3</v>
      </c>
      <c r="AP447" s="12">
        <v>0.125</v>
      </c>
      <c r="AQ447" s="12">
        <v>0</v>
      </c>
      <c r="AR447" s="12">
        <v>0</v>
      </c>
      <c r="AS447" s="12">
        <v>0</v>
      </c>
      <c r="AT447" s="12">
        <v>7.4999999999999997E-3</v>
      </c>
      <c r="AU447" s="11">
        <v>4007.1487175764573</v>
      </c>
      <c r="AV447" s="11">
        <v>0</v>
      </c>
      <c r="AW447" s="11">
        <v>0</v>
      </c>
      <c r="AX447" s="11">
        <v>0</v>
      </c>
      <c r="AY447" s="11">
        <v>242.06257309986663</v>
      </c>
      <c r="AZ447" s="11">
        <v>21246.768449469513</v>
      </c>
      <c r="BA447" s="11">
        <v>0</v>
      </c>
      <c r="BB447" s="11">
        <v>0</v>
      </c>
      <c r="BC447" s="11">
        <v>0</v>
      </c>
      <c r="BD447" s="11">
        <v>1274.8061069681708</v>
      </c>
    </row>
    <row r="448" spans="1:56" x14ac:dyDescent="0.25">
      <c r="A448" s="9" t="s">
        <v>2</v>
      </c>
      <c r="B448" s="9" t="s">
        <v>57</v>
      </c>
      <c r="C448" s="9" t="s">
        <v>57</v>
      </c>
      <c r="D448" s="9" t="e">
        <f>IF(C448="United States",#REF!, "")</f>
        <v>#REF!</v>
      </c>
      <c r="E448" s="9" t="s">
        <v>115</v>
      </c>
      <c r="F448" s="9" t="s">
        <v>1452</v>
      </c>
      <c r="G448" s="9" t="s">
        <v>284</v>
      </c>
      <c r="H448" s="10" t="s">
        <v>4</v>
      </c>
      <c r="I448" s="10" t="s">
        <v>1783</v>
      </c>
      <c r="J448" s="11">
        <v>147920.80647447999</v>
      </c>
      <c r="K448" s="11">
        <v>147920.80647447999</v>
      </c>
      <c r="L448" s="11">
        <v>0</v>
      </c>
      <c r="M448" s="11">
        <v>0</v>
      </c>
      <c r="N448" s="11">
        <v>0</v>
      </c>
      <c r="O448" s="11">
        <v>0</v>
      </c>
      <c r="P448" s="11">
        <v>0</v>
      </c>
      <c r="Q448" s="11">
        <v>0</v>
      </c>
      <c r="R448" s="11">
        <v>0</v>
      </c>
      <c r="S448" s="11">
        <v>0</v>
      </c>
      <c r="T448" s="11">
        <v>0</v>
      </c>
      <c r="U448" s="11">
        <v>1137.5250612951197</v>
      </c>
      <c r="V448" s="11">
        <v>7224.0227918612136</v>
      </c>
      <c r="W448" s="11">
        <v>0</v>
      </c>
      <c r="X448" s="11">
        <v>0</v>
      </c>
      <c r="Y448" s="11">
        <v>543.28469660736334</v>
      </c>
      <c r="Z448" s="11">
        <v>1035.6675265310714</v>
      </c>
      <c r="AA448" s="9" t="s">
        <v>6</v>
      </c>
      <c r="AB448" s="9" t="s">
        <v>75</v>
      </c>
      <c r="AC448" s="9" t="s">
        <v>96</v>
      </c>
      <c r="AD448" s="9" t="s">
        <v>192</v>
      </c>
      <c r="AE448" s="9" t="s">
        <v>280</v>
      </c>
      <c r="AF448" s="9" t="s">
        <v>6</v>
      </c>
      <c r="AG448" s="9" t="s">
        <v>96</v>
      </c>
      <c r="AH448" s="9" t="s">
        <v>96</v>
      </c>
      <c r="AI448" s="9" t="s">
        <v>192</v>
      </c>
      <c r="AJ448" s="9" t="s">
        <v>141</v>
      </c>
      <c r="AK448" s="12">
        <v>2.3575048172069828E-2</v>
      </c>
      <c r="AL448" s="12">
        <v>4.8899999999999999E-2</v>
      </c>
      <c r="AM448" s="12">
        <v>0</v>
      </c>
      <c r="AN448" s="12">
        <v>0</v>
      </c>
      <c r="AO448" s="12">
        <v>3.0157709465047301E-3</v>
      </c>
      <c r="AP448" s="12">
        <v>0.125</v>
      </c>
      <c r="AQ448" s="12">
        <v>0</v>
      </c>
      <c r="AR448" s="12">
        <v>0</v>
      </c>
      <c r="AS448" s="12">
        <v>0</v>
      </c>
      <c r="AT448" s="12">
        <v>7.4999999999999997E-3</v>
      </c>
      <c r="AU448" s="11">
        <v>3487.2401382872845</v>
      </c>
      <c r="AV448" s="11">
        <v>7233.3274366020714</v>
      </c>
      <c r="AW448" s="11">
        <v>0</v>
      </c>
      <c r="AX448" s="11">
        <v>0</v>
      </c>
      <c r="AY448" s="11">
        <v>446.09527054928554</v>
      </c>
      <c r="AZ448" s="11">
        <v>18490.100809309999</v>
      </c>
      <c r="BA448" s="11">
        <v>0</v>
      </c>
      <c r="BB448" s="11">
        <v>0</v>
      </c>
      <c r="BC448" s="11">
        <v>0</v>
      </c>
      <c r="BD448" s="11">
        <v>1109.4060485585999</v>
      </c>
    </row>
    <row r="449" spans="1:56" x14ac:dyDescent="0.25">
      <c r="A449" s="9" t="s">
        <v>2</v>
      </c>
      <c r="B449" s="9" t="s">
        <v>57</v>
      </c>
      <c r="C449" s="9" t="s">
        <v>57</v>
      </c>
      <c r="D449" s="9" t="e">
        <f>IF(C449="United States",#REF!, "")</f>
        <v>#REF!</v>
      </c>
      <c r="E449" s="9" t="s">
        <v>115</v>
      </c>
      <c r="F449" s="9" t="s">
        <v>746</v>
      </c>
      <c r="G449" s="9" t="s">
        <v>163</v>
      </c>
      <c r="H449" s="10" t="s">
        <v>4</v>
      </c>
      <c r="I449" s="10" t="s">
        <v>1807</v>
      </c>
      <c r="J449" s="11">
        <v>171571.92489167434</v>
      </c>
      <c r="K449" s="11">
        <v>171571.92490000001</v>
      </c>
      <c r="L449" s="11">
        <v>0</v>
      </c>
      <c r="M449" s="11">
        <v>0</v>
      </c>
      <c r="N449" s="11">
        <v>0</v>
      </c>
      <c r="O449" s="11">
        <v>0</v>
      </c>
      <c r="P449" s="11">
        <v>0</v>
      </c>
      <c r="Q449" s="11">
        <v>0</v>
      </c>
      <c r="R449" s="11">
        <v>0</v>
      </c>
      <c r="S449" s="11">
        <v>0</v>
      </c>
      <c r="T449" s="11">
        <v>0</v>
      </c>
      <c r="U449" s="11">
        <v>1319.4044099676094</v>
      </c>
      <c r="V449" s="11">
        <v>8379.0747594046879</v>
      </c>
      <c r="W449" s="11">
        <v>0</v>
      </c>
      <c r="X449" s="11">
        <v>0</v>
      </c>
      <c r="Y449" s="11">
        <v>630.15070960770686</v>
      </c>
      <c r="Z449" s="11">
        <v>1201.2608321873468</v>
      </c>
      <c r="AA449" s="9" t="s">
        <v>6</v>
      </c>
      <c r="AB449" s="9" t="s">
        <v>75</v>
      </c>
      <c r="AC449" s="9" t="s">
        <v>96</v>
      </c>
      <c r="AD449" s="9" t="s">
        <v>192</v>
      </c>
      <c r="AE449" s="9" t="s">
        <v>280</v>
      </c>
      <c r="AF449" s="9" t="s">
        <v>6</v>
      </c>
      <c r="AG449" s="9" t="s">
        <v>96</v>
      </c>
      <c r="AH449" s="9" t="s">
        <v>96</v>
      </c>
      <c r="AI449" s="9" t="s">
        <v>192</v>
      </c>
      <c r="AJ449" s="9" t="s">
        <v>141</v>
      </c>
      <c r="AK449" s="12">
        <v>2.3575048172069828E-2</v>
      </c>
      <c r="AL449" s="12">
        <v>4.8899999999999999E-2</v>
      </c>
      <c r="AM449" s="12">
        <v>0</v>
      </c>
      <c r="AN449" s="12">
        <v>0</v>
      </c>
      <c r="AO449" s="12">
        <v>3.0157709465047301E-3</v>
      </c>
      <c r="AP449" s="12">
        <v>0.125</v>
      </c>
      <c r="AQ449" s="12">
        <v>0</v>
      </c>
      <c r="AR449" s="12">
        <v>0</v>
      </c>
      <c r="AS449" s="12">
        <v>0</v>
      </c>
      <c r="AT449" s="12">
        <v>7.4999999999999997E-3</v>
      </c>
      <c r="AU449" s="11">
        <v>4044.8163942959691</v>
      </c>
      <c r="AV449" s="11">
        <v>8389.8671272028751</v>
      </c>
      <c r="AW449" s="11">
        <v>0</v>
      </c>
      <c r="AX449" s="11">
        <v>0</v>
      </c>
      <c r="AY449" s="11">
        <v>517.4216263242032</v>
      </c>
      <c r="AZ449" s="11">
        <v>21446.490611459292</v>
      </c>
      <c r="BA449" s="11">
        <v>0</v>
      </c>
      <c r="BB449" s="11">
        <v>0</v>
      </c>
      <c r="BC449" s="11">
        <v>0</v>
      </c>
      <c r="BD449" s="11">
        <v>1286.7894366875576</v>
      </c>
    </row>
    <row r="450" spans="1:56" x14ac:dyDescent="0.25">
      <c r="A450" s="9" t="s">
        <v>2</v>
      </c>
      <c r="B450" s="9" t="s">
        <v>57</v>
      </c>
      <c r="C450" s="9" t="s">
        <v>57</v>
      </c>
      <c r="D450" s="9" t="e">
        <f>IF(C450="United States",#REF!, "")</f>
        <v>#REF!</v>
      </c>
      <c r="E450" s="9" t="s">
        <v>115</v>
      </c>
      <c r="F450" s="9" t="s">
        <v>744</v>
      </c>
      <c r="G450" s="9" t="s">
        <v>163</v>
      </c>
      <c r="H450" s="10" t="s">
        <v>4</v>
      </c>
      <c r="I450" s="10" t="s">
        <v>1807</v>
      </c>
      <c r="J450" s="11">
        <v>177722.46863867997</v>
      </c>
      <c r="K450" s="11">
        <v>177722.46863867997</v>
      </c>
      <c r="L450" s="11">
        <v>0</v>
      </c>
      <c r="M450" s="11">
        <v>0</v>
      </c>
      <c r="N450" s="11">
        <v>0</v>
      </c>
      <c r="O450" s="11">
        <v>0</v>
      </c>
      <c r="P450" s="11">
        <v>0</v>
      </c>
      <c r="Q450" s="11">
        <v>0</v>
      </c>
      <c r="R450" s="11">
        <v>0</v>
      </c>
      <c r="S450" s="11">
        <v>0</v>
      </c>
      <c r="T450" s="11">
        <v>0</v>
      </c>
      <c r="U450" s="11">
        <v>1366.7026759120099</v>
      </c>
      <c r="V450" s="11">
        <v>8679.4494613113366</v>
      </c>
      <c r="W450" s="11">
        <v>0</v>
      </c>
      <c r="X450" s="11">
        <v>0</v>
      </c>
      <c r="Y450" s="11">
        <v>652.74047482518858</v>
      </c>
      <c r="Z450" s="11">
        <v>1244.3238641737171</v>
      </c>
      <c r="AA450" s="9" t="s">
        <v>6</v>
      </c>
      <c r="AB450" s="9" t="s">
        <v>75</v>
      </c>
      <c r="AC450" s="9" t="s">
        <v>96</v>
      </c>
      <c r="AD450" s="9" t="s">
        <v>192</v>
      </c>
      <c r="AE450" s="9" t="s">
        <v>280</v>
      </c>
      <c r="AF450" s="9" t="s">
        <v>6</v>
      </c>
      <c r="AG450" s="9" t="s">
        <v>96</v>
      </c>
      <c r="AH450" s="9" t="s">
        <v>96</v>
      </c>
      <c r="AI450" s="9" t="s">
        <v>192</v>
      </c>
      <c r="AJ450" s="9" t="s">
        <v>141</v>
      </c>
      <c r="AK450" s="12">
        <v>2.3575048172069828E-2</v>
      </c>
      <c r="AL450" s="12">
        <v>4.8899999999999999E-2</v>
      </c>
      <c r="AM450" s="12">
        <v>0</v>
      </c>
      <c r="AN450" s="12">
        <v>0</v>
      </c>
      <c r="AO450" s="12">
        <v>3.0157709465047301E-3</v>
      </c>
      <c r="AP450" s="12">
        <v>0.125</v>
      </c>
      <c r="AQ450" s="12">
        <v>0</v>
      </c>
      <c r="AR450" s="12">
        <v>0</v>
      </c>
      <c r="AS450" s="12">
        <v>0</v>
      </c>
      <c r="AT450" s="12">
        <v>7.4999999999999997E-3</v>
      </c>
      <c r="AU450" s="11">
        <v>4189.8157594160493</v>
      </c>
      <c r="AV450" s="11">
        <v>8690.6287164314508</v>
      </c>
      <c r="AW450" s="11">
        <v>0</v>
      </c>
      <c r="AX450" s="11">
        <v>0</v>
      </c>
      <c r="AY450" s="11">
        <v>535.9702574616291</v>
      </c>
      <c r="AZ450" s="11">
        <v>22215.308579834997</v>
      </c>
      <c r="BA450" s="11">
        <v>0</v>
      </c>
      <c r="BB450" s="11">
        <v>0</v>
      </c>
      <c r="BC450" s="11">
        <v>0</v>
      </c>
      <c r="BD450" s="11">
        <v>1332.9185147900998</v>
      </c>
    </row>
    <row r="451" spans="1:56" x14ac:dyDescent="0.25">
      <c r="A451" s="9" t="s">
        <v>2</v>
      </c>
      <c r="B451" s="9" t="s">
        <v>57</v>
      </c>
      <c r="C451" s="9" t="s">
        <v>57</v>
      </c>
      <c r="D451" s="9" t="e">
        <f>IF(C451="United States",#REF!, "")</f>
        <v>#REF!</v>
      </c>
      <c r="E451" s="9" t="s">
        <v>115</v>
      </c>
      <c r="F451" s="9" t="s">
        <v>740</v>
      </c>
      <c r="G451" s="9" t="s">
        <v>163</v>
      </c>
      <c r="H451" s="10" t="s">
        <v>4</v>
      </c>
      <c r="I451" s="10" t="s">
        <v>1783</v>
      </c>
      <c r="J451" s="11">
        <v>136799.21581552</v>
      </c>
      <c r="K451" s="11">
        <v>136799.21581552</v>
      </c>
      <c r="L451" s="11">
        <v>0</v>
      </c>
      <c r="M451" s="11">
        <v>1</v>
      </c>
      <c r="N451" s="11">
        <v>0</v>
      </c>
      <c r="O451" s="11">
        <v>0</v>
      </c>
      <c r="P451" s="11">
        <v>0</v>
      </c>
      <c r="Q451" s="11">
        <v>0</v>
      </c>
      <c r="R451" s="11">
        <v>0</v>
      </c>
      <c r="S451" s="11">
        <v>0</v>
      </c>
      <c r="T451" s="11">
        <v>0</v>
      </c>
      <c r="U451" s="11">
        <v>1051.9989720480644</v>
      </c>
      <c r="V451" s="11">
        <v>6680.8765887208256</v>
      </c>
      <c r="W451" s="11">
        <v>0</v>
      </c>
      <c r="X451" s="11">
        <v>0</v>
      </c>
      <c r="Y451" s="11">
        <v>502.43723132541328</v>
      </c>
      <c r="Z451" s="11">
        <v>957.79970953236443</v>
      </c>
      <c r="AA451" s="9" t="s">
        <v>6</v>
      </c>
      <c r="AB451" s="9" t="s">
        <v>75</v>
      </c>
      <c r="AC451" s="9" t="s">
        <v>96</v>
      </c>
      <c r="AD451" s="9" t="s">
        <v>192</v>
      </c>
      <c r="AE451" s="9" t="s">
        <v>280</v>
      </c>
      <c r="AF451" s="9" t="s">
        <v>6</v>
      </c>
      <c r="AG451" s="9" t="s">
        <v>96</v>
      </c>
      <c r="AH451" s="9" t="s">
        <v>96</v>
      </c>
      <c r="AI451" s="9" t="s">
        <v>192</v>
      </c>
      <c r="AJ451" s="9" t="s">
        <v>141</v>
      </c>
      <c r="AK451" s="12">
        <v>2.3575048172069828E-2</v>
      </c>
      <c r="AL451" s="12">
        <v>4.8899999999999999E-2</v>
      </c>
      <c r="AM451" s="12">
        <v>0</v>
      </c>
      <c r="AN451" s="12">
        <v>0</v>
      </c>
      <c r="AO451" s="12">
        <v>3.0157709465047301E-3</v>
      </c>
      <c r="AP451" s="12">
        <v>0.125</v>
      </c>
      <c r="AQ451" s="12">
        <v>0</v>
      </c>
      <c r="AR451" s="12">
        <v>0</v>
      </c>
      <c r="AS451" s="12">
        <v>0</v>
      </c>
      <c r="AT451" s="12">
        <v>7.4999999999999997E-3</v>
      </c>
      <c r="AU451" s="11">
        <v>3225.0481027522605</v>
      </c>
      <c r="AV451" s="11">
        <v>6689.4816533789281</v>
      </c>
      <c r="AW451" s="11">
        <v>0</v>
      </c>
      <c r="AX451" s="11">
        <v>0</v>
      </c>
      <c r="AY451" s="11">
        <v>412.55510056107562</v>
      </c>
      <c r="AZ451" s="11">
        <v>17099.90197694</v>
      </c>
      <c r="BA451" s="11">
        <v>0</v>
      </c>
      <c r="BB451" s="11">
        <v>0</v>
      </c>
      <c r="BC451" s="11">
        <v>0</v>
      </c>
      <c r="BD451" s="11">
        <v>1025.9941186163999</v>
      </c>
    </row>
    <row r="452" spans="1:56" x14ac:dyDescent="0.25">
      <c r="A452" s="9" t="s">
        <v>2</v>
      </c>
      <c r="B452" s="9" t="s">
        <v>57</v>
      </c>
      <c r="C452" s="9" t="s">
        <v>57</v>
      </c>
      <c r="D452" s="9" t="e">
        <f>IF(C452="United States",#REF!, "")</f>
        <v>#REF!</v>
      </c>
      <c r="E452" s="9" t="s">
        <v>82</v>
      </c>
      <c r="F452" s="9" t="s">
        <v>1638</v>
      </c>
      <c r="G452" s="9" t="s">
        <v>255</v>
      </c>
      <c r="H452" s="10" t="s">
        <v>4</v>
      </c>
      <c r="I452" s="10" t="s">
        <v>1807</v>
      </c>
      <c r="J452" s="11">
        <v>1240197.3890200001</v>
      </c>
      <c r="K452" s="11">
        <v>1240197.3890200001</v>
      </c>
      <c r="L452" s="11">
        <v>0</v>
      </c>
      <c r="M452" s="11">
        <v>0</v>
      </c>
      <c r="N452" s="11">
        <v>1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9537.2357992546004</v>
      </c>
      <c r="V452" s="11">
        <v>60567.640335525975</v>
      </c>
      <c r="W452" s="11">
        <v>0</v>
      </c>
      <c r="X452" s="11">
        <v>0</v>
      </c>
      <c r="Y452" s="11">
        <v>4555.0066842234164</v>
      </c>
      <c r="Z452" s="11">
        <v>8683.242019223544</v>
      </c>
      <c r="AA452" s="9" t="s">
        <v>6</v>
      </c>
      <c r="AB452" s="9" t="s">
        <v>75</v>
      </c>
      <c r="AC452" s="9" t="s">
        <v>96</v>
      </c>
      <c r="AD452" s="9" t="s">
        <v>192</v>
      </c>
      <c r="AE452" s="9" t="s">
        <v>280</v>
      </c>
      <c r="AF452" s="9" t="s">
        <v>6</v>
      </c>
      <c r="AG452" s="9" t="s">
        <v>96</v>
      </c>
      <c r="AH452" s="9" t="s">
        <v>96</v>
      </c>
      <c r="AI452" s="9" t="s">
        <v>192</v>
      </c>
      <c r="AJ452" s="9" t="s">
        <v>141</v>
      </c>
      <c r="AK452" s="12">
        <v>2.3575048172069828E-2</v>
      </c>
      <c r="AL452" s="12">
        <v>4.8899999999999999E-2</v>
      </c>
      <c r="AM452" s="12">
        <v>0</v>
      </c>
      <c r="AN452" s="12">
        <v>0</v>
      </c>
      <c r="AO452" s="12">
        <v>3.0157709465047301E-3</v>
      </c>
      <c r="AP452" s="12">
        <v>0.125</v>
      </c>
      <c r="AQ452" s="12">
        <v>0</v>
      </c>
      <c r="AR452" s="12">
        <v>0</v>
      </c>
      <c r="AS452" s="12">
        <v>0</v>
      </c>
      <c r="AT452" s="12">
        <v>7.4999999999999997E-3</v>
      </c>
      <c r="AU452" s="11">
        <v>29237.713189021728</v>
      </c>
      <c r="AV452" s="11">
        <v>60645.652323078008</v>
      </c>
      <c r="AW452" s="11">
        <v>0</v>
      </c>
      <c r="AX452" s="11">
        <v>0</v>
      </c>
      <c r="AY452" s="11">
        <v>3740.1512537375406</v>
      </c>
      <c r="AZ452" s="11">
        <v>155024.67362750001</v>
      </c>
      <c r="BA452" s="11">
        <v>0</v>
      </c>
      <c r="BB452" s="11">
        <v>0</v>
      </c>
      <c r="BC452" s="11">
        <v>0</v>
      </c>
      <c r="BD452" s="11">
        <v>9301.4804176500002</v>
      </c>
    </row>
    <row r="453" spans="1:56" x14ac:dyDescent="0.25">
      <c r="A453" s="9" t="s">
        <v>2</v>
      </c>
      <c r="B453" s="9" t="s">
        <v>57</v>
      </c>
      <c r="C453" s="9" t="s">
        <v>57</v>
      </c>
      <c r="D453" s="9" t="e">
        <f>IF(C453="United States",#REF!, "")</f>
        <v>#REF!</v>
      </c>
      <c r="E453" s="9" t="s">
        <v>115</v>
      </c>
      <c r="F453" s="9" t="s">
        <v>694</v>
      </c>
      <c r="G453" s="9" t="s">
        <v>163</v>
      </c>
      <c r="H453" s="10" t="s">
        <v>4</v>
      </c>
      <c r="I453" s="10" t="s">
        <v>1783</v>
      </c>
      <c r="J453" s="11">
        <v>169625.87064669147</v>
      </c>
      <c r="K453" s="11">
        <v>169625.87060000002</v>
      </c>
      <c r="L453" s="11">
        <v>0</v>
      </c>
      <c r="M453" s="11">
        <v>0</v>
      </c>
      <c r="N453" s="11">
        <v>0</v>
      </c>
      <c r="O453" s="11">
        <v>0</v>
      </c>
      <c r="P453" s="11">
        <v>0</v>
      </c>
      <c r="Q453" s="11">
        <v>0</v>
      </c>
      <c r="R453" s="11">
        <v>0</v>
      </c>
      <c r="S453" s="11">
        <v>0</v>
      </c>
      <c r="T453" s="11">
        <v>0</v>
      </c>
      <c r="U453" s="11">
        <v>1623.148869252416</v>
      </c>
      <c r="V453" s="11">
        <v>0</v>
      </c>
      <c r="W453" s="11">
        <v>0</v>
      </c>
      <c r="X453" s="11">
        <v>0</v>
      </c>
      <c r="Y453" s="11">
        <v>293.62346852758458</v>
      </c>
      <c r="Z453" s="11">
        <v>791.62019046831574</v>
      </c>
      <c r="AA453" s="9" t="s">
        <v>6</v>
      </c>
      <c r="AB453" s="9" t="s">
        <v>96</v>
      </c>
      <c r="AC453" s="9" t="s">
        <v>96</v>
      </c>
      <c r="AD453" s="9" t="s">
        <v>192</v>
      </c>
      <c r="AE453" s="9" t="s">
        <v>275</v>
      </c>
      <c r="AF453" s="9" t="s">
        <v>6</v>
      </c>
      <c r="AG453" s="9" t="s">
        <v>96</v>
      </c>
      <c r="AH453" s="9" t="s">
        <v>96</v>
      </c>
      <c r="AI453" s="9" t="s">
        <v>192</v>
      </c>
      <c r="AJ453" s="9" t="s">
        <v>141</v>
      </c>
      <c r="AK453" s="12">
        <v>2.3575048172069828E-2</v>
      </c>
      <c r="AL453" s="12">
        <v>0</v>
      </c>
      <c r="AM453" s="12">
        <v>0</v>
      </c>
      <c r="AN453" s="12">
        <v>0</v>
      </c>
      <c r="AO453" s="12">
        <v>1.4241140580716783E-3</v>
      </c>
      <c r="AP453" s="12">
        <v>0.125</v>
      </c>
      <c r="AQ453" s="12">
        <v>0</v>
      </c>
      <c r="AR453" s="12">
        <v>0</v>
      </c>
      <c r="AS453" s="12">
        <v>0</v>
      </c>
      <c r="AT453" s="12">
        <v>7.4999999999999997E-3</v>
      </c>
      <c r="AU453" s="11">
        <v>3998.9380717250369</v>
      </c>
      <c r="AV453" s="11">
        <v>0</v>
      </c>
      <c r="AW453" s="11">
        <v>0</v>
      </c>
      <c r="AX453" s="11">
        <v>0</v>
      </c>
      <c r="AY453" s="11">
        <v>241.56658700060137</v>
      </c>
      <c r="AZ453" s="11">
        <v>21203.233830836434</v>
      </c>
      <c r="BA453" s="11">
        <v>0</v>
      </c>
      <c r="BB453" s="11">
        <v>0</v>
      </c>
      <c r="BC453" s="11">
        <v>0</v>
      </c>
      <c r="BD453" s="11">
        <v>1272.1940298501861</v>
      </c>
    </row>
    <row r="454" spans="1:56" x14ac:dyDescent="0.25">
      <c r="A454" s="9" t="s">
        <v>2</v>
      </c>
      <c r="B454" s="9" t="s">
        <v>57</v>
      </c>
      <c r="C454" s="9" t="s">
        <v>57</v>
      </c>
      <c r="D454" s="9" t="e">
        <f>IF(C454="United States",#REF!, "")</f>
        <v>#REF!</v>
      </c>
      <c r="E454" s="9" t="s">
        <v>115</v>
      </c>
      <c r="F454" s="9" t="s">
        <v>1310</v>
      </c>
      <c r="G454" s="9" t="s">
        <v>273</v>
      </c>
      <c r="H454" s="10" t="s">
        <v>4</v>
      </c>
      <c r="I454" s="10" t="s">
        <v>1807</v>
      </c>
      <c r="J454" s="11">
        <v>115241.09543097999</v>
      </c>
      <c r="K454" s="11">
        <v>115241.09543097999</v>
      </c>
      <c r="L454" s="11">
        <v>0</v>
      </c>
      <c r="M454" s="11">
        <v>0</v>
      </c>
      <c r="N454" s="11">
        <v>0</v>
      </c>
      <c r="O454" s="11">
        <v>0</v>
      </c>
      <c r="P454" s="11">
        <v>0</v>
      </c>
      <c r="Q454" s="11">
        <v>0</v>
      </c>
      <c r="R454" s="11">
        <v>0</v>
      </c>
      <c r="S454" s="11">
        <v>0</v>
      </c>
      <c r="T454" s="11">
        <v>0</v>
      </c>
      <c r="U454" s="11">
        <v>1102.7413040154788</v>
      </c>
      <c r="V454" s="11">
        <v>0</v>
      </c>
      <c r="W454" s="11">
        <v>0</v>
      </c>
      <c r="X454" s="11">
        <v>0</v>
      </c>
      <c r="Y454" s="11">
        <v>199.48307435459492</v>
      </c>
      <c r="Z454" s="11">
        <v>537.81405862302336</v>
      </c>
      <c r="AA454" s="9" t="s">
        <v>6</v>
      </c>
      <c r="AB454" s="9" t="s">
        <v>96</v>
      </c>
      <c r="AC454" s="9" t="s">
        <v>96</v>
      </c>
      <c r="AD454" s="9" t="s">
        <v>192</v>
      </c>
      <c r="AE454" s="9" t="s">
        <v>275</v>
      </c>
      <c r="AF454" s="9" t="s">
        <v>6</v>
      </c>
      <c r="AG454" s="9" t="s">
        <v>96</v>
      </c>
      <c r="AH454" s="9" t="s">
        <v>96</v>
      </c>
      <c r="AI454" s="9" t="s">
        <v>192</v>
      </c>
      <c r="AJ454" s="9" t="s">
        <v>141</v>
      </c>
      <c r="AK454" s="12">
        <v>2.3575048172069828E-2</v>
      </c>
      <c r="AL454" s="12">
        <v>0</v>
      </c>
      <c r="AM454" s="12">
        <v>0</v>
      </c>
      <c r="AN454" s="12">
        <v>0</v>
      </c>
      <c r="AO454" s="12">
        <v>1.4241140580716783E-3</v>
      </c>
      <c r="AP454" s="12">
        <v>0.125</v>
      </c>
      <c r="AQ454" s="12">
        <v>0</v>
      </c>
      <c r="AR454" s="12">
        <v>0</v>
      </c>
      <c r="AS454" s="12">
        <v>0</v>
      </c>
      <c r="AT454" s="12">
        <v>7.4999999999999997E-3</v>
      </c>
      <c r="AU454" s="11">
        <v>2716.8143761874494</v>
      </c>
      <c r="AV454" s="11">
        <v>0</v>
      </c>
      <c r="AW454" s="11">
        <v>0</v>
      </c>
      <c r="AX454" s="11">
        <v>0</v>
      </c>
      <c r="AY454" s="11">
        <v>164.11646407083845</v>
      </c>
      <c r="AZ454" s="11">
        <v>14405.136928872498</v>
      </c>
      <c r="BA454" s="11">
        <v>0</v>
      </c>
      <c r="BB454" s="11">
        <v>0</v>
      </c>
      <c r="BC454" s="11">
        <v>0</v>
      </c>
      <c r="BD454" s="11">
        <v>864.30821573234982</v>
      </c>
    </row>
    <row r="455" spans="1:56" x14ac:dyDescent="0.25">
      <c r="A455" s="9" t="s">
        <v>2</v>
      </c>
      <c r="B455" s="9" t="s">
        <v>57</v>
      </c>
      <c r="C455" s="9" t="s">
        <v>57</v>
      </c>
      <c r="D455" s="9" t="e">
        <f>IF(C455="United States",#REF!, "")</f>
        <v>#REF!</v>
      </c>
      <c r="E455" s="9" t="s">
        <v>115</v>
      </c>
      <c r="F455" s="9" t="s">
        <v>484</v>
      </c>
      <c r="G455" s="9" t="s">
        <v>163</v>
      </c>
      <c r="H455" s="10" t="s">
        <v>4</v>
      </c>
      <c r="I455" s="10" t="s">
        <v>1807</v>
      </c>
      <c r="J455" s="11">
        <v>169222.67655168904</v>
      </c>
      <c r="K455" s="11">
        <v>169222.67660000001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  <c r="T455" s="11">
        <v>0</v>
      </c>
      <c r="U455" s="11">
        <v>1615.0506843470514</v>
      </c>
      <c r="V455" s="11">
        <v>0</v>
      </c>
      <c r="W455" s="11">
        <v>0</v>
      </c>
      <c r="X455" s="11">
        <v>0</v>
      </c>
      <c r="Y455" s="11">
        <v>618.68864677294755</v>
      </c>
      <c r="Z455" s="11">
        <v>811.79502418552056</v>
      </c>
      <c r="AA455" s="9" t="s">
        <v>6</v>
      </c>
      <c r="AB455" s="9" t="s">
        <v>96</v>
      </c>
      <c r="AC455" s="9" t="s">
        <v>96</v>
      </c>
      <c r="AD455" s="9" t="s">
        <v>192</v>
      </c>
      <c r="AE455" s="9" t="s">
        <v>280</v>
      </c>
      <c r="AF455" s="9" t="s">
        <v>6</v>
      </c>
      <c r="AG455" s="9" t="s">
        <v>96</v>
      </c>
      <c r="AH455" s="9" t="s">
        <v>96</v>
      </c>
      <c r="AI455" s="9" t="s">
        <v>192</v>
      </c>
      <c r="AJ455" s="9" t="s">
        <v>141</v>
      </c>
      <c r="AK455" s="12">
        <v>2.3575048172069828E-2</v>
      </c>
      <c r="AL455" s="12">
        <v>0</v>
      </c>
      <c r="AM455" s="12">
        <v>0</v>
      </c>
      <c r="AN455" s="12">
        <v>0</v>
      </c>
      <c r="AO455" s="12">
        <v>3.0157709465047301E-3</v>
      </c>
      <c r="AP455" s="12">
        <v>0.125</v>
      </c>
      <c r="AQ455" s="12">
        <v>0</v>
      </c>
      <c r="AR455" s="12">
        <v>0</v>
      </c>
      <c r="AS455" s="12">
        <v>0</v>
      </c>
      <c r="AT455" s="12">
        <v>7.4999999999999997E-3</v>
      </c>
      <c r="AU455" s="11">
        <v>3989.4327515126606</v>
      </c>
      <c r="AV455" s="11">
        <v>0</v>
      </c>
      <c r="AW455" s="11">
        <v>0</v>
      </c>
      <c r="AX455" s="11">
        <v>0</v>
      </c>
      <c r="AY455" s="11">
        <v>510.3368314343511</v>
      </c>
      <c r="AZ455" s="11">
        <v>21152.834568961131</v>
      </c>
      <c r="BA455" s="11">
        <v>0</v>
      </c>
      <c r="BB455" s="11">
        <v>0</v>
      </c>
      <c r="BC455" s="11">
        <v>0</v>
      </c>
      <c r="BD455" s="11">
        <v>1269.1700741376678</v>
      </c>
    </row>
    <row r="456" spans="1:56" x14ac:dyDescent="0.25">
      <c r="A456" s="9" t="s">
        <v>2</v>
      </c>
      <c r="B456" s="9" t="s">
        <v>57</v>
      </c>
      <c r="C456" s="9" t="s">
        <v>57</v>
      </c>
      <c r="D456" s="9" t="e">
        <f>IF(C456="United States",#REF!, "")</f>
        <v>#REF!</v>
      </c>
      <c r="E456" s="9" t="s">
        <v>115</v>
      </c>
      <c r="F456" s="9" t="s">
        <v>482</v>
      </c>
      <c r="G456" s="9" t="s">
        <v>163</v>
      </c>
      <c r="H456" s="10" t="s">
        <v>4</v>
      </c>
      <c r="I456" s="10" t="s">
        <v>1807</v>
      </c>
      <c r="J456" s="11">
        <v>173468.13599738249</v>
      </c>
      <c r="K456" s="11">
        <v>173468.13600000003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  <c r="U456" s="11">
        <v>1655.5690844048947</v>
      </c>
      <c r="V456" s="11">
        <v>0</v>
      </c>
      <c r="W456" s="11">
        <v>0</v>
      </c>
      <c r="X456" s="11">
        <v>0</v>
      </c>
      <c r="Y456" s="11">
        <v>634.21031079510578</v>
      </c>
      <c r="Z456" s="11">
        <v>832.16134201920022</v>
      </c>
      <c r="AA456" s="9" t="s">
        <v>6</v>
      </c>
      <c r="AB456" s="9" t="s">
        <v>96</v>
      </c>
      <c r="AC456" s="9" t="s">
        <v>96</v>
      </c>
      <c r="AD456" s="9" t="s">
        <v>192</v>
      </c>
      <c r="AE456" s="9" t="s">
        <v>280</v>
      </c>
      <c r="AF456" s="9" t="s">
        <v>6</v>
      </c>
      <c r="AG456" s="9" t="s">
        <v>96</v>
      </c>
      <c r="AH456" s="9" t="s">
        <v>96</v>
      </c>
      <c r="AI456" s="9" t="s">
        <v>192</v>
      </c>
      <c r="AJ456" s="9" t="s">
        <v>141</v>
      </c>
      <c r="AK456" s="12">
        <v>2.3575048172069828E-2</v>
      </c>
      <c r="AL456" s="12">
        <v>0</v>
      </c>
      <c r="AM456" s="12">
        <v>0</v>
      </c>
      <c r="AN456" s="12">
        <v>0</v>
      </c>
      <c r="AO456" s="12">
        <v>3.0157709465047301E-3</v>
      </c>
      <c r="AP456" s="12">
        <v>0.125</v>
      </c>
      <c r="AQ456" s="12">
        <v>0</v>
      </c>
      <c r="AR456" s="12">
        <v>0</v>
      </c>
      <c r="AS456" s="12">
        <v>0</v>
      </c>
      <c r="AT456" s="12">
        <v>7.4999999999999997E-3</v>
      </c>
      <c r="AU456" s="11">
        <v>4089.5196624574523</v>
      </c>
      <c r="AV456" s="11">
        <v>0</v>
      </c>
      <c r="AW456" s="11">
        <v>0</v>
      </c>
      <c r="AX456" s="11">
        <v>0</v>
      </c>
      <c r="AY456" s="11">
        <v>523.14016468523744</v>
      </c>
      <c r="AZ456" s="11">
        <v>21683.516999672811</v>
      </c>
      <c r="BA456" s="11">
        <v>0</v>
      </c>
      <c r="BB456" s="11">
        <v>0</v>
      </c>
      <c r="BC456" s="11">
        <v>0</v>
      </c>
      <c r="BD456" s="11">
        <v>1301.0110199803687</v>
      </c>
    </row>
    <row r="457" spans="1:56" x14ac:dyDescent="0.25">
      <c r="A457" s="9" t="s">
        <v>2</v>
      </c>
      <c r="B457" s="9" t="s">
        <v>57</v>
      </c>
      <c r="C457" s="9" t="s">
        <v>57</v>
      </c>
      <c r="D457" s="9" t="e">
        <f>IF(C457="United States",#REF!, "")</f>
        <v>#REF!</v>
      </c>
      <c r="E457" s="9" t="s">
        <v>82</v>
      </c>
      <c r="F457" s="9" t="s">
        <v>392</v>
      </c>
      <c r="G457" s="9" t="s">
        <v>230</v>
      </c>
      <c r="H457" s="10" t="s">
        <v>4</v>
      </c>
      <c r="I457" s="10" t="s">
        <v>1807</v>
      </c>
      <c r="J457" s="11">
        <v>569933.74939999997</v>
      </c>
      <c r="K457" s="11">
        <v>569933.74939999997</v>
      </c>
      <c r="L457" s="11">
        <v>0</v>
      </c>
      <c r="M457" s="11">
        <v>1</v>
      </c>
      <c r="N457" s="11">
        <v>0</v>
      </c>
      <c r="O457" s="11">
        <v>0</v>
      </c>
      <c r="P457" s="11">
        <v>0</v>
      </c>
      <c r="Q457" s="11">
        <v>1</v>
      </c>
      <c r="R457" s="11">
        <v>0</v>
      </c>
      <c r="S457" s="11">
        <v>0</v>
      </c>
      <c r="T457" s="11">
        <v>0</v>
      </c>
      <c r="U457" s="11">
        <v>5439.4122022825368</v>
      </c>
      <c r="V457" s="11">
        <v>0</v>
      </c>
      <c r="W457" s="11">
        <v>0</v>
      </c>
      <c r="X457" s="11">
        <v>0</v>
      </c>
      <c r="Y457" s="11">
        <v>2083.7132897974634</v>
      </c>
      <c r="Z457" s="11">
        <v>2734.0861826216806</v>
      </c>
      <c r="AA457" s="9" t="s">
        <v>6</v>
      </c>
      <c r="AB457" s="9" t="s">
        <v>96</v>
      </c>
      <c r="AC457" s="9" t="s">
        <v>96</v>
      </c>
      <c r="AD457" s="9" t="s">
        <v>192</v>
      </c>
      <c r="AE457" s="9" t="s">
        <v>280</v>
      </c>
      <c r="AF457" s="9" t="s">
        <v>6</v>
      </c>
      <c r="AG457" s="9" t="s">
        <v>96</v>
      </c>
      <c r="AH457" s="9" t="s">
        <v>96</v>
      </c>
      <c r="AI457" s="9" t="s">
        <v>192</v>
      </c>
      <c r="AJ457" s="9" t="s">
        <v>141</v>
      </c>
      <c r="AK457" s="12">
        <v>2.3575048172069828E-2</v>
      </c>
      <c r="AL457" s="12">
        <v>0</v>
      </c>
      <c r="AM457" s="12">
        <v>0</v>
      </c>
      <c r="AN457" s="12">
        <v>0</v>
      </c>
      <c r="AO457" s="12">
        <v>3.0157709465047301E-3</v>
      </c>
      <c r="AP457" s="12">
        <v>0.125</v>
      </c>
      <c r="AQ457" s="12">
        <v>0</v>
      </c>
      <c r="AR457" s="12">
        <v>0</v>
      </c>
      <c r="AS457" s="12">
        <v>0</v>
      </c>
      <c r="AT457" s="12">
        <v>7.4999999999999997E-3</v>
      </c>
      <c r="AU457" s="11">
        <v>13436.215596993374</v>
      </c>
      <c r="AV457" s="11">
        <v>0</v>
      </c>
      <c r="AW457" s="11">
        <v>0</v>
      </c>
      <c r="AX457" s="11">
        <v>0</v>
      </c>
      <c r="AY457" s="11">
        <v>1718.7896428730276</v>
      </c>
      <c r="AZ457" s="11">
        <v>71241.718674999996</v>
      </c>
      <c r="BA457" s="11">
        <v>0</v>
      </c>
      <c r="BB457" s="11">
        <v>0</v>
      </c>
      <c r="BC457" s="11">
        <v>0</v>
      </c>
      <c r="BD457" s="11">
        <v>4274.5031204999996</v>
      </c>
    </row>
    <row r="458" spans="1:56" x14ac:dyDescent="0.25">
      <c r="A458" s="9" t="s">
        <v>2</v>
      </c>
      <c r="B458" s="9" t="s">
        <v>57</v>
      </c>
      <c r="C458" s="9" t="s">
        <v>57</v>
      </c>
      <c r="D458" s="9" t="e">
        <f>IF(C458="United States",#REF!, "")</f>
        <v>#REF!</v>
      </c>
      <c r="E458" s="9" t="s">
        <v>82</v>
      </c>
      <c r="F458" s="9" t="s">
        <v>390</v>
      </c>
      <c r="G458" s="9" t="s">
        <v>230</v>
      </c>
      <c r="H458" s="10" t="s">
        <v>4</v>
      </c>
      <c r="I458" s="10" t="s">
        <v>1783</v>
      </c>
      <c r="J458" s="11">
        <v>1107835.0139200001</v>
      </c>
      <c r="K458" s="11">
        <v>1107835.0139200001</v>
      </c>
      <c r="L458" s="11">
        <v>0</v>
      </c>
      <c r="M458" s="11">
        <v>0</v>
      </c>
      <c r="N458" s="11">
        <v>0</v>
      </c>
      <c r="O458" s="11">
        <v>2</v>
      </c>
      <c r="P458" s="11">
        <v>0</v>
      </c>
      <c r="Q458" s="11">
        <v>1</v>
      </c>
      <c r="R458" s="11">
        <v>0</v>
      </c>
      <c r="S458" s="11">
        <v>0</v>
      </c>
      <c r="T458" s="11">
        <v>0</v>
      </c>
      <c r="U458" s="11">
        <v>10573.108364219795</v>
      </c>
      <c r="V458" s="11">
        <v>0</v>
      </c>
      <c r="W458" s="11">
        <v>0</v>
      </c>
      <c r="X458" s="11">
        <v>0</v>
      </c>
      <c r="Y458" s="11">
        <v>4050.3138195241995</v>
      </c>
      <c r="Z458" s="11">
        <v>5314.5061287770295</v>
      </c>
      <c r="AA458" s="9" t="s">
        <v>6</v>
      </c>
      <c r="AB458" s="9" t="s">
        <v>96</v>
      </c>
      <c r="AC458" s="9" t="s">
        <v>96</v>
      </c>
      <c r="AD458" s="9" t="s">
        <v>192</v>
      </c>
      <c r="AE458" s="9" t="s">
        <v>280</v>
      </c>
      <c r="AF458" s="9" t="s">
        <v>6</v>
      </c>
      <c r="AG458" s="9" t="s">
        <v>96</v>
      </c>
      <c r="AH458" s="9" t="s">
        <v>96</v>
      </c>
      <c r="AI458" s="9" t="s">
        <v>192</v>
      </c>
      <c r="AJ458" s="9" t="s">
        <v>141</v>
      </c>
      <c r="AK458" s="12">
        <v>2.3575048172069828E-2</v>
      </c>
      <c r="AL458" s="12">
        <v>0</v>
      </c>
      <c r="AM458" s="12">
        <v>0</v>
      </c>
      <c r="AN458" s="12">
        <v>0</v>
      </c>
      <c r="AO458" s="12">
        <v>3.0157709465047301E-3</v>
      </c>
      <c r="AP458" s="12">
        <v>0.125</v>
      </c>
      <c r="AQ458" s="12">
        <v>0</v>
      </c>
      <c r="AR458" s="12">
        <v>0</v>
      </c>
      <c r="AS458" s="12">
        <v>0</v>
      </c>
      <c r="AT458" s="12">
        <v>7.4999999999999997E-3</v>
      </c>
      <c r="AU458" s="11">
        <v>26117.263819869651</v>
      </c>
      <c r="AV458" s="11">
        <v>0</v>
      </c>
      <c r="AW458" s="11">
        <v>0</v>
      </c>
      <c r="AX458" s="11">
        <v>0</v>
      </c>
      <c r="AY458" s="11">
        <v>3340.9766485005994</v>
      </c>
      <c r="AZ458" s="11">
        <v>138479.37674000001</v>
      </c>
      <c r="BA458" s="11">
        <v>0</v>
      </c>
      <c r="BB458" s="11">
        <v>0</v>
      </c>
      <c r="BC458" s="11">
        <v>0</v>
      </c>
      <c r="BD458" s="11">
        <v>8308.7626044000008</v>
      </c>
    </row>
    <row r="459" spans="1:56" x14ac:dyDescent="0.25">
      <c r="A459" s="9" t="s">
        <v>2</v>
      </c>
      <c r="B459" s="9" t="s">
        <v>57</v>
      </c>
      <c r="C459" s="9" t="s">
        <v>57</v>
      </c>
      <c r="D459" s="9" t="e">
        <f>IF(C459="United States",#REF!, "")</f>
        <v>#REF!</v>
      </c>
      <c r="E459" s="9" t="s">
        <v>82</v>
      </c>
      <c r="F459" s="9" t="s">
        <v>1616</v>
      </c>
      <c r="G459" s="9" t="s">
        <v>255</v>
      </c>
      <c r="H459" s="10" t="s">
        <v>4</v>
      </c>
      <c r="I459" s="10" t="s">
        <v>1807</v>
      </c>
      <c r="J459" s="11">
        <v>2041628.0068400002</v>
      </c>
      <c r="K459" s="11">
        <v>2041628.0068400002</v>
      </c>
      <c r="L459" s="11">
        <v>0</v>
      </c>
      <c r="M459" s="11">
        <v>0</v>
      </c>
      <c r="N459" s="11">
        <v>0</v>
      </c>
      <c r="O459" s="11">
        <v>1</v>
      </c>
      <c r="P459" s="11">
        <v>0</v>
      </c>
      <c r="Q459" s="11">
        <v>0</v>
      </c>
      <c r="R459" s="11">
        <v>0</v>
      </c>
      <c r="S459" s="11">
        <v>0</v>
      </c>
      <c r="T459" s="11">
        <v>0</v>
      </c>
      <c r="U459" s="11">
        <v>19485.170521342825</v>
      </c>
      <c r="V459" s="11">
        <v>0</v>
      </c>
      <c r="W459" s="11">
        <v>0</v>
      </c>
      <c r="X459" s="11">
        <v>0</v>
      </c>
      <c r="Y459" s="11">
        <v>7464.3191689451724</v>
      </c>
      <c r="Z459" s="11">
        <v>9794.0978744128442</v>
      </c>
      <c r="AA459" s="9" t="s">
        <v>6</v>
      </c>
      <c r="AB459" s="9" t="s">
        <v>96</v>
      </c>
      <c r="AC459" s="9" t="s">
        <v>96</v>
      </c>
      <c r="AD459" s="9" t="s">
        <v>192</v>
      </c>
      <c r="AE459" s="9" t="s">
        <v>280</v>
      </c>
      <c r="AF459" s="9" t="s">
        <v>13</v>
      </c>
      <c r="AG459" s="9" t="s">
        <v>96</v>
      </c>
      <c r="AH459" s="9" t="s">
        <v>96</v>
      </c>
      <c r="AI459" s="9" t="s">
        <v>192</v>
      </c>
      <c r="AJ459" s="9" t="s">
        <v>141</v>
      </c>
      <c r="AK459" s="12">
        <v>2.3575048172069828E-2</v>
      </c>
      <c r="AL459" s="12">
        <v>0</v>
      </c>
      <c r="AM459" s="12">
        <v>0</v>
      </c>
      <c r="AN459" s="12">
        <v>0</v>
      </c>
      <c r="AO459" s="12">
        <v>3.0157709465047301E-3</v>
      </c>
      <c r="AP459" s="12">
        <v>7.4999999999999997E-2</v>
      </c>
      <c r="AQ459" s="12">
        <v>0</v>
      </c>
      <c r="AR459" s="12">
        <v>0</v>
      </c>
      <c r="AS459" s="12">
        <v>0</v>
      </c>
      <c r="AT459" s="12">
        <v>7.4999999999999997E-3</v>
      </c>
      <c r="AU459" s="11">
        <v>48131.478610699916</v>
      </c>
      <c r="AV459" s="11">
        <v>0</v>
      </c>
      <c r="AW459" s="11">
        <v>0</v>
      </c>
      <c r="AX459" s="11">
        <v>0</v>
      </c>
      <c r="AY459" s="11">
        <v>6157.0824265984329</v>
      </c>
      <c r="AZ459" s="11">
        <v>153122.10051300001</v>
      </c>
      <c r="BA459" s="11">
        <v>0</v>
      </c>
      <c r="BB459" s="11">
        <v>0</v>
      </c>
      <c r="BC459" s="11">
        <v>0</v>
      </c>
      <c r="BD459" s="11">
        <v>15312.2100513</v>
      </c>
    </row>
    <row r="460" spans="1:56" x14ac:dyDescent="0.25">
      <c r="A460" s="9" t="s">
        <v>2</v>
      </c>
      <c r="B460" s="9" t="s">
        <v>57</v>
      </c>
      <c r="C460" s="9" t="s">
        <v>57</v>
      </c>
      <c r="D460" s="9" t="e">
        <f>IF(C460="United States",#REF!, "")</f>
        <v>#REF!</v>
      </c>
      <c r="E460" s="9" t="s">
        <v>82</v>
      </c>
      <c r="F460" s="9" t="s">
        <v>1178</v>
      </c>
      <c r="G460" s="9" t="s">
        <v>269</v>
      </c>
      <c r="H460" s="10" t="s">
        <v>4</v>
      </c>
      <c r="I460" s="10" t="s">
        <v>1783</v>
      </c>
      <c r="J460" s="11">
        <v>688041.03944000008</v>
      </c>
      <c r="K460" s="11">
        <v>688041.03944000008</v>
      </c>
      <c r="L460" s="11">
        <v>0</v>
      </c>
      <c r="M460" s="11">
        <v>0</v>
      </c>
      <c r="N460" s="11">
        <v>0</v>
      </c>
      <c r="O460" s="11">
        <v>2</v>
      </c>
      <c r="P460" s="11">
        <v>1</v>
      </c>
      <c r="Q460" s="11">
        <v>0</v>
      </c>
      <c r="R460" s="11">
        <v>0</v>
      </c>
      <c r="S460" s="11">
        <v>0</v>
      </c>
      <c r="T460" s="11">
        <v>0</v>
      </c>
      <c r="U460" s="11">
        <v>6566.6208213517257</v>
      </c>
      <c r="V460" s="11">
        <v>0</v>
      </c>
      <c r="W460" s="11">
        <v>0</v>
      </c>
      <c r="X460" s="11">
        <v>0</v>
      </c>
      <c r="Y460" s="11">
        <v>2515.5208992562762</v>
      </c>
      <c r="Z460" s="11">
        <v>3300.670474401566</v>
      </c>
      <c r="AA460" s="9" t="s">
        <v>6</v>
      </c>
      <c r="AB460" s="9" t="s">
        <v>96</v>
      </c>
      <c r="AC460" s="9" t="s">
        <v>96</v>
      </c>
      <c r="AD460" s="9" t="s">
        <v>192</v>
      </c>
      <c r="AE460" s="9" t="s">
        <v>280</v>
      </c>
      <c r="AF460" s="9" t="s">
        <v>6</v>
      </c>
      <c r="AG460" s="9" t="s">
        <v>96</v>
      </c>
      <c r="AH460" s="9" t="s">
        <v>96</v>
      </c>
      <c r="AI460" s="9" t="s">
        <v>192</v>
      </c>
      <c r="AJ460" s="9" t="s">
        <v>141</v>
      </c>
      <c r="AK460" s="12">
        <v>2.3575048172069828E-2</v>
      </c>
      <c r="AL460" s="12">
        <v>0</v>
      </c>
      <c r="AM460" s="12">
        <v>0</v>
      </c>
      <c r="AN460" s="12">
        <v>0</v>
      </c>
      <c r="AO460" s="12">
        <v>3.0157709465047301E-3</v>
      </c>
      <c r="AP460" s="12">
        <v>0.125</v>
      </c>
      <c r="AQ460" s="12">
        <v>0</v>
      </c>
      <c r="AR460" s="12">
        <v>0</v>
      </c>
      <c r="AS460" s="12">
        <v>0</v>
      </c>
      <c r="AT460" s="12">
        <v>7.4999999999999997E-3</v>
      </c>
      <c r="AU460" s="11">
        <v>16220.600649158998</v>
      </c>
      <c r="AV460" s="11">
        <v>0</v>
      </c>
      <c r="AW460" s="11">
        <v>0</v>
      </c>
      <c r="AX460" s="11">
        <v>0</v>
      </c>
      <c r="AY460" s="11">
        <v>2074.9741767460673</v>
      </c>
      <c r="AZ460" s="11">
        <v>86005.12993000001</v>
      </c>
      <c r="BA460" s="11">
        <v>0</v>
      </c>
      <c r="BB460" s="11">
        <v>0</v>
      </c>
      <c r="BC460" s="11">
        <v>0</v>
      </c>
      <c r="BD460" s="11">
        <v>5160.3077958000003</v>
      </c>
    </row>
    <row r="461" spans="1:56" x14ac:dyDescent="0.25">
      <c r="A461" s="9" t="s">
        <v>2</v>
      </c>
      <c r="B461" s="9" t="s">
        <v>57</v>
      </c>
      <c r="C461" s="9" t="s">
        <v>57</v>
      </c>
      <c r="D461" s="9" t="e">
        <f>IF(C461="United States",#REF!, "")</f>
        <v>#REF!</v>
      </c>
      <c r="E461" s="9" t="s">
        <v>115</v>
      </c>
      <c r="F461" s="9" t="s">
        <v>542</v>
      </c>
      <c r="G461" s="9" t="s">
        <v>163</v>
      </c>
      <c r="H461" s="10" t="s">
        <v>4</v>
      </c>
      <c r="I461" s="10" t="s">
        <v>1807</v>
      </c>
      <c r="J461" s="11">
        <v>106440.30265674001</v>
      </c>
      <c r="K461" s="11">
        <v>106440.30265673999</v>
      </c>
      <c r="L461" s="11">
        <v>0</v>
      </c>
      <c r="M461" s="11">
        <v>0</v>
      </c>
      <c r="N461" s="11">
        <v>0</v>
      </c>
      <c r="O461" s="11">
        <v>0</v>
      </c>
      <c r="P461" s="11">
        <v>0</v>
      </c>
      <c r="Q461" s="11">
        <v>0</v>
      </c>
      <c r="R461" s="11">
        <v>0</v>
      </c>
      <c r="S461" s="11">
        <v>0</v>
      </c>
      <c r="T461" s="11">
        <v>0</v>
      </c>
      <c r="U461" s="11">
        <v>1015.8596182367397</v>
      </c>
      <c r="V461" s="11">
        <v>0</v>
      </c>
      <c r="W461" s="11">
        <v>0</v>
      </c>
      <c r="X461" s="11">
        <v>0</v>
      </c>
      <c r="Y461" s="11">
        <v>389.15237683222807</v>
      </c>
      <c r="Z461" s="11">
        <v>510.61541990491332</v>
      </c>
      <c r="AA461" s="9" t="s">
        <v>6</v>
      </c>
      <c r="AB461" s="9" t="s">
        <v>96</v>
      </c>
      <c r="AC461" s="9" t="s">
        <v>96</v>
      </c>
      <c r="AD461" s="9" t="s">
        <v>192</v>
      </c>
      <c r="AE461" s="9" t="s">
        <v>280</v>
      </c>
      <c r="AF461" s="9" t="s">
        <v>6</v>
      </c>
      <c r="AG461" s="9" t="s">
        <v>96</v>
      </c>
      <c r="AH461" s="9" t="s">
        <v>96</v>
      </c>
      <c r="AI461" s="9" t="s">
        <v>192</v>
      </c>
      <c r="AJ461" s="9" t="s">
        <v>141</v>
      </c>
      <c r="AK461" s="12">
        <v>2.3575048172069828E-2</v>
      </c>
      <c r="AL461" s="12">
        <v>0</v>
      </c>
      <c r="AM461" s="12">
        <v>0</v>
      </c>
      <c r="AN461" s="12">
        <v>0</v>
      </c>
      <c r="AO461" s="12">
        <v>3.0157709465047301E-3</v>
      </c>
      <c r="AP461" s="12">
        <v>0.125</v>
      </c>
      <c r="AQ461" s="12">
        <v>0</v>
      </c>
      <c r="AR461" s="12">
        <v>0</v>
      </c>
      <c r="AS461" s="12">
        <v>0</v>
      </c>
      <c r="AT461" s="12">
        <v>7.4999999999999997E-3</v>
      </c>
      <c r="AU461" s="11">
        <v>2509.3352625823377</v>
      </c>
      <c r="AV461" s="11">
        <v>0</v>
      </c>
      <c r="AW461" s="11">
        <v>0</v>
      </c>
      <c r="AX461" s="11">
        <v>0</v>
      </c>
      <c r="AY461" s="11">
        <v>320.99957228936677</v>
      </c>
      <c r="AZ461" s="11">
        <v>13305.037832092501</v>
      </c>
      <c r="BA461" s="11">
        <v>0</v>
      </c>
      <c r="BB461" s="11">
        <v>0</v>
      </c>
      <c r="BC461" s="11">
        <v>0</v>
      </c>
      <c r="BD461" s="11">
        <v>798.30226992555004</v>
      </c>
    </row>
    <row r="462" spans="1:56" x14ac:dyDescent="0.25">
      <c r="A462" s="9" t="s">
        <v>2</v>
      </c>
      <c r="B462" s="9" t="s">
        <v>57</v>
      </c>
      <c r="C462" s="9" t="s">
        <v>57</v>
      </c>
      <c r="D462" s="9" t="e">
        <f>IF(C462="United States",#REF!, "")</f>
        <v>#REF!</v>
      </c>
      <c r="E462" s="9" t="s">
        <v>115</v>
      </c>
      <c r="F462" s="9" t="s">
        <v>1264</v>
      </c>
      <c r="G462" s="9" t="s">
        <v>273</v>
      </c>
      <c r="H462" s="10" t="s">
        <v>4</v>
      </c>
      <c r="I462" s="10" t="s">
        <v>1807</v>
      </c>
      <c r="J462" s="11">
        <v>140085.35031869999</v>
      </c>
      <c r="K462" s="11">
        <v>140085.35031869999</v>
      </c>
      <c r="L462" s="11">
        <v>0</v>
      </c>
      <c r="M462" s="11">
        <v>0</v>
      </c>
      <c r="N462" s="11">
        <v>0</v>
      </c>
      <c r="O462" s="11">
        <v>1</v>
      </c>
      <c r="P462" s="11">
        <v>0</v>
      </c>
      <c r="Q462" s="11">
        <v>0</v>
      </c>
      <c r="R462" s="11">
        <v>0</v>
      </c>
      <c r="S462" s="11">
        <v>0</v>
      </c>
      <c r="T462" s="11">
        <v>0</v>
      </c>
      <c r="U462" s="11">
        <v>1336.9658573241888</v>
      </c>
      <c r="V462" s="11">
        <v>0</v>
      </c>
      <c r="W462" s="11">
        <v>0</v>
      </c>
      <c r="X462" s="11">
        <v>0</v>
      </c>
      <c r="Y462" s="11">
        <v>512.16076688265082</v>
      </c>
      <c r="Z462" s="11">
        <v>672.01744254886762</v>
      </c>
      <c r="AA462" s="9" t="s">
        <v>6</v>
      </c>
      <c r="AB462" s="9" t="s">
        <v>96</v>
      </c>
      <c r="AC462" s="9" t="s">
        <v>96</v>
      </c>
      <c r="AD462" s="9" t="s">
        <v>192</v>
      </c>
      <c r="AE462" s="9" t="s">
        <v>280</v>
      </c>
      <c r="AF462" s="9" t="s">
        <v>6</v>
      </c>
      <c r="AG462" s="9" t="s">
        <v>96</v>
      </c>
      <c r="AH462" s="9" t="s">
        <v>96</v>
      </c>
      <c r="AI462" s="9" t="s">
        <v>192</v>
      </c>
      <c r="AJ462" s="9" t="s">
        <v>141</v>
      </c>
      <c r="AK462" s="12">
        <v>2.3575048172069828E-2</v>
      </c>
      <c r="AL462" s="12">
        <v>0</v>
      </c>
      <c r="AM462" s="12">
        <v>0</v>
      </c>
      <c r="AN462" s="12">
        <v>0</v>
      </c>
      <c r="AO462" s="12">
        <v>3.0157709465047301E-3</v>
      </c>
      <c r="AP462" s="12">
        <v>0.125</v>
      </c>
      <c r="AQ462" s="12">
        <v>0</v>
      </c>
      <c r="AR462" s="12">
        <v>0</v>
      </c>
      <c r="AS462" s="12">
        <v>0</v>
      </c>
      <c r="AT462" s="12">
        <v>7.4999999999999997E-3</v>
      </c>
      <c r="AU462" s="11">
        <v>3302.5188819646296</v>
      </c>
      <c r="AV462" s="11">
        <v>0</v>
      </c>
      <c r="AW462" s="11">
        <v>0</v>
      </c>
      <c r="AX462" s="11">
        <v>0</v>
      </c>
      <c r="AY462" s="11">
        <v>422.46532952207258</v>
      </c>
      <c r="AZ462" s="11">
        <v>17510.668789837498</v>
      </c>
      <c r="BA462" s="11">
        <v>0</v>
      </c>
      <c r="BB462" s="11">
        <v>0</v>
      </c>
      <c r="BC462" s="11">
        <v>0</v>
      </c>
      <c r="BD462" s="11">
        <v>1050.64012739025</v>
      </c>
    </row>
    <row r="463" spans="1:56" x14ac:dyDescent="0.25">
      <c r="A463" s="9" t="s">
        <v>2</v>
      </c>
      <c r="B463" s="9" t="s">
        <v>57</v>
      </c>
      <c r="C463" s="9" t="s">
        <v>57</v>
      </c>
      <c r="D463" s="9" t="e">
        <f>IF(C463="United States",#REF!, "")</f>
        <v>#REF!</v>
      </c>
      <c r="E463" s="9" t="s">
        <v>115</v>
      </c>
      <c r="F463" s="9" t="s">
        <v>544</v>
      </c>
      <c r="G463" s="9" t="s">
        <v>163</v>
      </c>
      <c r="H463" s="10" t="s">
        <v>4</v>
      </c>
      <c r="I463" s="10" t="s">
        <v>1807</v>
      </c>
      <c r="J463" s="11">
        <v>163183.70695575455</v>
      </c>
      <c r="K463" s="11">
        <v>163183.70699999999</v>
      </c>
      <c r="L463" s="11">
        <v>0</v>
      </c>
      <c r="M463" s="11">
        <v>0</v>
      </c>
      <c r="N463" s="11">
        <v>0</v>
      </c>
      <c r="O463" s="11">
        <v>0</v>
      </c>
      <c r="P463" s="11">
        <v>0</v>
      </c>
      <c r="Q463" s="11">
        <v>0</v>
      </c>
      <c r="R463" s="11">
        <v>0</v>
      </c>
      <c r="S463" s="11">
        <v>0</v>
      </c>
      <c r="T463" s="11">
        <v>0</v>
      </c>
      <c r="U463" s="11">
        <v>1561.5038470285524</v>
      </c>
      <c r="V463" s="11">
        <v>0</v>
      </c>
      <c r="W463" s="11">
        <v>0</v>
      </c>
      <c r="X463" s="11">
        <v>0</v>
      </c>
      <c r="Y463" s="11">
        <v>282.47204207144711</v>
      </c>
      <c r="Z463" s="11">
        <v>761.55551485002047</v>
      </c>
      <c r="AA463" s="9" t="s">
        <v>6</v>
      </c>
      <c r="AB463" s="9" t="s">
        <v>96</v>
      </c>
      <c r="AC463" s="9" t="s">
        <v>96</v>
      </c>
      <c r="AD463" s="9" t="s">
        <v>192</v>
      </c>
      <c r="AE463" s="9" t="s">
        <v>275</v>
      </c>
      <c r="AF463" s="9" t="s">
        <v>6</v>
      </c>
      <c r="AG463" s="9" t="s">
        <v>96</v>
      </c>
      <c r="AH463" s="9" t="s">
        <v>96</v>
      </c>
      <c r="AI463" s="9" t="s">
        <v>192</v>
      </c>
      <c r="AJ463" s="9" t="s">
        <v>141</v>
      </c>
      <c r="AK463" s="12">
        <v>2.3575048172069828E-2</v>
      </c>
      <c r="AL463" s="12">
        <v>0</v>
      </c>
      <c r="AM463" s="12">
        <v>0</v>
      </c>
      <c r="AN463" s="12">
        <v>0</v>
      </c>
      <c r="AO463" s="12">
        <v>1.4241140580716783E-3</v>
      </c>
      <c r="AP463" s="12">
        <v>0.125</v>
      </c>
      <c r="AQ463" s="12">
        <v>0</v>
      </c>
      <c r="AR463" s="12">
        <v>0</v>
      </c>
      <c r="AS463" s="12">
        <v>0</v>
      </c>
      <c r="AT463" s="12">
        <v>7.4999999999999997E-3</v>
      </c>
      <c r="AU463" s="11">
        <v>3847.0637523788396</v>
      </c>
      <c r="AV463" s="11">
        <v>0</v>
      </c>
      <c r="AW463" s="11">
        <v>0</v>
      </c>
      <c r="AX463" s="11">
        <v>0</v>
      </c>
      <c r="AY463" s="11">
        <v>232.39221112393918</v>
      </c>
      <c r="AZ463" s="11">
        <v>20397.963369469318</v>
      </c>
      <c r="BA463" s="11">
        <v>0</v>
      </c>
      <c r="BB463" s="11">
        <v>0</v>
      </c>
      <c r="BC463" s="11">
        <v>0</v>
      </c>
      <c r="BD463" s="11">
        <v>1223.877802168159</v>
      </c>
    </row>
    <row r="464" spans="1:56" x14ac:dyDescent="0.25">
      <c r="A464" s="9" t="s">
        <v>2</v>
      </c>
      <c r="B464" s="9" t="s">
        <v>57</v>
      </c>
      <c r="C464" s="9" t="s">
        <v>57</v>
      </c>
      <c r="D464" s="9" t="e">
        <f>IF(C464="United States",#REF!, "")</f>
        <v>#REF!</v>
      </c>
      <c r="E464" s="9" t="s">
        <v>115</v>
      </c>
      <c r="F464" s="9" t="s">
        <v>560</v>
      </c>
      <c r="G464" s="9" t="s">
        <v>163</v>
      </c>
      <c r="H464" s="10" t="s">
        <v>4</v>
      </c>
      <c r="I464" s="10" t="s">
        <v>1807</v>
      </c>
      <c r="J464" s="11">
        <v>169108.26828562</v>
      </c>
      <c r="K464" s="11">
        <v>169108.26828562</v>
      </c>
      <c r="L464" s="11">
        <v>0</v>
      </c>
      <c r="M464" s="11">
        <v>0</v>
      </c>
      <c r="N464" s="11">
        <v>0</v>
      </c>
      <c r="O464" s="11">
        <v>1</v>
      </c>
      <c r="P464" s="11">
        <v>0</v>
      </c>
      <c r="Q464" s="11">
        <v>0</v>
      </c>
      <c r="R464" s="11">
        <v>0</v>
      </c>
      <c r="S464" s="11">
        <v>0</v>
      </c>
      <c r="T464" s="11">
        <v>0</v>
      </c>
      <c r="U464" s="11">
        <v>1618.1959360215553</v>
      </c>
      <c r="V464" s="11">
        <v>0</v>
      </c>
      <c r="W464" s="11">
        <v>0</v>
      </c>
      <c r="X464" s="11">
        <v>0</v>
      </c>
      <c r="Y464" s="11">
        <v>292.72749560595054</v>
      </c>
      <c r="Z464" s="11">
        <v>789.20461293142876</v>
      </c>
      <c r="AA464" s="9" t="s">
        <v>6</v>
      </c>
      <c r="AB464" s="9" t="s">
        <v>96</v>
      </c>
      <c r="AC464" s="9" t="s">
        <v>96</v>
      </c>
      <c r="AD464" s="9" t="s">
        <v>192</v>
      </c>
      <c r="AE464" s="9" t="s">
        <v>275</v>
      </c>
      <c r="AF464" s="9" t="s">
        <v>6</v>
      </c>
      <c r="AG464" s="9" t="s">
        <v>96</v>
      </c>
      <c r="AH464" s="9" t="s">
        <v>96</v>
      </c>
      <c r="AI464" s="9" t="s">
        <v>192</v>
      </c>
      <c r="AJ464" s="9" t="s">
        <v>141</v>
      </c>
      <c r="AK464" s="12">
        <v>2.3575048172069828E-2</v>
      </c>
      <c r="AL464" s="12">
        <v>0</v>
      </c>
      <c r="AM464" s="12">
        <v>0</v>
      </c>
      <c r="AN464" s="12">
        <v>0</v>
      </c>
      <c r="AO464" s="12">
        <v>1.4241140580716783E-3</v>
      </c>
      <c r="AP464" s="12">
        <v>0.125</v>
      </c>
      <c r="AQ464" s="12">
        <v>0</v>
      </c>
      <c r="AR464" s="12">
        <v>0</v>
      </c>
      <c r="AS464" s="12">
        <v>0</v>
      </c>
      <c r="AT464" s="12">
        <v>7.4999999999999997E-3</v>
      </c>
      <c r="AU464" s="11">
        <v>3986.7355711287996</v>
      </c>
      <c r="AV464" s="11">
        <v>0</v>
      </c>
      <c r="AW464" s="11">
        <v>0</v>
      </c>
      <c r="AX464" s="11">
        <v>0</v>
      </c>
      <c r="AY464" s="11">
        <v>240.8294622017084</v>
      </c>
      <c r="AZ464" s="11">
        <v>21138.5335357025</v>
      </c>
      <c r="BA464" s="11">
        <v>0</v>
      </c>
      <c r="BB464" s="11">
        <v>0</v>
      </c>
      <c r="BC464" s="11">
        <v>0</v>
      </c>
      <c r="BD464" s="11">
        <v>1268.31201214215</v>
      </c>
    </row>
    <row r="465" spans="1:56" x14ac:dyDescent="0.25">
      <c r="A465" s="9" t="s">
        <v>2</v>
      </c>
      <c r="B465" s="9" t="s">
        <v>57</v>
      </c>
      <c r="C465" s="9" t="s">
        <v>57</v>
      </c>
      <c r="D465" s="9" t="e">
        <f>IF(C465="United States",#REF!, "")</f>
        <v>#REF!</v>
      </c>
      <c r="E465" s="9" t="s">
        <v>115</v>
      </c>
      <c r="F465" s="9" t="s">
        <v>696</v>
      </c>
      <c r="G465" s="9" t="s">
        <v>163</v>
      </c>
      <c r="H465" s="10" t="s">
        <v>4</v>
      </c>
      <c r="I465" s="10" t="s">
        <v>1807</v>
      </c>
      <c r="J465" s="11">
        <v>173862.09504014996</v>
      </c>
      <c r="K465" s="11">
        <v>173862.095</v>
      </c>
      <c r="L465" s="11">
        <v>0</v>
      </c>
      <c r="M465" s="11">
        <v>0</v>
      </c>
      <c r="N465" s="11">
        <v>0</v>
      </c>
      <c r="O465" s="11">
        <v>1</v>
      </c>
      <c r="P465" s="11">
        <v>0</v>
      </c>
      <c r="Q465" s="11">
        <v>0</v>
      </c>
      <c r="R465" s="11">
        <v>0</v>
      </c>
      <c r="S465" s="11">
        <v>0</v>
      </c>
      <c r="T465" s="11">
        <v>0</v>
      </c>
      <c r="U465" s="11">
        <v>1659.3290045606229</v>
      </c>
      <c r="V465" s="11">
        <v>0</v>
      </c>
      <c r="W465" s="11">
        <v>0</v>
      </c>
      <c r="X465" s="11">
        <v>0</v>
      </c>
      <c r="Y465" s="11">
        <v>635.65064943937705</v>
      </c>
      <c r="Z465" s="11">
        <v>834.0512421340004</v>
      </c>
      <c r="AA465" s="9" t="s">
        <v>6</v>
      </c>
      <c r="AB465" s="9" t="s">
        <v>96</v>
      </c>
      <c r="AC465" s="9" t="s">
        <v>96</v>
      </c>
      <c r="AD465" s="9" t="s">
        <v>192</v>
      </c>
      <c r="AE465" s="9" t="s">
        <v>280</v>
      </c>
      <c r="AF465" s="9" t="s">
        <v>6</v>
      </c>
      <c r="AG465" s="9" t="s">
        <v>96</v>
      </c>
      <c r="AH465" s="9" t="s">
        <v>96</v>
      </c>
      <c r="AI465" s="9" t="s">
        <v>192</v>
      </c>
      <c r="AJ465" s="9" t="s">
        <v>141</v>
      </c>
      <c r="AK465" s="12">
        <v>2.3575048172069828E-2</v>
      </c>
      <c r="AL465" s="12">
        <v>0</v>
      </c>
      <c r="AM465" s="12">
        <v>0</v>
      </c>
      <c r="AN465" s="12">
        <v>0</v>
      </c>
      <c r="AO465" s="12">
        <v>3.0157709465047301E-3</v>
      </c>
      <c r="AP465" s="12">
        <v>0.125</v>
      </c>
      <c r="AQ465" s="12">
        <v>0</v>
      </c>
      <c r="AR465" s="12">
        <v>0</v>
      </c>
      <c r="AS465" s="12">
        <v>0</v>
      </c>
      <c r="AT465" s="12">
        <v>7.4999999999999997E-3</v>
      </c>
      <c r="AU465" s="11">
        <v>4098.8072658685178</v>
      </c>
      <c r="AV465" s="11">
        <v>0</v>
      </c>
      <c r="AW465" s="11">
        <v>0</v>
      </c>
      <c r="AX465" s="11">
        <v>0</v>
      </c>
      <c r="AY465" s="11">
        <v>524.32825492052837</v>
      </c>
      <c r="AZ465" s="11">
        <v>21732.761880018745</v>
      </c>
      <c r="BA465" s="11">
        <v>0</v>
      </c>
      <c r="BB465" s="11">
        <v>0</v>
      </c>
      <c r="BC465" s="11">
        <v>0</v>
      </c>
      <c r="BD465" s="11">
        <v>1303.9657128011247</v>
      </c>
    </row>
    <row r="466" spans="1:56" x14ac:dyDescent="0.25">
      <c r="A466" s="9" t="s">
        <v>2</v>
      </c>
      <c r="B466" s="9" t="s">
        <v>57</v>
      </c>
      <c r="C466" s="9" t="s">
        <v>57</v>
      </c>
      <c r="D466" s="9" t="e">
        <f>IF(C466="United States",#REF!, "")</f>
        <v>#REF!</v>
      </c>
      <c r="E466" s="9" t="s">
        <v>115</v>
      </c>
      <c r="F466" s="9" t="s">
        <v>1312</v>
      </c>
      <c r="G466" s="9" t="s">
        <v>273</v>
      </c>
      <c r="H466" s="10" t="s">
        <v>4</v>
      </c>
      <c r="I466" s="10" t="s">
        <v>1783</v>
      </c>
      <c r="J466" s="11">
        <v>128908.38213500001</v>
      </c>
      <c r="K466" s="11">
        <v>128908.38213500001</v>
      </c>
      <c r="L466" s="11">
        <v>0</v>
      </c>
      <c r="M466" s="11">
        <v>0</v>
      </c>
      <c r="N466" s="11">
        <v>0</v>
      </c>
      <c r="O466" s="11">
        <v>0</v>
      </c>
      <c r="P466" s="11">
        <v>0</v>
      </c>
      <c r="Q466" s="11">
        <v>0</v>
      </c>
      <c r="R466" s="11">
        <v>0</v>
      </c>
      <c r="S466" s="11">
        <v>0</v>
      </c>
      <c r="T466" s="11">
        <v>0</v>
      </c>
      <c r="U466" s="11">
        <v>1230.2935692083429</v>
      </c>
      <c r="V466" s="11">
        <v>0</v>
      </c>
      <c r="W466" s="11">
        <v>0</v>
      </c>
      <c r="X466" s="11">
        <v>0</v>
      </c>
      <c r="Y466" s="11">
        <v>471.29707497365757</v>
      </c>
      <c r="Z466" s="11">
        <v>618.39929077802185</v>
      </c>
      <c r="AA466" s="9" t="s">
        <v>6</v>
      </c>
      <c r="AB466" s="9" t="s">
        <v>96</v>
      </c>
      <c r="AC466" s="9" t="s">
        <v>96</v>
      </c>
      <c r="AD466" s="9" t="s">
        <v>192</v>
      </c>
      <c r="AE466" s="9" t="s">
        <v>280</v>
      </c>
      <c r="AF466" s="9" t="s">
        <v>6</v>
      </c>
      <c r="AG466" s="9" t="s">
        <v>96</v>
      </c>
      <c r="AH466" s="9" t="s">
        <v>96</v>
      </c>
      <c r="AI466" s="9" t="s">
        <v>192</v>
      </c>
      <c r="AJ466" s="9" t="s">
        <v>141</v>
      </c>
      <c r="AK466" s="12">
        <v>2.3575048172069828E-2</v>
      </c>
      <c r="AL466" s="12">
        <v>0</v>
      </c>
      <c r="AM466" s="12">
        <v>0</v>
      </c>
      <c r="AN466" s="12">
        <v>0</v>
      </c>
      <c r="AO466" s="12">
        <v>3.0157709465047301E-3</v>
      </c>
      <c r="AP466" s="12">
        <v>0.125</v>
      </c>
      <c r="AQ466" s="12">
        <v>0</v>
      </c>
      <c r="AR466" s="12">
        <v>0</v>
      </c>
      <c r="AS466" s="12">
        <v>0</v>
      </c>
      <c r="AT466" s="12">
        <v>7.4999999999999997E-3</v>
      </c>
      <c r="AU466" s="11">
        <v>3039.0213186162109</v>
      </c>
      <c r="AV466" s="11">
        <v>0</v>
      </c>
      <c r="AW466" s="11">
        <v>0</v>
      </c>
      <c r="AX466" s="11">
        <v>0</v>
      </c>
      <c r="AY466" s="11">
        <v>388.75815360366244</v>
      </c>
      <c r="AZ466" s="11">
        <v>16113.547766875001</v>
      </c>
      <c r="BA466" s="11">
        <v>0</v>
      </c>
      <c r="BB466" s="11">
        <v>0</v>
      </c>
      <c r="BC466" s="11">
        <v>0</v>
      </c>
      <c r="BD466" s="11">
        <v>966.81286601249997</v>
      </c>
    </row>
    <row r="467" spans="1:56" x14ac:dyDescent="0.25">
      <c r="A467" s="9" t="s">
        <v>2</v>
      </c>
      <c r="B467" s="9" t="s">
        <v>57</v>
      </c>
      <c r="C467" s="9" t="s">
        <v>57</v>
      </c>
      <c r="D467" s="9" t="e">
        <f>IF(C467="United States",#REF!, "")</f>
        <v>#REF!</v>
      </c>
      <c r="E467" s="9" t="s">
        <v>98</v>
      </c>
      <c r="F467" s="9" t="s">
        <v>1120</v>
      </c>
      <c r="G467" s="9" t="s">
        <v>139</v>
      </c>
      <c r="H467" s="10" t="s">
        <v>4</v>
      </c>
      <c r="I467" s="10" t="s">
        <v>1783</v>
      </c>
      <c r="J467" s="11">
        <v>91882.08</v>
      </c>
      <c r="K467" s="11">
        <v>91882.08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  <c r="R467" s="11">
        <v>0</v>
      </c>
      <c r="S467" s="11">
        <v>0</v>
      </c>
      <c r="T467" s="11">
        <v>0</v>
      </c>
      <c r="U467" s="11">
        <v>1834.5460879904876</v>
      </c>
      <c r="V467" s="11">
        <v>0</v>
      </c>
      <c r="W467" s="11">
        <v>0</v>
      </c>
      <c r="X467" s="11">
        <v>0</v>
      </c>
      <c r="Y467" s="11">
        <v>159.2950480095125</v>
      </c>
      <c r="Z467" s="11">
        <v>473.61720720959988</v>
      </c>
      <c r="AA467" s="9" t="s">
        <v>31</v>
      </c>
      <c r="AB467" s="9" t="s">
        <v>96</v>
      </c>
      <c r="AC467" s="9" t="s">
        <v>96</v>
      </c>
      <c r="AD467" s="9" t="s">
        <v>192</v>
      </c>
      <c r="AE467" s="9" t="s">
        <v>275</v>
      </c>
      <c r="AF467" s="9" t="s">
        <v>31</v>
      </c>
      <c r="AG467" s="9" t="s">
        <v>96</v>
      </c>
      <c r="AH467" s="9" t="s">
        <v>96</v>
      </c>
      <c r="AI467" s="9" t="s">
        <v>192</v>
      </c>
      <c r="AJ467" s="9" t="s">
        <v>141</v>
      </c>
      <c r="AK467" s="12">
        <v>4.9114683691812142E-2</v>
      </c>
      <c r="AL467" s="12">
        <v>0</v>
      </c>
      <c r="AM467" s="12">
        <v>0</v>
      </c>
      <c r="AN467" s="12">
        <v>0</v>
      </c>
      <c r="AO467" s="12">
        <v>1.4241140580716783E-3</v>
      </c>
      <c r="AP467" s="12">
        <v>7.4999999999999997E-2</v>
      </c>
      <c r="AQ467" s="12">
        <v>0</v>
      </c>
      <c r="AR467" s="12">
        <v>0</v>
      </c>
      <c r="AS467" s="12">
        <v>0</v>
      </c>
      <c r="AT467" s="12">
        <v>7.4999999999999997E-3</v>
      </c>
      <c r="AU467" s="11">
        <v>4512.7592961457785</v>
      </c>
      <c r="AV467" s="11">
        <v>0</v>
      </c>
      <c r="AW467" s="11">
        <v>0</v>
      </c>
      <c r="AX467" s="11">
        <v>0</v>
      </c>
      <c r="AY467" s="11">
        <v>130.8505618128666</v>
      </c>
      <c r="AZ467" s="11">
        <v>6891.1559999999999</v>
      </c>
      <c r="BA467" s="11">
        <v>0</v>
      </c>
      <c r="BB467" s="11">
        <v>0</v>
      </c>
      <c r="BC467" s="11">
        <v>0</v>
      </c>
      <c r="BD467" s="11">
        <v>689.11559999999997</v>
      </c>
    </row>
    <row r="468" spans="1:56" x14ac:dyDescent="0.25">
      <c r="A468" s="9" t="s">
        <v>2</v>
      </c>
      <c r="B468" s="9" t="s">
        <v>57</v>
      </c>
      <c r="C468" s="9" t="s">
        <v>57</v>
      </c>
      <c r="D468" s="9" t="e">
        <f>IF(C468="United States",#REF!, "")</f>
        <v>#REF!</v>
      </c>
      <c r="E468" s="9" t="s">
        <v>115</v>
      </c>
      <c r="F468" s="9" t="s">
        <v>776</v>
      </c>
      <c r="G468" s="9" t="s">
        <v>163</v>
      </c>
      <c r="H468" s="10" t="s">
        <v>4</v>
      </c>
      <c r="I468" s="10" t="s">
        <v>1807</v>
      </c>
      <c r="J468" s="11">
        <v>186199.71049577999</v>
      </c>
      <c r="K468" s="11">
        <v>186199.71049577999</v>
      </c>
      <c r="L468" s="11">
        <v>0</v>
      </c>
      <c r="M468" s="11">
        <v>1</v>
      </c>
      <c r="N468" s="11">
        <v>0</v>
      </c>
      <c r="O468" s="11">
        <v>0</v>
      </c>
      <c r="P468" s="11">
        <v>0</v>
      </c>
      <c r="Q468" s="11">
        <v>0</v>
      </c>
      <c r="R468" s="11">
        <v>0</v>
      </c>
      <c r="S468" s="11">
        <v>0</v>
      </c>
      <c r="T468" s="11">
        <v>0</v>
      </c>
      <c r="U468" s="11">
        <v>1781.7438370533107</v>
      </c>
      <c r="V468" s="11">
        <v>0</v>
      </c>
      <c r="W468" s="11">
        <v>0</v>
      </c>
      <c r="X468" s="11">
        <v>0</v>
      </c>
      <c r="Y468" s="11">
        <v>322.31289154900276</v>
      </c>
      <c r="Z468" s="11">
        <v>868.96798092433619</v>
      </c>
      <c r="AA468" s="9" t="s">
        <v>6</v>
      </c>
      <c r="AB468" s="9" t="s">
        <v>96</v>
      </c>
      <c r="AC468" s="9" t="s">
        <v>96</v>
      </c>
      <c r="AD468" s="9" t="s">
        <v>192</v>
      </c>
      <c r="AE468" s="9" t="s">
        <v>275</v>
      </c>
      <c r="AF468" s="9" t="s">
        <v>6</v>
      </c>
      <c r="AG468" s="9" t="s">
        <v>96</v>
      </c>
      <c r="AH468" s="9" t="s">
        <v>96</v>
      </c>
      <c r="AI468" s="9" t="s">
        <v>192</v>
      </c>
      <c r="AJ468" s="9" t="s">
        <v>141</v>
      </c>
      <c r="AK468" s="12">
        <v>2.3575048172069828E-2</v>
      </c>
      <c r="AL468" s="12">
        <v>0</v>
      </c>
      <c r="AM468" s="12">
        <v>0</v>
      </c>
      <c r="AN468" s="12">
        <v>0</v>
      </c>
      <c r="AO468" s="12">
        <v>1.4241140580716783E-3</v>
      </c>
      <c r="AP468" s="12">
        <v>0.125</v>
      </c>
      <c r="AQ468" s="12">
        <v>0</v>
      </c>
      <c r="AR468" s="12">
        <v>0</v>
      </c>
      <c r="AS468" s="12">
        <v>0</v>
      </c>
      <c r="AT468" s="12">
        <v>7.4999999999999997E-3</v>
      </c>
      <c r="AU468" s="11">
        <v>4389.6671445634693</v>
      </c>
      <c r="AV468" s="11">
        <v>0</v>
      </c>
      <c r="AW468" s="11">
        <v>0</v>
      </c>
      <c r="AX468" s="11">
        <v>0</v>
      </c>
      <c r="AY468" s="11">
        <v>265.16962532591691</v>
      </c>
      <c r="AZ468" s="11">
        <v>23274.963811972499</v>
      </c>
      <c r="BA468" s="11">
        <v>0</v>
      </c>
      <c r="BB468" s="11">
        <v>0</v>
      </c>
      <c r="BC468" s="11">
        <v>0</v>
      </c>
      <c r="BD468" s="11">
        <v>1396.4978287183499</v>
      </c>
    </row>
    <row r="469" spans="1:56" x14ac:dyDescent="0.25">
      <c r="A469" s="9" t="s">
        <v>9</v>
      </c>
      <c r="B469" s="9" t="s">
        <v>57</v>
      </c>
      <c r="C469" s="9" t="s">
        <v>57</v>
      </c>
      <c r="D469" s="9" t="e">
        <f>IF(C469="United States",#REF!, "")</f>
        <v>#REF!</v>
      </c>
      <c r="E469" s="9" t="s">
        <v>82</v>
      </c>
      <c r="F469" s="9" t="s">
        <v>1360</v>
      </c>
      <c r="G469" s="9" t="s">
        <v>282</v>
      </c>
      <c r="H469" s="10" t="s">
        <v>4</v>
      </c>
      <c r="I469" s="10" t="s">
        <v>1807</v>
      </c>
      <c r="J469" s="11">
        <v>1412573.2822799999</v>
      </c>
      <c r="K469" s="11">
        <v>1412573.2822799999</v>
      </c>
      <c r="L469" s="11">
        <v>0</v>
      </c>
      <c r="M469" s="11">
        <v>0</v>
      </c>
      <c r="N469" s="11">
        <v>0</v>
      </c>
      <c r="O469" s="11">
        <v>1</v>
      </c>
      <c r="P469" s="11">
        <v>0</v>
      </c>
      <c r="Q469" s="11">
        <v>0</v>
      </c>
      <c r="R469" s="11">
        <v>0</v>
      </c>
      <c r="S469" s="11">
        <v>0</v>
      </c>
      <c r="T469" s="11">
        <v>0</v>
      </c>
      <c r="U469" s="11">
        <v>27075.29731113563</v>
      </c>
      <c r="V469" s="11">
        <v>0</v>
      </c>
      <c r="W469" s="11">
        <v>0</v>
      </c>
      <c r="X469" s="11">
        <v>226096.31390987287</v>
      </c>
      <c r="Y469" s="11">
        <v>12931.226911596126</v>
      </c>
      <c r="Z469" s="11">
        <v>27186.69916739536</v>
      </c>
      <c r="AA469" s="9" t="s">
        <v>6</v>
      </c>
      <c r="AB469" s="9" t="s">
        <v>96</v>
      </c>
      <c r="AC469" s="9" t="s">
        <v>96</v>
      </c>
      <c r="AD469" s="9" t="s">
        <v>246</v>
      </c>
      <c r="AE469" s="9" t="s">
        <v>280</v>
      </c>
      <c r="AF469" s="9" t="s">
        <v>6</v>
      </c>
      <c r="AG469" s="9" t="s">
        <v>96</v>
      </c>
      <c r="AH469" s="9" t="s">
        <v>96</v>
      </c>
      <c r="AI469" s="9" t="s">
        <v>124</v>
      </c>
      <c r="AJ469" s="9" t="s">
        <v>141</v>
      </c>
      <c r="AK469" s="12">
        <v>4.715009634413965E-2</v>
      </c>
      <c r="AL469" s="12">
        <v>0</v>
      </c>
      <c r="AM469" s="12">
        <v>0</v>
      </c>
      <c r="AN469" s="12">
        <v>5.3600000000000002E-2</v>
      </c>
      <c r="AO469" s="12">
        <v>3.0157709465047301E-3</v>
      </c>
      <c r="AP469" s="12">
        <v>0.125</v>
      </c>
      <c r="AQ469" s="12">
        <v>0</v>
      </c>
      <c r="AR469" s="12">
        <v>0</v>
      </c>
      <c r="AS469" s="12">
        <v>5.5E-2</v>
      </c>
      <c r="AT469" s="12">
        <v>7.4999999999999997E-3</v>
      </c>
      <c r="AU469" s="11">
        <v>66602.966352659569</v>
      </c>
      <c r="AV469" s="11">
        <v>0</v>
      </c>
      <c r="AW469" s="11">
        <v>0</v>
      </c>
      <c r="AX469" s="11">
        <v>75713.927930207996</v>
      </c>
      <c r="AY469" s="11">
        <v>4259.9974645088487</v>
      </c>
      <c r="AZ469" s="11">
        <v>176571.66028499999</v>
      </c>
      <c r="BA469" s="11">
        <v>0</v>
      </c>
      <c r="BB469" s="11">
        <v>0</v>
      </c>
      <c r="BC469" s="11">
        <v>77691.530525399998</v>
      </c>
      <c r="BD469" s="11">
        <v>10594.2996171</v>
      </c>
    </row>
    <row r="470" spans="1:56" x14ac:dyDescent="0.25">
      <c r="A470" s="9" t="s">
        <v>2</v>
      </c>
      <c r="B470" s="9" t="s">
        <v>57</v>
      </c>
      <c r="C470" s="9" t="s">
        <v>57</v>
      </c>
      <c r="D470" s="9" t="e">
        <f>IF(C470="United States",#REF!, "")</f>
        <v>#REF!</v>
      </c>
      <c r="E470" s="9" t="s">
        <v>115</v>
      </c>
      <c r="F470" s="9" t="s">
        <v>580</v>
      </c>
      <c r="G470" s="9" t="s">
        <v>163</v>
      </c>
      <c r="H470" s="10" t="s">
        <v>4</v>
      </c>
      <c r="I470" s="10" t="s">
        <v>1807</v>
      </c>
      <c r="J470" s="11">
        <v>318403.87380586</v>
      </c>
      <c r="K470" s="11">
        <v>318403.87380586</v>
      </c>
      <c r="L470" s="11">
        <v>0</v>
      </c>
      <c r="M470" s="11">
        <v>1</v>
      </c>
      <c r="N470" s="11">
        <v>0</v>
      </c>
      <c r="O470" s="11">
        <v>0</v>
      </c>
      <c r="P470" s="11">
        <v>0</v>
      </c>
      <c r="Q470" s="11">
        <v>0</v>
      </c>
      <c r="R470" s="11">
        <v>0</v>
      </c>
      <c r="S470" s="11">
        <v>0</v>
      </c>
      <c r="T470" s="11">
        <v>0</v>
      </c>
      <c r="U470" s="11">
        <v>2450.4923829713425</v>
      </c>
      <c r="V470" s="11">
        <v>0</v>
      </c>
      <c r="W470" s="11">
        <v>0</v>
      </c>
      <c r="X470" s="11">
        <v>20463.202626630817</v>
      </c>
      <c r="Y470" s="11">
        <v>552.67048988972044</v>
      </c>
      <c r="Z470" s="11">
        <v>2417.7743434348959</v>
      </c>
      <c r="AA470" s="9" t="s">
        <v>6</v>
      </c>
      <c r="AB470" s="9" t="s">
        <v>96</v>
      </c>
      <c r="AC470" s="9" t="s">
        <v>96</v>
      </c>
      <c r="AD470" s="9" t="s">
        <v>246</v>
      </c>
      <c r="AE470" s="9" t="s">
        <v>275</v>
      </c>
      <c r="AF470" s="9" t="s">
        <v>6</v>
      </c>
      <c r="AG470" s="9" t="s">
        <v>96</v>
      </c>
      <c r="AH470" s="9" t="s">
        <v>96</v>
      </c>
      <c r="AI470" s="9" t="s">
        <v>124</v>
      </c>
      <c r="AJ470" s="9" t="s">
        <v>141</v>
      </c>
      <c r="AK470" s="12">
        <v>2.3575048172069828E-2</v>
      </c>
      <c r="AL470" s="12">
        <v>0</v>
      </c>
      <c r="AM470" s="12">
        <v>0</v>
      </c>
      <c r="AN470" s="12">
        <v>5.3600000000000002E-2</v>
      </c>
      <c r="AO470" s="12">
        <v>1.4241140580716783E-3</v>
      </c>
      <c r="AP470" s="12">
        <v>0.125</v>
      </c>
      <c r="AQ470" s="12">
        <v>0</v>
      </c>
      <c r="AR470" s="12">
        <v>0</v>
      </c>
      <c r="AS470" s="12">
        <v>5.5E-2</v>
      </c>
      <c r="AT470" s="12">
        <v>7.4999999999999997E-3</v>
      </c>
      <c r="AU470" s="11">
        <v>7506.3866631467918</v>
      </c>
      <c r="AV470" s="11">
        <v>0</v>
      </c>
      <c r="AW470" s="11">
        <v>0</v>
      </c>
      <c r="AX470" s="11">
        <v>17066.447635994096</v>
      </c>
      <c r="AY470" s="11">
        <v>453.44343283140586</v>
      </c>
      <c r="AZ470" s="11">
        <v>39800.4842257325</v>
      </c>
      <c r="BA470" s="11">
        <v>0</v>
      </c>
      <c r="BB470" s="11">
        <v>0</v>
      </c>
      <c r="BC470" s="11">
        <v>17512.213059322301</v>
      </c>
      <c r="BD470" s="11">
        <v>2388.0290535439499</v>
      </c>
    </row>
    <row r="471" spans="1:56" x14ac:dyDescent="0.25">
      <c r="A471" s="9" t="s">
        <v>2</v>
      </c>
      <c r="B471" s="9" t="s">
        <v>57</v>
      </c>
      <c r="C471" s="9" t="s">
        <v>57</v>
      </c>
      <c r="D471" s="9" t="e">
        <f>IF(C471="United States",#REF!, "")</f>
        <v>#REF!</v>
      </c>
      <c r="E471" s="9" t="s">
        <v>115</v>
      </c>
      <c r="F471" s="9" t="s">
        <v>610</v>
      </c>
      <c r="G471" s="9" t="s">
        <v>163</v>
      </c>
      <c r="H471" s="10" t="s">
        <v>4</v>
      </c>
      <c r="I471" s="10" t="s">
        <v>1807</v>
      </c>
      <c r="J471" s="11">
        <v>164946.83303775938</v>
      </c>
      <c r="K471" s="11">
        <v>164946.83300000001</v>
      </c>
      <c r="L471" s="11">
        <v>0</v>
      </c>
      <c r="M471" s="11">
        <v>0</v>
      </c>
      <c r="N471" s="11">
        <v>0</v>
      </c>
      <c r="O471" s="11">
        <v>0</v>
      </c>
      <c r="P471" s="11">
        <v>0</v>
      </c>
      <c r="Q471" s="11">
        <v>0</v>
      </c>
      <c r="R471" s="11">
        <v>0</v>
      </c>
      <c r="S471" s="11">
        <v>0</v>
      </c>
      <c r="T471" s="11">
        <v>0</v>
      </c>
      <c r="U471" s="11">
        <v>1269.4599253154786</v>
      </c>
      <c r="V471" s="11">
        <v>0</v>
      </c>
      <c r="W471" s="11">
        <v>0</v>
      </c>
      <c r="X471" s="11">
        <v>10600.814701011073</v>
      </c>
      <c r="Y471" s="11">
        <v>286.30696577344889</v>
      </c>
      <c r="Z471" s="11">
        <v>1252.5105806388583</v>
      </c>
      <c r="AA471" s="9" t="s">
        <v>6</v>
      </c>
      <c r="AB471" s="9" t="s">
        <v>96</v>
      </c>
      <c r="AC471" s="9" t="s">
        <v>96</v>
      </c>
      <c r="AD471" s="9" t="s">
        <v>246</v>
      </c>
      <c r="AE471" s="9" t="s">
        <v>275</v>
      </c>
      <c r="AF471" s="9" t="s">
        <v>6</v>
      </c>
      <c r="AG471" s="9" t="s">
        <v>96</v>
      </c>
      <c r="AH471" s="9" t="s">
        <v>96</v>
      </c>
      <c r="AI471" s="9" t="s">
        <v>124</v>
      </c>
      <c r="AJ471" s="9" t="s">
        <v>141</v>
      </c>
      <c r="AK471" s="12">
        <v>2.3575048172069828E-2</v>
      </c>
      <c r="AL471" s="12">
        <v>0</v>
      </c>
      <c r="AM471" s="12">
        <v>0</v>
      </c>
      <c r="AN471" s="12">
        <v>5.3600000000000002E-2</v>
      </c>
      <c r="AO471" s="12">
        <v>1.4241140580716783E-3</v>
      </c>
      <c r="AP471" s="12">
        <v>0.125</v>
      </c>
      <c r="AQ471" s="12">
        <v>0</v>
      </c>
      <c r="AR471" s="12">
        <v>0</v>
      </c>
      <c r="AS471" s="12">
        <v>5.5E-2</v>
      </c>
      <c r="AT471" s="12">
        <v>7.4999999999999997E-3</v>
      </c>
      <c r="AU471" s="11">
        <v>3888.6295346955367</v>
      </c>
      <c r="AV471" s="11">
        <v>0</v>
      </c>
      <c r="AW471" s="11">
        <v>0</v>
      </c>
      <c r="AX471" s="11">
        <v>8841.1502508239028</v>
      </c>
      <c r="AY471" s="11">
        <v>234.90310376347509</v>
      </c>
      <c r="AZ471" s="11">
        <v>20618.354129719923</v>
      </c>
      <c r="BA471" s="11">
        <v>0</v>
      </c>
      <c r="BB471" s="11">
        <v>0</v>
      </c>
      <c r="BC471" s="11">
        <v>9072.0758170767658</v>
      </c>
      <c r="BD471" s="11">
        <v>1237.1012477831953</v>
      </c>
    </row>
    <row r="472" spans="1:56" x14ac:dyDescent="0.25">
      <c r="A472" s="9" t="s">
        <v>2</v>
      </c>
      <c r="B472" s="9" t="s">
        <v>57</v>
      </c>
      <c r="C472" s="9" t="s">
        <v>57</v>
      </c>
      <c r="D472" s="9" t="e">
        <f>IF(C472="United States",#REF!, "")</f>
        <v>#REF!</v>
      </c>
      <c r="E472" s="9" t="s">
        <v>115</v>
      </c>
      <c r="F472" s="9" t="s">
        <v>624</v>
      </c>
      <c r="G472" s="9" t="s">
        <v>163</v>
      </c>
      <c r="H472" s="10" t="s">
        <v>4</v>
      </c>
      <c r="I472" s="10" t="s">
        <v>1807</v>
      </c>
      <c r="J472" s="11">
        <v>167167.10069008</v>
      </c>
      <c r="K472" s="11">
        <v>167167.10069008</v>
      </c>
      <c r="L472" s="11">
        <v>0</v>
      </c>
      <c r="M472" s="11">
        <v>1</v>
      </c>
      <c r="N472" s="11">
        <v>0</v>
      </c>
      <c r="O472" s="11">
        <v>0</v>
      </c>
      <c r="P472" s="11">
        <v>0</v>
      </c>
      <c r="Q472" s="11">
        <v>0</v>
      </c>
      <c r="R472" s="11">
        <v>0</v>
      </c>
      <c r="S472" s="11">
        <v>0</v>
      </c>
      <c r="T472" s="11">
        <v>0</v>
      </c>
      <c r="U472" s="11">
        <v>1595.4323959075484</v>
      </c>
      <c r="V472" s="11">
        <v>0</v>
      </c>
      <c r="W472" s="11">
        <v>0</v>
      </c>
      <c r="X472" s="11">
        <v>0</v>
      </c>
      <c r="Y472" s="11">
        <v>611.17333320150703</v>
      </c>
      <c r="Z472" s="11">
        <v>801.93401543045184</v>
      </c>
      <c r="AA472" s="9" t="s">
        <v>6</v>
      </c>
      <c r="AB472" s="9" t="s">
        <v>96</v>
      </c>
      <c r="AC472" s="9" t="s">
        <v>96</v>
      </c>
      <c r="AD472" s="9" t="s">
        <v>192</v>
      </c>
      <c r="AE472" s="9" t="s">
        <v>280</v>
      </c>
      <c r="AF472" s="9" t="s">
        <v>6</v>
      </c>
      <c r="AG472" s="9" t="s">
        <v>96</v>
      </c>
      <c r="AH472" s="9" t="s">
        <v>96</v>
      </c>
      <c r="AI472" s="9" t="s">
        <v>192</v>
      </c>
      <c r="AJ472" s="9" t="s">
        <v>141</v>
      </c>
      <c r="AK472" s="12">
        <v>2.3575048172069828E-2</v>
      </c>
      <c r="AL472" s="12">
        <v>0</v>
      </c>
      <c r="AM472" s="12">
        <v>0</v>
      </c>
      <c r="AN472" s="12">
        <v>0</v>
      </c>
      <c r="AO472" s="12">
        <v>3.0157709465047301E-3</v>
      </c>
      <c r="AP472" s="12">
        <v>0.125</v>
      </c>
      <c r="AQ472" s="12">
        <v>0</v>
      </c>
      <c r="AR472" s="12">
        <v>0</v>
      </c>
      <c r="AS472" s="12">
        <v>0</v>
      </c>
      <c r="AT472" s="12">
        <v>7.4999999999999997E-3</v>
      </c>
      <c r="AU472" s="11">
        <v>3940.9724515538833</v>
      </c>
      <c r="AV472" s="11">
        <v>0</v>
      </c>
      <c r="AW472" s="11">
        <v>0</v>
      </c>
      <c r="AX472" s="11">
        <v>0</v>
      </c>
      <c r="AY472" s="11">
        <v>504.13768547257411</v>
      </c>
      <c r="AZ472" s="11">
        <v>20895.88758626</v>
      </c>
      <c r="BA472" s="11">
        <v>0</v>
      </c>
      <c r="BB472" s="11">
        <v>0</v>
      </c>
      <c r="BC472" s="11">
        <v>0</v>
      </c>
      <c r="BD472" s="11">
        <v>1253.7532551755999</v>
      </c>
    </row>
    <row r="473" spans="1:56" x14ac:dyDescent="0.25">
      <c r="A473" s="9" t="s">
        <v>2</v>
      </c>
      <c r="B473" s="9" t="s">
        <v>57</v>
      </c>
      <c r="C473" s="9" t="s">
        <v>57</v>
      </c>
      <c r="D473" s="9" t="e">
        <f>IF(C473="United States",#REF!, "")</f>
        <v>#REF!</v>
      </c>
      <c r="E473" s="9" t="s">
        <v>115</v>
      </c>
      <c r="F473" s="9" t="s">
        <v>644</v>
      </c>
      <c r="G473" s="9" t="s">
        <v>163</v>
      </c>
      <c r="H473" s="10" t="s">
        <v>4</v>
      </c>
      <c r="I473" s="10" t="s">
        <v>1807</v>
      </c>
      <c r="J473" s="11">
        <v>176050.50928181998</v>
      </c>
      <c r="K473" s="11">
        <v>176050.50928181998</v>
      </c>
      <c r="L473" s="11">
        <v>0</v>
      </c>
      <c r="M473" s="11">
        <v>0</v>
      </c>
      <c r="N473" s="11">
        <v>0</v>
      </c>
      <c r="O473" s="11">
        <v>0</v>
      </c>
      <c r="P473" s="11">
        <v>0</v>
      </c>
      <c r="Q473" s="11">
        <v>0</v>
      </c>
      <c r="R473" s="11">
        <v>0</v>
      </c>
      <c r="S473" s="11">
        <v>0</v>
      </c>
      <c r="T473" s="11">
        <v>0</v>
      </c>
      <c r="U473" s="11">
        <v>1680.2150941468469</v>
      </c>
      <c r="V473" s="11">
        <v>0</v>
      </c>
      <c r="W473" s="11">
        <v>0</v>
      </c>
      <c r="X473" s="11">
        <v>0</v>
      </c>
      <c r="Y473" s="11">
        <v>643.65162837317678</v>
      </c>
      <c r="Z473" s="11">
        <v>844.54950312674646</v>
      </c>
      <c r="AA473" s="9" t="s">
        <v>6</v>
      </c>
      <c r="AB473" s="9" t="s">
        <v>96</v>
      </c>
      <c r="AC473" s="9" t="s">
        <v>96</v>
      </c>
      <c r="AD473" s="9" t="s">
        <v>192</v>
      </c>
      <c r="AE473" s="9" t="s">
        <v>280</v>
      </c>
      <c r="AF473" s="9" t="s">
        <v>6</v>
      </c>
      <c r="AG473" s="9" t="s">
        <v>96</v>
      </c>
      <c r="AH473" s="9" t="s">
        <v>96</v>
      </c>
      <c r="AI473" s="9" t="s">
        <v>192</v>
      </c>
      <c r="AJ473" s="9" t="s">
        <v>141</v>
      </c>
      <c r="AK473" s="12">
        <v>2.3575048172069828E-2</v>
      </c>
      <c r="AL473" s="12">
        <v>0</v>
      </c>
      <c r="AM473" s="12">
        <v>0</v>
      </c>
      <c r="AN473" s="12">
        <v>0</v>
      </c>
      <c r="AO473" s="12">
        <v>3.0157709465047301E-3</v>
      </c>
      <c r="AP473" s="12">
        <v>0.125</v>
      </c>
      <c r="AQ473" s="12">
        <v>0</v>
      </c>
      <c r="AR473" s="12">
        <v>0</v>
      </c>
      <c r="AS473" s="12">
        <v>0</v>
      </c>
      <c r="AT473" s="12">
        <v>7.4999999999999997E-3</v>
      </c>
      <c r="AU473" s="11">
        <v>4150.3992370363321</v>
      </c>
      <c r="AV473" s="11">
        <v>0</v>
      </c>
      <c r="AW473" s="11">
        <v>0</v>
      </c>
      <c r="AX473" s="11">
        <v>0</v>
      </c>
      <c r="AY473" s="11">
        <v>530.92801100947406</v>
      </c>
      <c r="AZ473" s="11">
        <v>22006.313660227497</v>
      </c>
      <c r="BA473" s="11">
        <v>0</v>
      </c>
      <c r="BB473" s="11">
        <v>0</v>
      </c>
      <c r="BC473" s="11">
        <v>0</v>
      </c>
      <c r="BD473" s="11">
        <v>1320.3788196136497</v>
      </c>
    </row>
    <row r="474" spans="1:56" x14ac:dyDescent="0.25">
      <c r="A474" s="9" t="s">
        <v>2</v>
      </c>
      <c r="B474" s="9" t="s">
        <v>57</v>
      </c>
      <c r="C474" s="9" t="s">
        <v>57</v>
      </c>
      <c r="D474" s="9" t="e">
        <f>IF(C474="United States",#REF!, "")</f>
        <v>#REF!</v>
      </c>
      <c r="E474" s="9" t="s">
        <v>115</v>
      </c>
      <c r="F474" s="9" t="s">
        <v>666</v>
      </c>
      <c r="G474" s="9" t="s">
        <v>163</v>
      </c>
      <c r="H474" s="10" t="s">
        <v>4</v>
      </c>
      <c r="I474" s="10" t="s">
        <v>1807</v>
      </c>
      <c r="J474" s="11">
        <v>154884.78826066002</v>
      </c>
      <c r="K474" s="11">
        <v>154884.78826066002</v>
      </c>
      <c r="L474" s="11">
        <v>0</v>
      </c>
      <c r="M474" s="11">
        <v>0</v>
      </c>
      <c r="N474" s="11">
        <v>0</v>
      </c>
      <c r="O474" s="11">
        <v>0</v>
      </c>
      <c r="P474" s="11">
        <v>0</v>
      </c>
      <c r="Q474" s="11">
        <v>0</v>
      </c>
      <c r="R474" s="11">
        <v>0</v>
      </c>
      <c r="S474" s="11">
        <v>0</v>
      </c>
      <c r="T474" s="11">
        <v>0</v>
      </c>
      <c r="U474" s="11">
        <v>1478.2107711640297</v>
      </c>
      <c r="V474" s="11">
        <v>0</v>
      </c>
      <c r="W474" s="11">
        <v>0</v>
      </c>
      <c r="X474" s="11">
        <v>0</v>
      </c>
      <c r="Y474" s="11">
        <v>566.26843387668214</v>
      </c>
      <c r="Z474" s="11">
        <v>743.01330624403863</v>
      </c>
      <c r="AA474" s="9" t="s">
        <v>6</v>
      </c>
      <c r="AB474" s="9" t="s">
        <v>96</v>
      </c>
      <c r="AC474" s="9" t="s">
        <v>96</v>
      </c>
      <c r="AD474" s="9" t="s">
        <v>192</v>
      </c>
      <c r="AE474" s="9" t="s">
        <v>280</v>
      </c>
      <c r="AF474" s="9" t="s">
        <v>6</v>
      </c>
      <c r="AG474" s="9" t="s">
        <v>96</v>
      </c>
      <c r="AH474" s="9" t="s">
        <v>96</v>
      </c>
      <c r="AI474" s="9" t="s">
        <v>192</v>
      </c>
      <c r="AJ474" s="9" t="s">
        <v>141</v>
      </c>
      <c r="AK474" s="12">
        <v>2.3575048172069828E-2</v>
      </c>
      <c r="AL474" s="12">
        <v>0</v>
      </c>
      <c r="AM474" s="12">
        <v>0</v>
      </c>
      <c r="AN474" s="12">
        <v>0</v>
      </c>
      <c r="AO474" s="12">
        <v>3.0157709465047301E-3</v>
      </c>
      <c r="AP474" s="12">
        <v>0.125</v>
      </c>
      <c r="AQ474" s="12">
        <v>0</v>
      </c>
      <c r="AR474" s="12">
        <v>0</v>
      </c>
      <c r="AS474" s="12">
        <v>0</v>
      </c>
      <c r="AT474" s="12">
        <v>7.4999999999999997E-3</v>
      </c>
      <c r="AU474" s="11">
        <v>3651.4163443658954</v>
      </c>
      <c r="AV474" s="11">
        <v>0</v>
      </c>
      <c r="AW474" s="11">
        <v>0</v>
      </c>
      <c r="AX474" s="11">
        <v>0</v>
      </c>
      <c r="AY474" s="11">
        <v>467.09704449203537</v>
      </c>
      <c r="AZ474" s="11">
        <v>19360.598532582502</v>
      </c>
      <c r="BA474" s="11">
        <v>0</v>
      </c>
      <c r="BB474" s="11">
        <v>0</v>
      </c>
      <c r="BC474" s="11">
        <v>0</v>
      </c>
      <c r="BD474" s="11">
        <v>1161.6359119549502</v>
      </c>
    </row>
    <row r="475" spans="1:56" x14ac:dyDescent="0.25">
      <c r="A475" s="9" t="s">
        <v>2</v>
      </c>
      <c r="B475" s="9" t="s">
        <v>57</v>
      </c>
      <c r="C475" s="9" t="s">
        <v>57</v>
      </c>
      <c r="D475" s="9" t="e">
        <f>IF(C475="United States",#REF!, "")</f>
        <v>#REF!</v>
      </c>
      <c r="E475" s="9" t="s">
        <v>115</v>
      </c>
      <c r="F475" s="9" t="s">
        <v>1298</v>
      </c>
      <c r="G475" s="9" t="s">
        <v>273</v>
      </c>
      <c r="H475" s="10" t="s">
        <v>4</v>
      </c>
      <c r="I475" s="10" t="s">
        <v>1783</v>
      </c>
      <c r="J475" s="11">
        <v>196190.53906070002</v>
      </c>
      <c r="K475" s="11">
        <v>196190.53906070002</v>
      </c>
      <c r="L475" s="11">
        <v>0</v>
      </c>
      <c r="M475" s="11">
        <v>1</v>
      </c>
      <c r="N475" s="11">
        <v>0</v>
      </c>
      <c r="O475" s="11">
        <v>2</v>
      </c>
      <c r="P475" s="11">
        <v>0</v>
      </c>
      <c r="Q475" s="11">
        <v>0</v>
      </c>
      <c r="R475" s="11">
        <v>0</v>
      </c>
      <c r="S475" s="11">
        <v>0</v>
      </c>
      <c r="T475" s="11">
        <v>0</v>
      </c>
      <c r="U475" s="11">
        <v>1872.4302838051233</v>
      </c>
      <c r="V475" s="11">
        <v>0</v>
      </c>
      <c r="W475" s="11">
        <v>0</v>
      </c>
      <c r="X475" s="11">
        <v>0</v>
      </c>
      <c r="Y475" s="11">
        <v>717.28483179611646</v>
      </c>
      <c r="Z475" s="11">
        <v>941.16525398199065</v>
      </c>
      <c r="AA475" s="9" t="s">
        <v>6</v>
      </c>
      <c r="AB475" s="9" t="s">
        <v>96</v>
      </c>
      <c r="AC475" s="9" t="s">
        <v>96</v>
      </c>
      <c r="AD475" s="9" t="s">
        <v>192</v>
      </c>
      <c r="AE475" s="9" t="s">
        <v>280</v>
      </c>
      <c r="AF475" s="9" t="s">
        <v>6</v>
      </c>
      <c r="AG475" s="9" t="s">
        <v>96</v>
      </c>
      <c r="AH475" s="9" t="s">
        <v>96</v>
      </c>
      <c r="AI475" s="9" t="s">
        <v>192</v>
      </c>
      <c r="AJ475" s="9" t="s">
        <v>141</v>
      </c>
      <c r="AK475" s="12">
        <v>2.3575048172069828E-2</v>
      </c>
      <c r="AL475" s="12">
        <v>0</v>
      </c>
      <c r="AM475" s="12">
        <v>0</v>
      </c>
      <c r="AN475" s="12">
        <v>0</v>
      </c>
      <c r="AO475" s="12">
        <v>3.0157709465047301E-3</v>
      </c>
      <c r="AP475" s="12">
        <v>0.125</v>
      </c>
      <c r="AQ475" s="12">
        <v>0</v>
      </c>
      <c r="AR475" s="12">
        <v>0</v>
      </c>
      <c r="AS475" s="12">
        <v>0</v>
      </c>
      <c r="AT475" s="12">
        <v>7.4999999999999997E-3</v>
      </c>
      <c r="AU475" s="11">
        <v>4625.2014092603504</v>
      </c>
      <c r="AV475" s="11">
        <v>0</v>
      </c>
      <c r="AW475" s="11">
        <v>0</v>
      </c>
      <c r="AX475" s="11">
        <v>0</v>
      </c>
      <c r="AY475" s="11">
        <v>591.66572767836055</v>
      </c>
      <c r="AZ475" s="11">
        <v>24523.817382587502</v>
      </c>
      <c r="BA475" s="11">
        <v>0</v>
      </c>
      <c r="BB475" s="11">
        <v>0</v>
      </c>
      <c r="BC475" s="11">
        <v>0</v>
      </c>
      <c r="BD475" s="11">
        <v>1471.42904295525</v>
      </c>
    </row>
    <row r="476" spans="1:56" x14ac:dyDescent="0.25">
      <c r="A476" s="9" t="s">
        <v>2</v>
      </c>
      <c r="B476" s="9" t="s">
        <v>57</v>
      </c>
      <c r="C476" s="9" t="s">
        <v>57</v>
      </c>
      <c r="D476" s="9" t="e">
        <f>IF(C476="United States",#REF!, "")</f>
        <v>#REF!</v>
      </c>
      <c r="E476" s="9" t="s">
        <v>115</v>
      </c>
      <c r="F476" s="9" t="s">
        <v>594</v>
      </c>
      <c r="G476" s="9" t="s">
        <v>163</v>
      </c>
      <c r="H476" s="10" t="s">
        <v>4</v>
      </c>
      <c r="I476" s="10" t="s">
        <v>1783</v>
      </c>
      <c r="J476" s="11">
        <v>174791.20580693163</v>
      </c>
      <c r="K476" s="11">
        <v>174791.2058</v>
      </c>
      <c r="L476" s="11">
        <v>0</v>
      </c>
      <c r="M476" s="11">
        <v>0</v>
      </c>
      <c r="N476" s="11">
        <v>1</v>
      </c>
      <c r="O476" s="11">
        <v>0</v>
      </c>
      <c r="P476" s="11">
        <v>0</v>
      </c>
      <c r="Q476" s="11">
        <v>0</v>
      </c>
      <c r="R476" s="11">
        <v>0</v>
      </c>
      <c r="S476" s="11">
        <v>0</v>
      </c>
      <c r="T476" s="11">
        <v>0</v>
      </c>
      <c r="U476" s="11">
        <v>1672.5759286952555</v>
      </c>
      <c r="V476" s="11">
        <v>0</v>
      </c>
      <c r="W476" s="11">
        <v>0</v>
      </c>
      <c r="X476" s="11">
        <v>0</v>
      </c>
      <c r="Y476" s="11">
        <v>302.56469684474428</v>
      </c>
      <c r="Z476" s="11">
        <v>815.72608669978808</v>
      </c>
      <c r="AA476" s="9" t="s">
        <v>6</v>
      </c>
      <c r="AB476" s="9" t="s">
        <v>96</v>
      </c>
      <c r="AC476" s="9" t="s">
        <v>96</v>
      </c>
      <c r="AD476" s="9" t="s">
        <v>192</v>
      </c>
      <c r="AE476" s="9" t="s">
        <v>275</v>
      </c>
      <c r="AF476" s="9" t="s">
        <v>6</v>
      </c>
      <c r="AG476" s="9" t="s">
        <v>96</v>
      </c>
      <c r="AH476" s="9" t="s">
        <v>96</v>
      </c>
      <c r="AI476" s="9" t="s">
        <v>192</v>
      </c>
      <c r="AJ476" s="9" t="s">
        <v>141</v>
      </c>
      <c r="AK476" s="12">
        <v>2.3575048172069828E-2</v>
      </c>
      <c r="AL476" s="12">
        <v>0</v>
      </c>
      <c r="AM476" s="12">
        <v>0</v>
      </c>
      <c r="AN476" s="12">
        <v>0</v>
      </c>
      <c r="AO476" s="12">
        <v>1.4241140580716783E-3</v>
      </c>
      <c r="AP476" s="12">
        <v>0.125</v>
      </c>
      <c r="AQ476" s="12">
        <v>0</v>
      </c>
      <c r="AR476" s="12">
        <v>0</v>
      </c>
      <c r="AS476" s="12">
        <v>0</v>
      </c>
      <c r="AT476" s="12">
        <v>7.4999999999999997E-3</v>
      </c>
      <c r="AU476" s="11">
        <v>4120.7110969525847</v>
      </c>
      <c r="AV476" s="11">
        <v>0</v>
      </c>
      <c r="AW476" s="11">
        <v>0</v>
      </c>
      <c r="AX476" s="11">
        <v>0</v>
      </c>
      <c r="AY476" s="11">
        <v>248.92261341695129</v>
      </c>
      <c r="AZ476" s="11">
        <v>21848.900725866453</v>
      </c>
      <c r="BA476" s="11">
        <v>0</v>
      </c>
      <c r="BB476" s="11">
        <v>0</v>
      </c>
      <c r="BC476" s="11">
        <v>0</v>
      </c>
      <c r="BD476" s="11">
        <v>1310.9340435519871</v>
      </c>
    </row>
    <row r="477" spans="1:56" x14ac:dyDescent="0.25">
      <c r="A477" s="9" t="s">
        <v>2</v>
      </c>
      <c r="B477" s="9" t="s">
        <v>57</v>
      </c>
      <c r="C477" s="9" t="s">
        <v>57</v>
      </c>
      <c r="D477" s="9" t="e">
        <f>IF(C477="United States",#REF!, "")</f>
        <v>#REF!</v>
      </c>
      <c r="E477" s="9" t="s">
        <v>115</v>
      </c>
      <c r="F477" s="9" t="s">
        <v>732</v>
      </c>
      <c r="G477" s="9" t="s">
        <v>163</v>
      </c>
      <c r="H477" s="10" t="s">
        <v>4</v>
      </c>
      <c r="I477" s="10" t="s">
        <v>1807</v>
      </c>
      <c r="J477" s="11">
        <v>323940.46053490002</v>
      </c>
      <c r="K477" s="11">
        <v>323940.46053489996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Q477" s="11">
        <v>0</v>
      </c>
      <c r="R477" s="11">
        <v>0</v>
      </c>
      <c r="S477" s="11">
        <v>0</v>
      </c>
      <c r="T477" s="11">
        <v>0</v>
      </c>
      <c r="U477" s="11">
        <v>2491.7858683050836</v>
      </c>
      <c r="V477" s="11">
        <v>0</v>
      </c>
      <c r="W477" s="11">
        <v>0</v>
      </c>
      <c r="X477" s="11">
        <v>20808.030043119074</v>
      </c>
      <c r="Y477" s="11">
        <v>1190.08290501428</v>
      </c>
      <c r="Z477" s="11">
        <v>2502.0383714610398</v>
      </c>
      <c r="AA477" s="9" t="s">
        <v>6</v>
      </c>
      <c r="AB477" s="9" t="s">
        <v>96</v>
      </c>
      <c r="AC477" s="9" t="s">
        <v>96</v>
      </c>
      <c r="AD477" s="9" t="s">
        <v>246</v>
      </c>
      <c r="AE477" s="9" t="s">
        <v>280</v>
      </c>
      <c r="AF477" s="9" t="s">
        <v>6</v>
      </c>
      <c r="AG477" s="9" t="s">
        <v>96</v>
      </c>
      <c r="AH477" s="9" t="s">
        <v>96</v>
      </c>
      <c r="AI477" s="9" t="s">
        <v>124</v>
      </c>
      <c r="AJ477" s="9" t="s">
        <v>141</v>
      </c>
      <c r="AK477" s="12">
        <v>2.3575048172069828E-2</v>
      </c>
      <c r="AL477" s="12">
        <v>0</v>
      </c>
      <c r="AM477" s="12">
        <v>0</v>
      </c>
      <c r="AN477" s="12">
        <v>5.3600000000000002E-2</v>
      </c>
      <c r="AO477" s="12">
        <v>3.0157709465047301E-3</v>
      </c>
      <c r="AP477" s="12">
        <v>0.125</v>
      </c>
      <c r="AQ477" s="12">
        <v>0</v>
      </c>
      <c r="AR477" s="12">
        <v>0</v>
      </c>
      <c r="AS477" s="12">
        <v>5.5E-2</v>
      </c>
      <c r="AT477" s="12">
        <v>7.4999999999999997E-3</v>
      </c>
      <c r="AU477" s="11">
        <v>7636.9119619927533</v>
      </c>
      <c r="AV477" s="11">
        <v>0</v>
      </c>
      <c r="AW477" s="11">
        <v>0</v>
      </c>
      <c r="AX477" s="11">
        <v>17363.208684670641</v>
      </c>
      <c r="AY477" s="11">
        <v>976.93022927851359</v>
      </c>
      <c r="AZ477" s="11">
        <v>40492.557566862502</v>
      </c>
      <c r="BA477" s="11">
        <v>0</v>
      </c>
      <c r="BB477" s="11">
        <v>0</v>
      </c>
      <c r="BC477" s="11">
        <v>17816.7253294195</v>
      </c>
      <c r="BD477" s="11">
        <v>2429.5534540117501</v>
      </c>
    </row>
    <row r="478" spans="1:56" x14ac:dyDescent="0.25">
      <c r="A478" s="9" t="s">
        <v>2</v>
      </c>
      <c r="B478" s="9" t="s">
        <v>57</v>
      </c>
      <c r="C478" s="9" t="s">
        <v>57</v>
      </c>
      <c r="D478" s="9" t="e">
        <f>IF(C478="United States",#REF!, "")</f>
        <v>#REF!</v>
      </c>
      <c r="E478" s="9" t="s">
        <v>115</v>
      </c>
      <c r="F478" s="9" t="s">
        <v>756</v>
      </c>
      <c r="G478" s="9" t="s">
        <v>163</v>
      </c>
      <c r="H478" s="10" t="s">
        <v>4</v>
      </c>
      <c r="I478" s="10" t="s">
        <v>1807</v>
      </c>
      <c r="J478" s="11">
        <v>161794.14156149546</v>
      </c>
      <c r="K478" s="11">
        <v>161794.1416</v>
      </c>
      <c r="L478" s="11">
        <v>0</v>
      </c>
      <c r="M478" s="11">
        <v>1</v>
      </c>
      <c r="N478" s="11">
        <v>2</v>
      </c>
      <c r="O478" s="11">
        <v>0</v>
      </c>
      <c r="P478" s="11">
        <v>0</v>
      </c>
      <c r="Q478" s="11">
        <v>0</v>
      </c>
      <c r="R478" s="11">
        <v>0</v>
      </c>
      <c r="S478" s="11">
        <v>0</v>
      </c>
      <c r="T478" s="11">
        <v>0</v>
      </c>
      <c r="U478" s="11">
        <v>1548.2071046166539</v>
      </c>
      <c r="V478" s="11">
        <v>0</v>
      </c>
      <c r="W478" s="11">
        <v>0</v>
      </c>
      <c r="X478" s="11">
        <v>0</v>
      </c>
      <c r="Y478" s="11">
        <v>280.06669546334598</v>
      </c>
      <c r="Z478" s="11">
        <v>755.07060766737618</v>
      </c>
      <c r="AA478" s="9" t="s">
        <v>6</v>
      </c>
      <c r="AB478" s="9" t="s">
        <v>96</v>
      </c>
      <c r="AC478" s="9" t="s">
        <v>96</v>
      </c>
      <c r="AD478" s="9" t="s">
        <v>192</v>
      </c>
      <c r="AE478" s="9" t="s">
        <v>275</v>
      </c>
      <c r="AF478" s="9" t="s">
        <v>6</v>
      </c>
      <c r="AG478" s="9" t="s">
        <v>96</v>
      </c>
      <c r="AH478" s="9" t="s">
        <v>96</v>
      </c>
      <c r="AI478" s="9" t="s">
        <v>192</v>
      </c>
      <c r="AJ478" s="9" t="s">
        <v>141</v>
      </c>
      <c r="AK478" s="12">
        <v>2.3575048172069828E-2</v>
      </c>
      <c r="AL478" s="12">
        <v>0</v>
      </c>
      <c r="AM478" s="12">
        <v>0</v>
      </c>
      <c r="AN478" s="12">
        <v>0</v>
      </c>
      <c r="AO478" s="12">
        <v>1.4241140580716783E-3</v>
      </c>
      <c r="AP478" s="12">
        <v>0.125</v>
      </c>
      <c r="AQ478" s="12">
        <v>0</v>
      </c>
      <c r="AR478" s="12">
        <v>0</v>
      </c>
      <c r="AS478" s="12">
        <v>0</v>
      </c>
      <c r="AT478" s="12">
        <v>7.4999999999999997E-3</v>
      </c>
      <c r="AU478" s="11">
        <v>3814.3046812709408</v>
      </c>
      <c r="AV478" s="11">
        <v>0</v>
      </c>
      <c r="AW478" s="11">
        <v>0</v>
      </c>
      <c r="AX478" s="11">
        <v>0</v>
      </c>
      <c r="AY478" s="11">
        <v>230.4133115113649</v>
      </c>
      <c r="AZ478" s="11">
        <v>20224.267695186933</v>
      </c>
      <c r="BA478" s="11">
        <v>0</v>
      </c>
      <c r="BB478" s="11">
        <v>0</v>
      </c>
      <c r="BC478" s="11">
        <v>0</v>
      </c>
      <c r="BD478" s="11">
        <v>1213.4560617112159</v>
      </c>
    </row>
    <row r="479" spans="1:56" x14ac:dyDescent="0.25">
      <c r="A479" s="9" t="s">
        <v>2</v>
      </c>
      <c r="B479" s="9" t="s">
        <v>57</v>
      </c>
      <c r="C479" s="9" t="s">
        <v>57</v>
      </c>
      <c r="D479" s="9" t="e">
        <f>IF(C479="United States",#REF!, "")</f>
        <v>#REF!</v>
      </c>
      <c r="E479" s="9" t="s">
        <v>115</v>
      </c>
      <c r="F479" s="9" t="s">
        <v>564</v>
      </c>
      <c r="G479" s="9" t="s">
        <v>163</v>
      </c>
      <c r="H479" s="10" t="s">
        <v>4</v>
      </c>
      <c r="I479" s="10" t="s">
        <v>1807</v>
      </c>
      <c r="J479" s="11">
        <v>173250.69078722622</v>
      </c>
      <c r="K479" s="11">
        <v>173250.69079999998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11">
        <v>0</v>
      </c>
      <c r="R479" s="11">
        <v>0</v>
      </c>
      <c r="S479" s="11">
        <v>0</v>
      </c>
      <c r="T479" s="11">
        <v>0</v>
      </c>
      <c r="U479" s="11">
        <v>1333.3678798417611</v>
      </c>
      <c r="V479" s="11">
        <v>0</v>
      </c>
      <c r="W479" s="11">
        <v>0</v>
      </c>
      <c r="X479" s="11">
        <v>11134.487619977303</v>
      </c>
      <c r="Y479" s="11">
        <v>300.72041214093503</v>
      </c>
      <c r="Z479" s="11">
        <v>1315.5652605345367</v>
      </c>
      <c r="AA479" s="9" t="s">
        <v>6</v>
      </c>
      <c r="AB479" s="9" t="s">
        <v>96</v>
      </c>
      <c r="AC479" s="9" t="s">
        <v>96</v>
      </c>
      <c r="AD479" s="9" t="s">
        <v>246</v>
      </c>
      <c r="AE479" s="9" t="s">
        <v>275</v>
      </c>
      <c r="AF479" s="9" t="s">
        <v>6</v>
      </c>
      <c r="AG479" s="9" t="s">
        <v>96</v>
      </c>
      <c r="AH479" s="9" t="s">
        <v>96</v>
      </c>
      <c r="AI479" s="9" t="s">
        <v>124</v>
      </c>
      <c r="AJ479" s="9" t="s">
        <v>141</v>
      </c>
      <c r="AK479" s="12">
        <v>2.3575048172069828E-2</v>
      </c>
      <c r="AL479" s="12">
        <v>0</v>
      </c>
      <c r="AM479" s="12">
        <v>0</v>
      </c>
      <c r="AN479" s="12">
        <v>5.3600000000000002E-2</v>
      </c>
      <c r="AO479" s="12">
        <v>1.4241140580716783E-3</v>
      </c>
      <c r="AP479" s="12">
        <v>0.125</v>
      </c>
      <c r="AQ479" s="12">
        <v>0</v>
      </c>
      <c r="AR479" s="12">
        <v>0</v>
      </c>
      <c r="AS479" s="12">
        <v>5.5E-2</v>
      </c>
      <c r="AT479" s="12">
        <v>7.4999999999999997E-3</v>
      </c>
      <c r="AU479" s="11">
        <v>4084.3933811532324</v>
      </c>
      <c r="AV479" s="11">
        <v>0</v>
      </c>
      <c r="AW479" s="11">
        <v>0</v>
      </c>
      <c r="AX479" s="11">
        <v>9286.2370261953256</v>
      </c>
      <c r="AY479" s="11">
        <v>246.72874432071828</v>
      </c>
      <c r="AZ479" s="11">
        <v>21656.336348403278</v>
      </c>
      <c r="BA479" s="11">
        <v>0</v>
      </c>
      <c r="BB479" s="11">
        <v>0</v>
      </c>
      <c r="BC479" s="11">
        <v>9528.7879932974429</v>
      </c>
      <c r="BD479" s="11">
        <v>1299.3801809041965</v>
      </c>
    </row>
    <row r="480" spans="1:56" x14ac:dyDescent="0.25">
      <c r="A480" s="9" t="s">
        <v>2</v>
      </c>
      <c r="B480" s="9" t="s">
        <v>57</v>
      </c>
      <c r="C480" s="9" t="s">
        <v>57</v>
      </c>
      <c r="D480" s="9" t="e">
        <f>IF(C480="United States",#REF!, "")</f>
        <v>#REF!</v>
      </c>
      <c r="E480" s="9" t="s">
        <v>115</v>
      </c>
      <c r="F480" s="9" t="s">
        <v>404</v>
      </c>
      <c r="G480" s="9" t="s">
        <v>163</v>
      </c>
      <c r="H480" s="10" t="s">
        <v>4</v>
      </c>
      <c r="I480" s="10" t="s">
        <v>1807</v>
      </c>
      <c r="J480" s="11">
        <v>167596.04152082</v>
      </c>
      <c r="K480" s="11">
        <v>167596.04152082</v>
      </c>
      <c r="L480" s="11">
        <v>0</v>
      </c>
      <c r="M480" s="11">
        <v>0</v>
      </c>
      <c r="N480" s="11">
        <v>0</v>
      </c>
      <c r="O480" s="11">
        <v>0</v>
      </c>
      <c r="P480" s="11">
        <v>0</v>
      </c>
      <c r="Q480" s="11">
        <v>0</v>
      </c>
      <c r="R480" s="11">
        <v>0</v>
      </c>
      <c r="S480" s="11">
        <v>0</v>
      </c>
      <c r="T480" s="11">
        <v>0</v>
      </c>
      <c r="U480" s="11">
        <v>1603.7254477955785</v>
      </c>
      <c r="V480" s="11">
        <v>0</v>
      </c>
      <c r="W480" s="11">
        <v>0</v>
      </c>
      <c r="X480" s="11">
        <v>0</v>
      </c>
      <c r="Y480" s="11">
        <v>290.1098213896874</v>
      </c>
      <c r="Z480" s="11">
        <v>782.14726233185434</v>
      </c>
      <c r="AA480" s="9" t="s">
        <v>6</v>
      </c>
      <c r="AB480" s="9" t="s">
        <v>96</v>
      </c>
      <c r="AC480" s="9" t="s">
        <v>96</v>
      </c>
      <c r="AD480" s="9" t="s">
        <v>192</v>
      </c>
      <c r="AE480" s="9" t="s">
        <v>275</v>
      </c>
      <c r="AF480" s="9" t="s">
        <v>6</v>
      </c>
      <c r="AG480" s="9" t="s">
        <v>96</v>
      </c>
      <c r="AH480" s="9" t="s">
        <v>96</v>
      </c>
      <c r="AI480" s="9" t="s">
        <v>192</v>
      </c>
      <c r="AJ480" s="9" t="s">
        <v>141</v>
      </c>
      <c r="AK480" s="12">
        <v>2.3575048172069828E-2</v>
      </c>
      <c r="AL480" s="12">
        <v>0</v>
      </c>
      <c r="AM480" s="12">
        <v>0</v>
      </c>
      <c r="AN480" s="12">
        <v>0</v>
      </c>
      <c r="AO480" s="12">
        <v>1.4241140580716783E-3</v>
      </c>
      <c r="AP480" s="12">
        <v>0.125</v>
      </c>
      <c r="AQ480" s="12">
        <v>0</v>
      </c>
      <c r="AR480" s="12">
        <v>0</v>
      </c>
      <c r="AS480" s="12">
        <v>0</v>
      </c>
      <c r="AT480" s="12">
        <v>7.4999999999999997E-3</v>
      </c>
      <c r="AU480" s="11">
        <v>3951.0847523015464</v>
      </c>
      <c r="AV480" s="11">
        <v>0</v>
      </c>
      <c r="AW480" s="11">
        <v>0</v>
      </c>
      <c r="AX480" s="11">
        <v>0</v>
      </c>
      <c r="AY480" s="11">
        <v>238.67587880696445</v>
      </c>
      <c r="AZ480" s="11">
        <v>20949.5051901025</v>
      </c>
      <c r="BA480" s="11">
        <v>0</v>
      </c>
      <c r="BB480" s="11">
        <v>0</v>
      </c>
      <c r="BC480" s="11">
        <v>0</v>
      </c>
      <c r="BD480" s="11">
        <v>1256.9703114061499</v>
      </c>
    </row>
    <row r="481" spans="1:56" x14ac:dyDescent="0.25">
      <c r="A481" s="9" t="s">
        <v>2</v>
      </c>
      <c r="B481" s="9" t="s">
        <v>57</v>
      </c>
      <c r="C481" s="9" t="s">
        <v>57</v>
      </c>
      <c r="D481" s="9" t="e">
        <f>IF(C481="United States",#REF!, "")</f>
        <v>#REF!</v>
      </c>
      <c r="E481" s="9" t="s">
        <v>115</v>
      </c>
      <c r="F481" s="9" t="s">
        <v>1202</v>
      </c>
      <c r="G481" s="9" t="s">
        <v>273</v>
      </c>
      <c r="H481" s="10" t="s">
        <v>4</v>
      </c>
      <c r="I481" s="10" t="s">
        <v>1807</v>
      </c>
      <c r="J481" s="11">
        <v>129980.66336573999</v>
      </c>
      <c r="K481" s="11">
        <v>129980.66336573999</v>
      </c>
      <c r="L481" s="11">
        <v>0</v>
      </c>
      <c r="M481" s="11">
        <v>0</v>
      </c>
      <c r="N481" s="11">
        <v>0</v>
      </c>
      <c r="O481" s="11">
        <v>0</v>
      </c>
      <c r="P481" s="11">
        <v>0</v>
      </c>
      <c r="Q481" s="11">
        <v>0</v>
      </c>
      <c r="R481" s="11">
        <v>1</v>
      </c>
      <c r="S481" s="11">
        <v>0</v>
      </c>
      <c r="T481" s="11">
        <v>0</v>
      </c>
      <c r="U481" s="11">
        <v>1243.784135170592</v>
      </c>
      <c r="V481" s="11">
        <v>0</v>
      </c>
      <c r="W481" s="11">
        <v>0</v>
      </c>
      <c r="X481" s="11">
        <v>0</v>
      </c>
      <c r="Y481" s="11">
        <v>224.99736086226989</v>
      </c>
      <c r="Z481" s="11">
        <v>606.60155863503724</v>
      </c>
      <c r="AA481" s="9" t="s">
        <v>6</v>
      </c>
      <c r="AB481" s="9" t="s">
        <v>96</v>
      </c>
      <c r="AC481" s="9" t="s">
        <v>96</v>
      </c>
      <c r="AD481" s="9" t="s">
        <v>192</v>
      </c>
      <c r="AE481" s="9" t="s">
        <v>275</v>
      </c>
      <c r="AF481" s="9" t="s">
        <v>6</v>
      </c>
      <c r="AG481" s="9" t="s">
        <v>96</v>
      </c>
      <c r="AH481" s="9" t="s">
        <v>96</v>
      </c>
      <c r="AI481" s="9" t="s">
        <v>192</v>
      </c>
      <c r="AJ481" s="9" t="s">
        <v>141</v>
      </c>
      <c r="AK481" s="12">
        <v>2.3575048172069828E-2</v>
      </c>
      <c r="AL481" s="12">
        <v>0</v>
      </c>
      <c r="AM481" s="12">
        <v>0</v>
      </c>
      <c r="AN481" s="12">
        <v>0</v>
      </c>
      <c r="AO481" s="12">
        <v>1.4241140580716783E-3</v>
      </c>
      <c r="AP481" s="12">
        <v>0.125</v>
      </c>
      <c r="AQ481" s="12">
        <v>0</v>
      </c>
      <c r="AR481" s="12">
        <v>0</v>
      </c>
      <c r="AS481" s="12">
        <v>0</v>
      </c>
      <c r="AT481" s="12">
        <v>7.4999999999999997E-3</v>
      </c>
      <c r="AU481" s="11">
        <v>3064.3004002849125</v>
      </c>
      <c r="AV481" s="11">
        <v>0</v>
      </c>
      <c r="AW481" s="11">
        <v>0</v>
      </c>
      <c r="AX481" s="11">
        <v>0</v>
      </c>
      <c r="AY481" s="11">
        <v>185.10728997663273</v>
      </c>
      <c r="AZ481" s="11">
        <v>16247.582920717499</v>
      </c>
      <c r="BA481" s="11">
        <v>0</v>
      </c>
      <c r="BB481" s="11">
        <v>0</v>
      </c>
      <c r="BC481" s="11">
        <v>0</v>
      </c>
      <c r="BD481" s="11">
        <v>974.85497524304992</v>
      </c>
    </row>
    <row r="482" spans="1:56" x14ac:dyDescent="0.25">
      <c r="A482" s="9" t="s">
        <v>2</v>
      </c>
      <c r="B482" s="9" t="s">
        <v>57</v>
      </c>
      <c r="C482" s="9" t="s">
        <v>57</v>
      </c>
      <c r="D482" s="9" t="e">
        <f>IF(C482="United States",#REF!, "")</f>
        <v>#REF!</v>
      </c>
      <c r="E482" s="9" t="s">
        <v>115</v>
      </c>
      <c r="F482" s="9" t="s">
        <v>592</v>
      </c>
      <c r="G482" s="9" t="s">
        <v>163</v>
      </c>
      <c r="H482" s="10" t="s">
        <v>4</v>
      </c>
      <c r="I482" s="10" t="s">
        <v>1807</v>
      </c>
      <c r="J482" s="11">
        <v>164682.09930254001</v>
      </c>
      <c r="K482" s="11">
        <v>164682.09930254001</v>
      </c>
      <c r="L482" s="11">
        <v>0</v>
      </c>
      <c r="M482" s="11">
        <v>1</v>
      </c>
      <c r="N482" s="11">
        <v>0</v>
      </c>
      <c r="O482" s="11">
        <v>0</v>
      </c>
      <c r="P482" s="11">
        <v>0</v>
      </c>
      <c r="Q482" s="11">
        <v>0</v>
      </c>
      <c r="R482" s="11">
        <v>0</v>
      </c>
      <c r="S482" s="11">
        <v>0</v>
      </c>
      <c r="T482" s="11">
        <v>0</v>
      </c>
      <c r="U482" s="11">
        <v>1265.356730174748</v>
      </c>
      <c r="V482" s="11">
        <v>4124.7342762839189</v>
      </c>
      <c r="W482" s="11">
        <v>0</v>
      </c>
      <c r="X482" s="11">
        <v>0</v>
      </c>
      <c r="Y482" s="11">
        <v>604.33740815378962</v>
      </c>
      <c r="Z482" s="11">
        <v>969.20026538325328</v>
      </c>
      <c r="AA482" s="9" t="s">
        <v>6</v>
      </c>
      <c r="AB482" s="9" t="s">
        <v>84</v>
      </c>
      <c r="AC482" s="9" t="s">
        <v>96</v>
      </c>
      <c r="AD482" s="9" t="s">
        <v>192</v>
      </c>
      <c r="AE482" s="9" t="s">
        <v>280</v>
      </c>
      <c r="AF482" s="9" t="s">
        <v>6</v>
      </c>
      <c r="AG482" s="9" t="s">
        <v>96</v>
      </c>
      <c r="AH482" s="9" t="s">
        <v>96</v>
      </c>
      <c r="AI482" s="9" t="s">
        <v>192</v>
      </c>
      <c r="AJ482" s="9" t="s">
        <v>141</v>
      </c>
      <c r="AK482" s="12">
        <v>2.3575048172069828E-2</v>
      </c>
      <c r="AL482" s="12">
        <v>2.5100000000000004E-2</v>
      </c>
      <c r="AM482" s="12">
        <v>0</v>
      </c>
      <c r="AN482" s="12">
        <v>0</v>
      </c>
      <c r="AO482" s="12">
        <v>3.0157709465047301E-3</v>
      </c>
      <c r="AP482" s="12">
        <v>0.125</v>
      </c>
      <c r="AQ482" s="12">
        <v>0</v>
      </c>
      <c r="AR482" s="12">
        <v>0</v>
      </c>
      <c r="AS482" s="12">
        <v>0</v>
      </c>
      <c r="AT482" s="12">
        <v>7.4999999999999997E-3</v>
      </c>
      <c r="AU482" s="11">
        <v>3882.3884241349679</v>
      </c>
      <c r="AV482" s="11">
        <v>4133.5206924937547</v>
      </c>
      <c r="AW482" s="11">
        <v>0</v>
      </c>
      <c r="AX482" s="11">
        <v>0</v>
      </c>
      <c r="AY482" s="11">
        <v>496.64349048600707</v>
      </c>
      <c r="AZ482" s="11">
        <v>20585.262412817501</v>
      </c>
      <c r="BA482" s="11">
        <v>0</v>
      </c>
      <c r="BB482" s="11">
        <v>0</v>
      </c>
      <c r="BC482" s="11">
        <v>0</v>
      </c>
      <c r="BD482" s="11">
        <v>1235.11574476905</v>
      </c>
    </row>
    <row r="483" spans="1:56" x14ac:dyDescent="0.25">
      <c r="A483" s="9" t="s">
        <v>2</v>
      </c>
      <c r="B483" s="9" t="s">
        <v>57</v>
      </c>
      <c r="C483" s="9" t="s">
        <v>57</v>
      </c>
      <c r="D483" s="9" t="e">
        <f>IF(C483="United States",#REF!, "")</f>
        <v>#REF!</v>
      </c>
      <c r="E483" s="9" t="s">
        <v>115</v>
      </c>
      <c r="F483" s="9" t="s">
        <v>590</v>
      </c>
      <c r="G483" s="9" t="s">
        <v>163</v>
      </c>
      <c r="H483" s="10" t="s">
        <v>4</v>
      </c>
      <c r="I483" s="10" t="s">
        <v>1783</v>
      </c>
      <c r="J483" s="11">
        <v>178581.5203839</v>
      </c>
      <c r="K483" s="11">
        <v>178581.5203839</v>
      </c>
      <c r="L483" s="11">
        <v>0</v>
      </c>
      <c r="M483" s="11">
        <v>0</v>
      </c>
      <c r="N483" s="11">
        <v>0</v>
      </c>
      <c r="O483" s="11">
        <v>0</v>
      </c>
      <c r="P483" s="11">
        <v>0</v>
      </c>
      <c r="Q483" s="11">
        <v>0</v>
      </c>
      <c r="R483" s="11">
        <v>0</v>
      </c>
      <c r="S483" s="11">
        <v>0</v>
      </c>
      <c r="T483" s="11">
        <v>0</v>
      </c>
      <c r="U483" s="11">
        <v>1372.1547737102571</v>
      </c>
      <c r="V483" s="11">
        <v>4472.86815845811</v>
      </c>
      <c r="W483" s="11">
        <v>0</v>
      </c>
      <c r="X483" s="11">
        <v>0</v>
      </c>
      <c r="Y483" s="11">
        <v>655.34440980559395</v>
      </c>
      <c r="Z483" s="11">
        <v>1051.0022502849579</v>
      </c>
      <c r="AA483" s="9" t="s">
        <v>6</v>
      </c>
      <c r="AB483" s="9" t="s">
        <v>84</v>
      </c>
      <c r="AC483" s="9" t="s">
        <v>96</v>
      </c>
      <c r="AD483" s="9" t="s">
        <v>192</v>
      </c>
      <c r="AE483" s="9" t="s">
        <v>280</v>
      </c>
      <c r="AF483" s="9" t="s">
        <v>6</v>
      </c>
      <c r="AG483" s="9" t="s">
        <v>96</v>
      </c>
      <c r="AH483" s="9" t="s">
        <v>96</v>
      </c>
      <c r="AI483" s="9" t="s">
        <v>192</v>
      </c>
      <c r="AJ483" s="9" t="s">
        <v>141</v>
      </c>
      <c r="AK483" s="12">
        <v>2.3575048172069828E-2</v>
      </c>
      <c r="AL483" s="12">
        <v>2.5100000000000004E-2</v>
      </c>
      <c r="AM483" s="12">
        <v>0</v>
      </c>
      <c r="AN483" s="12">
        <v>0</v>
      </c>
      <c r="AO483" s="12">
        <v>3.0157709465047301E-3</v>
      </c>
      <c r="AP483" s="12">
        <v>0.125</v>
      </c>
      <c r="AQ483" s="12">
        <v>0</v>
      </c>
      <c r="AR483" s="12">
        <v>0</v>
      </c>
      <c r="AS483" s="12">
        <v>0</v>
      </c>
      <c r="AT483" s="12">
        <v>7.4999999999999997E-3</v>
      </c>
      <c r="AU483" s="11">
        <v>4210.0679456919124</v>
      </c>
      <c r="AV483" s="11">
        <v>4482.3961616358911</v>
      </c>
      <c r="AW483" s="11">
        <v>0</v>
      </c>
      <c r="AX483" s="11">
        <v>0</v>
      </c>
      <c r="AY483" s="11">
        <v>538.56096075640789</v>
      </c>
      <c r="AZ483" s="11">
        <v>22322.6900479875</v>
      </c>
      <c r="BA483" s="11">
        <v>0</v>
      </c>
      <c r="BB483" s="11">
        <v>0</v>
      </c>
      <c r="BC483" s="11">
        <v>0</v>
      </c>
      <c r="BD483" s="11">
        <v>1339.3614028792499</v>
      </c>
    </row>
    <row r="484" spans="1:56" x14ac:dyDescent="0.25">
      <c r="A484" s="9" t="s">
        <v>2</v>
      </c>
      <c r="B484" s="9" t="s">
        <v>57</v>
      </c>
      <c r="C484" s="9" t="s">
        <v>57</v>
      </c>
      <c r="D484" s="9" t="e">
        <f>IF(C484="United States",#REF!, "")</f>
        <v>#REF!</v>
      </c>
      <c r="E484" s="9" t="s">
        <v>82</v>
      </c>
      <c r="F484" s="9" t="s">
        <v>1018</v>
      </c>
      <c r="G484" s="9" t="s">
        <v>230</v>
      </c>
      <c r="H484" s="10" t="s">
        <v>4</v>
      </c>
      <c r="I484" s="10" t="s">
        <v>1807</v>
      </c>
      <c r="J484" s="11">
        <v>585158.03495999996</v>
      </c>
      <c r="K484" s="11">
        <v>585158.03495999996</v>
      </c>
      <c r="L484" s="11">
        <v>0</v>
      </c>
      <c r="M484" s="11">
        <v>0</v>
      </c>
      <c r="N484" s="11">
        <v>0</v>
      </c>
      <c r="O484" s="11">
        <v>0</v>
      </c>
      <c r="P484" s="11">
        <v>0</v>
      </c>
      <c r="Q484" s="11">
        <v>0</v>
      </c>
      <c r="R484" s="11">
        <v>0</v>
      </c>
      <c r="S484" s="11">
        <v>0</v>
      </c>
      <c r="T484" s="11">
        <v>0</v>
      </c>
      <c r="U484" s="11">
        <v>4496.1392943637684</v>
      </c>
      <c r="V484" s="11">
        <v>14656.24627123774</v>
      </c>
      <c r="W484" s="11">
        <v>0</v>
      </c>
      <c r="X484" s="11">
        <v>0</v>
      </c>
      <c r="Y484" s="11">
        <v>2147.3669069424882</v>
      </c>
      <c r="Z484" s="11">
        <v>3443.8188799893906</v>
      </c>
      <c r="AA484" s="9" t="s">
        <v>6</v>
      </c>
      <c r="AB484" s="9" t="s">
        <v>84</v>
      </c>
      <c r="AC484" s="9" t="s">
        <v>96</v>
      </c>
      <c r="AD484" s="9" t="s">
        <v>192</v>
      </c>
      <c r="AE484" s="9" t="s">
        <v>280</v>
      </c>
      <c r="AF484" s="9" t="s">
        <v>6</v>
      </c>
      <c r="AG484" s="9" t="s">
        <v>96</v>
      </c>
      <c r="AH484" s="9" t="s">
        <v>96</v>
      </c>
      <c r="AI484" s="9" t="s">
        <v>192</v>
      </c>
      <c r="AJ484" s="9" t="s">
        <v>141</v>
      </c>
      <c r="AK484" s="12">
        <v>2.3575048172069828E-2</v>
      </c>
      <c r="AL484" s="12">
        <v>2.5100000000000004E-2</v>
      </c>
      <c r="AM484" s="12">
        <v>0</v>
      </c>
      <c r="AN484" s="12">
        <v>0</v>
      </c>
      <c r="AO484" s="12">
        <v>3.0157709465047301E-3</v>
      </c>
      <c r="AP484" s="12">
        <v>0.125</v>
      </c>
      <c r="AQ484" s="12">
        <v>0</v>
      </c>
      <c r="AR484" s="12">
        <v>0</v>
      </c>
      <c r="AS484" s="12">
        <v>0</v>
      </c>
      <c r="AT484" s="12">
        <v>7.4999999999999997E-3</v>
      </c>
      <c r="AU484" s="11">
        <v>13795.12886245572</v>
      </c>
      <c r="AV484" s="11">
        <v>14687.466677496002</v>
      </c>
      <c r="AW484" s="11">
        <v>0</v>
      </c>
      <c r="AX484" s="11">
        <v>0</v>
      </c>
      <c r="AY484" s="11">
        <v>1764.702600946167</v>
      </c>
      <c r="AZ484" s="11">
        <v>73144.754369999995</v>
      </c>
      <c r="BA484" s="11">
        <v>0</v>
      </c>
      <c r="BB484" s="11">
        <v>0</v>
      </c>
      <c r="BC484" s="11">
        <v>0</v>
      </c>
      <c r="BD484" s="11">
        <v>4388.6852621999997</v>
      </c>
    </row>
    <row r="485" spans="1:56" x14ac:dyDescent="0.25">
      <c r="A485" s="9" t="s">
        <v>2</v>
      </c>
      <c r="B485" s="9" t="s">
        <v>57</v>
      </c>
      <c r="C485" s="9" t="s">
        <v>57</v>
      </c>
      <c r="D485" s="9" t="e">
        <f>IF(C485="United States",#REF!, "")</f>
        <v>#REF!</v>
      </c>
      <c r="E485" s="9" t="s">
        <v>115</v>
      </c>
      <c r="F485" s="9" t="s">
        <v>1278</v>
      </c>
      <c r="G485" s="9" t="s">
        <v>273</v>
      </c>
      <c r="H485" s="10" t="s">
        <v>4</v>
      </c>
      <c r="I485" s="10" t="s">
        <v>1783</v>
      </c>
      <c r="J485" s="11">
        <v>222295.75133172001</v>
      </c>
      <c r="K485" s="11">
        <v>222295.75133172001</v>
      </c>
      <c r="L485" s="11">
        <v>0</v>
      </c>
      <c r="M485" s="11">
        <v>0</v>
      </c>
      <c r="N485" s="11">
        <v>0</v>
      </c>
      <c r="O485" s="11">
        <v>0</v>
      </c>
      <c r="P485" s="11">
        <v>0</v>
      </c>
      <c r="Q485" s="11">
        <v>0</v>
      </c>
      <c r="R485" s="11">
        <v>0</v>
      </c>
      <c r="S485" s="11">
        <v>0</v>
      </c>
      <c r="T485" s="11">
        <v>0</v>
      </c>
      <c r="U485" s="11">
        <v>1708.0388592818094</v>
      </c>
      <c r="V485" s="11">
        <v>5567.7630348017428</v>
      </c>
      <c r="W485" s="11">
        <v>0</v>
      </c>
      <c r="X485" s="11">
        <v>0</v>
      </c>
      <c r="Y485" s="11">
        <v>815.76345439105637</v>
      </c>
      <c r="Z485" s="11">
        <v>1308.2727393975465</v>
      </c>
      <c r="AA485" s="9" t="s">
        <v>6</v>
      </c>
      <c r="AB485" s="9" t="s">
        <v>84</v>
      </c>
      <c r="AC485" s="9" t="s">
        <v>96</v>
      </c>
      <c r="AD485" s="9" t="s">
        <v>192</v>
      </c>
      <c r="AE485" s="9" t="s">
        <v>280</v>
      </c>
      <c r="AF485" s="9" t="s">
        <v>6</v>
      </c>
      <c r="AG485" s="9" t="s">
        <v>96</v>
      </c>
      <c r="AH485" s="9" t="s">
        <v>96</v>
      </c>
      <c r="AI485" s="9" t="s">
        <v>192</v>
      </c>
      <c r="AJ485" s="9" t="s">
        <v>141</v>
      </c>
      <c r="AK485" s="12">
        <v>2.3575048172069828E-2</v>
      </c>
      <c r="AL485" s="12">
        <v>2.5100000000000004E-2</v>
      </c>
      <c r="AM485" s="12">
        <v>0</v>
      </c>
      <c r="AN485" s="12">
        <v>0</v>
      </c>
      <c r="AO485" s="12">
        <v>3.0157709465047301E-3</v>
      </c>
      <c r="AP485" s="12">
        <v>0.125</v>
      </c>
      <c r="AQ485" s="12">
        <v>0</v>
      </c>
      <c r="AR485" s="12">
        <v>0</v>
      </c>
      <c r="AS485" s="12">
        <v>0</v>
      </c>
      <c r="AT485" s="12">
        <v>7.4999999999999997E-3</v>
      </c>
      <c r="AU485" s="11">
        <v>5240.6330460917552</v>
      </c>
      <c r="AV485" s="11">
        <v>5579.6233584261727</v>
      </c>
      <c r="AW485" s="11">
        <v>0</v>
      </c>
      <c r="AX485" s="11">
        <v>0</v>
      </c>
      <c r="AY485" s="11">
        <v>670.3930683976414</v>
      </c>
      <c r="AZ485" s="11">
        <v>27786.968916465001</v>
      </c>
      <c r="BA485" s="11">
        <v>0</v>
      </c>
      <c r="BB485" s="11">
        <v>0</v>
      </c>
      <c r="BC485" s="11">
        <v>0</v>
      </c>
      <c r="BD485" s="11">
        <v>1667.2181349878999</v>
      </c>
    </row>
    <row r="486" spans="1:56" x14ac:dyDescent="0.25">
      <c r="A486" s="9" t="s">
        <v>2</v>
      </c>
      <c r="B486" s="9" t="s">
        <v>57</v>
      </c>
      <c r="C486" s="9" t="s">
        <v>57</v>
      </c>
      <c r="D486" s="9" t="e">
        <f>IF(C486="United States",#REF!, "")</f>
        <v>#REF!</v>
      </c>
      <c r="E486" s="9" t="s">
        <v>115</v>
      </c>
      <c r="F486" s="9" t="s">
        <v>1314</v>
      </c>
      <c r="G486" s="9" t="s">
        <v>273</v>
      </c>
      <c r="H486" s="10" t="s">
        <v>4</v>
      </c>
      <c r="I486" s="10" t="s">
        <v>1783</v>
      </c>
      <c r="J486" s="11">
        <v>126794.39623234</v>
      </c>
      <c r="K486" s="11">
        <v>126794.39623234</v>
      </c>
      <c r="L486" s="11">
        <v>0</v>
      </c>
      <c r="M486" s="11">
        <v>0</v>
      </c>
      <c r="N486" s="11">
        <v>0</v>
      </c>
      <c r="O486" s="11">
        <v>0</v>
      </c>
      <c r="P486" s="11">
        <v>0</v>
      </c>
      <c r="Q486" s="11">
        <v>0</v>
      </c>
      <c r="R486" s="11">
        <v>0</v>
      </c>
      <c r="S486" s="11">
        <v>0</v>
      </c>
      <c r="T486" s="11">
        <v>0</v>
      </c>
      <c r="U486" s="11">
        <v>975.28176933416194</v>
      </c>
      <c r="V486" s="11">
        <v>3179.1652480892803</v>
      </c>
      <c r="W486" s="11">
        <v>0</v>
      </c>
      <c r="X486" s="11">
        <v>0</v>
      </c>
      <c r="Y486" s="11">
        <v>219.95965259228802</v>
      </c>
      <c r="Z486" s="11">
        <v>729.69414265334308</v>
      </c>
      <c r="AA486" s="9" t="s">
        <v>6</v>
      </c>
      <c r="AB486" s="9" t="s">
        <v>84</v>
      </c>
      <c r="AC486" s="9" t="s">
        <v>96</v>
      </c>
      <c r="AD486" s="9" t="s">
        <v>192</v>
      </c>
      <c r="AE486" s="9" t="s">
        <v>275</v>
      </c>
      <c r="AF486" s="9" t="s">
        <v>6</v>
      </c>
      <c r="AG486" s="9" t="s">
        <v>96</v>
      </c>
      <c r="AH486" s="9" t="s">
        <v>96</v>
      </c>
      <c r="AI486" s="9" t="s">
        <v>192</v>
      </c>
      <c r="AJ486" s="9" t="s">
        <v>141</v>
      </c>
      <c r="AK486" s="12">
        <v>2.3575048172069828E-2</v>
      </c>
      <c r="AL486" s="12">
        <v>2.5100000000000004E-2</v>
      </c>
      <c r="AM486" s="12">
        <v>0</v>
      </c>
      <c r="AN486" s="12">
        <v>0</v>
      </c>
      <c r="AO486" s="12">
        <v>1.4241140580716783E-3</v>
      </c>
      <c r="AP486" s="12">
        <v>0.125</v>
      </c>
      <c r="AQ486" s="12">
        <v>0</v>
      </c>
      <c r="AR486" s="12">
        <v>0</v>
      </c>
      <c r="AS486" s="12">
        <v>0</v>
      </c>
      <c r="AT486" s="12">
        <v>7.4999999999999997E-3</v>
      </c>
      <c r="AU486" s="11">
        <v>2989.1839991259249</v>
      </c>
      <c r="AV486" s="11">
        <v>3182.5393454317345</v>
      </c>
      <c r="AW486" s="11">
        <v>0</v>
      </c>
      <c r="AX486" s="11">
        <v>0</v>
      </c>
      <c r="AY486" s="11">
        <v>180.56968215918604</v>
      </c>
      <c r="AZ486" s="11">
        <v>15849.299529042501</v>
      </c>
      <c r="BA486" s="11">
        <v>0</v>
      </c>
      <c r="BB486" s="11">
        <v>0</v>
      </c>
      <c r="BC486" s="11">
        <v>0</v>
      </c>
      <c r="BD486" s="11">
        <v>950.95797174254994</v>
      </c>
    </row>
    <row r="487" spans="1:56" x14ac:dyDescent="0.25">
      <c r="A487" s="9" t="s">
        <v>2</v>
      </c>
      <c r="B487" s="9" t="s">
        <v>57</v>
      </c>
      <c r="C487" s="9" t="s">
        <v>57</v>
      </c>
      <c r="D487" s="9" t="e">
        <f>IF(C487="United States",#REF!, "")</f>
        <v>#REF!</v>
      </c>
      <c r="E487" s="9" t="s">
        <v>115</v>
      </c>
      <c r="F487" s="9" t="s">
        <v>750</v>
      </c>
      <c r="G487" s="9" t="s">
        <v>163</v>
      </c>
      <c r="H487" s="10" t="s">
        <v>4</v>
      </c>
      <c r="I487" s="10" t="s">
        <v>1807</v>
      </c>
      <c r="J487" s="11">
        <v>161558.0457190412</v>
      </c>
      <c r="K487" s="11">
        <v>161558.04570000002</v>
      </c>
      <c r="L487" s="11">
        <v>0</v>
      </c>
      <c r="M487" s="11">
        <v>0</v>
      </c>
      <c r="N487" s="11">
        <v>0</v>
      </c>
      <c r="O487" s="11">
        <v>0</v>
      </c>
      <c r="P487" s="11">
        <v>0</v>
      </c>
      <c r="Q487" s="11">
        <v>0</v>
      </c>
      <c r="R487" s="11">
        <v>0</v>
      </c>
      <c r="S487" s="11">
        <v>0</v>
      </c>
      <c r="T487" s="11">
        <v>0</v>
      </c>
      <c r="U487" s="11">
        <v>1541.899924478309</v>
      </c>
      <c r="V487" s="11">
        <v>0</v>
      </c>
      <c r="W487" s="11">
        <v>0</v>
      </c>
      <c r="X487" s="11">
        <v>0</v>
      </c>
      <c r="Y487" s="11">
        <v>590.66627876169071</v>
      </c>
      <c r="Z487" s="11">
        <v>775.02625683204042</v>
      </c>
      <c r="AA487" s="9" t="s">
        <v>6</v>
      </c>
      <c r="AB487" s="9" t="s">
        <v>96</v>
      </c>
      <c r="AC487" s="9" t="s">
        <v>96</v>
      </c>
      <c r="AD487" s="9" t="s">
        <v>192</v>
      </c>
      <c r="AE487" s="9" t="s">
        <v>280</v>
      </c>
      <c r="AF487" s="9" t="s">
        <v>6</v>
      </c>
      <c r="AG487" s="9" t="s">
        <v>96</v>
      </c>
      <c r="AH487" s="9" t="s">
        <v>96</v>
      </c>
      <c r="AI487" s="9" t="s">
        <v>192</v>
      </c>
      <c r="AJ487" s="9" t="s">
        <v>141</v>
      </c>
      <c r="AK487" s="12">
        <v>2.3575048172069828E-2</v>
      </c>
      <c r="AL487" s="12">
        <v>0</v>
      </c>
      <c r="AM487" s="12">
        <v>0</v>
      </c>
      <c r="AN487" s="12">
        <v>0</v>
      </c>
      <c r="AO487" s="12">
        <v>3.0157709465047301E-3</v>
      </c>
      <c r="AP487" s="12">
        <v>0.125</v>
      </c>
      <c r="AQ487" s="12">
        <v>0</v>
      </c>
      <c r="AR487" s="12">
        <v>0</v>
      </c>
      <c r="AS487" s="12">
        <v>0</v>
      </c>
      <c r="AT487" s="12">
        <v>7.4999999999999997E-3</v>
      </c>
      <c r="AU487" s="11">
        <v>3808.7387104118561</v>
      </c>
      <c r="AV487" s="11">
        <v>0</v>
      </c>
      <c r="AW487" s="11">
        <v>0</v>
      </c>
      <c r="AX487" s="11">
        <v>0</v>
      </c>
      <c r="AY487" s="11">
        <v>487.22206045356734</v>
      </c>
      <c r="AZ487" s="11">
        <v>20194.75571488015</v>
      </c>
      <c r="BA487" s="11">
        <v>0</v>
      </c>
      <c r="BB487" s="11">
        <v>0</v>
      </c>
      <c r="BC487" s="11">
        <v>0</v>
      </c>
      <c r="BD487" s="11">
        <v>1211.6853428928089</v>
      </c>
    </row>
    <row r="488" spans="1:56" x14ac:dyDescent="0.25">
      <c r="A488" s="9" t="s">
        <v>2</v>
      </c>
      <c r="B488" s="9" t="s">
        <v>57</v>
      </c>
      <c r="C488" s="9" t="s">
        <v>57</v>
      </c>
      <c r="D488" s="9" t="e">
        <f>IF(C488="United States",#REF!, "")</f>
        <v>#REF!</v>
      </c>
      <c r="E488" s="9" t="s">
        <v>115</v>
      </c>
      <c r="F488" s="9" t="s">
        <v>856</v>
      </c>
      <c r="G488" s="9" t="s">
        <v>186</v>
      </c>
      <c r="H488" s="10" t="s">
        <v>4</v>
      </c>
      <c r="I488" s="10" t="s">
        <v>1807</v>
      </c>
      <c r="J488" s="11">
        <v>162676.6763809</v>
      </c>
      <c r="K488" s="11">
        <v>162676.6763809</v>
      </c>
      <c r="L488" s="11">
        <v>0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>
        <v>0</v>
      </c>
      <c r="U488" s="11">
        <v>1552.5760660157084</v>
      </c>
      <c r="V488" s="11">
        <v>0</v>
      </c>
      <c r="W488" s="11">
        <v>0</v>
      </c>
      <c r="X488" s="11">
        <v>0</v>
      </c>
      <c r="Y488" s="11">
        <v>594.75606221217129</v>
      </c>
      <c r="Z488" s="11">
        <v>780.39255193445342</v>
      </c>
      <c r="AA488" s="9" t="s">
        <v>6</v>
      </c>
      <c r="AB488" s="9" t="s">
        <v>96</v>
      </c>
      <c r="AC488" s="9" t="s">
        <v>96</v>
      </c>
      <c r="AD488" s="9" t="s">
        <v>192</v>
      </c>
      <c r="AE488" s="9" t="s">
        <v>280</v>
      </c>
      <c r="AF488" s="9" t="s">
        <v>6</v>
      </c>
      <c r="AG488" s="9" t="s">
        <v>96</v>
      </c>
      <c r="AH488" s="9" t="s">
        <v>96</v>
      </c>
      <c r="AI488" s="9" t="s">
        <v>192</v>
      </c>
      <c r="AJ488" s="9" t="s">
        <v>141</v>
      </c>
      <c r="AK488" s="12">
        <v>2.3575048172069828E-2</v>
      </c>
      <c r="AL488" s="12">
        <v>0</v>
      </c>
      <c r="AM488" s="12">
        <v>0</v>
      </c>
      <c r="AN488" s="12">
        <v>0</v>
      </c>
      <c r="AO488" s="12">
        <v>3.0157709465047301E-3</v>
      </c>
      <c r="AP488" s="12">
        <v>0.125</v>
      </c>
      <c r="AQ488" s="12">
        <v>0</v>
      </c>
      <c r="AR488" s="12">
        <v>0</v>
      </c>
      <c r="AS488" s="12">
        <v>0</v>
      </c>
      <c r="AT488" s="12">
        <v>7.4999999999999997E-3</v>
      </c>
      <c r="AU488" s="11">
        <v>3835.1104821519316</v>
      </c>
      <c r="AV488" s="11">
        <v>0</v>
      </c>
      <c r="AW488" s="11">
        <v>0</v>
      </c>
      <c r="AX488" s="11">
        <v>0</v>
      </c>
      <c r="AY488" s="11">
        <v>490.59559430347048</v>
      </c>
      <c r="AZ488" s="11">
        <v>20334.5845476125</v>
      </c>
      <c r="BA488" s="11">
        <v>0</v>
      </c>
      <c r="BB488" s="11">
        <v>0</v>
      </c>
      <c r="BC488" s="11">
        <v>0</v>
      </c>
      <c r="BD488" s="11">
        <v>1220.07507285675</v>
      </c>
    </row>
    <row r="489" spans="1:56" x14ac:dyDescent="0.25">
      <c r="A489" s="9" t="s">
        <v>2</v>
      </c>
      <c r="B489" s="9" t="s">
        <v>57</v>
      </c>
      <c r="C489" s="9" t="s">
        <v>57</v>
      </c>
      <c r="D489" s="9" t="e">
        <f>IF(C489="United States",#REF!, "")</f>
        <v>#REF!</v>
      </c>
      <c r="E489" s="9" t="s">
        <v>115</v>
      </c>
      <c r="F489" s="9" t="s">
        <v>1456</v>
      </c>
      <c r="G489" s="9" t="s">
        <v>284</v>
      </c>
      <c r="H489" s="10" t="s">
        <v>4</v>
      </c>
      <c r="I489" s="10" t="s">
        <v>1783</v>
      </c>
      <c r="J489" s="11">
        <v>150765.28378577999</v>
      </c>
      <c r="K489" s="11">
        <v>150765.28378577999</v>
      </c>
      <c r="L489" s="11">
        <v>0</v>
      </c>
      <c r="M489" s="11">
        <v>0</v>
      </c>
      <c r="N489" s="11">
        <v>0</v>
      </c>
      <c r="O489" s="11">
        <v>1</v>
      </c>
      <c r="P489" s="11">
        <v>0</v>
      </c>
      <c r="Q489" s="11">
        <v>0</v>
      </c>
      <c r="R489" s="11">
        <v>0</v>
      </c>
      <c r="S489" s="11">
        <v>0</v>
      </c>
      <c r="T489" s="11">
        <v>0</v>
      </c>
      <c r="U489" s="11">
        <v>1438.8944770656194</v>
      </c>
      <c r="V489" s="11">
        <v>0</v>
      </c>
      <c r="W489" s="11">
        <v>0</v>
      </c>
      <c r="X489" s="11">
        <v>0</v>
      </c>
      <c r="Y489" s="11">
        <v>551.20726890667595</v>
      </c>
      <c r="Z489" s="11">
        <v>723.25121937714403</v>
      </c>
      <c r="AA489" s="9" t="s">
        <v>6</v>
      </c>
      <c r="AB489" s="9" t="s">
        <v>96</v>
      </c>
      <c r="AC489" s="9" t="s">
        <v>96</v>
      </c>
      <c r="AD489" s="9" t="s">
        <v>192</v>
      </c>
      <c r="AE489" s="9" t="s">
        <v>280</v>
      </c>
      <c r="AF489" s="9" t="s">
        <v>6</v>
      </c>
      <c r="AG489" s="9" t="s">
        <v>96</v>
      </c>
      <c r="AH489" s="9" t="s">
        <v>96</v>
      </c>
      <c r="AI489" s="9" t="s">
        <v>192</v>
      </c>
      <c r="AJ489" s="9" t="s">
        <v>141</v>
      </c>
      <c r="AK489" s="12">
        <v>2.3575048172069828E-2</v>
      </c>
      <c r="AL489" s="12">
        <v>0</v>
      </c>
      <c r="AM489" s="12">
        <v>0</v>
      </c>
      <c r="AN489" s="12">
        <v>0</v>
      </c>
      <c r="AO489" s="12">
        <v>3.0157709465047301E-3</v>
      </c>
      <c r="AP489" s="12">
        <v>0.125</v>
      </c>
      <c r="AQ489" s="12">
        <v>0</v>
      </c>
      <c r="AR489" s="12">
        <v>0</v>
      </c>
      <c r="AS489" s="12">
        <v>0</v>
      </c>
      <c r="AT489" s="12">
        <v>7.4999999999999997E-3</v>
      </c>
      <c r="AU489" s="11">
        <v>3554.2988279255414</v>
      </c>
      <c r="AV489" s="11">
        <v>0</v>
      </c>
      <c r="AW489" s="11">
        <v>0</v>
      </c>
      <c r="AX489" s="11">
        <v>0</v>
      </c>
      <c r="AY489" s="11">
        <v>454.67356258269598</v>
      </c>
      <c r="AZ489" s="11">
        <v>18845.660473222499</v>
      </c>
      <c r="BA489" s="11">
        <v>0</v>
      </c>
      <c r="BB489" s="11">
        <v>0</v>
      </c>
      <c r="BC489" s="11">
        <v>0</v>
      </c>
      <c r="BD489" s="11">
        <v>1130.7396283933499</v>
      </c>
    </row>
    <row r="490" spans="1:56" x14ac:dyDescent="0.25">
      <c r="A490" s="9" t="s">
        <v>2</v>
      </c>
      <c r="B490" s="9" t="s">
        <v>57</v>
      </c>
      <c r="C490" s="9" t="s">
        <v>57</v>
      </c>
      <c r="D490" s="9" t="e">
        <f>IF(C490="United States",#REF!, "")</f>
        <v>#REF!</v>
      </c>
      <c r="E490" s="9" t="s">
        <v>115</v>
      </c>
      <c r="F490" s="9" t="s">
        <v>546</v>
      </c>
      <c r="G490" s="9" t="s">
        <v>163</v>
      </c>
      <c r="H490" s="10" t="s">
        <v>4</v>
      </c>
      <c r="I490" s="10" t="s">
        <v>1807</v>
      </c>
      <c r="J490" s="11">
        <v>163800.63520332321</v>
      </c>
      <c r="K490" s="11">
        <v>163800.63519999999</v>
      </c>
      <c r="L490" s="11">
        <v>0</v>
      </c>
      <c r="M490" s="11">
        <v>0</v>
      </c>
      <c r="N490" s="11">
        <v>0</v>
      </c>
      <c r="O490" s="11">
        <v>0</v>
      </c>
      <c r="P490" s="11">
        <v>0</v>
      </c>
      <c r="Q490" s="11">
        <v>0</v>
      </c>
      <c r="R490" s="11">
        <v>0</v>
      </c>
      <c r="S490" s="11">
        <v>0</v>
      </c>
      <c r="T490" s="11">
        <v>0</v>
      </c>
      <c r="U490" s="11">
        <v>1567.4072290226902</v>
      </c>
      <c r="V490" s="11">
        <v>0</v>
      </c>
      <c r="W490" s="11">
        <v>0</v>
      </c>
      <c r="X490" s="11">
        <v>0</v>
      </c>
      <c r="Y490" s="11">
        <v>283.53994873730971</v>
      </c>
      <c r="Z490" s="11">
        <v>764.43463238947174</v>
      </c>
      <c r="AA490" s="9" t="s">
        <v>6</v>
      </c>
      <c r="AB490" s="9" t="s">
        <v>96</v>
      </c>
      <c r="AC490" s="9" t="s">
        <v>96</v>
      </c>
      <c r="AD490" s="9" t="s">
        <v>192</v>
      </c>
      <c r="AE490" s="9" t="s">
        <v>275</v>
      </c>
      <c r="AF490" s="9" t="s">
        <v>6</v>
      </c>
      <c r="AG490" s="9" t="s">
        <v>96</v>
      </c>
      <c r="AH490" s="9" t="s">
        <v>96</v>
      </c>
      <c r="AI490" s="9" t="s">
        <v>192</v>
      </c>
      <c r="AJ490" s="9" t="s">
        <v>141</v>
      </c>
      <c r="AK490" s="12">
        <v>2.3575048172069828E-2</v>
      </c>
      <c r="AL490" s="12">
        <v>0</v>
      </c>
      <c r="AM490" s="12">
        <v>0</v>
      </c>
      <c r="AN490" s="12">
        <v>0</v>
      </c>
      <c r="AO490" s="12">
        <v>1.4241140580716783E-3</v>
      </c>
      <c r="AP490" s="12">
        <v>0.125</v>
      </c>
      <c r="AQ490" s="12">
        <v>0</v>
      </c>
      <c r="AR490" s="12">
        <v>0</v>
      </c>
      <c r="AS490" s="12">
        <v>0</v>
      </c>
      <c r="AT490" s="12">
        <v>7.4999999999999997E-3</v>
      </c>
      <c r="AU490" s="11">
        <v>3861.6078655339816</v>
      </c>
      <c r="AV490" s="11">
        <v>0</v>
      </c>
      <c r="AW490" s="11">
        <v>0</v>
      </c>
      <c r="AX490" s="11">
        <v>0</v>
      </c>
      <c r="AY490" s="11">
        <v>233.27078731412323</v>
      </c>
      <c r="AZ490" s="11">
        <v>20475.079400415401</v>
      </c>
      <c r="BA490" s="11">
        <v>0</v>
      </c>
      <c r="BB490" s="11">
        <v>0</v>
      </c>
      <c r="BC490" s="11">
        <v>0</v>
      </c>
      <c r="BD490" s="11">
        <v>1228.504764024924</v>
      </c>
    </row>
    <row r="491" spans="1:56" x14ac:dyDescent="0.25">
      <c r="A491" s="9" t="s">
        <v>9</v>
      </c>
      <c r="B491" s="9" t="s">
        <v>57</v>
      </c>
      <c r="C491" s="9" t="s">
        <v>57</v>
      </c>
      <c r="D491" s="9" t="e">
        <f>IF(C491="United States",#REF!, "")</f>
        <v>#REF!</v>
      </c>
      <c r="E491" s="9" t="s">
        <v>98</v>
      </c>
      <c r="F491" s="9" t="s">
        <v>982</v>
      </c>
      <c r="G491" s="9" t="s">
        <v>153</v>
      </c>
      <c r="H491" s="10" t="s">
        <v>4</v>
      </c>
      <c r="I491" s="10" t="s">
        <v>1783</v>
      </c>
      <c r="J491" s="11">
        <v>44867.68</v>
      </c>
      <c r="K491" s="11">
        <v>44867.68</v>
      </c>
      <c r="L491" s="11">
        <v>0</v>
      </c>
      <c r="M491" s="11">
        <v>0</v>
      </c>
      <c r="N491" s="11">
        <v>0</v>
      </c>
      <c r="O491" s="11">
        <v>0</v>
      </c>
      <c r="P491" s="11">
        <v>0</v>
      </c>
      <c r="Q491" s="11">
        <v>0</v>
      </c>
      <c r="R491" s="11">
        <v>0</v>
      </c>
      <c r="S491" s="11">
        <v>0</v>
      </c>
      <c r="T491" s="11">
        <v>0</v>
      </c>
      <c r="U491" s="11">
        <v>2006.4701407156278</v>
      </c>
      <c r="V491" s="11">
        <v>0</v>
      </c>
      <c r="W491" s="11">
        <v>0</v>
      </c>
      <c r="X491" s="11">
        <v>0</v>
      </c>
      <c r="Y491" s="11">
        <v>2152.1707417029784</v>
      </c>
      <c r="Z491" s="11">
        <v>657.12611758139428</v>
      </c>
      <c r="AA491" s="9" t="s">
        <v>31</v>
      </c>
      <c r="AB491" s="9" t="s">
        <v>96</v>
      </c>
      <c r="AC491" s="9" t="s">
        <v>96</v>
      </c>
      <c r="AD491" s="9" t="s">
        <v>192</v>
      </c>
      <c r="AE491" s="9" t="s">
        <v>271</v>
      </c>
      <c r="AF491" s="9" t="s">
        <v>31</v>
      </c>
      <c r="AG491" s="9" t="s">
        <v>96</v>
      </c>
      <c r="AH491" s="9" t="s">
        <v>96</v>
      </c>
      <c r="AI491" s="9" t="s">
        <v>192</v>
      </c>
      <c r="AJ491" s="9" t="s">
        <v>128</v>
      </c>
      <c r="AK491" s="12">
        <v>9.8229367383624283E-2</v>
      </c>
      <c r="AL491" s="12">
        <v>0</v>
      </c>
      <c r="AM491" s="12">
        <v>0</v>
      </c>
      <c r="AN491" s="12">
        <v>0</v>
      </c>
      <c r="AO491" s="12">
        <v>1.7591997187944262E-2</v>
      </c>
      <c r="AP491" s="12">
        <v>7.4999999999999997E-2</v>
      </c>
      <c r="AQ491" s="12">
        <v>0</v>
      </c>
      <c r="AR491" s="12">
        <v>0</v>
      </c>
      <c r="AS491" s="12">
        <v>0</v>
      </c>
      <c r="AT491" s="12">
        <v>2.5000000000000001E-2</v>
      </c>
      <c r="AU491" s="11">
        <v>4407.3238223708913</v>
      </c>
      <c r="AV491" s="11">
        <v>0</v>
      </c>
      <c r="AW491" s="11">
        <v>0</v>
      </c>
      <c r="AX491" s="11">
        <v>0</v>
      </c>
      <c r="AY491" s="11">
        <v>789.31210038958307</v>
      </c>
      <c r="AZ491" s="11">
        <v>3365.076</v>
      </c>
      <c r="BA491" s="11">
        <v>0</v>
      </c>
      <c r="BB491" s="11">
        <v>0</v>
      </c>
      <c r="BC491" s="11">
        <v>0</v>
      </c>
      <c r="BD491" s="11">
        <v>1121.692</v>
      </c>
    </row>
    <row r="492" spans="1:56" x14ac:dyDescent="0.25">
      <c r="A492" s="9" t="s">
        <v>9</v>
      </c>
      <c r="B492" s="9" t="s">
        <v>57</v>
      </c>
      <c r="C492" s="9" t="s">
        <v>57</v>
      </c>
      <c r="D492" s="9" t="e">
        <f>IF(C492="United States",#REF!, "")</f>
        <v>#REF!</v>
      </c>
      <c r="E492" s="9" t="s">
        <v>104</v>
      </c>
      <c r="F492" s="9" t="s">
        <v>1520</v>
      </c>
      <c r="G492" s="9" t="s">
        <v>153</v>
      </c>
      <c r="H492" s="10" t="s">
        <v>4</v>
      </c>
      <c r="I492" s="10" t="s">
        <v>1807</v>
      </c>
      <c r="J492" s="11">
        <v>27429.62</v>
      </c>
      <c r="K492" s="11">
        <v>27429.62</v>
      </c>
      <c r="L492" s="11">
        <v>0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 s="11">
        <v>0</v>
      </c>
      <c r="S492" s="11">
        <v>0</v>
      </c>
      <c r="T492" s="11">
        <v>0</v>
      </c>
      <c r="U492" s="11">
        <v>1299.0218692088235</v>
      </c>
      <c r="V492" s="11">
        <v>0</v>
      </c>
      <c r="W492" s="11">
        <v>0</v>
      </c>
      <c r="X492" s="11">
        <v>0</v>
      </c>
      <c r="Y492" s="11">
        <v>1393.3508418652177</v>
      </c>
      <c r="Z492" s="11">
        <v>425.43428892595875</v>
      </c>
      <c r="AA492" s="9" t="s">
        <v>31</v>
      </c>
      <c r="AB492" s="9" t="s">
        <v>96</v>
      </c>
      <c r="AC492" s="9" t="s">
        <v>96</v>
      </c>
      <c r="AD492" s="9" t="s">
        <v>192</v>
      </c>
      <c r="AE492" s="9" t="s">
        <v>271</v>
      </c>
      <c r="AF492" s="9" t="s">
        <v>31</v>
      </c>
      <c r="AG492" s="9" t="s">
        <v>96</v>
      </c>
      <c r="AH492" s="9" t="s">
        <v>96</v>
      </c>
      <c r="AI492" s="9" t="s">
        <v>192</v>
      </c>
      <c r="AJ492" s="9" t="s">
        <v>128</v>
      </c>
      <c r="AK492" s="12">
        <v>9.8229367383624283E-2</v>
      </c>
      <c r="AL492" s="12">
        <v>0</v>
      </c>
      <c r="AM492" s="12">
        <v>0</v>
      </c>
      <c r="AN492" s="12">
        <v>0</v>
      </c>
      <c r="AO492" s="12">
        <v>1.7591997187944262E-2</v>
      </c>
      <c r="AP492" s="12">
        <v>7.4999999999999997E-2</v>
      </c>
      <c r="AQ492" s="12">
        <v>0</v>
      </c>
      <c r="AR492" s="12">
        <v>0</v>
      </c>
      <c r="AS492" s="12">
        <v>0</v>
      </c>
      <c r="AT492" s="12">
        <v>2.5000000000000001E-2</v>
      </c>
      <c r="AU492" s="11">
        <v>2694.3942201732084</v>
      </c>
      <c r="AV492" s="11">
        <v>0</v>
      </c>
      <c r="AW492" s="11">
        <v>0</v>
      </c>
      <c r="AX492" s="11">
        <v>0</v>
      </c>
      <c r="AY492" s="11">
        <v>482.54179790637966</v>
      </c>
      <c r="AZ492" s="11">
        <v>2057.2214999999997</v>
      </c>
      <c r="BA492" s="11">
        <v>0</v>
      </c>
      <c r="BB492" s="11">
        <v>0</v>
      </c>
      <c r="BC492" s="11">
        <v>0</v>
      </c>
      <c r="BD492" s="11">
        <v>685.7405</v>
      </c>
    </row>
    <row r="493" spans="1:56" x14ac:dyDescent="0.25">
      <c r="A493" s="9" t="s">
        <v>9</v>
      </c>
      <c r="B493" s="9" t="s">
        <v>57</v>
      </c>
      <c r="C493" s="9" t="s">
        <v>57</v>
      </c>
      <c r="D493" s="9" t="e">
        <f>IF(C493="United States",#REF!, "")</f>
        <v>#REF!</v>
      </c>
      <c r="E493" s="9" t="s">
        <v>98</v>
      </c>
      <c r="F493" s="9" t="s">
        <v>1478</v>
      </c>
      <c r="G493" s="9" t="s">
        <v>153</v>
      </c>
      <c r="H493" s="10" t="s">
        <v>4</v>
      </c>
      <c r="I493" s="10" t="s">
        <v>1807</v>
      </c>
      <c r="J493" s="11">
        <v>108198.52</v>
      </c>
      <c r="K493" s="11">
        <v>108198.52</v>
      </c>
      <c r="L493" s="11">
        <v>0</v>
      </c>
      <c r="M493" s="11">
        <v>0</v>
      </c>
      <c r="N493" s="11">
        <v>0</v>
      </c>
      <c r="O493" s="11">
        <v>0</v>
      </c>
      <c r="P493" s="11">
        <v>0</v>
      </c>
      <c r="Q493" s="11">
        <v>0</v>
      </c>
      <c r="R493" s="11">
        <v>0</v>
      </c>
      <c r="S493" s="11">
        <v>0</v>
      </c>
      <c r="T493" s="11">
        <v>0</v>
      </c>
      <c r="U493" s="11">
        <v>5005.7098288039315</v>
      </c>
      <c r="V493" s="11">
        <v>0</v>
      </c>
      <c r="W493" s="11">
        <v>0</v>
      </c>
      <c r="X493" s="11">
        <v>0</v>
      </c>
      <c r="Y493" s="11">
        <v>5369.2013732955411</v>
      </c>
      <c r="Z493" s="11">
        <v>1639.3877979005283</v>
      </c>
      <c r="AA493" s="9" t="s">
        <v>31</v>
      </c>
      <c r="AB493" s="9" t="s">
        <v>96</v>
      </c>
      <c r="AC493" s="9" t="s">
        <v>96</v>
      </c>
      <c r="AD493" s="9" t="s">
        <v>192</v>
      </c>
      <c r="AE493" s="9" t="s">
        <v>271</v>
      </c>
      <c r="AF493" s="9" t="s">
        <v>31</v>
      </c>
      <c r="AG493" s="9" t="s">
        <v>96</v>
      </c>
      <c r="AH493" s="9" t="s">
        <v>96</v>
      </c>
      <c r="AI493" s="9" t="s">
        <v>192</v>
      </c>
      <c r="AJ493" s="9" t="s">
        <v>128</v>
      </c>
      <c r="AK493" s="12">
        <v>9.8229367383624283E-2</v>
      </c>
      <c r="AL493" s="12">
        <v>0</v>
      </c>
      <c r="AM493" s="12">
        <v>0</v>
      </c>
      <c r="AN493" s="12">
        <v>0</v>
      </c>
      <c r="AO493" s="12">
        <v>1.7591997187944262E-2</v>
      </c>
      <c r="AP493" s="12">
        <v>7.4999999999999997E-2</v>
      </c>
      <c r="AQ493" s="12">
        <v>0</v>
      </c>
      <c r="AR493" s="12">
        <v>0</v>
      </c>
      <c r="AS493" s="12">
        <v>0</v>
      </c>
      <c r="AT493" s="12">
        <v>2.5000000000000001E-2</v>
      </c>
      <c r="AU493" s="11">
        <v>10628.27217144442</v>
      </c>
      <c r="AV493" s="11">
        <v>0</v>
      </c>
      <c r="AW493" s="11">
        <v>0</v>
      </c>
      <c r="AX493" s="11">
        <v>0</v>
      </c>
      <c r="AY493" s="11">
        <v>1903.4280595797311</v>
      </c>
      <c r="AZ493" s="11">
        <v>8114.8890000000001</v>
      </c>
      <c r="BA493" s="11">
        <v>0</v>
      </c>
      <c r="BB493" s="11">
        <v>0</v>
      </c>
      <c r="BC493" s="11">
        <v>0</v>
      </c>
      <c r="BD493" s="11">
        <v>2704.9630000000002</v>
      </c>
    </row>
    <row r="494" spans="1:56" x14ac:dyDescent="0.25">
      <c r="A494" s="9" t="s">
        <v>2</v>
      </c>
      <c r="B494" s="9" t="s">
        <v>57</v>
      </c>
      <c r="C494" s="9" t="s">
        <v>57</v>
      </c>
      <c r="D494" s="9" t="e">
        <f>IF(C494="United States",#REF!, "")</f>
        <v>#REF!</v>
      </c>
      <c r="E494" s="9" t="s">
        <v>115</v>
      </c>
      <c r="F494" s="9" t="s">
        <v>642</v>
      </c>
      <c r="G494" s="9" t="s">
        <v>163</v>
      </c>
      <c r="H494" s="10" t="s">
        <v>4</v>
      </c>
      <c r="I494" s="10" t="s">
        <v>1807</v>
      </c>
      <c r="J494" s="11">
        <v>293680.07415866002</v>
      </c>
      <c r="K494" s="11">
        <v>293680.07415866002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v>0</v>
      </c>
      <c r="T494" s="11">
        <v>0</v>
      </c>
      <c r="U494" s="11">
        <v>2778.2623900193812</v>
      </c>
      <c r="V494" s="11">
        <v>0</v>
      </c>
      <c r="W494" s="11">
        <v>0</v>
      </c>
      <c r="X494" s="11">
        <v>0</v>
      </c>
      <c r="Y494" s="11">
        <v>6208.3478792356182</v>
      </c>
      <c r="Z494" s="11">
        <v>1759.3903354726663</v>
      </c>
      <c r="AA494" s="9" t="s">
        <v>6</v>
      </c>
      <c r="AB494" s="9" t="s">
        <v>96</v>
      </c>
      <c r="AC494" s="9" t="s">
        <v>96</v>
      </c>
      <c r="AD494" s="9" t="s">
        <v>192</v>
      </c>
      <c r="AE494" s="9" t="s">
        <v>271</v>
      </c>
      <c r="AF494" s="9" t="s">
        <v>6</v>
      </c>
      <c r="AG494" s="9" t="s">
        <v>96</v>
      </c>
      <c r="AH494" s="9" t="s">
        <v>96</v>
      </c>
      <c r="AI494" s="9" t="s">
        <v>192</v>
      </c>
      <c r="AJ494" s="9" t="s">
        <v>128</v>
      </c>
      <c r="AK494" s="12">
        <v>2.3575048172069828E-2</v>
      </c>
      <c r="AL494" s="12">
        <v>0</v>
      </c>
      <c r="AM494" s="12">
        <v>0</v>
      </c>
      <c r="AN494" s="12">
        <v>0</v>
      </c>
      <c r="AO494" s="12">
        <v>1.7591997187944262E-2</v>
      </c>
      <c r="AP494" s="12">
        <v>0.125</v>
      </c>
      <c r="AQ494" s="12">
        <v>0</v>
      </c>
      <c r="AR494" s="12">
        <v>0</v>
      </c>
      <c r="AS494" s="12">
        <v>0</v>
      </c>
      <c r="AT494" s="12">
        <v>2.5000000000000001E-2</v>
      </c>
      <c r="AU494" s="11">
        <v>6923.5218954674492</v>
      </c>
      <c r="AV494" s="11">
        <v>0</v>
      </c>
      <c r="AW494" s="11">
        <v>0</v>
      </c>
      <c r="AX494" s="11">
        <v>0</v>
      </c>
      <c r="AY494" s="11">
        <v>5166.4190387544095</v>
      </c>
      <c r="AZ494" s="11">
        <v>36710.009269832502</v>
      </c>
      <c r="BA494" s="11">
        <v>0</v>
      </c>
      <c r="BB494" s="11">
        <v>0</v>
      </c>
      <c r="BC494" s="11">
        <v>0</v>
      </c>
      <c r="BD494" s="11">
        <v>7342.0018539665007</v>
      </c>
    </row>
    <row r="495" spans="1:56" x14ac:dyDescent="0.25">
      <c r="A495" s="9" t="s">
        <v>2</v>
      </c>
      <c r="B495" s="9" t="s">
        <v>57</v>
      </c>
      <c r="C495" s="9" t="s">
        <v>57</v>
      </c>
      <c r="D495" s="9" t="e">
        <f>IF(C495="United States",#REF!, "")</f>
        <v>#REF!</v>
      </c>
      <c r="E495" s="9" t="s">
        <v>115</v>
      </c>
      <c r="F495" s="9" t="s">
        <v>640</v>
      </c>
      <c r="G495" s="9" t="s">
        <v>163</v>
      </c>
      <c r="H495" s="10" t="s">
        <v>4</v>
      </c>
      <c r="I495" s="10" t="s">
        <v>1783</v>
      </c>
      <c r="J495" s="11">
        <v>532859.65600202</v>
      </c>
      <c r="K495" s="11">
        <v>532859.65600202</v>
      </c>
      <c r="L495" s="11">
        <v>0</v>
      </c>
      <c r="M495" s="11">
        <v>0</v>
      </c>
      <c r="N495" s="11">
        <v>0</v>
      </c>
      <c r="O495" s="11">
        <v>0</v>
      </c>
      <c r="P495" s="11">
        <v>0</v>
      </c>
      <c r="Q495" s="11">
        <v>0</v>
      </c>
      <c r="R495" s="11">
        <v>0</v>
      </c>
      <c r="S495" s="11">
        <v>0</v>
      </c>
      <c r="T495" s="11">
        <v>0</v>
      </c>
      <c r="U495" s="11">
        <v>5040.9410501213697</v>
      </c>
      <c r="V495" s="11">
        <v>0</v>
      </c>
      <c r="W495" s="11">
        <v>0</v>
      </c>
      <c r="X495" s="11">
        <v>0</v>
      </c>
      <c r="Y495" s="11">
        <v>11264.564423540443</v>
      </c>
      <c r="Z495" s="11">
        <v>3192.2769415631428</v>
      </c>
      <c r="AA495" s="9" t="s">
        <v>6</v>
      </c>
      <c r="AB495" s="9" t="s">
        <v>96</v>
      </c>
      <c r="AC495" s="9" t="s">
        <v>96</v>
      </c>
      <c r="AD495" s="9" t="s">
        <v>192</v>
      </c>
      <c r="AE495" s="9" t="s">
        <v>271</v>
      </c>
      <c r="AF495" s="9" t="s">
        <v>6</v>
      </c>
      <c r="AG495" s="9" t="s">
        <v>96</v>
      </c>
      <c r="AH495" s="9" t="s">
        <v>96</v>
      </c>
      <c r="AI495" s="9" t="s">
        <v>192</v>
      </c>
      <c r="AJ495" s="9" t="s">
        <v>128</v>
      </c>
      <c r="AK495" s="12">
        <v>2.3575048172069828E-2</v>
      </c>
      <c r="AL495" s="12">
        <v>0</v>
      </c>
      <c r="AM495" s="12">
        <v>0</v>
      </c>
      <c r="AN495" s="12">
        <v>0</v>
      </c>
      <c r="AO495" s="12">
        <v>1.7591997187944262E-2</v>
      </c>
      <c r="AP495" s="12">
        <v>0.125</v>
      </c>
      <c r="AQ495" s="12">
        <v>0</v>
      </c>
      <c r="AR495" s="12">
        <v>0</v>
      </c>
      <c r="AS495" s="12">
        <v>0</v>
      </c>
      <c r="AT495" s="12">
        <v>2.5000000000000001E-2</v>
      </c>
      <c r="AU495" s="11">
        <v>12562.192059200179</v>
      </c>
      <c r="AV495" s="11">
        <v>0</v>
      </c>
      <c r="AW495" s="11">
        <v>0</v>
      </c>
      <c r="AX495" s="11">
        <v>0</v>
      </c>
      <c r="AY495" s="11">
        <v>9374.0655699564832</v>
      </c>
      <c r="AZ495" s="11">
        <v>66607.4570002525</v>
      </c>
      <c r="BA495" s="11">
        <v>0</v>
      </c>
      <c r="BB495" s="11">
        <v>0</v>
      </c>
      <c r="BC495" s="11">
        <v>0</v>
      </c>
      <c r="BD495" s="11">
        <v>13321.491400050501</v>
      </c>
    </row>
    <row r="496" spans="1:56" x14ac:dyDescent="0.25">
      <c r="A496" s="9" t="s">
        <v>2</v>
      </c>
      <c r="B496" s="9" t="s">
        <v>57</v>
      </c>
      <c r="C496" s="9" t="s">
        <v>57</v>
      </c>
      <c r="D496" s="9" t="e">
        <f>IF(C496="United States",#REF!, "")</f>
        <v>#REF!</v>
      </c>
      <c r="E496" s="9" t="s">
        <v>115</v>
      </c>
      <c r="F496" s="9" t="s">
        <v>638</v>
      </c>
      <c r="G496" s="9" t="s">
        <v>163</v>
      </c>
      <c r="H496" s="10" t="s">
        <v>4</v>
      </c>
      <c r="I496" s="10" t="s">
        <v>1783</v>
      </c>
      <c r="J496" s="11">
        <v>677249.63796787988</v>
      </c>
      <c r="K496" s="11">
        <v>677249.63796787988</v>
      </c>
      <c r="L496" s="11">
        <v>0</v>
      </c>
      <c r="M496" s="11">
        <v>0</v>
      </c>
      <c r="N496" s="11">
        <v>0</v>
      </c>
      <c r="O496" s="11">
        <v>0</v>
      </c>
      <c r="P496" s="11">
        <v>0</v>
      </c>
      <c r="Q496" s="11">
        <v>0</v>
      </c>
      <c r="R496" s="11">
        <v>0</v>
      </c>
      <c r="S496" s="11">
        <v>0</v>
      </c>
      <c r="T496" s="11">
        <v>0</v>
      </c>
      <c r="U496" s="11">
        <v>6406.8943159006558</v>
      </c>
      <c r="V496" s="11">
        <v>0</v>
      </c>
      <c r="W496" s="11">
        <v>0</v>
      </c>
      <c r="X496" s="11">
        <v>0</v>
      </c>
      <c r="Y496" s="11">
        <v>14316.944605916467</v>
      </c>
      <c r="Z496" s="11">
        <v>4057.2942211234986</v>
      </c>
      <c r="AA496" s="9" t="s">
        <v>6</v>
      </c>
      <c r="AB496" s="9" t="s">
        <v>96</v>
      </c>
      <c r="AC496" s="9" t="s">
        <v>96</v>
      </c>
      <c r="AD496" s="9" t="s">
        <v>192</v>
      </c>
      <c r="AE496" s="9" t="s">
        <v>271</v>
      </c>
      <c r="AF496" s="9" t="s">
        <v>6</v>
      </c>
      <c r="AG496" s="9" t="s">
        <v>96</v>
      </c>
      <c r="AH496" s="9" t="s">
        <v>96</v>
      </c>
      <c r="AI496" s="9" t="s">
        <v>192</v>
      </c>
      <c r="AJ496" s="9" t="s">
        <v>128</v>
      </c>
      <c r="AK496" s="12">
        <v>2.3575048172069828E-2</v>
      </c>
      <c r="AL496" s="12">
        <v>0</v>
      </c>
      <c r="AM496" s="12">
        <v>0</v>
      </c>
      <c r="AN496" s="12">
        <v>0</v>
      </c>
      <c r="AO496" s="12">
        <v>1.7591997187944262E-2</v>
      </c>
      <c r="AP496" s="12">
        <v>0.125</v>
      </c>
      <c r="AQ496" s="12">
        <v>0</v>
      </c>
      <c r="AR496" s="12">
        <v>0</v>
      </c>
      <c r="AS496" s="12">
        <v>0</v>
      </c>
      <c r="AT496" s="12">
        <v>2.5000000000000001E-2</v>
      </c>
      <c r="AU496" s="11">
        <v>15966.192839609619</v>
      </c>
      <c r="AV496" s="11">
        <v>0</v>
      </c>
      <c r="AW496" s="11">
        <v>0</v>
      </c>
      <c r="AX496" s="11">
        <v>0</v>
      </c>
      <c r="AY496" s="11">
        <v>11914.173726667213</v>
      </c>
      <c r="AZ496" s="11">
        <v>84656.204745984985</v>
      </c>
      <c r="BA496" s="11">
        <v>0</v>
      </c>
      <c r="BB496" s="11">
        <v>0</v>
      </c>
      <c r="BC496" s="11">
        <v>0</v>
      </c>
      <c r="BD496" s="11">
        <v>16931.240949196999</v>
      </c>
    </row>
    <row r="497" spans="1:56" x14ac:dyDescent="0.25">
      <c r="A497" s="9" t="s">
        <v>2</v>
      </c>
      <c r="B497" s="9" t="s">
        <v>57</v>
      </c>
      <c r="C497" s="9" t="s">
        <v>57</v>
      </c>
      <c r="D497" s="9" t="e">
        <f>IF(C497="United States",#REF!, "")</f>
        <v>#REF!</v>
      </c>
      <c r="E497" s="9" t="s">
        <v>82</v>
      </c>
      <c r="F497" s="9" t="s">
        <v>1560</v>
      </c>
      <c r="G497" s="9" t="s">
        <v>175</v>
      </c>
      <c r="H497" s="10" t="s">
        <v>4</v>
      </c>
      <c r="I497" s="10" t="s">
        <v>1783</v>
      </c>
      <c r="J497" s="11">
        <v>1859110.0603600002</v>
      </c>
      <c r="K497" s="11">
        <v>1859110.0603600002</v>
      </c>
      <c r="L497" s="11">
        <v>0</v>
      </c>
      <c r="M497" s="11">
        <v>0</v>
      </c>
      <c r="N497" s="11">
        <v>0</v>
      </c>
      <c r="O497" s="11">
        <v>0</v>
      </c>
      <c r="P497" s="11">
        <v>0</v>
      </c>
      <c r="Q497" s="11">
        <v>0</v>
      </c>
      <c r="R497" s="11">
        <v>0</v>
      </c>
      <c r="S497" s="11">
        <v>0</v>
      </c>
      <c r="T497" s="11">
        <v>0</v>
      </c>
      <c r="U497" s="11">
        <v>17587.490654249887</v>
      </c>
      <c r="V497" s="11">
        <v>0</v>
      </c>
      <c r="W497" s="11">
        <v>0</v>
      </c>
      <c r="X497" s="11">
        <v>0</v>
      </c>
      <c r="Y497" s="11">
        <v>39301.277192766102</v>
      </c>
      <c r="Z497" s="11">
        <v>11137.63091400711</v>
      </c>
      <c r="AA497" s="9" t="s">
        <v>6</v>
      </c>
      <c r="AB497" s="9" t="s">
        <v>96</v>
      </c>
      <c r="AC497" s="9" t="s">
        <v>96</v>
      </c>
      <c r="AD497" s="9" t="s">
        <v>192</v>
      </c>
      <c r="AE497" s="9" t="s">
        <v>271</v>
      </c>
      <c r="AF497" s="9" t="s">
        <v>13</v>
      </c>
      <c r="AG497" s="9" t="s">
        <v>96</v>
      </c>
      <c r="AH497" s="9" t="s">
        <v>96</v>
      </c>
      <c r="AI497" s="9" t="s">
        <v>192</v>
      </c>
      <c r="AJ497" s="9" t="s">
        <v>128</v>
      </c>
      <c r="AK497" s="12">
        <v>2.3575048172069828E-2</v>
      </c>
      <c r="AL497" s="12">
        <v>0</v>
      </c>
      <c r="AM497" s="12">
        <v>0</v>
      </c>
      <c r="AN497" s="12">
        <v>0</v>
      </c>
      <c r="AO497" s="12">
        <v>1.7591997187944262E-2</v>
      </c>
      <c r="AP497" s="12">
        <v>7.4999999999999997E-2</v>
      </c>
      <c r="AQ497" s="12">
        <v>0</v>
      </c>
      <c r="AR497" s="12">
        <v>0</v>
      </c>
      <c r="AS497" s="12">
        <v>0</v>
      </c>
      <c r="AT497" s="12">
        <v>2.5000000000000001E-2</v>
      </c>
      <c r="AU497" s="11">
        <v>43828.60923016665</v>
      </c>
      <c r="AV497" s="11">
        <v>0</v>
      </c>
      <c r="AW497" s="11">
        <v>0</v>
      </c>
      <c r="AX497" s="11">
        <v>0</v>
      </c>
      <c r="AY497" s="11">
        <v>32705.458953932011</v>
      </c>
      <c r="AZ497" s="11">
        <v>139433.25452700001</v>
      </c>
      <c r="BA497" s="11">
        <v>0</v>
      </c>
      <c r="BB497" s="11">
        <v>0</v>
      </c>
      <c r="BC497" s="11">
        <v>0</v>
      </c>
      <c r="BD497" s="11">
        <v>46477.751509000009</v>
      </c>
    </row>
    <row r="498" spans="1:56" x14ac:dyDescent="0.25">
      <c r="A498" s="9" t="s">
        <v>2</v>
      </c>
      <c r="B498" s="9" t="s">
        <v>57</v>
      </c>
      <c r="C498" s="9" t="s">
        <v>57</v>
      </c>
      <c r="D498" s="9" t="e">
        <f>IF(C498="United States",#REF!, "")</f>
        <v>#REF!</v>
      </c>
      <c r="E498" s="9" t="s">
        <v>82</v>
      </c>
      <c r="F498" s="9" t="s">
        <v>1106</v>
      </c>
      <c r="G498" s="9" t="s">
        <v>230</v>
      </c>
      <c r="H498" s="10" t="s">
        <v>4</v>
      </c>
      <c r="I498" s="10" t="s">
        <v>1807</v>
      </c>
      <c r="J498" s="11">
        <v>2921417.2574999998</v>
      </c>
      <c r="K498" s="11">
        <v>2921417.2574999998</v>
      </c>
      <c r="L498" s="11">
        <v>0</v>
      </c>
      <c r="M498" s="11">
        <v>0</v>
      </c>
      <c r="N498" s="11">
        <v>0</v>
      </c>
      <c r="O498" s="11">
        <v>0</v>
      </c>
      <c r="P498" s="11">
        <v>0</v>
      </c>
      <c r="Q498" s="11">
        <v>0</v>
      </c>
      <c r="R498" s="11">
        <v>0</v>
      </c>
      <c r="S498" s="11">
        <v>0</v>
      </c>
      <c r="T498" s="11">
        <v>0</v>
      </c>
      <c r="U498" s="11">
        <v>27637.093579869201</v>
      </c>
      <c r="V498" s="11">
        <v>0</v>
      </c>
      <c r="W498" s="11">
        <v>0</v>
      </c>
      <c r="X498" s="11">
        <v>0</v>
      </c>
      <c r="Y498" s="11">
        <v>61758.274499630774</v>
      </c>
      <c r="Z498" s="11">
        <v>17501.743362921305</v>
      </c>
      <c r="AA498" s="9" t="s">
        <v>6</v>
      </c>
      <c r="AB498" s="9" t="s">
        <v>96</v>
      </c>
      <c r="AC498" s="9" t="s">
        <v>96</v>
      </c>
      <c r="AD498" s="9" t="s">
        <v>192</v>
      </c>
      <c r="AE498" s="9" t="s">
        <v>271</v>
      </c>
      <c r="AF498" s="9" t="s">
        <v>13</v>
      </c>
      <c r="AG498" s="9" t="s">
        <v>96</v>
      </c>
      <c r="AH498" s="9" t="s">
        <v>96</v>
      </c>
      <c r="AI498" s="9" t="s">
        <v>192</v>
      </c>
      <c r="AJ498" s="9" t="s">
        <v>128</v>
      </c>
      <c r="AK498" s="12">
        <v>2.3575048172069828E-2</v>
      </c>
      <c r="AL498" s="12">
        <v>0</v>
      </c>
      <c r="AM498" s="12">
        <v>0</v>
      </c>
      <c r="AN498" s="12">
        <v>0</v>
      </c>
      <c r="AO498" s="12">
        <v>1.7591997187944262E-2</v>
      </c>
      <c r="AP498" s="12">
        <v>7.4999999999999997E-2</v>
      </c>
      <c r="AQ498" s="12">
        <v>0</v>
      </c>
      <c r="AR498" s="12">
        <v>0</v>
      </c>
      <c r="AS498" s="12">
        <v>0</v>
      </c>
      <c r="AT498" s="12">
        <v>2.5000000000000001E-2</v>
      </c>
      <c r="AU498" s="11">
        <v>68872.552576278627</v>
      </c>
      <c r="AV498" s="11">
        <v>0</v>
      </c>
      <c r="AW498" s="11">
        <v>0</v>
      </c>
      <c r="AX498" s="11">
        <v>0</v>
      </c>
      <c r="AY498" s="11">
        <v>51393.56417875184</v>
      </c>
      <c r="AZ498" s="11">
        <v>219106.29431249999</v>
      </c>
      <c r="BA498" s="11">
        <v>0</v>
      </c>
      <c r="BB498" s="11">
        <v>0</v>
      </c>
      <c r="BC498" s="11">
        <v>0</v>
      </c>
      <c r="BD498" s="11">
        <v>73035.431437499996</v>
      </c>
    </row>
    <row r="499" spans="1:56" x14ac:dyDescent="0.25">
      <c r="A499" s="9" t="s">
        <v>2</v>
      </c>
      <c r="B499" s="9" t="s">
        <v>57</v>
      </c>
      <c r="C499" s="9" t="s">
        <v>57</v>
      </c>
      <c r="D499" s="9" t="e">
        <f>IF(C499="United States",#REF!, "")</f>
        <v>#REF!</v>
      </c>
      <c r="E499" s="9" t="s">
        <v>82</v>
      </c>
      <c r="F499" s="9" t="s">
        <v>1188</v>
      </c>
      <c r="G499" s="9" t="s">
        <v>269</v>
      </c>
      <c r="H499" s="10" t="s">
        <v>4</v>
      </c>
      <c r="I499" s="10" t="s">
        <v>1783</v>
      </c>
      <c r="J499" s="11">
        <v>298354.36952000001</v>
      </c>
      <c r="K499" s="11">
        <v>298354.36952000001</v>
      </c>
      <c r="L499" s="11">
        <v>0</v>
      </c>
      <c r="M499" s="11">
        <v>1</v>
      </c>
      <c r="N499" s="11">
        <v>0</v>
      </c>
      <c r="O499" s="11">
        <v>1</v>
      </c>
      <c r="P499" s="11">
        <v>1</v>
      </c>
      <c r="Q499" s="11">
        <v>0</v>
      </c>
      <c r="R499" s="11">
        <v>0</v>
      </c>
      <c r="S499" s="11">
        <v>0</v>
      </c>
      <c r="T499" s="11">
        <v>0</v>
      </c>
      <c r="U499" s="11">
        <v>2822.4820022605472</v>
      </c>
      <c r="V499" s="11">
        <v>0</v>
      </c>
      <c r="W499" s="11">
        <v>0</v>
      </c>
      <c r="X499" s="11">
        <v>0</v>
      </c>
      <c r="Y499" s="11">
        <v>6307.1617050514542</v>
      </c>
      <c r="Z499" s="11">
        <v>1787.3932910951971</v>
      </c>
      <c r="AA499" s="9" t="s">
        <v>6</v>
      </c>
      <c r="AB499" s="9" t="s">
        <v>96</v>
      </c>
      <c r="AC499" s="9" t="s">
        <v>96</v>
      </c>
      <c r="AD499" s="9" t="s">
        <v>192</v>
      </c>
      <c r="AE499" s="9" t="s">
        <v>271</v>
      </c>
      <c r="AF499" s="9" t="s">
        <v>6</v>
      </c>
      <c r="AG499" s="9" t="s">
        <v>96</v>
      </c>
      <c r="AH499" s="9" t="s">
        <v>96</v>
      </c>
      <c r="AI499" s="9" t="s">
        <v>192</v>
      </c>
      <c r="AJ499" s="9" t="s">
        <v>128</v>
      </c>
      <c r="AK499" s="12">
        <v>2.3575048172069828E-2</v>
      </c>
      <c r="AL499" s="12">
        <v>0</v>
      </c>
      <c r="AM499" s="12">
        <v>0</v>
      </c>
      <c r="AN499" s="12">
        <v>0</v>
      </c>
      <c r="AO499" s="12">
        <v>1.7591997187944262E-2</v>
      </c>
      <c r="AP499" s="12">
        <v>0.125</v>
      </c>
      <c r="AQ499" s="12">
        <v>0</v>
      </c>
      <c r="AR499" s="12">
        <v>0</v>
      </c>
      <c r="AS499" s="12">
        <v>0</v>
      </c>
      <c r="AT499" s="12">
        <v>2.5000000000000001E-2</v>
      </c>
      <c r="AU499" s="11">
        <v>7033.7186337815219</v>
      </c>
      <c r="AV499" s="11">
        <v>0</v>
      </c>
      <c r="AW499" s="11">
        <v>0</v>
      </c>
      <c r="AX499" s="11">
        <v>0</v>
      </c>
      <c r="AY499" s="11">
        <v>5248.6492296067236</v>
      </c>
      <c r="AZ499" s="11">
        <v>37294.296190000001</v>
      </c>
      <c r="BA499" s="11">
        <v>0</v>
      </c>
      <c r="BB499" s="11">
        <v>0</v>
      </c>
      <c r="BC499" s="11">
        <v>0</v>
      </c>
      <c r="BD499" s="11">
        <v>7458.8592380000009</v>
      </c>
    </row>
    <row r="500" spans="1:56" x14ac:dyDescent="0.25">
      <c r="A500" s="9" t="s">
        <v>2</v>
      </c>
      <c r="B500" s="9" t="s">
        <v>57</v>
      </c>
      <c r="C500" s="9" t="s">
        <v>57</v>
      </c>
      <c r="D500" s="9" t="e">
        <f>IF(C500="United States",#REF!, "")</f>
        <v>#REF!</v>
      </c>
      <c r="E500" s="9" t="s">
        <v>115</v>
      </c>
      <c r="F500" s="9" t="s">
        <v>1446</v>
      </c>
      <c r="G500" s="9" t="s">
        <v>284</v>
      </c>
      <c r="H500" s="10" t="s">
        <v>4</v>
      </c>
      <c r="I500" s="10" t="s">
        <v>1783</v>
      </c>
      <c r="J500" s="11">
        <v>479836.71921085997</v>
      </c>
      <c r="K500" s="11">
        <v>479836.71921085997</v>
      </c>
      <c r="L500" s="11">
        <v>0</v>
      </c>
      <c r="M500" s="11">
        <v>2</v>
      </c>
      <c r="N500" s="11">
        <v>0</v>
      </c>
      <c r="O500" s="11">
        <v>0</v>
      </c>
      <c r="P500" s="11">
        <v>1</v>
      </c>
      <c r="Q500" s="11">
        <v>0</v>
      </c>
      <c r="R500" s="11">
        <v>0</v>
      </c>
      <c r="S500" s="11">
        <v>0</v>
      </c>
      <c r="T500" s="11">
        <v>0</v>
      </c>
      <c r="U500" s="11">
        <v>4539.3352414287756</v>
      </c>
      <c r="V500" s="11">
        <v>0</v>
      </c>
      <c r="W500" s="11">
        <v>0</v>
      </c>
      <c r="X500" s="11">
        <v>0</v>
      </c>
      <c r="Y500" s="11">
        <v>10143.668366423535</v>
      </c>
      <c r="Z500" s="11">
        <v>2874.6250109171888</v>
      </c>
      <c r="AA500" s="9" t="s">
        <v>6</v>
      </c>
      <c r="AB500" s="9" t="s">
        <v>96</v>
      </c>
      <c r="AC500" s="9" t="s">
        <v>96</v>
      </c>
      <c r="AD500" s="9" t="s">
        <v>192</v>
      </c>
      <c r="AE500" s="9" t="s">
        <v>271</v>
      </c>
      <c r="AF500" s="9" t="s">
        <v>6</v>
      </c>
      <c r="AG500" s="9" t="s">
        <v>96</v>
      </c>
      <c r="AH500" s="9" t="s">
        <v>96</v>
      </c>
      <c r="AI500" s="9" t="s">
        <v>192</v>
      </c>
      <c r="AJ500" s="9" t="s">
        <v>128</v>
      </c>
      <c r="AK500" s="12">
        <v>2.3575048172069828E-2</v>
      </c>
      <c r="AL500" s="12">
        <v>0</v>
      </c>
      <c r="AM500" s="12">
        <v>0</v>
      </c>
      <c r="AN500" s="12">
        <v>0</v>
      </c>
      <c r="AO500" s="12">
        <v>1.7591997187944262E-2</v>
      </c>
      <c r="AP500" s="12">
        <v>0.125</v>
      </c>
      <c r="AQ500" s="12">
        <v>0</v>
      </c>
      <c r="AR500" s="12">
        <v>0</v>
      </c>
      <c r="AS500" s="12">
        <v>0</v>
      </c>
      <c r="AT500" s="12">
        <v>2.5000000000000001E-2</v>
      </c>
      <c r="AU500" s="11">
        <v>11312.173770123967</v>
      </c>
      <c r="AV500" s="11">
        <v>0</v>
      </c>
      <c r="AW500" s="11">
        <v>0</v>
      </c>
      <c r="AX500" s="11">
        <v>0</v>
      </c>
      <c r="AY500" s="11">
        <v>8441.2862150298497</v>
      </c>
      <c r="AZ500" s="11">
        <v>59979.589901357496</v>
      </c>
      <c r="BA500" s="11">
        <v>0</v>
      </c>
      <c r="BB500" s="11">
        <v>0</v>
      </c>
      <c r="BC500" s="11">
        <v>0</v>
      </c>
      <c r="BD500" s="11">
        <v>11995.917980271501</v>
      </c>
    </row>
    <row r="501" spans="1:56" x14ac:dyDescent="0.25">
      <c r="A501" s="9" t="s">
        <v>9</v>
      </c>
      <c r="B501" s="9" t="s">
        <v>57</v>
      </c>
      <c r="C501" s="9" t="s">
        <v>57</v>
      </c>
      <c r="D501" s="9" t="e">
        <f>IF(C501="United States",#REF!, "")</f>
        <v>#REF!</v>
      </c>
      <c r="E501" s="9" t="s">
        <v>82</v>
      </c>
      <c r="F501" s="9" t="s">
        <v>1648</v>
      </c>
      <c r="G501" s="9" t="s">
        <v>289</v>
      </c>
      <c r="H501" s="10" t="s">
        <v>4</v>
      </c>
      <c r="I501" s="10" t="s">
        <v>1783</v>
      </c>
      <c r="J501" s="11">
        <v>4377349.6359399995</v>
      </c>
      <c r="K501" s="11">
        <v>4377349.6359399995</v>
      </c>
      <c r="L501" s="11">
        <v>0</v>
      </c>
      <c r="M501" s="11">
        <v>0</v>
      </c>
      <c r="N501" s="11">
        <v>0</v>
      </c>
      <c r="O501" s="11">
        <v>0</v>
      </c>
      <c r="P501" s="11">
        <v>0</v>
      </c>
      <c r="Q501" s="11">
        <v>0</v>
      </c>
      <c r="R501" s="11">
        <v>0</v>
      </c>
      <c r="S501" s="11">
        <v>0</v>
      </c>
      <c r="T501" s="11">
        <v>0</v>
      </c>
      <c r="U501" s="11">
        <v>238477.78997718549</v>
      </c>
      <c r="V501" s="11">
        <v>0</v>
      </c>
      <c r="W501" s="11">
        <v>0</v>
      </c>
      <c r="X501" s="11">
        <v>0</v>
      </c>
      <c r="Y501" s="11">
        <v>532906.1383720953</v>
      </c>
      <c r="Z501" s="11">
        <v>151020.83965071919</v>
      </c>
      <c r="AA501" s="9" t="s">
        <v>6</v>
      </c>
      <c r="AB501" s="9" t="s">
        <v>96</v>
      </c>
      <c r="AC501" s="9" t="s">
        <v>96</v>
      </c>
      <c r="AD501" s="9" t="s">
        <v>192</v>
      </c>
      <c r="AE501" s="9" t="s">
        <v>271</v>
      </c>
      <c r="AF501" s="9" t="s">
        <v>13</v>
      </c>
      <c r="AG501" s="9" t="s">
        <v>96</v>
      </c>
      <c r="AH501" s="9" t="s">
        <v>96</v>
      </c>
      <c r="AI501" s="9" t="s">
        <v>192</v>
      </c>
      <c r="AJ501" s="9" t="s">
        <v>128</v>
      </c>
      <c r="AK501" s="12">
        <v>4.715009634413965E-2</v>
      </c>
      <c r="AL501" s="12">
        <v>0</v>
      </c>
      <c r="AM501" s="12">
        <v>0</v>
      </c>
      <c r="AN501" s="12">
        <v>0</v>
      </c>
      <c r="AO501" s="12">
        <v>1.7591997187944262E-2</v>
      </c>
      <c r="AP501" s="12">
        <v>7.4999999999999997E-2</v>
      </c>
      <c r="AQ501" s="12">
        <v>0</v>
      </c>
      <c r="AR501" s="12">
        <v>0</v>
      </c>
      <c r="AS501" s="12">
        <v>0</v>
      </c>
      <c r="AT501" s="12">
        <v>2.5000000000000001E-2</v>
      </c>
      <c r="AU501" s="11">
        <v>206392.45706655559</v>
      </c>
      <c r="AV501" s="11">
        <v>0</v>
      </c>
      <c r="AW501" s="11">
        <v>0</v>
      </c>
      <c r="AX501" s="11">
        <v>0</v>
      </c>
      <c r="AY501" s="11">
        <v>77006.322486105317</v>
      </c>
      <c r="AZ501" s="11">
        <v>328301.22269549995</v>
      </c>
      <c r="BA501" s="11">
        <v>0</v>
      </c>
      <c r="BB501" s="11">
        <v>0</v>
      </c>
      <c r="BC501" s="11">
        <v>0</v>
      </c>
      <c r="BD501" s="11">
        <v>109433.74089849999</v>
      </c>
    </row>
    <row r="502" spans="1:56" x14ac:dyDescent="0.25">
      <c r="A502" s="9" t="s">
        <v>9</v>
      </c>
      <c r="B502" s="9" t="s">
        <v>57</v>
      </c>
      <c r="C502" s="9" t="s">
        <v>57</v>
      </c>
      <c r="D502" s="9" t="e">
        <f>IF(C502="United States",#REF!, "")</f>
        <v>#REF!</v>
      </c>
      <c r="E502" s="9" t="s">
        <v>82</v>
      </c>
      <c r="F502" s="9" t="s">
        <v>1726</v>
      </c>
      <c r="G502" s="9" t="s">
        <v>297</v>
      </c>
      <c r="H502" s="10" t="s">
        <v>4</v>
      </c>
      <c r="I502" s="10" t="s">
        <v>1807</v>
      </c>
      <c r="J502" s="11">
        <v>2284543.8630400002</v>
      </c>
      <c r="K502" s="11">
        <v>2284543.8630400002</v>
      </c>
      <c r="L502" s="11">
        <v>0</v>
      </c>
      <c r="M502" s="11">
        <v>2</v>
      </c>
      <c r="N502" s="11">
        <v>1</v>
      </c>
      <c r="O502" s="11">
        <v>0</v>
      </c>
      <c r="P502" s="11">
        <v>1</v>
      </c>
      <c r="Q502" s="11">
        <v>0</v>
      </c>
      <c r="R502" s="11">
        <v>1</v>
      </c>
      <c r="S502" s="11">
        <v>0</v>
      </c>
      <c r="T502" s="11">
        <v>0</v>
      </c>
      <c r="U502" s="11">
        <v>182998.13315434536</v>
      </c>
      <c r="V502" s="11">
        <v>0</v>
      </c>
      <c r="W502" s="11">
        <v>0</v>
      </c>
      <c r="X502" s="11">
        <v>0</v>
      </c>
      <c r="Y502" s="11">
        <v>408930.44370259478</v>
      </c>
      <c r="Z502" s="11">
        <v>115887.23514305986</v>
      </c>
      <c r="AA502" s="9" t="s">
        <v>6</v>
      </c>
      <c r="AB502" s="9" t="s">
        <v>96</v>
      </c>
      <c r="AC502" s="9" t="s">
        <v>96</v>
      </c>
      <c r="AD502" s="9" t="s">
        <v>192</v>
      </c>
      <c r="AE502" s="9" t="s">
        <v>271</v>
      </c>
      <c r="AF502" s="9" t="s">
        <v>13</v>
      </c>
      <c r="AG502" s="9" t="s">
        <v>96</v>
      </c>
      <c r="AH502" s="9" t="s">
        <v>96</v>
      </c>
      <c r="AI502" s="9" t="s">
        <v>192</v>
      </c>
      <c r="AJ502" s="9" t="s">
        <v>128</v>
      </c>
      <c r="AK502" s="12">
        <v>4.715009634413965E-2</v>
      </c>
      <c r="AL502" s="12">
        <v>0</v>
      </c>
      <c r="AM502" s="12">
        <v>0</v>
      </c>
      <c r="AN502" s="12">
        <v>0</v>
      </c>
      <c r="AO502" s="12">
        <v>1.7591997187944262E-2</v>
      </c>
      <c r="AP502" s="12">
        <v>7.4999999999999997E-2</v>
      </c>
      <c r="AQ502" s="12">
        <v>0</v>
      </c>
      <c r="AR502" s="12">
        <v>0</v>
      </c>
      <c r="AS502" s="12">
        <v>0</v>
      </c>
      <c r="AT502" s="12">
        <v>2.5000000000000001E-2</v>
      </c>
      <c r="AU502" s="11">
        <v>107716.46324474899</v>
      </c>
      <c r="AV502" s="11">
        <v>0</v>
      </c>
      <c r="AW502" s="11">
        <v>0</v>
      </c>
      <c r="AX502" s="11">
        <v>0</v>
      </c>
      <c r="AY502" s="11">
        <v>40189.689214335005</v>
      </c>
      <c r="AZ502" s="11">
        <v>171340.789728</v>
      </c>
      <c r="BA502" s="11">
        <v>0</v>
      </c>
      <c r="BB502" s="11">
        <v>0</v>
      </c>
      <c r="BC502" s="11">
        <v>0</v>
      </c>
      <c r="BD502" s="11">
        <v>57113.596576000011</v>
      </c>
    </row>
    <row r="503" spans="1:56" x14ac:dyDescent="0.25">
      <c r="A503" s="9" t="s">
        <v>9</v>
      </c>
      <c r="B503" s="9" t="s">
        <v>57</v>
      </c>
      <c r="C503" s="9" t="s">
        <v>57</v>
      </c>
      <c r="D503" s="9" t="e">
        <f>IF(C503="United States",#REF!, "")</f>
        <v>#REF!</v>
      </c>
      <c r="E503" s="9" t="s">
        <v>82</v>
      </c>
      <c r="F503" s="9" t="s">
        <v>1764</v>
      </c>
      <c r="G503" s="9" t="s">
        <v>300</v>
      </c>
      <c r="H503" s="10" t="s">
        <v>4</v>
      </c>
      <c r="I503" s="10" t="s">
        <v>1783</v>
      </c>
      <c r="J503" s="11">
        <v>4457201.6135600004</v>
      </c>
      <c r="K503" s="11">
        <v>4457201.6135600004</v>
      </c>
      <c r="L503" s="11">
        <v>0</v>
      </c>
      <c r="M503" s="11">
        <v>0</v>
      </c>
      <c r="N503" s="11">
        <v>1</v>
      </c>
      <c r="O503" s="11">
        <v>0</v>
      </c>
      <c r="P503" s="11">
        <v>0</v>
      </c>
      <c r="Q503" s="11">
        <v>0</v>
      </c>
      <c r="R503" s="11">
        <v>0</v>
      </c>
      <c r="S503" s="11">
        <v>0</v>
      </c>
      <c r="T503" s="11">
        <v>0</v>
      </c>
      <c r="U503" s="11">
        <v>42165.869247899369</v>
      </c>
      <c r="V503" s="11">
        <v>0</v>
      </c>
      <c r="W503" s="11">
        <v>0</v>
      </c>
      <c r="X503" s="11">
        <v>0</v>
      </c>
      <c r="Y503" s="11">
        <v>94224.500127036663</v>
      </c>
      <c r="Z503" s="11">
        <v>26702.381714579766</v>
      </c>
      <c r="AA503" s="9" t="s">
        <v>6</v>
      </c>
      <c r="AB503" s="9" t="s">
        <v>96</v>
      </c>
      <c r="AC503" s="9" t="s">
        <v>96</v>
      </c>
      <c r="AD503" s="9" t="s">
        <v>192</v>
      </c>
      <c r="AE503" s="9" t="s">
        <v>271</v>
      </c>
      <c r="AF503" s="9" t="s">
        <v>13</v>
      </c>
      <c r="AG503" s="9" t="s">
        <v>96</v>
      </c>
      <c r="AH503" s="9" t="s">
        <v>96</v>
      </c>
      <c r="AI503" s="9" t="s">
        <v>192</v>
      </c>
      <c r="AJ503" s="9" t="s">
        <v>128</v>
      </c>
      <c r="AK503" s="12">
        <v>4.715009634413965E-2</v>
      </c>
      <c r="AL503" s="12">
        <v>0</v>
      </c>
      <c r="AM503" s="12">
        <v>0</v>
      </c>
      <c r="AN503" s="12">
        <v>0</v>
      </c>
      <c r="AO503" s="12">
        <v>1.7591997187944262E-2</v>
      </c>
      <c r="AP503" s="12">
        <v>7.4999999999999997E-2</v>
      </c>
      <c r="AQ503" s="12">
        <v>0</v>
      </c>
      <c r="AR503" s="12">
        <v>0</v>
      </c>
      <c r="AS503" s="12">
        <v>0</v>
      </c>
      <c r="AT503" s="12">
        <v>2.5000000000000001E-2</v>
      </c>
      <c r="AU503" s="11">
        <v>210157.48550460872</v>
      </c>
      <c r="AV503" s="11">
        <v>0</v>
      </c>
      <c r="AW503" s="11">
        <v>0</v>
      </c>
      <c r="AX503" s="11">
        <v>0</v>
      </c>
      <c r="AY503" s="11">
        <v>78411.078251848157</v>
      </c>
      <c r="AZ503" s="11">
        <v>334290.121017</v>
      </c>
      <c r="BA503" s="11">
        <v>0</v>
      </c>
      <c r="BB503" s="11">
        <v>0</v>
      </c>
      <c r="BC503" s="11">
        <v>0</v>
      </c>
      <c r="BD503" s="11">
        <v>111430.04033900001</v>
      </c>
    </row>
    <row r="504" spans="1:56" x14ac:dyDescent="0.25">
      <c r="A504" s="9" t="s">
        <v>2</v>
      </c>
      <c r="B504" s="9" t="s">
        <v>57</v>
      </c>
      <c r="C504" s="9" t="s">
        <v>57</v>
      </c>
      <c r="D504" s="9" t="e">
        <f>IF(C504="United States",#REF!, "")</f>
        <v>#REF!</v>
      </c>
      <c r="E504" s="9" t="s">
        <v>115</v>
      </c>
      <c r="F504" s="9" t="s">
        <v>692</v>
      </c>
      <c r="G504" s="9" t="s">
        <v>163</v>
      </c>
      <c r="H504" s="10" t="s">
        <v>4</v>
      </c>
      <c r="I504" s="10" t="s">
        <v>1783</v>
      </c>
      <c r="J504" s="11">
        <v>170818.83159596618</v>
      </c>
      <c r="K504" s="11">
        <v>170818.8316</v>
      </c>
      <c r="L504" s="11">
        <v>0</v>
      </c>
      <c r="M504" s="11">
        <v>0</v>
      </c>
      <c r="N504" s="11">
        <v>0</v>
      </c>
      <c r="O504" s="11">
        <v>0</v>
      </c>
      <c r="P504" s="11">
        <v>0</v>
      </c>
      <c r="Q504" s="11">
        <v>0</v>
      </c>
      <c r="R504" s="11">
        <v>0</v>
      </c>
      <c r="S504" s="11">
        <v>0</v>
      </c>
      <c r="T504" s="11">
        <v>0</v>
      </c>
      <c r="U504" s="11">
        <v>1630.2842882402665</v>
      </c>
      <c r="V504" s="11">
        <v>0</v>
      </c>
      <c r="W504" s="11">
        <v>0</v>
      </c>
      <c r="X504" s="11">
        <v>0</v>
      </c>
      <c r="Y504" s="11">
        <v>624.52428887973304</v>
      </c>
      <c r="Z504" s="11">
        <v>819.45209895152038</v>
      </c>
      <c r="AA504" s="9" t="s">
        <v>6</v>
      </c>
      <c r="AB504" s="9" t="s">
        <v>96</v>
      </c>
      <c r="AC504" s="9" t="s">
        <v>96</v>
      </c>
      <c r="AD504" s="9" t="s">
        <v>192</v>
      </c>
      <c r="AE504" s="9" t="s">
        <v>280</v>
      </c>
      <c r="AF504" s="9" t="s">
        <v>6</v>
      </c>
      <c r="AG504" s="9" t="s">
        <v>96</v>
      </c>
      <c r="AH504" s="9" t="s">
        <v>96</v>
      </c>
      <c r="AI504" s="9" t="s">
        <v>192</v>
      </c>
      <c r="AJ504" s="9" t="s">
        <v>141</v>
      </c>
      <c r="AK504" s="12">
        <v>2.3575048172069828E-2</v>
      </c>
      <c r="AL504" s="12">
        <v>0</v>
      </c>
      <c r="AM504" s="12">
        <v>0</v>
      </c>
      <c r="AN504" s="12">
        <v>0</v>
      </c>
      <c r="AO504" s="12">
        <v>3.0157709465047301E-3</v>
      </c>
      <c r="AP504" s="12">
        <v>0.125</v>
      </c>
      <c r="AQ504" s="12">
        <v>0</v>
      </c>
      <c r="AR504" s="12">
        <v>0</v>
      </c>
      <c r="AS504" s="12">
        <v>0</v>
      </c>
      <c r="AT504" s="12">
        <v>7.4999999999999997E-3</v>
      </c>
      <c r="AU504" s="11">
        <v>4027.0621835715865</v>
      </c>
      <c r="AV504" s="11">
        <v>0</v>
      </c>
      <c r="AW504" s="11">
        <v>0</v>
      </c>
      <c r="AX504" s="11">
        <v>0</v>
      </c>
      <c r="AY504" s="11">
        <v>515.150469442999</v>
      </c>
      <c r="AZ504" s="11">
        <v>21352.353949495773</v>
      </c>
      <c r="BA504" s="11">
        <v>0</v>
      </c>
      <c r="BB504" s="11">
        <v>0</v>
      </c>
      <c r="BC504" s="11">
        <v>0</v>
      </c>
      <c r="BD504" s="11">
        <v>1281.1412369697464</v>
      </c>
    </row>
    <row r="505" spans="1:56" x14ac:dyDescent="0.25">
      <c r="A505" s="9" t="s">
        <v>2</v>
      </c>
      <c r="B505" s="9" t="s">
        <v>57</v>
      </c>
      <c r="C505" s="9" t="s">
        <v>57</v>
      </c>
      <c r="D505" s="9" t="e">
        <f>IF(C505="United States",#REF!, "")</f>
        <v>#REF!</v>
      </c>
      <c r="E505" s="9" t="s">
        <v>115</v>
      </c>
      <c r="F505" s="9" t="s">
        <v>700</v>
      </c>
      <c r="G505" s="9" t="s">
        <v>163</v>
      </c>
      <c r="H505" s="10" t="s">
        <v>4</v>
      </c>
      <c r="I505" s="10" t="s">
        <v>1783</v>
      </c>
      <c r="J505" s="11">
        <v>177116.20136058799</v>
      </c>
      <c r="K505" s="11">
        <v>177116.20140000002</v>
      </c>
      <c r="L505" s="11">
        <v>0</v>
      </c>
      <c r="M505" s="11">
        <v>1</v>
      </c>
      <c r="N505" s="11">
        <v>1</v>
      </c>
      <c r="O505" s="11">
        <v>0</v>
      </c>
      <c r="P505" s="11">
        <v>0</v>
      </c>
      <c r="Q505" s="11">
        <v>0</v>
      </c>
      <c r="R505" s="11">
        <v>0</v>
      </c>
      <c r="S505" s="11">
        <v>0</v>
      </c>
      <c r="T505" s="11">
        <v>0</v>
      </c>
      <c r="U505" s="11">
        <v>1694.8237966991639</v>
      </c>
      <c r="V505" s="11">
        <v>0</v>
      </c>
      <c r="W505" s="11">
        <v>0</v>
      </c>
      <c r="X505" s="11">
        <v>0</v>
      </c>
      <c r="Y505" s="11">
        <v>306.58927912083595</v>
      </c>
      <c r="Z505" s="11">
        <v>826.57651566560435</v>
      </c>
      <c r="AA505" s="9" t="s">
        <v>6</v>
      </c>
      <c r="AB505" s="9" t="s">
        <v>96</v>
      </c>
      <c r="AC505" s="9" t="s">
        <v>96</v>
      </c>
      <c r="AD505" s="9" t="s">
        <v>192</v>
      </c>
      <c r="AE505" s="9" t="s">
        <v>275</v>
      </c>
      <c r="AF505" s="9" t="s">
        <v>6</v>
      </c>
      <c r="AG505" s="9" t="s">
        <v>96</v>
      </c>
      <c r="AH505" s="9" t="s">
        <v>96</v>
      </c>
      <c r="AI505" s="9" t="s">
        <v>192</v>
      </c>
      <c r="AJ505" s="9" t="s">
        <v>141</v>
      </c>
      <c r="AK505" s="12">
        <v>2.3575048172069828E-2</v>
      </c>
      <c r="AL505" s="12">
        <v>0</v>
      </c>
      <c r="AM505" s="12">
        <v>0</v>
      </c>
      <c r="AN505" s="12">
        <v>0</v>
      </c>
      <c r="AO505" s="12">
        <v>1.4241140580716783E-3</v>
      </c>
      <c r="AP505" s="12">
        <v>0.125</v>
      </c>
      <c r="AQ505" s="12">
        <v>0</v>
      </c>
      <c r="AR505" s="12">
        <v>0</v>
      </c>
      <c r="AS505" s="12">
        <v>0</v>
      </c>
      <c r="AT505" s="12">
        <v>7.4999999999999997E-3</v>
      </c>
      <c r="AU505" s="11">
        <v>4175.5229791298816</v>
      </c>
      <c r="AV505" s="11">
        <v>0</v>
      </c>
      <c r="AW505" s="11">
        <v>0</v>
      </c>
      <c r="AX505" s="11">
        <v>0</v>
      </c>
      <c r="AY505" s="11">
        <v>252.23367226986747</v>
      </c>
      <c r="AZ505" s="11">
        <v>22139.525170073499</v>
      </c>
      <c r="BA505" s="11">
        <v>0</v>
      </c>
      <c r="BB505" s="11">
        <v>0</v>
      </c>
      <c r="BC505" s="11">
        <v>0</v>
      </c>
      <c r="BD505" s="11">
        <v>1328.3715102044098</v>
      </c>
    </row>
    <row r="506" spans="1:56" x14ac:dyDescent="0.25">
      <c r="A506" s="9" t="s">
        <v>2</v>
      </c>
      <c r="B506" s="9" t="s">
        <v>57</v>
      </c>
      <c r="C506" s="9" t="s">
        <v>57</v>
      </c>
      <c r="D506" s="9" t="e">
        <f>IF(C506="United States",#REF!, "")</f>
        <v>#REF!</v>
      </c>
      <c r="E506" s="9" t="s">
        <v>115</v>
      </c>
      <c r="F506" s="9" t="s">
        <v>1336</v>
      </c>
      <c r="G506" s="9" t="s">
        <v>273</v>
      </c>
      <c r="H506" s="10" t="s">
        <v>4</v>
      </c>
      <c r="I506" s="10" t="s">
        <v>1783</v>
      </c>
      <c r="J506" s="11">
        <v>113747.24335357999</v>
      </c>
      <c r="K506" s="11">
        <v>113747.24335358001</v>
      </c>
      <c r="L506" s="11">
        <v>0</v>
      </c>
      <c r="M506" s="11">
        <v>1</v>
      </c>
      <c r="N506" s="11">
        <v>1</v>
      </c>
      <c r="O506" s="11">
        <v>0</v>
      </c>
      <c r="P506" s="11">
        <v>0</v>
      </c>
      <c r="Q506" s="11">
        <v>0</v>
      </c>
      <c r="R506" s="11">
        <v>0</v>
      </c>
      <c r="S506" s="11">
        <v>0</v>
      </c>
      <c r="T506" s="11">
        <v>0</v>
      </c>
      <c r="U506" s="11">
        <v>1085.5966050875602</v>
      </c>
      <c r="V506" s="11">
        <v>0</v>
      </c>
      <c r="W506" s="11">
        <v>0</v>
      </c>
      <c r="X506" s="11">
        <v>0</v>
      </c>
      <c r="Y506" s="11">
        <v>415.86700717969603</v>
      </c>
      <c r="Z506" s="11">
        <v>545.668275815794</v>
      </c>
      <c r="AA506" s="9" t="s">
        <v>6</v>
      </c>
      <c r="AB506" s="9" t="s">
        <v>96</v>
      </c>
      <c r="AC506" s="9" t="s">
        <v>96</v>
      </c>
      <c r="AD506" s="9" t="s">
        <v>192</v>
      </c>
      <c r="AE506" s="9" t="s">
        <v>280</v>
      </c>
      <c r="AF506" s="9" t="s">
        <v>6</v>
      </c>
      <c r="AG506" s="9" t="s">
        <v>96</v>
      </c>
      <c r="AH506" s="9" t="s">
        <v>96</v>
      </c>
      <c r="AI506" s="9" t="s">
        <v>192</v>
      </c>
      <c r="AJ506" s="9" t="s">
        <v>141</v>
      </c>
      <c r="AK506" s="12">
        <v>2.3575048172069828E-2</v>
      </c>
      <c r="AL506" s="12">
        <v>0</v>
      </c>
      <c r="AM506" s="12">
        <v>0</v>
      </c>
      <c r="AN506" s="12">
        <v>0</v>
      </c>
      <c r="AO506" s="12">
        <v>3.0157709465047301E-3</v>
      </c>
      <c r="AP506" s="12">
        <v>0.125</v>
      </c>
      <c r="AQ506" s="12">
        <v>0</v>
      </c>
      <c r="AR506" s="12">
        <v>0</v>
      </c>
      <c r="AS506" s="12">
        <v>0</v>
      </c>
      <c r="AT506" s="12">
        <v>7.4999999999999997E-3</v>
      </c>
      <c r="AU506" s="11">
        <v>2681.5967415007981</v>
      </c>
      <c r="AV506" s="11">
        <v>0</v>
      </c>
      <c r="AW506" s="11">
        <v>0</v>
      </c>
      <c r="AX506" s="11">
        <v>0</v>
      </c>
      <c r="AY506" s="11">
        <v>343.03563175072981</v>
      </c>
      <c r="AZ506" s="11">
        <v>14218.405419197499</v>
      </c>
      <c r="BA506" s="11">
        <v>0</v>
      </c>
      <c r="BB506" s="11">
        <v>0</v>
      </c>
      <c r="BC506" s="11">
        <v>0</v>
      </c>
      <c r="BD506" s="11">
        <v>853.10432515184993</v>
      </c>
    </row>
    <row r="507" spans="1:56" x14ac:dyDescent="0.25">
      <c r="A507" s="9" t="s">
        <v>2</v>
      </c>
      <c r="B507" s="9" t="s">
        <v>57</v>
      </c>
      <c r="C507" s="9" t="s">
        <v>57</v>
      </c>
      <c r="D507" s="9" t="e">
        <f>IF(C507="United States",#REF!, "")</f>
        <v>#REF!</v>
      </c>
      <c r="E507" s="9" t="s">
        <v>82</v>
      </c>
      <c r="F507" s="9" t="s">
        <v>1746</v>
      </c>
      <c r="G507" s="9" t="s">
        <v>230</v>
      </c>
      <c r="H507" s="10" t="s">
        <v>4</v>
      </c>
      <c r="I507" s="10" t="s">
        <v>1783</v>
      </c>
      <c r="J507" s="11">
        <v>1312186.4687000001</v>
      </c>
      <c r="K507" s="11">
        <v>1312186.4687000001</v>
      </c>
      <c r="L507" s="11">
        <v>0</v>
      </c>
      <c r="M507" s="11">
        <v>0</v>
      </c>
      <c r="N507" s="11">
        <v>0</v>
      </c>
      <c r="O507" s="11">
        <v>0</v>
      </c>
      <c r="P507" s="11">
        <v>0</v>
      </c>
      <c r="Q507" s="11">
        <v>0</v>
      </c>
      <c r="R507" s="11">
        <v>0</v>
      </c>
      <c r="S507" s="11">
        <v>0</v>
      </c>
      <c r="T507" s="11">
        <v>0</v>
      </c>
      <c r="U507" s="11">
        <v>12523.425919294772</v>
      </c>
      <c r="V507" s="11">
        <v>0</v>
      </c>
      <c r="W507" s="11">
        <v>0</v>
      </c>
      <c r="X507" s="11">
        <v>0</v>
      </c>
      <c r="Y507" s="11">
        <v>4797.4354675452269</v>
      </c>
      <c r="Z507" s="11">
        <v>6294.8209276476409</v>
      </c>
      <c r="AA507" s="9" t="s">
        <v>6</v>
      </c>
      <c r="AB507" s="9" t="s">
        <v>96</v>
      </c>
      <c r="AC507" s="9" t="s">
        <v>96</v>
      </c>
      <c r="AD507" s="9" t="s">
        <v>192</v>
      </c>
      <c r="AE507" s="9" t="s">
        <v>280</v>
      </c>
      <c r="AF507" s="9" t="s">
        <v>6</v>
      </c>
      <c r="AG507" s="9" t="s">
        <v>96</v>
      </c>
      <c r="AH507" s="9" t="s">
        <v>96</v>
      </c>
      <c r="AI507" s="9" t="s">
        <v>192</v>
      </c>
      <c r="AJ507" s="9" t="s">
        <v>141</v>
      </c>
      <c r="AK507" s="12">
        <v>2.3575048172069828E-2</v>
      </c>
      <c r="AL507" s="12">
        <v>0</v>
      </c>
      <c r="AM507" s="12">
        <v>0</v>
      </c>
      <c r="AN507" s="12">
        <v>0</v>
      </c>
      <c r="AO507" s="12">
        <v>3.0157709465047301E-3</v>
      </c>
      <c r="AP507" s="12">
        <v>0.125</v>
      </c>
      <c r="AQ507" s="12">
        <v>0</v>
      </c>
      <c r="AR507" s="12">
        <v>0</v>
      </c>
      <c r="AS507" s="12">
        <v>0</v>
      </c>
      <c r="AT507" s="12">
        <v>7.4999999999999997E-3</v>
      </c>
      <c r="AU507" s="11">
        <v>30934.859210340699</v>
      </c>
      <c r="AV507" s="11">
        <v>0</v>
      </c>
      <c r="AW507" s="11">
        <v>0</v>
      </c>
      <c r="AX507" s="11">
        <v>0</v>
      </c>
      <c r="AY507" s="11">
        <v>3957.2538287020989</v>
      </c>
      <c r="AZ507" s="11">
        <v>164023.30858750001</v>
      </c>
      <c r="BA507" s="11">
        <v>0</v>
      </c>
      <c r="BB507" s="11">
        <v>0</v>
      </c>
      <c r="BC507" s="11">
        <v>0</v>
      </c>
      <c r="BD507" s="11">
        <v>9841.3985152500009</v>
      </c>
    </row>
    <row r="508" spans="1:56" x14ac:dyDescent="0.25">
      <c r="A508" s="9" t="s">
        <v>2</v>
      </c>
      <c r="B508" s="9" t="s">
        <v>57</v>
      </c>
      <c r="C508" s="9" t="s">
        <v>57</v>
      </c>
      <c r="D508" s="9" t="e">
        <f>IF(C508="United States",#REF!, "")</f>
        <v>#REF!</v>
      </c>
      <c r="E508" s="9" t="s">
        <v>82</v>
      </c>
      <c r="F508" s="9" t="s">
        <v>1052</v>
      </c>
      <c r="G508" s="9" t="s">
        <v>230</v>
      </c>
      <c r="H508" s="10" t="s">
        <v>4</v>
      </c>
      <c r="I508" s="10" t="s">
        <v>1807</v>
      </c>
      <c r="J508" s="11">
        <v>1338218.6770000001</v>
      </c>
      <c r="K508" s="11">
        <v>1338218.6770000001</v>
      </c>
      <c r="L508" s="11">
        <v>0</v>
      </c>
      <c r="M508" s="11">
        <v>0</v>
      </c>
      <c r="N508" s="11">
        <v>0</v>
      </c>
      <c r="O508" s="11">
        <v>0</v>
      </c>
      <c r="P508" s="11">
        <v>0</v>
      </c>
      <c r="Q508" s="11">
        <v>0</v>
      </c>
      <c r="R508" s="11">
        <v>0</v>
      </c>
      <c r="S508" s="11">
        <v>0</v>
      </c>
      <c r="T508" s="11">
        <v>0</v>
      </c>
      <c r="U508" s="11">
        <v>12771.875693726366</v>
      </c>
      <c r="V508" s="11">
        <v>0</v>
      </c>
      <c r="W508" s="11">
        <v>0</v>
      </c>
      <c r="X508" s="11">
        <v>0</v>
      </c>
      <c r="Y508" s="11">
        <v>4892.6108426736382</v>
      </c>
      <c r="Z508" s="11">
        <v>6419.7026373043991</v>
      </c>
      <c r="AA508" s="9" t="s">
        <v>6</v>
      </c>
      <c r="AB508" s="9" t="s">
        <v>96</v>
      </c>
      <c r="AC508" s="9" t="s">
        <v>96</v>
      </c>
      <c r="AD508" s="9" t="s">
        <v>192</v>
      </c>
      <c r="AE508" s="9" t="s">
        <v>280</v>
      </c>
      <c r="AF508" s="9" t="s">
        <v>6</v>
      </c>
      <c r="AG508" s="9" t="s">
        <v>96</v>
      </c>
      <c r="AH508" s="9" t="s">
        <v>96</v>
      </c>
      <c r="AI508" s="9" t="s">
        <v>192</v>
      </c>
      <c r="AJ508" s="9" t="s">
        <v>141</v>
      </c>
      <c r="AK508" s="12">
        <v>2.3575048172069828E-2</v>
      </c>
      <c r="AL508" s="12">
        <v>0</v>
      </c>
      <c r="AM508" s="12">
        <v>0</v>
      </c>
      <c r="AN508" s="12">
        <v>0</v>
      </c>
      <c r="AO508" s="12">
        <v>3.0157709465047301E-3</v>
      </c>
      <c r="AP508" s="12">
        <v>0.125</v>
      </c>
      <c r="AQ508" s="12">
        <v>0</v>
      </c>
      <c r="AR508" s="12">
        <v>0</v>
      </c>
      <c r="AS508" s="12">
        <v>0</v>
      </c>
      <c r="AT508" s="12">
        <v>7.4999999999999997E-3</v>
      </c>
      <c r="AU508" s="11">
        <v>31548.569775038559</v>
      </c>
      <c r="AV508" s="11">
        <v>0</v>
      </c>
      <c r="AW508" s="11">
        <v>0</v>
      </c>
      <c r="AX508" s="11">
        <v>0</v>
      </c>
      <c r="AY508" s="11">
        <v>4035.7610061665982</v>
      </c>
      <c r="AZ508" s="11">
        <v>167277.33462500002</v>
      </c>
      <c r="BA508" s="11">
        <v>0</v>
      </c>
      <c r="BB508" s="11">
        <v>0</v>
      </c>
      <c r="BC508" s="11">
        <v>0</v>
      </c>
      <c r="BD508" s="11">
        <v>10036.6400775</v>
      </c>
    </row>
    <row r="509" spans="1:56" x14ac:dyDescent="0.25">
      <c r="A509" s="9" t="s">
        <v>2</v>
      </c>
      <c r="B509" s="9" t="s">
        <v>57</v>
      </c>
      <c r="C509" s="9" t="s">
        <v>57</v>
      </c>
      <c r="D509" s="9" t="e">
        <f>IF(C509="United States",#REF!, "")</f>
        <v>#REF!</v>
      </c>
      <c r="E509" s="9" t="s">
        <v>82</v>
      </c>
      <c r="F509" s="9" t="s">
        <v>398</v>
      </c>
      <c r="G509" s="9" t="s">
        <v>230</v>
      </c>
      <c r="H509" s="10" t="s">
        <v>4</v>
      </c>
      <c r="I509" s="10" t="s">
        <v>1783</v>
      </c>
      <c r="J509" s="11">
        <v>709853.83354000002</v>
      </c>
      <c r="K509" s="11">
        <v>709853.83354000002</v>
      </c>
      <c r="L509" s="11">
        <v>0</v>
      </c>
      <c r="M509" s="11">
        <v>0</v>
      </c>
      <c r="N509" s="11">
        <v>0</v>
      </c>
      <c r="O509" s="11">
        <v>0</v>
      </c>
      <c r="P509" s="11">
        <v>0</v>
      </c>
      <c r="Q509" s="11">
        <v>0</v>
      </c>
      <c r="R509" s="11">
        <v>0</v>
      </c>
      <c r="S509" s="11">
        <v>0</v>
      </c>
      <c r="T509" s="11">
        <v>0</v>
      </c>
      <c r="U509" s="11">
        <v>6774.8007694918788</v>
      </c>
      <c r="V509" s="11">
        <v>0</v>
      </c>
      <c r="W509" s="11">
        <v>0</v>
      </c>
      <c r="X509" s="11">
        <v>0</v>
      </c>
      <c r="Y509" s="11">
        <v>2595.2698332361201</v>
      </c>
      <c r="Z509" s="11">
        <v>3405.3108102580882</v>
      </c>
      <c r="AA509" s="9" t="s">
        <v>6</v>
      </c>
      <c r="AB509" s="9" t="s">
        <v>96</v>
      </c>
      <c r="AC509" s="9" t="s">
        <v>96</v>
      </c>
      <c r="AD509" s="9" t="s">
        <v>192</v>
      </c>
      <c r="AE509" s="9" t="s">
        <v>280</v>
      </c>
      <c r="AF509" s="9" t="s">
        <v>6</v>
      </c>
      <c r="AG509" s="9" t="s">
        <v>96</v>
      </c>
      <c r="AH509" s="9" t="s">
        <v>96</v>
      </c>
      <c r="AI509" s="9" t="s">
        <v>192</v>
      </c>
      <c r="AJ509" s="9" t="s">
        <v>141</v>
      </c>
      <c r="AK509" s="12">
        <v>2.3575048172069828E-2</v>
      </c>
      <c r="AL509" s="12">
        <v>0</v>
      </c>
      <c r="AM509" s="12">
        <v>0</v>
      </c>
      <c r="AN509" s="12">
        <v>0</v>
      </c>
      <c r="AO509" s="12">
        <v>3.0157709465047301E-3</v>
      </c>
      <c r="AP509" s="12">
        <v>0.125</v>
      </c>
      <c r="AQ509" s="12">
        <v>0</v>
      </c>
      <c r="AR509" s="12">
        <v>0</v>
      </c>
      <c r="AS509" s="12">
        <v>0</v>
      </c>
      <c r="AT509" s="12">
        <v>7.4999999999999997E-3</v>
      </c>
      <c r="AU509" s="11">
        <v>16734.838320833936</v>
      </c>
      <c r="AV509" s="11">
        <v>0</v>
      </c>
      <c r="AW509" s="11">
        <v>0</v>
      </c>
      <c r="AX509" s="11">
        <v>0</v>
      </c>
      <c r="AY509" s="11">
        <v>2140.7565674549369</v>
      </c>
      <c r="AZ509" s="11">
        <v>88731.729192500003</v>
      </c>
      <c r="BA509" s="11">
        <v>0</v>
      </c>
      <c r="BB509" s="11">
        <v>0</v>
      </c>
      <c r="BC509" s="11">
        <v>0</v>
      </c>
      <c r="BD509" s="11">
        <v>5323.9037515500004</v>
      </c>
    </row>
    <row r="510" spans="1:56" x14ac:dyDescent="0.25">
      <c r="A510" s="9" t="s">
        <v>2</v>
      </c>
      <c r="B510" s="9" t="s">
        <v>57</v>
      </c>
      <c r="C510" s="9" t="s">
        <v>57</v>
      </c>
      <c r="D510" s="9" t="e">
        <f>IF(C510="United States",#REF!, "")</f>
        <v>#REF!</v>
      </c>
      <c r="E510" s="9" t="s">
        <v>82</v>
      </c>
      <c r="F510" s="9" t="s">
        <v>1182</v>
      </c>
      <c r="G510" s="9" t="s">
        <v>269</v>
      </c>
      <c r="H510" s="10" t="s">
        <v>11</v>
      </c>
      <c r="I510" s="10" t="s">
        <v>1807</v>
      </c>
      <c r="J510" s="11">
        <v>1305796.4467800001</v>
      </c>
      <c r="K510" s="11">
        <v>1305796.4467800001</v>
      </c>
      <c r="L510" s="11">
        <v>0</v>
      </c>
      <c r="M510" s="11">
        <v>1</v>
      </c>
      <c r="N510" s="11">
        <v>0</v>
      </c>
      <c r="O510" s="11">
        <v>0</v>
      </c>
      <c r="P510" s="11">
        <v>0</v>
      </c>
      <c r="Q510" s="11">
        <v>0</v>
      </c>
      <c r="R510" s="11">
        <v>1</v>
      </c>
      <c r="S510" s="11">
        <v>0</v>
      </c>
      <c r="T510" s="11">
        <v>0</v>
      </c>
      <c r="U510" s="11">
        <v>90836.784395777562</v>
      </c>
      <c r="V510" s="11">
        <v>0</v>
      </c>
      <c r="W510" s="11">
        <v>0</v>
      </c>
      <c r="X510" s="11">
        <v>0</v>
      </c>
      <c r="Y510" s="11">
        <v>2266.5022596364652</v>
      </c>
      <c r="Z510" s="11">
        <v>9768.4804068586091</v>
      </c>
      <c r="AA510" s="9" t="s">
        <v>6</v>
      </c>
      <c r="AB510" s="9" t="s">
        <v>96</v>
      </c>
      <c r="AC510" s="9" t="s">
        <v>96</v>
      </c>
      <c r="AD510" s="9" t="s">
        <v>192</v>
      </c>
      <c r="AE510" s="9" t="s">
        <v>275</v>
      </c>
      <c r="AF510" s="9" t="s">
        <v>6</v>
      </c>
      <c r="AG510" s="9" t="s">
        <v>96</v>
      </c>
      <c r="AH510" s="9" t="s">
        <v>96</v>
      </c>
      <c r="AI510" s="9" t="s">
        <v>192</v>
      </c>
      <c r="AJ510" s="9" t="s">
        <v>141</v>
      </c>
      <c r="AK510" s="12">
        <v>0.17091909924750626</v>
      </c>
      <c r="AL510" s="12">
        <v>0</v>
      </c>
      <c r="AM510" s="12">
        <v>0</v>
      </c>
      <c r="AN510" s="12">
        <v>0</v>
      </c>
      <c r="AO510" s="12">
        <v>1.4241140580716783E-3</v>
      </c>
      <c r="AP510" s="12">
        <v>0.125</v>
      </c>
      <c r="AQ510" s="12">
        <v>0</v>
      </c>
      <c r="AR510" s="12">
        <v>0</v>
      </c>
      <c r="AS510" s="12">
        <v>0</v>
      </c>
      <c r="AT510" s="12">
        <v>7.4999999999999997E-3</v>
      </c>
      <c r="AU510" s="11">
        <v>223185.55248423186</v>
      </c>
      <c r="AV510" s="11">
        <v>0</v>
      </c>
      <c r="AW510" s="11">
        <v>0</v>
      </c>
      <c r="AX510" s="11">
        <v>0</v>
      </c>
      <c r="AY510" s="11">
        <v>1859.6030768394444</v>
      </c>
      <c r="AZ510" s="11">
        <v>163224.55584750001</v>
      </c>
      <c r="BA510" s="11">
        <v>0</v>
      </c>
      <c r="BB510" s="11">
        <v>0</v>
      </c>
      <c r="BC510" s="11">
        <v>0</v>
      </c>
      <c r="BD510" s="11">
        <v>9793.4733508500012</v>
      </c>
    </row>
    <row r="511" spans="1:56" x14ac:dyDescent="0.25">
      <c r="A511" s="9" t="s">
        <v>2</v>
      </c>
      <c r="B511" s="9" t="s">
        <v>57</v>
      </c>
      <c r="C511" s="9" t="s">
        <v>57</v>
      </c>
      <c r="D511" s="9" t="e">
        <f>IF(C511="United States",#REF!, "")</f>
        <v>#REF!</v>
      </c>
      <c r="E511" s="9" t="s">
        <v>115</v>
      </c>
      <c r="F511" s="9" t="s">
        <v>510</v>
      </c>
      <c r="G511" s="9" t="s">
        <v>163</v>
      </c>
      <c r="H511" s="10" t="s">
        <v>4</v>
      </c>
      <c r="I511" s="10" t="s">
        <v>1807</v>
      </c>
      <c r="J511" s="11">
        <v>186793.14881974002</v>
      </c>
      <c r="K511" s="11">
        <v>186793.14881974002</v>
      </c>
      <c r="L511" s="11">
        <v>0</v>
      </c>
      <c r="M511" s="11">
        <v>0</v>
      </c>
      <c r="N511" s="11">
        <v>0</v>
      </c>
      <c r="O511" s="11">
        <v>0</v>
      </c>
      <c r="P511" s="11">
        <v>0</v>
      </c>
      <c r="Q511" s="11">
        <v>0</v>
      </c>
      <c r="R511" s="11">
        <v>0</v>
      </c>
      <c r="S511" s="11">
        <v>0</v>
      </c>
      <c r="T511" s="11">
        <v>0</v>
      </c>
      <c r="U511" s="11">
        <v>1787.4224445740836</v>
      </c>
      <c r="V511" s="11">
        <v>0</v>
      </c>
      <c r="W511" s="11">
        <v>0</v>
      </c>
      <c r="X511" s="11">
        <v>0</v>
      </c>
      <c r="Y511" s="11">
        <v>323.34013708897839</v>
      </c>
      <c r="Z511" s="11">
        <v>871.73747450089195</v>
      </c>
      <c r="AA511" s="9" t="s">
        <v>6</v>
      </c>
      <c r="AB511" s="9" t="s">
        <v>96</v>
      </c>
      <c r="AC511" s="9" t="s">
        <v>96</v>
      </c>
      <c r="AD511" s="9" t="s">
        <v>192</v>
      </c>
      <c r="AE511" s="9" t="s">
        <v>275</v>
      </c>
      <c r="AF511" s="9" t="s">
        <v>6</v>
      </c>
      <c r="AG511" s="9" t="s">
        <v>96</v>
      </c>
      <c r="AH511" s="9" t="s">
        <v>96</v>
      </c>
      <c r="AI511" s="9" t="s">
        <v>192</v>
      </c>
      <c r="AJ511" s="9" t="s">
        <v>141</v>
      </c>
      <c r="AK511" s="12">
        <v>2.3575048172069828E-2</v>
      </c>
      <c r="AL511" s="12">
        <v>0</v>
      </c>
      <c r="AM511" s="12">
        <v>0</v>
      </c>
      <c r="AN511" s="12">
        <v>0</v>
      </c>
      <c r="AO511" s="12">
        <v>1.4241140580716783E-3</v>
      </c>
      <c r="AP511" s="12">
        <v>0.125</v>
      </c>
      <c r="AQ511" s="12">
        <v>0</v>
      </c>
      <c r="AR511" s="12">
        <v>0</v>
      </c>
      <c r="AS511" s="12">
        <v>0</v>
      </c>
      <c r="AT511" s="12">
        <v>7.4999999999999997E-3</v>
      </c>
      <c r="AU511" s="11">
        <v>4403.6574816379789</v>
      </c>
      <c r="AV511" s="11">
        <v>0</v>
      </c>
      <c r="AW511" s="11">
        <v>0</v>
      </c>
      <c r="AX511" s="11">
        <v>0</v>
      </c>
      <c r="AY511" s="11">
        <v>266.01474918566686</v>
      </c>
      <c r="AZ511" s="11">
        <v>23349.143602467502</v>
      </c>
      <c r="BA511" s="11">
        <v>0</v>
      </c>
      <c r="BB511" s="11">
        <v>0</v>
      </c>
      <c r="BC511" s="11">
        <v>0</v>
      </c>
      <c r="BD511" s="11">
        <v>1400.9486161480502</v>
      </c>
    </row>
    <row r="512" spans="1:56" x14ac:dyDescent="0.25">
      <c r="A512" s="9" t="s">
        <v>2</v>
      </c>
      <c r="B512" s="9" t="s">
        <v>57</v>
      </c>
      <c r="C512" s="9" t="s">
        <v>57</v>
      </c>
      <c r="D512" s="9" t="e">
        <f>IF(C512="United States",#REF!, "")</f>
        <v>#REF!</v>
      </c>
      <c r="E512" s="9" t="s">
        <v>115</v>
      </c>
      <c r="F512" s="9" t="s">
        <v>758</v>
      </c>
      <c r="G512" s="9" t="s">
        <v>163</v>
      </c>
      <c r="H512" s="10" t="s">
        <v>4</v>
      </c>
      <c r="I512" s="10" t="s">
        <v>1783</v>
      </c>
      <c r="J512" s="11">
        <v>103655.81358248001</v>
      </c>
      <c r="K512" s="11">
        <v>103655.81358248</v>
      </c>
      <c r="L512" s="11">
        <v>0</v>
      </c>
      <c r="M512" s="11">
        <v>0</v>
      </c>
      <c r="N512" s="11">
        <v>0</v>
      </c>
      <c r="O512" s="11">
        <v>0</v>
      </c>
      <c r="P512" s="11">
        <v>0</v>
      </c>
      <c r="Q512" s="11">
        <v>0</v>
      </c>
      <c r="R512" s="11">
        <v>0</v>
      </c>
      <c r="S512" s="11">
        <v>0</v>
      </c>
      <c r="T512" s="11">
        <v>0</v>
      </c>
      <c r="U512" s="11">
        <v>991.88181621537115</v>
      </c>
      <c r="V512" s="11">
        <v>0</v>
      </c>
      <c r="W512" s="11">
        <v>0</v>
      </c>
      <c r="X512" s="11">
        <v>0</v>
      </c>
      <c r="Y512" s="11">
        <v>179.42887726665245</v>
      </c>
      <c r="Z512" s="11">
        <v>483.7471701755328</v>
      </c>
      <c r="AA512" s="9" t="s">
        <v>6</v>
      </c>
      <c r="AB512" s="9" t="s">
        <v>96</v>
      </c>
      <c r="AC512" s="9" t="s">
        <v>96</v>
      </c>
      <c r="AD512" s="9" t="s">
        <v>192</v>
      </c>
      <c r="AE512" s="9" t="s">
        <v>275</v>
      </c>
      <c r="AF512" s="9" t="s">
        <v>6</v>
      </c>
      <c r="AG512" s="9" t="s">
        <v>96</v>
      </c>
      <c r="AH512" s="9" t="s">
        <v>96</v>
      </c>
      <c r="AI512" s="9" t="s">
        <v>192</v>
      </c>
      <c r="AJ512" s="9" t="s">
        <v>141</v>
      </c>
      <c r="AK512" s="12">
        <v>2.3575048172069828E-2</v>
      </c>
      <c r="AL512" s="12">
        <v>0</v>
      </c>
      <c r="AM512" s="12">
        <v>0</v>
      </c>
      <c r="AN512" s="12">
        <v>0</v>
      </c>
      <c r="AO512" s="12">
        <v>1.4241140580716783E-3</v>
      </c>
      <c r="AP512" s="12">
        <v>0.125</v>
      </c>
      <c r="AQ512" s="12">
        <v>0</v>
      </c>
      <c r="AR512" s="12">
        <v>0</v>
      </c>
      <c r="AS512" s="12">
        <v>0</v>
      </c>
      <c r="AT512" s="12">
        <v>7.4999999999999997E-3</v>
      </c>
      <c r="AU512" s="11">
        <v>2443.6907985220564</v>
      </c>
      <c r="AV512" s="11">
        <v>0</v>
      </c>
      <c r="AW512" s="11">
        <v>0</v>
      </c>
      <c r="AX512" s="11">
        <v>0</v>
      </c>
      <c r="AY512" s="11">
        <v>147.61770132366701</v>
      </c>
      <c r="AZ512" s="11">
        <v>12956.976697810001</v>
      </c>
      <c r="BA512" s="11">
        <v>0</v>
      </c>
      <c r="BB512" s="11">
        <v>0</v>
      </c>
      <c r="BC512" s="11">
        <v>0</v>
      </c>
      <c r="BD512" s="11">
        <v>777.41860186860004</v>
      </c>
    </row>
    <row r="513" spans="1:56" x14ac:dyDescent="0.25">
      <c r="A513" s="9" t="s">
        <v>2</v>
      </c>
      <c r="B513" s="9" t="s">
        <v>57</v>
      </c>
      <c r="C513" s="9" t="s">
        <v>57</v>
      </c>
      <c r="D513" s="9" t="e">
        <f>IF(C513="United States",#REF!, "")</f>
        <v>#REF!</v>
      </c>
      <c r="E513" s="9" t="s">
        <v>115</v>
      </c>
      <c r="F513" s="9" t="s">
        <v>508</v>
      </c>
      <c r="G513" s="9" t="s">
        <v>163</v>
      </c>
      <c r="H513" s="10" t="s">
        <v>4</v>
      </c>
      <c r="I513" s="10" t="s">
        <v>1807</v>
      </c>
      <c r="J513" s="11">
        <v>147173.3130701</v>
      </c>
      <c r="K513" s="11">
        <v>147173.31307009998</v>
      </c>
      <c r="L513" s="11">
        <v>0</v>
      </c>
      <c r="M513" s="11">
        <v>1</v>
      </c>
      <c r="N513" s="11">
        <v>0</v>
      </c>
      <c r="O513" s="11">
        <v>0</v>
      </c>
      <c r="P513" s="11">
        <v>2</v>
      </c>
      <c r="Q513" s="11">
        <v>0</v>
      </c>
      <c r="R513" s="11">
        <v>0</v>
      </c>
      <c r="S513" s="11">
        <v>0</v>
      </c>
      <c r="T513" s="11">
        <v>0</v>
      </c>
      <c r="U513" s="11">
        <v>1408.3004900660742</v>
      </c>
      <c r="V513" s="11">
        <v>0</v>
      </c>
      <c r="W513" s="11">
        <v>0</v>
      </c>
      <c r="X513" s="11">
        <v>0</v>
      </c>
      <c r="Y513" s="11">
        <v>254.75794762605523</v>
      </c>
      <c r="Z513" s="11">
        <v>686.83724783432694</v>
      </c>
      <c r="AA513" s="9" t="s">
        <v>6</v>
      </c>
      <c r="AB513" s="9" t="s">
        <v>96</v>
      </c>
      <c r="AC513" s="9" t="s">
        <v>96</v>
      </c>
      <c r="AD513" s="9" t="s">
        <v>192</v>
      </c>
      <c r="AE513" s="9" t="s">
        <v>275</v>
      </c>
      <c r="AF513" s="9" t="s">
        <v>6</v>
      </c>
      <c r="AG513" s="9" t="s">
        <v>96</v>
      </c>
      <c r="AH513" s="9" t="s">
        <v>96</v>
      </c>
      <c r="AI513" s="9" t="s">
        <v>192</v>
      </c>
      <c r="AJ513" s="9" t="s">
        <v>141</v>
      </c>
      <c r="AK513" s="12">
        <v>2.3575048172069828E-2</v>
      </c>
      <c r="AL513" s="12">
        <v>0</v>
      </c>
      <c r="AM513" s="12">
        <v>0</v>
      </c>
      <c r="AN513" s="12">
        <v>0</v>
      </c>
      <c r="AO513" s="12">
        <v>1.4241140580716783E-3</v>
      </c>
      <c r="AP513" s="12">
        <v>0.125</v>
      </c>
      <c r="AQ513" s="12">
        <v>0</v>
      </c>
      <c r="AR513" s="12">
        <v>0</v>
      </c>
      <c r="AS513" s="12">
        <v>0</v>
      </c>
      <c r="AT513" s="12">
        <v>7.4999999999999997E-3</v>
      </c>
      <c r="AU513" s="11">
        <v>3469.6179452707215</v>
      </c>
      <c r="AV513" s="11">
        <v>0</v>
      </c>
      <c r="AW513" s="11">
        <v>0</v>
      </c>
      <c r="AX513" s="11">
        <v>0</v>
      </c>
      <c r="AY513" s="11">
        <v>209.59158411611369</v>
      </c>
      <c r="AZ513" s="11">
        <v>18396.664133762501</v>
      </c>
      <c r="BA513" s="11">
        <v>0</v>
      </c>
      <c r="BB513" s="11">
        <v>0</v>
      </c>
      <c r="BC513" s="11">
        <v>0</v>
      </c>
      <c r="BD513" s="11">
        <v>1103.79984802575</v>
      </c>
    </row>
    <row r="514" spans="1:56" x14ac:dyDescent="0.25">
      <c r="A514" s="9" t="s">
        <v>2</v>
      </c>
      <c r="B514" s="9" t="s">
        <v>57</v>
      </c>
      <c r="C514" s="9" t="s">
        <v>57</v>
      </c>
      <c r="D514" s="9" t="e">
        <f>IF(C514="United States",#REF!, "")</f>
        <v>#REF!</v>
      </c>
      <c r="E514" s="9" t="s">
        <v>115</v>
      </c>
      <c r="F514" s="9" t="s">
        <v>760</v>
      </c>
      <c r="G514" s="9" t="s">
        <v>163</v>
      </c>
      <c r="H514" s="10" t="s">
        <v>4</v>
      </c>
      <c r="I514" s="10" t="s">
        <v>1807</v>
      </c>
      <c r="J514" s="11">
        <v>135948.28031778001</v>
      </c>
      <c r="K514" s="11">
        <v>135948.28031778001</v>
      </c>
      <c r="L514" s="11">
        <v>0</v>
      </c>
      <c r="M514" s="11">
        <v>0</v>
      </c>
      <c r="N514" s="11">
        <v>0</v>
      </c>
      <c r="O514" s="11">
        <v>0</v>
      </c>
      <c r="P514" s="11">
        <v>0</v>
      </c>
      <c r="Q514" s="11">
        <v>0</v>
      </c>
      <c r="R514" s="11">
        <v>0</v>
      </c>
      <c r="S514" s="11">
        <v>0</v>
      </c>
      <c r="T514" s="11">
        <v>0</v>
      </c>
      <c r="U514" s="11">
        <v>1300.8882235597794</v>
      </c>
      <c r="V514" s="11">
        <v>0</v>
      </c>
      <c r="W514" s="11">
        <v>0</v>
      </c>
      <c r="X514" s="11">
        <v>0</v>
      </c>
      <c r="Y514" s="11">
        <v>235.32734403113449</v>
      </c>
      <c r="Z514" s="11">
        <v>634.45159148383482</v>
      </c>
      <c r="AA514" s="9" t="s">
        <v>6</v>
      </c>
      <c r="AB514" s="9" t="s">
        <v>96</v>
      </c>
      <c r="AC514" s="9" t="s">
        <v>96</v>
      </c>
      <c r="AD514" s="9" t="s">
        <v>192</v>
      </c>
      <c r="AE514" s="9" t="s">
        <v>275</v>
      </c>
      <c r="AF514" s="9" t="s">
        <v>6</v>
      </c>
      <c r="AG514" s="9" t="s">
        <v>96</v>
      </c>
      <c r="AH514" s="9" t="s">
        <v>96</v>
      </c>
      <c r="AI514" s="9" t="s">
        <v>192</v>
      </c>
      <c r="AJ514" s="9" t="s">
        <v>141</v>
      </c>
      <c r="AK514" s="12">
        <v>2.3575048172069828E-2</v>
      </c>
      <c r="AL514" s="12">
        <v>0</v>
      </c>
      <c r="AM514" s="12">
        <v>0</v>
      </c>
      <c r="AN514" s="12">
        <v>0</v>
      </c>
      <c r="AO514" s="12">
        <v>1.4241140580716783E-3</v>
      </c>
      <c r="AP514" s="12">
        <v>0.125</v>
      </c>
      <c r="AQ514" s="12">
        <v>0</v>
      </c>
      <c r="AR514" s="12">
        <v>0</v>
      </c>
      <c r="AS514" s="12">
        <v>0</v>
      </c>
      <c r="AT514" s="12">
        <v>7.4999999999999997E-3</v>
      </c>
      <c r="AU514" s="11">
        <v>3204.9872574017163</v>
      </c>
      <c r="AV514" s="11">
        <v>0</v>
      </c>
      <c r="AW514" s="11">
        <v>0</v>
      </c>
      <c r="AX514" s="11">
        <v>0</v>
      </c>
      <c r="AY514" s="11">
        <v>193.60585717121975</v>
      </c>
      <c r="AZ514" s="11">
        <v>16993.535039722501</v>
      </c>
      <c r="BA514" s="11">
        <v>0</v>
      </c>
      <c r="BB514" s="11">
        <v>0</v>
      </c>
      <c r="BC514" s="11">
        <v>0</v>
      </c>
      <c r="BD514" s="11">
        <v>1019.61210238335</v>
      </c>
    </row>
    <row r="515" spans="1:56" x14ac:dyDescent="0.25">
      <c r="A515" s="9" t="s">
        <v>2</v>
      </c>
      <c r="B515" s="9" t="s">
        <v>57</v>
      </c>
      <c r="C515" s="9" t="s">
        <v>57</v>
      </c>
      <c r="D515" s="9" t="e">
        <f>IF(C515="United States",#REF!, "")</f>
        <v>#REF!</v>
      </c>
      <c r="E515" s="9" t="s">
        <v>115</v>
      </c>
      <c r="F515" s="9" t="s">
        <v>656</v>
      </c>
      <c r="G515" s="9" t="s">
        <v>163</v>
      </c>
      <c r="H515" s="10" t="s">
        <v>4</v>
      </c>
      <c r="I515" s="10" t="s">
        <v>1807</v>
      </c>
      <c r="J515" s="11">
        <v>101892.2314074</v>
      </c>
      <c r="K515" s="11">
        <v>101892.2314074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1">
        <v>0</v>
      </c>
      <c r="T515" s="11">
        <v>0</v>
      </c>
      <c r="U515" s="11">
        <v>975.00610967845341</v>
      </c>
      <c r="V515" s="11">
        <v>0</v>
      </c>
      <c r="W515" s="11">
        <v>0</v>
      </c>
      <c r="X515" s="11">
        <v>0</v>
      </c>
      <c r="Y515" s="11">
        <v>176.37610522516638</v>
      </c>
      <c r="Z515" s="11">
        <v>475.51677906593886</v>
      </c>
      <c r="AA515" s="9" t="s">
        <v>6</v>
      </c>
      <c r="AB515" s="9" t="s">
        <v>96</v>
      </c>
      <c r="AC515" s="9" t="s">
        <v>96</v>
      </c>
      <c r="AD515" s="9" t="s">
        <v>192</v>
      </c>
      <c r="AE515" s="9" t="s">
        <v>275</v>
      </c>
      <c r="AF515" s="9" t="s">
        <v>6</v>
      </c>
      <c r="AG515" s="9" t="s">
        <v>96</v>
      </c>
      <c r="AH515" s="9" t="s">
        <v>96</v>
      </c>
      <c r="AI515" s="9" t="s">
        <v>192</v>
      </c>
      <c r="AJ515" s="9" t="s">
        <v>141</v>
      </c>
      <c r="AK515" s="12">
        <v>2.3575048172069828E-2</v>
      </c>
      <c r="AL515" s="12">
        <v>0</v>
      </c>
      <c r="AM515" s="12">
        <v>0</v>
      </c>
      <c r="AN515" s="12">
        <v>0</v>
      </c>
      <c r="AO515" s="12">
        <v>1.4241140580716783E-3</v>
      </c>
      <c r="AP515" s="12">
        <v>0.125</v>
      </c>
      <c r="AQ515" s="12">
        <v>0</v>
      </c>
      <c r="AR515" s="12">
        <v>0</v>
      </c>
      <c r="AS515" s="12">
        <v>0</v>
      </c>
      <c r="AT515" s="12">
        <v>7.4999999999999997E-3</v>
      </c>
      <c r="AU515" s="11">
        <v>2402.1142637891412</v>
      </c>
      <c r="AV515" s="11">
        <v>0</v>
      </c>
      <c r="AW515" s="11">
        <v>0</v>
      </c>
      <c r="AX515" s="11">
        <v>0</v>
      </c>
      <c r="AY515" s="11">
        <v>145.10615915557094</v>
      </c>
      <c r="AZ515" s="11">
        <v>12736.528925925</v>
      </c>
      <c r="BA515" s="11">
        <v>0</v>
      </c>
      <c r="BB515" s="11">
        <v>0</v>
      </c>
      <c r="BC515" s="11">
        <v>0</v>
      </c>
      <c r="BD515" s="11">
        <v>764.19173555550003</v>
      </c>
    </row>
    <row r="516" spans="1:56" x14ac:dyDescent="0.25">
      <c r="A516" s="9" t="s">
        <v>2</v>
      </c>
      <c r="B516" s="9" t="s">
        <v>57</v>
      </c>
      <c r="C516" s="9" t="s">
        <v>57</v>
      </c>
      <c r="D516" s="9" t="e">
        <f>IF(C516="United States",#REF!, "")</f>
        <v>#REF!</v>
      </c>
      <c r="E516" s="9" t="s">
        <v>115</v>
      </c>
      <c r="F516" s="9" t="s">
        <v>690</v>
      </c>
      <c r="G516" s="9" t="s">
        <v>163</v>
      </c>
      <c r="H516" s="10" t="s">
        <v>4</v>
      </c>
      <c r="I516" s="10" t="s">
        <v>1807</v>
      </c>
      <c r="J516" s="11">
        <v>170326.91227771636</v>
      </c>
      <c r="K516" s="11">
        <v>170326.9123</v>
      </c>
      <c r="L516" s="11">
        <v>0</v>
      </c>
      <c r="M516" s="11">
        <v>0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11">
        <v>0</v>
      </c>
      <c r="U516" s="11">
        <v>1310.1267668704672</v>
      </c>
      <c r="V516" s="11">
        <v>4270.6729673310037</v>
      </c>
      <c r="W516" s="11">
        <v>0</v>
      </c>
      <c r="X516" s="11">
        <v>0</v>
      </c>
      <c r="Y516" s="11">
        <v>295.47874014852817</v>
      </c>
      <c r="Z516" s="11">
        <v>980.22116067176194</v>
      </c>
      <c r="AA516" s="9" t="s">
        <v>6</v>
      </c>
      <c r="AB516" s="9" t="s">
        <v>84</v>
      </c>
      <c r="AC516" s="9" t="s">
        <v>96</v>
      </c>
      <c r="AD516" s="9" t="s">
        <v>192</v>
      </c>
      <c r="AE516" s="9" t="s">
        <v>275</v>
      </c>
      <c r="AF516" s="9" t="s">
        <v>6</v>
      </c>
      <c r="AG516" s="9" t="s">
        <v>96</v>
      </c>
      <c r="AH516" s="9" t="s">
        <v>96</v>
      </c>
      <c r="AI516" s="9" t="s">
        <v>192</v>
      </c>
      <c r="AJ516" s="9" t="s">
        <v>141</v>
      </c>
      <c r="AK516" s="12">
        <v>2.3575048172069828E-2</v>
      </c>
      <c r="AL516" s="12">
        <v>2.5100000000000004E-2</v>
      </c>
      <c r="AM516" s="12">
        <v>0</v>
      </c>
      <c r="AN516" s="12">
        <v>0</v>
      </c>
      <c r="AO516" s="12">
        <v>1.4241140580716783E-3</v>
      </c>
      <c r="AP516" s="12">
        <v>0.125</v>
      </c>
      <c r="AQ516" s="12">
        <v>0</v>
      </c>
      <c r="AR516" s="12">
        <v>0</v>
      </c>
      <c r="AS516" s="12">
        <v>0</v>
      </c>
      <c r="AT516" s="12">
        <v>7.4999999999999997E-3</v>
      </c>
      <c r="AU516" s="11">
        <v>4015.4651619470751</v>
      </c>
      <c r="AV516" s="11">
        <v>4275.2054981706815</v>
      </c>
      <c r="AW516" s="11">
        <v>0</v>
      </c>
      <c r="AX516" s="11">
        <v>0</v>
      </c>
      <c r="AY516" s="11">
        <v>242.56495024263742</v>
      </c>
      <c r="AZ516" s="11">
        <v>21290.864034714545</v>
      </c>
      <c r="BA516" s="11">
        <v>0</v>
      </c>
      <c r="BB516" s="11">
        <v>0</v>
      </c>
      <c r="BC516" s="11">
        <v>0</v>
      </c>
      <c r="BD516" s="11">
        <v>1277.4518420828726</v>
      </c>
    </row>
    <row r="517" spans="1:56" x14ac:dyDescent="0.25">
      <c r="A517" s="9" t="s">
        <v>2</v>
      </c>
      <c r="B517" s="9" t="s">
        <v>57</v>
      </c>
      <c r="C517" s="9" t="s">
        <v>57</v>
      </c>
      <c r="D517" s="9" t="e">
        <f>IF(C517="United States",#REF!, "")</f>
        <v>#REF!</v>
      </c>
      <c r="E517" s="9" t="s">
        <v>115</v>
      </c>
      <c r="F517" s="9" t="s">
        <v>1308</v>
      </c>
      <c r="G517" s="9" t="s">
        <v>273</v>
      </c>
      <c r="H517" s="10" t="s">
        <v>4</v>
      </c>
      <c r="I517" s="10" t="s">
        <v>1807</v>
      </c>
      <c r="J517" s="11">
        <v>591761.47635576001</v>
      </c>
      <c r="K517" s="11">
        <v>591761.47635575989</v>
      </c>
      <c r="L517" s="11">
        <v>0</v>
      </c>
      <c r="M517" s="11">
        <v>0</v>
      </c>
      <c r="N517" s="11">
        <v>0</v>
      </c>
      <c r="O517" s="11">
        <v>0</v>
      </c>
      <c r="P517" s="11">
        <v>0</v>
      </c>
      <c r="Q517" s="11">
        <v>0</v>
      </c>
      <c r="R517" s="11">
        <v>0</v>
      </c>
      <c r="S517" s="11">
        <v>0</v>
      </c>
      <c r="T517" s="11">
        <v>0</v>
      </c>
      <c r="U517" s="11">
        <v>4551.7325436566753</v>
      </c>
      <c r="V517" s="11">
        <v>14837.465824127601</v>
      </c>
      <c r="W517" s="11">
        <v>0</v>
      </c>
      <c r="X517" s="11">
        <v>0</v>
      </c>
      <c r="Y517" s="11">
        <v>1026.5725664894412</v>
      </c>
      <c r="Z517" s="11">
        <v>3405.5517907388166</v>
      </c>
      <c r="AA517" s="9" t="s">
        <v>6</v>
      </c>
      <c r="AB517" s="9" t="s">
        <v>84</v>
      </c>
      <c r="AC517" s="9" t="s">
        <v>96</v>
      </c>
      <c r="AD517" s="9" t="s">
        <v>192</v>
      </c>
      <c r="AE517" s="9" t="s">
        <v>275</v>
      </c>
      <c r="AF517" s="9" t="s">
        <v>6</v>
      </c>
      <c r="AG517" s="9" t="s">
        <v>96</v>
      </c>
      <c r="AH517" s="9" t="s">
        <v>96</v>
      </c>
      <c r="AI517" s="9" t="s">
        <v>192</v>
      </c>
      <c r="AJ517" s="9" t="s">
        <v>141</v>
      </c>
      <c r="AK517" s="12">
        <v>2.3575048172069828E-2</v>
      </c>
      <c r="AL517" s="12">
        <v>2.5100000000000004E-2</v>
      </c>
      <c r="AM517" s="12">
        <v>0</v>
      </c>
      <c r="AN517" s="12">
        <v>0</v>
      </c>
      <c r="AO517" s="12">
        <v>1.4241140580716783E-3</v>
      </c>
      <c r="AP517" s="12">
        <v>0.125</v>
      </c>
      <c r="AQ517" s="12">
        <v>0</v>
      </c>
      <c r="AR517" s="12">
        <v>0</v>
      </c>
      <c r="AS517" s="12">
        <v>0</v>
      </c>
      <c r="AT517" s="12">
        <v>7.4999999999999997E-3</v>
      </c>
      <c r="AU517" s="11">
        <v>13950.805311462203</v>
      </c>
      <c r="AV517" s="11">
        <v>14853.213056529579</v>
      </c>
      <c r="AW517" s="11">
        <v>0</v>
      </c>
      <c r="AX517" s="11">
        <v>0</v>
      </c>
      <c r="AY517" s="11">
        <v>842.73583750348894</v>
      </c>
      <c r="AZ517" s="11">
        <v>73970.184544470001</v>
      </c>
      <c r="BA517" s="11">
        <v>0</v>
      </c>
      <c r="BB517" s="11">
        <v>0</v>
      </c>
      <c r="BC517" s="11">
        <v>0</v>
      </c>
      <c r="BD517" s="11">
        <v>4438.2110726681994</v>
      </c>
    </row>
    <row r="518" spans="1:56" x14ac:dyDescent="0.25">
      <c r="A518" s="9" t="s">
        <v>2</v>
      </c>
      <c r="B518" s="9" t="s">
        <v>57</v>
      </c>
      <c r="C518" s="9" t="s">
        <v>57</v>
      </c>
      <c r="D518" s="9" t="e">
        <f>IF(C518="United States",#REF!, "")</f>
        <v>#REF!</v>
      </c>
      <c r="E518" s="9" t="s">
        <v>115</v>
      </c>
      <c r="F518" s="9" t="s">
        <v>1302</v>
      </c>
      <c r="G518" s="9" t="s">
        <v>273</v>
      </c>
      <c r="H518" s="10" t="s">
        <v>11</v>
      </c>
      <c r="I518" s="10" t="s">
        <v>1807</v>
      </c>
      <c r="J518" s="11">
        <v>100871.35094831999</v>
      </c>
      <c r="K518" s="11">
        <v>100871.35094831999</v>
      </c>
      <c r="L518" s="11">
        <v>0</v>
      </c>
      <c r="M518" s="11">
        <v>0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11">
        <v>0</v>
      </c>
      <c r="U518" s="11">
        <v>7017.0424957107443</v>
      </c>
      <c r="V518" s="11">
        <v>0</v>
      </c>
      <c r="W518" s="11">
        <v>0</v>
      </c>
      <c r="X518" s="11">
        <v>0</v>
      </c>
      <c r="Y518" s="11">
        <v>175.0848269044715</v>
      </c>
      <c r="Z518" s="11">
        <v>754.60445445524783</v>
      </c>
      <c r="AA518" s="9" t="s">
        <v>6</v>
      </c>
      <c r="AB518" s="9" t="s">
        <v>96</v>
      </c>
      <c r="AC518" s="9" t="s">
        <v>96</v>
      </c>
      <c r="AD518" s="9" t="s">
        <v>192</v>
      </c>
      <c r="AE518" s="9" t="s">
        <v>275</v>
      </c>
      <c r="AF518" s="9" t="s">
        <v>6</v>
      </c>
      <c r="AG518" s="9" t="s">
        <v>96</v>
      </c>
      <c r="AH518" s="9" t="s">
        <v>96</v>
      </c>
      <c r="AI518" s="9" t="s">
        <v>192</v>
      </c>
      <c r="AJ518" s="9" t="s">
        <v>141</v>
      </c>
      <c r="AK518" s="12">
        <v>0.17091909924750626</v>
      </c>
      <c r="AL518" s="12">
        <v>0</v>
      </c>
      <c r="AM518" s="12">
        <v>0</v>
      </c>
      <c r="AN518" s="12">
        <v>0</v>
      </c>
      <c r="AO518" s="12">
        <v>1.4241140580716783E-3</v>
      </c>
      <c r="AP518" s="12">
        <v>0.125</v>
      </c>
      <c r="AQ518" s="12">
        <v>0</v>
      </c>
      <c r="AR518" s="12">
        <v>0</v>
      </c>
      <c r="AS518" s="12">
        <v>0</v>
      </c>
      <c r="AT518" s="12">
        <v>7.4999999999999997E-3</v>
      </c>
      <c r="AU518" s="11">
        <v>17240.840443965939</v>
      </c>
      <c r="AV518" s="11">
        <v>0</v>
      </c>
      <c r="AW518" s="11">
        <v>0</v>
      </c>
      <c r="AX518" s="11">
        <v>0</v>
      </c>
      <c r="AY518" s="11">
        <v>143.65230894218442</v>
      </c>
      <c r="AZ518" s="11">
        <v>12608.918868539999</v>
      </c>
      <c r="BA518" s="11">
        <v>0</v>
      </c>
      <c r="BB518" s="11">
        <v>0</v>
      </c>
      <c r="BC518" s="11">
        <v>0</v>
      </c>
      <c r="BD518" s="11">
        <v>756.53513211239988</v>
      </c>
    </row>
    <row r="519" spans="1:56" x14ac:dyDescent="0.25">
      <c r="A519" s="9" t="s">
        <v>2</v>
      </c>
      <c r="B519" s="9" t="s">
        <v>57</v>
      </c>
      <c r="C519" s="9" t="s">
        <v>57</v>
      </c>
      <c r="D519" s="9" t="e">
        <f>IF(C519="United States",#REF!, "")</f>
        <v>#REF!</v>
      </c>
      <c r="E519" s="9" t="s">
        <v>115</v>
      </c>
      <c r="F519" s="9" t="s">
        <v>406</v>
      </c>
      <c r="G519" s="9" t="s">
        <v>163</v>
      </c>
      <c r="H519" s="10" t="s">
        <v>4</v>
      </c>
      <c r="I519" s="10" t="s">
        <v>1807</v>
      </c>
      <c r="J519" s="11">
        <v>106463.85001578</v>
      </c>
      <c r="K519" s="11">
        <v>106463.85001578</v>
      </c>
      <c r="L519" s="11">
        <v>0</v>
      </c>
      <c r="M519" s="11">
        <v>1</v>
      </c>
      <c r="N519" s="11">
        <v>0</v>
      </c>
      <c r="O519" s="11">
        <v>0</v>
      </c>
      <c r="P519" s="11">
        <v>0</v>
      </c>
      <c r="Q519" s="11">
        <v>0</v>
      </c>
      <c r="R519" s="11">
        <v>0</v>
      </c>
      <c r="S519" s="11">
        <v>0</v>
      </c>
      <c r="T519" s="11">
        <v>0</v>
      </c>
      <c r="U519" s="11">
        <v>1018.751898859065</v>
      </c>
      <c r="V519" s="11">
        <v>0</v>
      </c>
      <c r="W519" s="11">
        <v>0</v>
      </c>
      <c r="X519" s="11">
        <v>0</v>
      </c>
      <c r="Y519" s="11">
        <v>184.28960631924883</v>
      </c>
      <c r="Z519" s="11">
        <v>496.85188308464308</v>
      </c>
      <c r="AA519" s="9" t="s">
        <v>6</v>
      </c>
      <c r="AB519" s="9" t="s">
        <v>96</v>
      </c>
      <c r="AC519" s="9" t="s">
        <v>96</v>
      </c>
      <c r="AD519" s="9" t="s">
        <v>192</v>
      </c>
      <c r="AE519" s="9" t="s">
        <v>275</v>
      </c>
      <c r="AF519" s="9" t="s">
        <v>6</v>
      </c>
      <c r="AG519" s="9" t="s">
        <v>96</v>
      </c>
      <c r="AH519" s="9" t="s">
        <v>96</v>
      </c>
      <c r="AI519" s="9" t="s">
        <v>192</v>
      </c>
      <c r="AJ519" s="9" t="s">
        <v>141</v>
      </c>
      <c r="AK519" s="12">
        <v>2.3575048172069828E-2</v>
      </c>
      <c r="AL519" s="12">
        <v>0</v>
      </c>
      <c r="AM519" s="12">
        <v>0</v>
      </c>
      <c r="AN519" s="12">
        <v>0</v>
      </c>
      <c r="AO519" s="12">
        <v>1.4241140580716783E-3</v>
      </c>
      <c r="AP519" s="12">
        <v>0.125</v>
      </c>
      <c r="AQ519" s="12">
        <v>0</v>
      </c>
      <c r="AR519" s="12">
        <v>0</v>
      </c>
      <c r="AS519" s="12">
        <v>0</v>
      </c>
      <c r="AT519" s="12">
        <v>7.4999999999999997E-3</v>
      </c>
      <c r="AU519" s="11">
        <v>2509.8903927060305</v>
      </c>
      <c r="AV519" s="11">
        <v>0</v>
      </c>
      <c r="AW519" s="11">
        <v>0</v>
      </c>
      <c r="AX519" s="11">
        <v>0</v>
      </c>
      <c r="AY519" s="11">
        <v>151.61666548390696</v>
      </c>
      <c r="AZ519" s="11">
        <v>13307.9812519725</v>
      </c>
      <c r="BA519" s="11">
        <v>0</v>
      </c>
      <c r="BB519" s="11">
        <v>0</v>
      </c>
      <c r="BC519" s="11">
        <v>0</v>
      </c>
      <c r="BD519" s="11">
        <v>798.47887511834995</v>
      </c>
    </row>
    <row r="520" spans="1:56" x14ac:dyDescent="0.25">
      <c r="A520" s="9" t="s">
        <v>2</v>
      </c>
      <c r="B520" s="9" t="s">
        <v>57</v>
      </c>
      <c r="C520" s="9" t="s">
        <v>57</v>
      </c>
      <c r="D520" s="9" t="e">
        <f>IF(C520="United States",#REF!, "")</f>
        <v>#REF!</v>
      </c>
      <c r="E520" s="9" t="s">
        <v>115</v>
      </c>
      <c r="F520" s="9" t="s">
        <v>1206</v>
      </c>
      <c r="G520" s="9" t="s">
        <v>273</v>
      </c>
      <c r="H520" s="10" t="s">
        <v>4</v>
      </c>
      <c r="I520" s="10" t="s">
        <v>1783</v>
      </c>
      <c r="J520" s="11">
        <v>124405.77817248</v>
      </c>
      <c r="K520" s="11">
        <v>124405.77817248</v>
      </c>
      <c r="L520" s="11">
        <v>0</v>
      </c>
      <c r="M520" s="11">
        <v>0</v>
      </c>
      <c r="N520" s="11">
        <v>0</v>
      </c>
      <c r="O520" s="11">
        <v>1</v>
      </c>
      <c r="P520" s="11">
        <v>0</v>
      </c>
      <c r="Q520" s="11">
        <v>0</v>
      </c>
      <c r="R520" s="11">
        <v>0</v>
      </c>
      <c r="S520" s="11">
        <v>0</v>
      </c>
      <c r="T520" s="11">
        <v>0</v>
      </c>
      <c r="U520" s="11">
        <v>1190.438094465572</v>
      </c>
      <c r="V520" s="11">
        <v>0</v>
      </c>
      <c r="W520" s="11">
        <v>0</v>
      </c>
      <c r="X520" s="11">
        <v>0</v>
      </c>
      <c r="Y520" s="11">
        <v>215.34719888345163</v>
      </c>
      <c r="Z520" s="11">
        <v>580.58434992202001</v>
      </c>
      <c r="AA520" s="9" t="s">
        <v>6</v>
      </c>
      <c r="AB520" s="9" t="s">
        <v>96</v>
      </c>
      <c r="AC520" s="9" t="s">
        <v>96</v>
      </c>
      <c r="AD520" s="9" t="s">
        <v>192</v>
      </c>
      <c r="AE520" s="9" t="s">
        <v>275</v>
      </c>
      <c r="AF520" s="9" t="s">
        <v>6</v>
      </c>
      <c r="AG520" s="9" t="s">
        <v>96</v>
      </c>
      <c r="AH520" s="9" t="s">
        <v>96</v>
      </c>
      <c r="AI520" s="9" t="s">
        <v>192</v>
      </c>
      <c r="AJ520" s="9" t="s">
        <v>141</v>
      </c>
      <c r="AK520" s="12">
        <v>2.3575048172069828E-2</v>
      </c>
      <c r="AL520" s="12">
        <v>0</v>
      </c>
      <c r="AM520" s="12">
        <v>0</v>
      </c>
      <c r="AN520" s="12">
        <v>0</v>
      </c>
      <c r="AO520" s="12">
        <v>1.4241140580716783E-3</v>
      </c>
      <c r="AP520" s="12">
        <v>0.125</v>
      </c>
      <c r="AQ520" s="12">
        <v>0</v>
      </c>
      <c r="AR520" s="12">
        <v>0</v>
      </c>
      <c r="AS520" s="12">
        <v>0</v>
      </c>
      <c r="AT520" s="12">
        <v>7.4999999999999997E-3</v>
      </c>
      <c r="AU520" s="11">
        <v>2932.8722133000492</v>
      </c>
      <c r="AV520" s="11">
        <v>0</v>
      </c>
      <c r="AW520" s="11">
        <v>0</v>
      </c>
      <c r="AX520" s="11">
        <v>0</v>
      </c>
      <c r="AY520" s="11">
        <v>177.1680176007755</v>
      </c>
      <c r="AZ520" s="11">
        <v>15550.72227156</v>
      </c>
      <c r="BA520" s="11">
        <v>0</v>
      </c>
      <c r="BB520" s="11">
        <v>0</v>
      </c>
      <c r="BC520" s="11">
        <v>0</v>
      </c>
      <c r="BD520" s="11">
        <v>933.04333629359996</v>
      </c>
    </row>
    <row r="521" spans="1:56" x14ac:dyDescent="0.25">
      <c r="A521" s="9" t="s">
        <v>2</v>
      </c>
      <c r="B521" s="9" t="s">
        <v>57</v>
      </c>
      <c r="C521" s="9" t="s">
        <v>57</v>
      </c>
      <c r="D521" s="9" t="e">
        <f>IF(C521="United States",#REF!, "")</f>
        <v>#REF!</v>
      </c>
      <c r="E521" s="9" t="s">
        <v>98</v>
      </c>
      <c r="F521" s="9" t="s">
        <v>976</v>
      </c>
      <c r="G521" s="9" t="s">
        <v>139</v>
      </c>
      <c r="H521" s="10" t="s">
        <v>4</v>
      </c>
      <c r="I521" s="10" t="s">
        <v>1807</v>
      </c>
      <c r="J521" s="11">
        <v>220788.78</v>
      </c>
      <c r="K521" s="11">
        <v>220788.78</v>
      </c>
      <c r="L521" s="11">
        <v>0</v>
      </c>
      <c r="M521" s="11">
        <v>0</v>
      </c>
      <c r="N521" s="11">
        <v>0</v>
      </c>
      <c r="O521" s="11">
        <v>0</v>
      </c>
      <c r="P521" s="11">
        <v>0</v>
      </c>
      <c r="Q521" s="11">
        <v>0</v>
      </c>
      <c r="R521" s="11">
        <v>0</v>
      </c>
      <c r="S521" s="11">
        <v>0</v>
      </c>
      <c r="T521" s="11">
        <v>0</v>
      </c>
      <c r="U521" s="11">
        <v>4401.3149563364177</v>
      </c>
      <c r="V521" s="11">
        <v>0</v>
      </c>
      <c r="W521" s="11">
        <v>0</v>
      </c>
      <c r="X521" s="11">
        <v>0</v>
      </c>
      <c r="Y521" s="11">
        <v>809.30025166358257</v>
      </c>
      <c r="Z521" s="11">
        <v>1166.8598707487999</v>
      </c>
      <c r="AA521" s="9" t="s">
        <v>31</v>
      </c>
      <c r="AB521" s="9" t="s">
        <v>96</v>
      </c>
      <c r="AC521" s="9" t="s">
        <v>96</v>
      </c>
      <c r="AD521" s="9" t="s">
        <v>192</v>
      </c>
      <c r="AE521" s="9" t="s">
        <v>280</v>
      </c>
      <c r="AF521" s="9" t="s">
        <v>31</v>
      </c>
      <c r="AG521" s="9" t="s">
        <v>96</v>
      </c>
      <c r="AH521" s="9" t="s">
        <v>96</v>
      </c>
      <c r="AI521" s="9" t="s">
        <v>192</v>
      </c>
      <c r="AJ521" s="9" t="s">
        <v>141</v>
      </c>
      <c r="AK521" s="12">
        <v>4.9114683691812142E-2</v>
      </c>
      <c r="AL521" s="12">
        <v>0</v>
      </c>
      <c r="AM521" s="12">
        <v>0</v>
      </c>
      <c r="AN521" s="12">
        <v>0</v>
      </c>
      <c r="AO521" s="12">
        <v>3.0157709465047301E-3</v>
      </c>
      <c r="AP521" s="12">
        <v>7.4999999999999997E-2</v>
      </c>
      <c r="AQ521" s="12">
        <v>0</v>
      </c>
      <c r="AR521" s="12">
        <v>0</v>
      </c>
      <c r="AS521" s="12">
        <v>0</v>
      </c>
      <c r="AT521" s="12">
        <v>7.4999999999999997E-3</v>
      </c>
      <c r="AU521" s="11">
        <v>10843.971092401098</v>
      </c>
      <c r="AV521" s="11">
        <v>0</v>
      </c>
      <c r="AW521" s="11">
        <v>0</v>
      </c>
      <c r="AX521" s="11">
        <v>0</v>
      </c>
      <c r="AY521" s="11">
        <v>665.84838803822458</v>
      </c>
      <c r="AZ521" s="11">
        <v>16559.158499999998</v>
      </c>
      <c r="BA521" s="11">
        <v>0</v>
      </c>
      <c r="BB521" s="11">
        <v>0</v>
      </c>
      <c r="BC521" s="11">
        <v>0</v>
      </c>
      <c r="BD521" s="11">
        <v>1655.9158499999999</v>
      </c>
    </row>
    <row r="522" spans="1:56" x14ac:dyDescent="0.25">
      <c r="A522" s="9" t="s">
        <v>2</v>
      </c>
      <c r="B522" s="9" t="s">
        <v>57</v>
      </c>
      <c r="C522" s="9" t="s">
        <v>57</v>
      </c>
      <c r="D522" s="9" t="e">
        <f>IF(C522="United States",#REF!, "")</f>
        <v>#REF!</v>
      </c>
      <c r="E522" s="9" t="s">
        <v>115</v>
      </c>
      <c r="F522" s="9" t="s">
        <v>686</v>
      </c>
      <c r="G522" s="9" t="s">
        <v>163</v>
      </c>
      <c r="H522" s="10" t="s">
        <v>4</v>
      </c>
      <c r="I522" s="10" t="s">
        <v>1783</v>
      </c>
      <c r="J522" s="11">
        <v>160762.48138395947</v>
      </c>
      <c r="K522" s="11">
        <v>160762.48140000002</v>
      </c>
      <c r="L522" s="11">
        <v>0</v>
      </c>
      <c r="M522" s="11">
        <v>0</v>
      </c>
      <c r="N522" s="11">
        <v>0</v>
      </c>
      <c r="O522" s="11">
        <v>0</v>
      </c>
      <c r="P522" s="11">
        <v>0</v>
      </c>
      <c r="Q522" s="11">
        <v>0</v>
      </c>
      <c r="R522" s="11">
        <v>0</v>
      </c>
      <c r="S522" s="11">
        <v>0</v>
      </c>
      <c r="T522" s="11">
        <v>0</v>
      </c>
      <c r="U522" s="11">
        <v>1534.3071083559516</v>
      </c>
      <c r="V522" s="11">
        <v>0</v>
      </c>
      <c r="W522" s="11">
        <v>0</v>
      </c>
      <c r="X522" s="11">
        <v>0</v>
      </c>
      <c r="Y522" s="11">
        <v>587.75764612404907</v>
      </c>
      <c r="Z522" s="11">
        <v>771.20977577207941</v>
      </c>
      <c r="AA522" s="9" t="s">
        <v>6</v>
      </c>
      <c r="AB522" s="9" t="s">
        <v>96</v>
      </c>
      <c r="AC522" s="9" t="s">
        <v>96</v>
      </c>
      <c r="AD522" s="9" t="s">
        <v>192</v>
      </c>
      <c r="AE522" s="9" t="s">
        <v>280</v>
      </c>
      <c r="AF522" s="9" t="s">
        <v>6</v>
      </c>
      <c r="AG522" s="9" t="s">
        <v>96</v>
      </c>
      <c r="AH522" s="9" t="s">
        <v>96</v>
      </c>
      <c r="AI522" s="9" t="s">
        <v>192</v>
      </c>
      <c r="AJ522" s="9" t="s">
        <v>141</v>
      </c>
      <c r="AK522" s="12">
        <v>2.3575048172069828E-2</v>
      </c>
      <c r="AL522" s="12">
        <v>0</v>
      </c>
      <c r="AM522" s="12">
        <v>0</v>
      </c>
      <c r="AN522" s="12">
        <v>0</v>
      </c>
      <c r="AO522" s="12">
        <v>3.0157709465047301E-3</v>
      </c>
      <c r="AP522" s="12">
        <v>0.125</v>
      </c>
      <c r="AQ522" s="12">
        <v>0</v>
      </c>
      <c r="AR522" s="12">
        <v>0</v>
      </c>
      <c r="AS522" s="12">
        <v>0</v>
      </c>
      <c r="AT522" s="12">
        <v>7.4999999999999997E-3</v>
      </c>
      <c r="AU522" s="11">
        <v>3789.9832428883237</v>
      </c>
      <c r="AV522" s="11">
        <v>0</v>
      </c>
      <c r="AW522" s="11">
        <v>0</v>
      </c>
      <c r="AX522" s="11">
        <v>0</v>
      </c>
      <c r="AY522" s="11">
        <v>484.82282064575253</v>
      </c>
      <c r="AZ522" s="11">
        <v>20095.310172994934</v>
      </c>
      <c r="BA522" s="11">
        <v>0</v>
      </c>
      <c r="BB522" s="11">
        <v>0</v>
      </c>
      <c r="BC522" s="11">
        <v>0</v>
      </c>
      <c r="BD522" s="11">
        <v>1205.718610379696</v>
      </c>
    </row>
    <row r="523" spans="1:56" x14ac:dyDescent="0.25">
      <c r="A523" s="9" t="s">
        <v>2</v>
      </c>
      <c r="B523" s="9" t="s">
        <v>57</v>
      </c>
      <c r="C523" s="9" t="s">
        <v>57</v>
      </c>
      <c r="D523" s="9" t="e">
        <f>IF(C523="United States",#REF!, "")</f>
        <v>#REF!</v>
      </c>
      <c r="E523" s="9" t="s">
        <v>115</v>
      </c>
      <c r="F523" s="9" t="s">
        <v>1304</v>
      </c>
      <c r="G523" s="9" t="s">
        <v>273</v>
      </c>
      <c r="H523" s="10" t="s">
        <v>4</v>
      </c>
      <c r="I523" s="10" t="s">
        <v>1783</v>
      </c>
      <c r="J523" s="11">
        <v>134916.21050052001</v>
      </c>
      <c r="K523" s="11">
        <v>134916.21050052001</v>
      </c>
      <c r="L523" s="11">
        <v>0</v>
      </c>
      <c r="M523" s="11">
        <v>0</v>
      </c>
      <c r="N523" s="11">
        <v>0</v>
      </c>
      <c r="O523" s="11">
        <v>0</v>
      </c>
      <c r="P523" s="11">
        <v>0</v>
      </c>
      <c r="Q523" s="11">
        <v>0</v>
      </c>
      <c r="R523" s="11">
        <v>0</v>
      </c>
      <c r="S523" s="11">
        <v>0</v>
      </c>
      <c r="T523" s="11">
        <v>0</v>
      </c>
      <c r="U523" s="11">
        <v>1287.6319088926152</v>
      </c>
      <c r="V523" s="11">
        <v>0</v>
      </c>
      <c r="W523" s="11">
        <v>0</v>
      </c>
      <c r="X523" s="11">
        <v>0</v>
      </c>
      <c r="Y523" s="11">
        <v>493.26206971424801</v>
      </c>
      <c r="Z523" s="11">
        <v>647.22004501309539</v>
      </c>
      <c r="AA523" s="9" t="s">
        <v>6</v>
      </c>
      <c r="AB523" s="9" t="s">
        <v>96</v>
      </c>
      <c r="AC523" s="9" t="s">
        <v>96</v>
      </c>
      <c r="AD523" s="9" t="s">
        <v>192</v>
      </c>
      <c r="AE523" s="9" t="s">
        <v>280</v>
      </c>
      <c r="AF523" s="9" t="s">
        <v>6</v>
      </c>
      <c r="AG523" s="9" t="s">
        <v>96</v>
      </c>
      <c r="AH523" s="9" t="s">
        <v>96</v>
      </c>
      <c r="AI523" s="9" t="s">
        <v>192</v>
      </c>
      <c r="AJ523" s="9" t="s">
        <v>141</v>
      </c>
      <c r="AK523" s="12">
        <v>2.3575048172069828E-2</v>
      </c>
      <c r="AL523" s="12">
        <v>0</v>
      </c>
      <c r="AM523" s="12">
        <v>0</v>
      </c>
      <c r="AN523" s="12">
        <v>0</v>
      </c>
      <c r="AO523" s="12">
        <v>3.0157709465047301E-3</v>
      </c>
      <c r="AP523" s="12">
        <v>0.125</v>
      </c>
      <c r="AQ523" s="12">
        <v>0</v>
      </c>
      <c r="AR523" s="12">
        <v>0</v>
      </c>
      <c r="AS523" s="12">
        <v>0</v>
      </c>
      <c r="AT523" s="12">
        <v>7.4999999999999997E-3</v>
      </c>
      <c r="AU523" s="11">
        <v>3180.6561617428724</v>
      </c>
      <c r="AV523" s="11">
        <v>0</v>
      </c>
      <c r="AW523" s="11">
        <v>0</v>
      </c>
      <c r="AX523" s="11">
        <v>0</v>
      </c>
      <c r="AY523" s="11">
        <v>406.87638783998466</v>
      </c>
      <c r="AZ523" s="11">
        <v>16864.526312565002</v>
      </c>
      <c r="BA523" s="11">
        <v>0</v>
      </c>
      <c r="BB523" s="11">
        <v>0</v>
      </c>
      <c r="BC523" s="11">
        <v>0</v>
      </c>
      <c r="BD523" s="11">
        <v>1011.8715787539001</v>
      </c>
    </row>
    <row r="524" spans="1:56" x14ac:dyDescent="0.25">
      <c r="A524" s="9" t="s">
        <v>2</v>
      </c>
      <c r="B524" s="9" t="s">
        <v>57</v>
      </c>
      <c r="C524" s="9" t="s">
        <v>57</v>
      </c>
      <c r="D524" s="9" t="e">
        <f>IF(C524="United States",#REF!, "")</f>
        <v>#REF!</v>
      </c>
      <c r="E524" s="9" t="s">
        <v>115</v>
      </c>
      <c r="F524" s="9" t="s">
        <v>672</v>
      </c>
      <c r="G524" s="9" t="s">
        <v>163</v>
      </c>
      <c r="H524" s="10" t="s">
        <v>4</v>
      </c>
      <c r="I524" s="10" t="s">
        <v>1783</v>
      </c>
      <c r="J524" s="11">
        <v>277830.87247827998</v>
      </c>
      <c r="K524" s="11">
        <v>277830.87247827998</v>
      </c>
      <c r="L524" s="11">
        <v>0</v>
      </c>
      <c r="M524" s="11">
        <v>0</v>
      </c>
      <c r="N524" s="11">
        <v>0</v>
      </c>
      <c r="O524" s="11">
        <v>2</v>
      </c>
      <c r="P524" s="11">
        <v>0</v>
      </c>
      <c r="Q524" s="11">
        <v>0</v>
      </c>
      <c r="R524" s="11">
        <v>0</v>
      </c>
      <c r="S524" s="11">
        <v>0</v>
      </c>
      <c r="T524" s="11">
        <v>0</v>
      </c>
      <c r="U524" s="11">
        <v>2658.5618391309954</v>
      </c>
      <c r="V524" s="11">
        <v>0</v>
      </c>
      <c r="W524" s="11">
        <v>0</v>
      </c>
      <c r="X524" s="11">
        <v>0</v>
      </c>
      <c r="Y524" s="11">
        <v>480.92701987356855</v>
      </c>
      <c r="Z524" s="11">
        <v>1296.5977855339861</v>
      </c>
      <c r="AA524" s="9" t="s">
        <v>6</v>
      </c>
      <c r="AB524" s="9" t="s">
        <v>96</v>
      </c>
      <c r="AC524" s="9" t="s">
        <v>96</v>
      </c>
      <c r="AD524" s="9" t="s">
        <v>192</v>
      </c>
      <c r="AE524" s="9" t="s">
        <v>275</v>
      </c>
      <c r="AF524" s="9" t="s">
        <v>6</v>
      </c>
      <c r="AG524" s="9" t="s">
        <v>96</v>
      </c>
      <c r="AH524" s="9" t="s">
        <v>96</v>
      </c>
      <c r="AI524" s="9" t="s">
        <v>192</v>
      </c>
      <c r="AJ524" s="9" t="s">
        <v>141</v>
      </c>
      <c r="AK524" s="12">
        <v>2.3575048172069828E-2</v>
      </c>
      <c r="AL524" s="12">
        <v>0</v>
      </c>
      <c r="AM524" s="12">
        <v>0</v>
      </c>
      <c r="AN524" s="12">
        <v>0</v>
      </c>
      <c r="AO524" s="12">
        <v>1.4241140580716783E-3</v>
      </c>
      <c r="AP524" s="12">
        <v>0.125</v>
      </c>
      <c r="AQ524" s="12">
        <v>0</v>
      </c>
      <c r="AR524" s="12">
        <v>0</v>
      </c>
      <c r="AS524" s="12">
        <v>0</v>
      </c>
      <c r="AT524" s="12">
        <v>7.4999999999999997E-3</v>
      </c>
      <c r="AU524" s="11">
        <v>6549.87620236364</v>
      </c>
      <c r="AV524" s="11">
        <v>0</v>
      </c>
      <c r="AW524" s="11">
        <v>0</v>
      </c>
      <c r="AX524" s="11">
        <v>0</v>
      </c>
      <c r="AY524" s="11">
        <v>395.6628512626383</v>
      </c>
      <c r="AZ524" s="11">
        <v>34728.859059784998</v>
      </c>
      <c r="BA524" s="11">
        <v>0</v>
      </c>
      <c r="BB524" s="11">
        <v>0</v>
      </c>
      <c r="BC524" s="11">
        <v>0</v>
      </c>
      <c r="BD524" s="11">
        <v>2083.7315435870996</v>
      </c>
    </row>
    <row r="525" spans="1:56" x14ac:dyDescent="0.25">
      <c r="A525" s="9" t="s">
        <v>2</v>
      </c>
      <c r="B525" s="9" t="s">
        <v>57</v>
      </c>
      <c r="C525" s="9" t="s">
        <v>57</v>
      </c>
      <c r="D525" s="9" t="e">
        <f>IF(C525="United States",#REF!, "")</f>
        <v>#REF!</v>
      </c>
      <c r="E525" s="9" t="s">
        <v>115</v>
      </c>
      <c r="F525" s="9" t="s">
        <v>668</v>
      </c>
      <c r="G525" s="9" t="s">
        <v>163</v>
      </c>
      <c r="H525" s="10" t="s">
        <v>4</v>
      </c>
      <c r="I525" s="10" t="s">
        <v>1783</v>
      </c>
      <c r="J525" s="11">
        <v>176465.71575210133</v>
      </c>
      <c r="K525" s="11">
        <v>176465.71579999998</v>
      </c>
      <c r="L525" s="11">
        <v>0</v>
      </c>
      <c r="M525" s="11">
        <v>0</v>
      </c>
      <c r="N525" s="11">
        <v>0</v>
      </c>
      <c r="O525" s="11">
        <v>0</v>
      </c>
      <c r="P525" s="11">
        <v>0</v>
      </c>
      <c r="Q525" s="11">
        <v>0</v>
      </c>
      <c r="R525" s="11">
        <v>0</v>
      </c>
      <c r="S525" s="11">
        <v>0</v>
      </c>
      <c r="T525" s="11">
        <v>0</v>
      </c>
      <c r="U525" s="11">
        <v>1684.1777992925468</v>
      </c>
      <c r="V525" s="11">
        <v>0</v>
      </c>
      <c r="W525" s="11">
        <v>0</v>
      </c>
      <c r="X525" s="11">
        <v>0</v>
      </c>
      <c r="Y525" s="11">
        <v>645.16964926745254</v>
      </c>
      <c r="Z525" s="11">
        <v>846.5413318357605</v>
      </c>
      <c r="AA525" s="9" t="s">
        <v>6</v>
      </c>
      <c r="AB525" s="9" t="s">
        <v>96</v>
      </c>
      <c r="AC525" s="9" t="s">
        <v>96</v>
      </c>
      <c r="AD525" s="9" t="s">
        <v>192</v>
      </c>
      <c r="AE525" s="9" t="s">
        <v>280</v>
      </c>
      <c r="AF525" s="9" t="s">
        <v>6</v>
      </c>
      <c r="AG525" s="9" t="s">
        <v>96</v>
      </c>
      <c r="AH525" s="9" t="s">
        <v>96</v>
      </c>
      <c r="AI525" s="9" t="s">
        <v>192</v>
      </c>
      <c r="AJ525" s="9" t="s">
        <v>141</v>
      </c>
      <c r="AK525" s="12">
        <v>2.3575048172069828E-2</v>
      </c>
      <c r="AL525" s="12">
        <v>0</v>
      </c>
      <c r="AM525" s="12">
        <v>0</v>
      </c>
      <c r="AN525" s="12">
        <v>0</v>
      </c>
      <c r="AO525" s="12">
        <v>3.0157709465047301E-3</v>
      </c>
      <c r="AP525" s="12">
        <v>0.125</v>
      </c>
      <c r="AQ525" s="12">
        <v>0</v>
      </c>
      <c r="AR525" s="12">
        <v>0</v>
      </c>
      <c r="AS525" s="12">
        <v>0</v>
      </c>
      <c r="AT525" s="12">
        <v>7.4999999999999997E-3</v>
      </c>
      <c r="AU525" s="11">
        <v>4160.1877495745703</v>
      </c>
      <c r="AV525" s="11">
        <v>0</v>
      </c>
      <c r="AW525" s="11">
        <v>0</v>
      </c>
      <c r="AX525" s="11">
        <v>0</v>
      </c>
      <c r="AY525" s="11">
        <v>532.18017861934925</v>
      </c>
      <c r="AZ525" s="11">
        <v>22058.214469012666</v>
      </c>
      <c r="BA525" s="11">
        <v>0</v>
      </c>
      <c r="BB525" s="11">
        <v>0</v>
      </c>
      <c r="BC525" s="11">
        <v>0</v>
      </c>
      <c r="BD525" s="11">
        <v>1323.4928681407598</v>
      </c>
    </row>
    <row r="526" spans="1:56" x14ac:dyDescent="0.25">
      <c r="A526" s="9" t="s">
        <v>2</v>
      </c>
      <c r="B526" s="9" t="s">
        <v>57</v>
      </c>
      <c r="C526" s="9" t="s">
        <v>57</v>
      </c>
      <c r="D526" s="9" t="e">
        <f>IF(C526="United States",#REF!, "")</f>
        <v>#REF!</v>
      </c>
      <c r="E526" s="9" t="s">
        <v>82</v>
      </c>
      <c r="F526" s="9" t="s">
        <v>1132</v>
      </c>
      <c r="G526" s="9" t="s">
        <v>230</v>
      </c>
      <c r="H526" s="10" t="s">
        <v>4</v>
      </c>
      <c r="I526" s="10" t="s">
        <v>1783</v>
      </c>
      <c r="J526" s="11">
        <v>4096806.8624</v>
      </c>
      <c r="K526" s="11">
        <v>4096806.8624</v>
      </c>
      <c r="L526" s="11">
        <v>0</v>
      </c>
      <c r="M526" s="11">
        <v>0</v>
      </c>
      <c r="N526" s="11">
        <v>1</v>
      </c>
      <c r="O526" s="11">
        <v>0</v>
      </c>
      <c r="P526" s="11">
        <v>0</v>
      </c>
      <c r="Q526" s="11">
        <v>0</v>
      </c>
      <c r="R526" s="11">
        <v>0</v>
      </c>
      <c r="S526" s="11">
        <v>0</v>
      </c>
      <c r="T526" s="11">
        <v>0</v>
      </c>
      <c r="U526" s="11">
        <v>38756.474907555763</v>
      </c>
      <c r="V526" s="11">
        <v>0</v>
      </c>
      <c r="W526" s="11">
        <v>0</v>
      </c>
      <c r="X526" s="11">
        <v>0</v>
      </c>
      <c r="Y526" s="11">
        <v>86605.815081884211</v>
      </c>
      <c r="Z526" s="11">
        <v>24543.314423540432</v>
      </c>
      <c r="AA526" s="9" t="s">
        <v>6</v>
      </c>
      <c r="AB526" s="9" t="s">
        <v>96</v>
      </c>
      <c r="AC526" s="9" t="s">
        <v>96</v>
      </c>
      <c r="AD526" s="9" t="s">
        <v>192</v>
      </c>
      <c r="AE526" s="9" t="s">
        <v>271</v>
      </c>
      <c r="AF526" s="9" t="s">
        <v>13</v>
      </c>
      <c r="AG526" s="9" t="s">
        <v>96</v>
      </c>
      <c r="AH526" s="9" t="s">
        <v>96</v>
      </c>
      <c r="AI526" s="9" t="s">
        <v>192</v>
      </c>
      <c r="AJ526" s="9" t="s">
        <v>141</v>
      </c>
      <c r="AK526" s="12">
        <v>2.3575048172069828E-2</v>
      </c>
      <c r="AL526" s="12">
        <v>0</v>
      </c>
      <c r="AM526" s="12">
        <v>0</v>
      </c>
      <c r="AN526" s="12">
        <v>0</v>
      </c>
      <c r="AO526" s="12">
        <v>1.7591997187944262E-2</v>
      </c>
      <c r="AP526" s="12">
        <v>7.4999999999999997E-2</v>
      </c>
      <c r="AQ526" s="12">
        <v>0</v>
      </c>
      <c r="AR526" s="12">
        <v>0</v>
      </c>
      <c r="AS526" s="12">
        <v>0</v>
      </c>
      <c r="AT526" s="12">
        <v>7.4999999999999997E-3</v>
      </c>
      <c r="AU526" s="11">
        <v>96582.419132746247</v>
      </c>
      <c r="AV526" s="11">
        <v>0</v>
      </c>
      <c r="AW526" s="11">
        <v>0</v>
      </c>
      <c r="AX526" s="11">
        <v>0</v>
      </c>
      <c r="AY526" s="11">
        <v>72071.014802891557</v>
      </c>
      <c r="AZ526" s="11">
        <v>307260.51467999996</v>
      </c>
      <c r="BA526" s="11">
        <v>0</v>
      </c>
      <c r="BB526" s="11">
        <v>0</v>
      </c>
      <c r="BC526" s="11">
        <v>0</v>
      </c>
      <c r="BD526" s="11">
        <v>30726.051467999998</v>
      </c>
    </row>
    <row r="527" spans="1:56" x14ac:dyDescent="0.25">
      <c r="A527" s="9" t="s">
        <v>2</v>
      </c>
      <c r="B527" s="9" t="s">
        <v>57</v>
      </c>
      <c r="C527" s="9" t="s">
        <v>57</v>
      </c>
      <c r="D527" s="9" t="e">
        <f>IF(C527="United States",#REF!, "")</f>
        <v>#REF!</v>
      </c>
      <c r="E527" s="9" t="s">
        <v>82</v>
      </c>
      <c r="F527" s="9" t="s">
        <v>1632</v>
      </c>
      <c r="G527" s="9" t="s">
        <v>255</v>
      </c>
      <c r="H527" s="10" t="s">
        <v>4</v>
      </c>
      <c r="I527" s="10" t="s">
        <v>1807</v>
      </c>
      <c r="J527" s="11">
        <v>1897641.8849200001</v>
      </c>
      <c r="K527" s="11">
        <v>1897641.8849199999</v>
      </c>
      <c r="L527" s="11">
        <v>0</v>
      </c>
      <c r="M527" s="11">
        <v>1</v>
      </c>
      <c r="N527" s="11">
        <v>0</v>
      </c>
      <c r="O527" s="11">
        <v>0</v>
      </c>
      <c r="P527" s="11">
        <v>0</v>
      </c>
      <c r="Q527" s="11">
        <v>0</v>
      </c>
      <c r="R527" s="11">
        <v>0</v>
      </c>
      <c r="S527" s="11">
        <v>0</v>
      </c>
      <c r="T527" s="11">
        <v>0</v>
      </c>
      <c r="U527" s="11">
        <v>17952.008128922142</v>
      </c>
      <c r="V527" s="11">
        <v>0</v>
      </c>
      <c r="W527" s="11">
        <v>0</v>
      </c>
      <c r="X527" s="11">
        <v>0</v>
      </c>
      <c r="Y527" s="11">
        <v>40115.83354962986</v>
      </c>
      <c r="Z527" s="11">
        <v>11368.468909854135</v>
      </c>
      <c r="AA527" s="9" t="s">
        <v>6</v>
      </c>
      <c r="AB527" s="9" t="s">
        <v>96</v>
      </c>
      <c r="AC527" s="9" t="s">
        <v>96</v>
      </c>
      <c r="AD527" s="9" t="s">
        <v>192</v>
      </c>
      <c r="AE527" s="9" t="s">
        <v>271</v>
      </c>
      <c r="AF527" s="9" t="s">
        <v>13</v>
      </c>
      <c r="AG527" s="9" t="s">
        <v>96</v>
      </c>
      <c r="AH527" s="9" t="s">
        <v>96</v>
      </c>
      <c r="AI527" s="9" t="s">
        <v>192</v>
      </c>
      <c r="AJ527" s="9" t="s">
        <v>141</v>
      </c>
      <c r="AK527" s="12">
        <v>2.3575048172069828E-2</v>
      </c>
      <c r="AL527" s="12">
        <v>0</v>
      </c>
      <c r="AM527" s="12">
        <v>0</v>
      </c>
      <c r="AN527" s="12">
        <v>0</v>
      </c>
      <c r="AO527" s="12">
        <v>1.7591997187944262E-2</v>
      </c>
      <c r="AP527" s="12">
        <v>7.4999999999999997E-2</v>
      </c>
      <c r="AQ527" s="12">
        <v>0</v>
      </c>
      <c r="AR527" s="12">
        <v>0</v>
      </c>
      <c r="AS527" s="12">
        <v>0</v>
      </c>
      <c r="AT527" s="12">
        <v>7.4999999999999997E-3</v>
      </c>
      <c r="AU527" s="11">
        <v>44736.998850326388</v>
      </c>
      <c r="AV527" s="11">
        <v>0</v>
      </c>
      <c r="AW527" s="11">
        <v>0</v>
      </c>
      <c r="AX527" s="11">
        <v>0</v>
      </c>
      <c r="AY527" s="11">
        <v>33383.31070323789</v>
      </c>
      <c r="AZ527" s="11">
        <v>142323.14136899999</v>
      </c>
      <c r="BA527" s="11">
        <v>0</v>
      </c>
      <c r="BB527" s="11">
        <v>0</v>
      </c>
      <c r="BC527" s="11">
        <v>0</v>
      </c>
      <c r="BD527" s="11">
        <v>14232.3141369</v>
      </c>
    </row>
    <row r="528" spans="1:56" x14ac:dyDescent="0.25">
      <c r="A528" s="9" t="s">
        <v>2</v>
      </c>
      <c r="B528" s="9" t="s">
        <v>57</v>
      </c>
      <c r="C528" s="9" t="s">
        <v>57</v>
      </c>
      <c r="D528" s="9" t="e">
        <f>IF(C528="United States",#REF!, "")</f>
        <v>#REF!</v>
      </c>
      <c r="E528" s="9" t="s">
        <v>82</v>
      </c>
      <c r="F528" s="9" t="s">
        <v>1568</v>
      </c>
      <c r="G528" s="9" t="s">
        <v>278</v>
      </c>
      <c r="H528" s="10" t="s">
        <v>4</v>
      </c>
      <c r="I528" s="10" t="s">
        <v>1783</v>
      </c>
      <c r="J528" s="11">
        <v>2606227.605</v>
      </c>
      <c r="K528" s="11">
        <v>2606227.605</v>
      </c>
      <c r="L528" s="11">
        <v>0</v>
      </c>
      <c r="M528" s="11">
        <v>1</v>
      </c>
      <c r="N528" s="11">
        <v>2</v>
      </c>
      <c r="O528" s="11">
        <v>1</v>
      </c>
      <c r="P528" s="11">
        <v>1</v>
      </c>
      <c r="Q528" s="11">
        <v>1</v>
      </c>
      <c r="R528" s="11">
        <v>1</v>
      </c>
      <c r="S528" s="11">
        <v>0</v>
      </c>
      <c r="T528" s="11">
        <v>0</v>
      </c>
      <c r="U528" s="11">
        <v>24655.346998073721</v>
      </c>
      <c r="V528" s="11">
        <v>0</v>
      </c>
      <c r="W528" s="11">
        <v>0</v>
      </c>
      <c r="X528" s="11">
        <v>0</v>
      </c>
      <c r="Y528" s="11">
        <v>55095.217714926279</v>
      </c>
      <c r="Z528" s="11">
        <v>15613.4925851382</v>
      </c>
      <c r="AA528" s="9" t="s">
        <v>6</v>
      </c>
      <c r="AB528" s="9" t="s">
        <v>96</v>
      </c>
      <c r="AC528" s="9" t="s">
        <v>96</v>
      </c>
      <c r="AD528" s="9" t="s">
        <v>192</v>
      </c>
      <c r="AE528" s="9" t="s">
        <v>271</v>
      </c>
      <c r="AF528" s="9" t="s">
        <v>13</v>
      </c>
      <c r="AG528" s="9" t="s">
        <v>96</v>
      </c>
      <c r="AH528" s="9" t="s">
        <v>96</v>
      </c>
      <c r="AI528" s="9" t="s">
        <v>192</v>
      </c>
      <c r="AJ528" s="9" t="s">
        <v>141</v>
      </c>
      <c r="AK528" s="12">
        <v>2.3575048172069828E-2</v>
      </c>
      <c r="AL528" s="12">
        <v>0</v>
      </c>
      <c r="AM528" s="12">
        <v>0</v>
      </c>
      <c r="AN528" s="12">
        <v>0</v>
      </c>
      <c r="AO528" s="12">
        <v>1.7591997187944262E-2</v>
      </c>
      <c r="AP528" s="12">
        <v>7.4999999999999997E-2</v>
      </c>
      <c r="AQ528" s="12">
        <v>0</v>
      </c>
      <c r="AR528" s="12">
        <v>0</v>
      </c>
      <c r="AS528" s="12">
        <v>0</v>
      </c>
      <c r="AT528" s="12">
        <v>7.4999999999999997E-3</v>
      </c>
      <c r="AU528" s="11">
        <v>61441.941335253177</v>
      </c>
      <c r="AV528" s="11">
        <v>0</v>
      </c>
      <c r="AW528" s="11">
        <v>0</v>
      </c>
      <c r="AX528" s="11">
        <v>0</v>
      </c>
      <c r="AY528" s="11">
        <v>45848.748698302712</v>
      </c>
      <c r="AZ528" s="11">
        <v>195467.07037499998</v>
      </c>
      <c r="BA528" s="11">
        <v>0</v>
      </c>
      <c r="BB528" s="11">
        <v>0</v>
      </c>
      <c r="BC528" s="11">
        <v>0</v>
      </c>
      <c r="BD528" s="11">
        <v>19546.7070375</v>
      </c>
    </row>
    <row r="529" spans="1:56" x14ac:dyDescent="0.25">
      <c r="A529" s="9" t="s">
        <v>2</v>
      </c>
      <c r="B529" s="9" t="s">
        <v>57</v>
      </c>
      <c r="C529" s="9" t="s">
        <v>57</v>
      </c>
      <c r="D529" s="9" t="e">
        <f>IF(C529="United States",#REF!, "")</f>
        <v>#REF!</v>
      </c>
      <c r="E529" s="9" t="s">
        <v>115</v>
      </c>
      <c r="F529" s="9" t="s">
        <v>674</v>
      </c>
      <c r="G529" s="9" t="s">
        <v>163</v>
      </c>
      <c r="H529" s="10" t="s">
        <v>4</v>
      </c>
      <c r="I529" s="10" t="s">
        <v>1807</v>
      </c>
      <c r="J529" s="11">
        <v>228410.17928621999</v>
      </c>
      <c r="K529" s="11">
        <v>228410.17928621999</v>
      </c>
      <c r="L529" s="11">
        <v>0</v>
      </c>
      <c r="M529" s="11">
        <v>2</v>
      </c>
      <c r="N529" s="11">
        <v>0</v>
      </c>
      <c r="O529" s="11">
        <v>0</v>
      </c>
      <c r="P529" s="11">
        <v>0</v>
      </c>
      <c r="Q529" s="11">
        <v>0</v>
      </c>
      <c r="R529" s="11">
        <v>0</v>
      </c>
      <c r="S529" s="11">
        <v>0</v>
      </c>
      <c r="T529" s="11">
        <v>0</v>
      </c>
      <c r="U529" s="11">
        <v>2179.9325231098637</v>
      </c>
      <c r="V529" s="11">
        <v>0</v>
      </c>
      <c r="W529" s="11">
        <v>0</v>
      </c>
      <c r="X529" s="11">
        <v>0</v>
      </c>
      <c r="Y529" s="11">
        <v>835.08184346823998</v>
      </c>
      <c r="Z529" s="11">
        <v>1095.7293120718546</v>
      </c>
      <c r="AA529" s="9" t="s">
        <v>6</v>
      </c>
      <c r="AB529" s="9" t="s">
        <v>96</v>
      </c>
      <c r="AC529" s="9" t="s">
        <v>96</v>
      </c>
      <c r="AD529" s="9" t="s">
        <v>192</v>
      </c>
      <c r="AE529" s="9" t="s">
        <v>280</v>
      </c>
      <c r="AF529" s="9" t="s">
        <v>6</v>
      </c>
      <c r="AG529" s="9" t="s">
        <v>96</v>
      </c>
      <c r="AH529" s="9" t="s">
        <v>96</v>
      </c>
      <c r="AI529" s="9" t="s">
        <v>192</v>
      </c>
      <c r="AJ529" s="9" t="s">
        <v>141</v>
      </c>
      <c r="AK529" s="12">
        <v>2.3575048172069828E-2</v>
      </c>
      <c r="AL529" s="12">
        <v>0</v>
      </c>
      <c r="AM529" s="12">
        <v>0</v>
      </c>
      <c r="AN529" s="12">
        <v>0</v>
      </c>
      <c r="AO529" s="12">
        <v>3.0157709465047301E-3</v>
      </c>
      <c r="AP529" s="12">
        <v>0.125</v>
      </c>
      <c r="AQ529" s="12">
        <v>0</v>
      </c>
      <c r="AR529" s="12">
        <v>0</v>
      </c>
      <c r="AS529" s="12">
        <v>0</v>
      </c>
      <c r="AT529" s="12">
        <v>7.4999999999999997E-3</v>
      </c>
      <c r="AU529" s="11">
        <v>5384.7809796637421</v>
      </c>
      <c r="AV529" s="11">
        <v>0</v>
      </c>
      <c r="AW529" s="11">
        <v>0</v>
      </c>
      <c r="AX529" s="11">
        <v>0</v>
      </c>
      <c r="AY529" s="11">
        <v>688.83278257731877</v>
      </c>
      <c r="AZ529" s="11">
        <v>28551.272410777499</v>
      </c>
      <c r="BA529" s="11">
        <v>0</v>
      </c>
      <c r="BB529" s="11">
        <v>0</v>
      </c>
      <c r="BC529" s="11">
        <v>0</v>
      </c>
      <c r="BD529" s="11">
        <v>1713.0763446466499</v>
      </c>
    </row>
    <row r="530" spans="1:56" x14ac:dyDescent="0.25">
      <c r="A530" s="9" t="s">
        <v>2</v>
      </c>
      <c r="B530" s="9" t="s">
        <v>57</v>
      </c>
      <c r="C530" s="9" t="s">
        <v>57</v>
      </c>
      <c r="D530" s="9" t="e">
        <f>IF(C530="United States",#REF!, "")</f>
        <v>#REF!</v>
      </c>
      <c r="E530" s="9" t="s">
        <v>115</v>
      </c>
      <c r="F530" s="9" t="s">
        <v>670</v>
      </c>
      <c r="G530" s="9" t="s">
        <v>163</v>
      </c>
      <c r="H530" s="10" t="s">
        <v>4</v>
      </c>
      <c r="I530" s="10" t="s">
        <v>1783</v>
      </c>
      <c r="J530" s="11">
        <v>173116.15046796959</v>
      </c>
      <c r="K530" s="11">
        <v>173116.15050000002</v>
      </c>
      <c r="L530" s="11">
        <v>0</v>
      </c>
      <c r="M530" s="11">
        <v>1</v>
      </c>
      <c r="N530" s="11">
        <v>0</v>
      </c>
      <c r="O530" s="11">
        <v>0</v>
      </c>
      <c r="P530" s="11">
        <v>0</v>
      </c>
      <c r="Q530" s="11">
        <v>0</v>
      </c>
      <c r="R530" s="11">
        <v>0</v>
      </c>
      <c r="S530" s="11">
        <v>0</v>
      </c>
      <c r="T530" s="11">
        <v>0</v>
      </c>
      <c r="U530" s="11">
        <v>1652.209756718576</v>
      </c>
      <c r="V530" s="11">
        <v>0</v>
      </c>
      <c r="W530" s="11">
        <v>0</v>
      </c>
      <c r="X530" s="11">
        <v>0</v>
      </c>
      <c r="Y530" s="11">
        <v>632.92342988142389</v>
      </c>
      <c r="Z530" s="11">
        <v>830.4727971786001</v>
      </c>
      <c r="AA530" s="9" t="s">
        <v>6</v>
      </c>
      <c r="AB530" s="9" t="s">
        <v>96</v>
      </c>
      <c r="AC530" s="9" t="s">
        <v>96</v>
      </c>
      <c r="AD530" s="9" t="s">
        <v>192</v>
      </c>
      <c r="AE530" s="9" t="s">
        <v>280</v>
      </c>
      <c r="AF530" s="9" t="s">
        <v>6</v>
      </c>
      <c r="AG530" s="9" t="s">
        <v>96</v>
      </c>
      <c r="AH530" s="9" t="s">
        <v>96</v>
      </c>
      <c r="AI530" s="9" t="s">
        <v>192</v>
      </c>
      <c r="AJ530" s="9" t="s">
        <v>141</v>
      </c>
      <c r="AK530" s="12">
        <v>2.3575048172069828E-2</v>
      </c>
      <c r="AL530" s="12">
        <v>0</v>
      </c>
      <c r="AM530" s="12">
        <v>0</v>
      </c>
      <c r="AN530" s="12">
        <v>0</v>
      </c>
      <c r="AO530" s="12">
        <v>3.0157709465047301E-3</v>
      </c>
      <c r="AP530" s="12">
        <v>0.125</v>
      </c>
      <c r="AQ530" s="12">
        <v>0</v>
      </c>
      <c r="AR530" s="12">
        <v>0</v>
      </c>
      <c r="AS530" s="12">
        <v>0</v>
      </c>
      <c r="AT530" s="12">
        <v>7.4999999999999997E-3</v>
      </c>
      <c r="AU530" s="11">
        <v>4081.2215866456718</v>
      </c>
      <c r="AV530" s="11">
        <v>0</v>
      </c>
      <c r="AW530" s="11">
        <v>0</v>
      </c>
      <c r="AX530" s="11">
        <v>0</v>
      </c>
      <c r="AY530" s="11">
        <v>522.07865695204396</v>
      </c>
      <c r="AZ530" s="11">
        <v>21639.518808496199</v>
      </c>
      <c r="BA530" s="11">
        <v>0</v>
      </c>
      <c r="BB530" s="11">
        <v>0</v>
      </c>
      <c r="BC530" s="11">
        <v>0</v>
      </c>
      <c r="BD530" s="11">
        <v>1298.371128509772</v>
      </c>
    </row>
    <row r="531" spans="1:56" x14ac:dyDescent="0.25">
      <c r="A531" s="9" t="s">
        <v>2</v>
      </c>
      <c r="B531" s="9" t="s">
        <v>57</v>
      </c>
      <c r="C531" s="9" t="s">
        <v>57</v>
      </c>
      <c r="D531" s="9" t="e">
        <f>IF(C531="United States",#REF!, "")</f>
        <v>#REF!</v>
      </c>
      <c r="E531" s="9" t="s">
        <v>115</v>
      </c>
      <c r="F531" s="9" t="s">
        <v>676</v>
      </c>
      <c r="G531" s="9" t="s">
        <v>163</v>
      </c>
      <c r="H531" s="10" t="s">
        <v>4</v>
      </c>
      <c r="I531" s="10" t="s">
        <v>1807</v>
      </c>
      <c r="J531" s="11">
        <v>167974.48139128159</v>
      </c>
      <c r="K531" s="11">
        <v>167974.48140000002</v>
      </c>
      <c r="L531" s="11">
        <v>0</v>
      </c>
      <c r="M531" s="11">
        <v>0</v>
      </c>
      <c r="N531" s="11">
        <v>0</v>
      </c>
      <c r="O531" s="11">
        <v>0</v>
      </c>
      <c r="P531" s="11">
        <v>0</v>
      </c>
      <c r="Q531" s="11">
        <v>0</v>
      </c>
      <c r="R531" s="11">
        <v>0</v>
      </c>
      <c r="S531" s="11">
        <v>0</v>
      </c>
      <c r="T531" s="11">
        <v>0</v>
      </c>
      <c r="U531" s="11">
        <v>1603.1379871101219</v>
      </c>
      <c r="V531" s="11">
        <v>0</v>
      </c>
      <c r="W531" s="11">
        <v>0</v>
      </c>
      <c r="X531" s="11">
        <v>0</v>
      </c>
      <c r="Y531" s="11">
        <v>614.12516736987743</v>
      </c>
      <c r="Z531" s="11">
        <v>805.80718217208096</v>
      </c>
      <c r="AA531" s="9" t="s">
        <v>6</v>
      </c>
      <c r="AB531" s="9" t="s">
        <v>96</v>
      </c>
      <c r="AC531" s="9" t="s">
        <v>96</v>
      </c>
      <c r="AD531" s="9" t="s">
        <v>192</v>
      </c>
      <c r="AE531" s="9" t="s">
        <v>280</v>
      </c>
      <c r="AF531" s="9" t="s">
        <v>6</v>
      </c>
      <c r="AG531" s="9" t="s">
        <v>96</v>
      </c>
      <c r="AH531" s="9" t="s">
        <v>96</v>
      </c>
      <c r="AI531" s="9" t="s">
        <v>192</v>
      </c>
      <c r="AJ531" s="9" t="s">
        <v>141</v>
      </c>
      <c r="AK531" s="12">
        <v>2.3575048172069828E-2</v>
      </c>
      <c r="AL531" s="12">
        <v>0</v>
      </c>
      <c r="AM531" s="12">
        <v>0</v>
      </c>
      <c r="AN531" s="12">
        <v>0</v>
      </c>
      <c r="AO531" s="12">
        <v>3.0157709465047301E-3</v>
      </c>
      <c r="AP531" s="12">
        <v>0.125</v>
      </c>
      <c r="AQ531" s="12">
        <v>0</v>
      </c>
      <c r="AR531" s="12">
        <v>0</v>
      </c>
      <c r="AS531" s="12">
        <v>0</v>
      </c>
      <c r="AT531" s="12">
        <v>7.4999999999999997E-3</v>
      </c>
      <c r="AU531" s="11">
        <v>3960.0064904779106</v>
      </c>
      <c r="AV531" s="11">
        <v>0</v>
      </c>
      <c r="AW531" s="11">
        <v>0</v>
      </c>
      <c r="AX531" s="11">
        <v>0</v>
      </c>
      <c r="AY531" s="11">
        <v>506.57256073402647</v>
      </c>
      <c r="AZ531" s="11">
        <v>20996.810173910199</v>
      </c>
      <c r="BA531" s="11">
        <v>0</v>
      </c>
      <c r="BB531" s="11">
        <v>0</v>
      </c>
      <c r="BC531" s="11">
        <v>0</v>
      </c>
      <c r="BD531" s="11">
        <v>1259.8086104346119</v>
      </c>
    </row>
    <row r="532" spans="1:56" x14ac:dyDescent="0.25">
      <c r="A532" s="9" t="s">
        <v>2</v>
      </c>
      <c r="B532" s="9" t="s">
        <v>57</v>
      </c>
      <c r="C532" s="9" t="s">
        <v>57</v>
      </c>
      <c r="D532" s="9" t="e">
        <f>IF(C532="United States",#REF!, "")</f>
        <v>#REF!</v>
      </c>
      <c r="E532" s="9" t="s">
        <v>115</v>
      </c>
      <c r="F532" s="9" t="s">
        <v>1448</v>
      </c>
      <c r="G532" s="9" t="s">
        <v>284</v>
      </c>
      <c r="H532" s="10" t="s">
        <v>4</v>
      </c>
      <c r="I532" s="10" t="s">
        <v>1783</v>
      </c>
      <c r="J532" s="11">
        <v>265643.92933246004</v>
      </c>
      <c r="K532" s="11">
        <v>265643.92933246004</v>
      </c>
      <c r="L532" s="11">
        <v>0</v>
      </c>
      <c r="M532" s="11">
        <v>1</v>
      </c>
      <c r="N532" s="11">
        <v>0</v>
      </c>
      <c r="O532" s="11">
        <v>1</v>
      </c>
      <c r="P532" s="11">
        <v>0</v>
      </c>
      <c r="Q532" s="11">
        <v>0</v>
      </c>
      <c r="R532" s="11">
        <v>0</v>
      </c>
      <c r="S532" s="11">
        <v>0</v>
      </c>
      <c r="T532" s="11">
        <v>0</v>
      </c>
      <c r="U532" s="11">
        <v>2535.2891142074609</v>
      </c>
      <c r="V532" s="11">
        <v>0</v>
      </c>
      <c r="W532" s="11">
        <v>0</v>
      </c>
      <c r="X532" s="11">
        <v>0</v>
      </c>
      <c r="Y532" s="11">
        <v>971.21075298101186</v>
      </c>
      <c r="Z532" s="11">
        <v>1274.3470577936773</v>
      </c>
      <c r="AA532" s="9" t="s">
        <v>6</v>
      </c>
      <c r="AB532" s="9" t="s">
        <v>96</v>
      </c>
      <c r="AC532" s="9" t="s">
        <v>96</v>
      </c>
      <c r="AD532" s="9" t="s">
        <v>192</v>
      </c>
      <c r="AE532" s="9" t="s">
        <v>280</v>
      </c>
      <c r="AF532" s="9" t="s">
        <v>6</v>
      </c>
      <c r="AG532" s="9" t="s">
        <v>96</v>
      </c>
      <c r="AH532" s="9" t="s">
        <v>96</v>
      </c>
      <c r="AI532" s="9" t="s">
        <v>192</v>
      </c>
      <c r="AJ532" s="9" t="s">
        <v>141</v>
      </c>
      <c r="AK532" s="12">
        <v>2.3575048172069828E-2</v>
      </c>
      <c r="AL532" s="12">
        <v>0</v>
      </c>
      <c r="AM532" s="12">
        <v>0</v>
      </c>
      <c r="AN532" s="12">
        <v>0</v>
      </c>
      <c r="AO532" s="12">
        <v>3.0157709465047301E-3</v>
      </c>
      <c r="AP532" s="12">
        <v>0.125</v>
      </c>
      <c r="AQ532" s="12">
        <v>0</v>
      </c>
      <c r="AR532" s="12">
        <v>0</v>
      </c>
      <c r="AS532" s="12">
        <v>0</v>
      </c>
      <c r="AT532" s="12">
        <v>7.4999999999999997E-3</v>
      </c>
      <c r="AU532" s="11">
        <v>6262.5684306306584</v>
      </c>
      <c r="AV532" s="11">
        <v>0</v>
      </c>
      <c r="AW532" s="11">
        <v>0</v>
      </c>
      <c r="AX532" s="11">
        <v>0</v>
      </c>
      <c r="AY532" s="11">
        <v>801.12124419618863</v>
      </c>
      <c r="AZ532" s="11">
        <v>33205.491166557505</v>
      </c>
      <c r="BA532" s="11">
        <v>0</v>
      </c>
      <c r="BB532" s="11">
        <v>0</v>
      </c>
      <c r="BC532" s="11">
        <v>0</v>
      </c>
      <c r="BD532" s="11">
        <v>1992.3294699934502</v>
      </c>
    </row>
    <row r="533" spans="1:56" x14ac:dyDescent="0.25">
      <c r="A533" s="9" t="s">
        <v>2</v>
      </c>
      <c r="B533" s="9" t="s">
        <v>21</v>
      </c>
      <c r="C533" s="9" t="s">
        <v>57</v>
      </c>
      <c r="D533" s="9" t="e">
        <f>IF(C533="United States",#REF!, "")</f>
        <v>#REF!</v>
      </c>
      <c r="E533" s="9" t="s">
        <v>82</v>
      </c>
      <c r="F533" s="9" t="s">
        <v>1634</v>
      </c>
      <c r="G533" s="9" t="s">
        <v>255</v>
      </c>
      <c r="H533" s="10" t="s">
        <v>4</v>
      </c>
      <c r="I533" s="10" t="s">
        <v>1807</v>
      </c>
      <c r="J533" s="11">
        <v>1729454.02</v>
      </c>
      <c r="K533" s="11">
        <v>1729454.02</v>
      </c>
      <c r="L533" s="11">
        <v>0</v>
      </c>
      <c r="M533" s="11">
        <v>0</v>
      </c>
      <c r="N533" s="11">
        <v>0</v>
      </c>
      <c r="O533" s="11">
        <v>0</v>
      </c>
      <c r="P533" s="11">
        <v>0</v>
      </c>
      <c r="Q533" s="11">
        <v>0</v>
      </c>
      <c r="R533" s="11">
        <v>0</v>
      </c>
      <c r="S533" s="11">
        <v>0</v>
      </c>
      <c r="T533" s="11">
        <v>0</v>
      </c>
      <c r="U533" s="11">
        <v>13316.344634445726</v>
      </c>
      <c r="V533" s="11">
        <v>84567.435405765704</v>
      </c>
      <c r="W533" s="11">
        <v>3852401.2087910771</v>
      </c>
      <c r="X533" s="11">
        <v>0</v>
      </c>
      <c r="Y533" s="11">
        <v>6359.918124711101</v>
      </c>
      <c r="Z533" s="11">
        <v>116824.93035272369</v>
      </c>
      <c r="AA533" s="9" t="s">
        <v>21</v>
      </c>
      <c r="AB533" s="9" t="s">
        <v>75</v>
      </c>
      <c r="AC533" s="9" t="s">
        <v>171</v>
      </c>
      <c r="AD533" s="9" t="s">
        <v>192</v>
      </c>
      <c r="AE533" s="9" t="s">
        <v>280</v>
      </c>
      <c r="AF533" s="9" t="s">
        <v>13</v>
      </c>
      <c r="AG533" s="9" t="s">
        <v>96</v>
      </c>
      <c r="AH533" s="9" t="s">
        <v>107</v>
      </c>
      <c r="AI533" s="9" t="s">
        <v>192</v>
      </c>
      <c r="AJ533" s="9" t="s">
        <v>141</v>
      </c>
      <c r="AK533" s="12">
        <v>2.1610460824397347E-2</v>
      </c>
      <c r="AL533" s="12">
        <v>4.8899999999999999E-2</v>
      </c>
      <c r="AM533" s="12">
        <v>2.2275999999999998</v>
      </c>
      <c r="AN533" s="12">
        <v>0</v>
      </c>
      <c r="AO533" s="12">
        <v>3.0157709465047301E-3</v>
      </c>
      <c r="AP533" s="12">
        <v>7.4999999999999997E-2</v>
      </c>
      <c r="AQ533" s="12">
        <v>0</v>
      </c>
      <c r="AR533" s="12">
        <v>1</v>
      </c>
      <c r="AS533" s="12">
        <v>0</v>
      </c>
      <c r="AT533" s="12">
        <v>7.4999999999999997E-3</v>
      </c>
      <c r="AU533" s="11">
        <v>37374.298346806507</v>
      </c>
      <c r="AV533" s="11">
        <v>84570.301577999999</v>
      </c>
      <c r="AW533" s="11">
        <v>3852531.7749519995</v>
      </c>
      <c r="AX533" s="11">
        <v>0</v>
      </c>
      <c r="AY533" s="11">
        <v>5215.6371868318101</v>
      </c>
      <c r="AZ533" s="11">
        <v>129709.0515</v>
      </c>
      <c r="BA533" s="11">
        <v>0</v>
      </c>
      <c r="BB533" s="11">
        <v>1729454.02</v>
      </c>
      <c r="BC533" s="11">
        <v>0</v>
      </c>
      <c r="BD533" s="11">
        <v>12970.905150000001</v>
      </c>
    </row>
    <row r="534" spans="1:56" x14ac:dyDescent="0.25">
      <c r="A534" s="9" t="s">
        <v>2</v>
      </c>
      <c r="B534" s="9" t="s">
        <v>21</v>
      </c>
      <c r="C534" s="9" t="s">
        <v>57</v>
      </c>
      <c r="D534" s="9" t="e">
        <f>IF(C534="United States",#REF!, "")</f>
        <v>#REF!</v>
      </c>
      <c r="E534" s="9" t="s">
        <v>82</v>
      </c>
      <c r="F534" s="9" t="s">
        <v>842</v>
      </c>
      <c r="G534" s="9" t="s">
        <v>255</v>
      </c>
      <c r="H534" s="10" t="s">
        <v>4</v>
      </c>
      <c r="I534" s="10" t="s">
        <v>1807</v>
      </c>
      <c r="J534" s="11">
        <v>18322.12</v>
      </c>
      <c r="K534" s="11">
        <v>18322.12</v>
      </c>
      <c r="L534" s="11">
        <v>0</v>
      </c>
      <c r="M534" s="11">
        <v>0</v>
      </c>
      <c r="N534" s="11">
        <v>0</v>
      </c>
      <c r="O534" s="11">
        <v>0</v>
      </c>
      <c r="P534" s="11">
        <v>0</v>
      </c>
      <c r="Q534" s="11">
        <v>0</v>
      </c>
      <c r="R534" s="11">
        <v>0</v>
      </c>
      <c r="S534" s="11">
        <v>0</v>
      </c>
      <c r="T534" s="11">
        <v>0</v>
      </c>
      <c r="U534" s="11">
        <v>141.07554264649985</v>
      </c>
      <c r="V534" s="11">
        <v>895.92130330049895</v>
      </c>
      <c r="W534" s="11">
        <v>40812.971272641953</v>
      </c>
      <c r="X534" s="11">
        <v>0</v>
      </c>
      <c r="Y534" s="11">
        <v>67.378017411027628</v>
      </c>
      <c r="Z534" s="11">
        <v>2042.4755497928054</v>
      </c>
      <c r="AA534" s="9" t="s">
        <v>21</v>
      </c>
      <c r="AB534" s="9" t="s">
        <v>75</v>
      </c>
      <c r="AC534" s="9" t="s">
        <v>171</v>
      </c>
      <c r="AD534" s="9" t="s">
        <v>192</v>
      </c>
      <c r="AE534" s="9" t="s">
        <v>280</v>
      </c>
      <c r="AF534" s="9" t="s">
        <v>21</v>
      </c>
      <c r="AG534" s="9" t="s">
        <v>96</v>
      </c>
      <c r="AH534" s="9" t="s">
        <v>107</v>
      </c>
      <c r="AI534" s="9" t="s">
        <v>192</v>
      </c>
      <c r="AJ534" s="9" t="s">
        <v>141</v>
      </c>
      <c r="AK534" s="12">
        <v>2.1610460824397347E-2</v>
      </c>
      <c r="AL534" s="12">
        <v>4.8899999999999999E-2</v>
      </c>
      <c r="AM534" s="12">
        <v>2.2275999999999998</v>
      </c>
      <c r="AN534" s="12">
        <v>0</v>
      </c>
      <c r="AO534" s="12">
        <v>3.0157709465047301E-3</v>
      </c>
      <c r="AP534" s="12">
        <v>7.4999999999999997E-2</v>
      </c>
      <c r="AQ534" s="12">
        <v>0</v>
      </c>
      <c r="AR534" s="12">
        <v>1</v>
      </c>
      <c r="AS534" s="12">
        <v>0</v>
      </c>
      <c r="AT534" s="12">
        <v>7.4999999999999997E-3</v>
      </c>
      <c r="AU534" s="11">
        <v>395.9494564799071</v>
      </c>
      <c r="AV534" s="11">
        <v>895.95166799999993</v>
      </c>
      <c r="AW534" s="11">
        <v>40814.354511999991</v>
      </c>
      <c r="AX534" s="11">
        <v>0</v>
      </c>
      <c r="AY534" s="11">
        <v>55.255317174373246</v>
      </c>
      <c r="AZ534" s="11">
        <v>1374.1589999999999</v>
      </c>
      <c r="BA534" s="11">
        <v>0</v>
      </c>
      <c r="BB534" s="11">
        <v>18322.12</v>
      </c>
      <c r="BC534" s="11">
        <v>0</v>
      </c>
      <c r="BD534" s="11">
        <v>137.41589999999999</v>
      </c>
    </row>
    <row r="535" spans="1:56" x14ac:dyDescent="0.25">
      <c r="A535" s="9" t="s">
        <v>2</v>
      </c>
      <c r="B535" s="9" t="s">
        <v>21</v>
      </c>
      <c r="C535" s="9" t="s">
        <v>57</v>
      </c>
      <c r="D535" s="9" t="e">
        <f>IF(C535="United States",#REF!, "")</f>
        <v>#REF!</v>
      </c>
      <c r="E535" s="9" t="s">
        <v>82</v>
      </c>
      <c r="F535" s="9" t="s">
        <v>840</v>
      </c>
      <c r="G535" s="9" t="s">
        <v>255</v>
      </c>
      <c r="H535" s="10" t="s">
        <v>4</v>
      </c>
      <c r="I535" s="10" t="s">
        <v>1783</v>
      </c>
      <c r="J535" s="11">
        <v>122781.71</v>
      </c>
      <c r="K535" s="11">
        <v>122781.71</v>
      </c>
      <c r="L535" s="11">
        <v>0</v>
      </c>
      <c r="M535" s="11">
        <v>0</v>
      </c>
      <c r="N535" s="11">
        <v>0</v>
      </c>
      <c r="O535" s="11">
        <v>0</v>
      </c>
      <c r="P535" s="11">
        <v>0</v>
      </c>
      <c r="Q535" s="11">
        <v>0</v>
      </c>
      <c r="R535" s="11">
        <v>0</v>
      </c>
      <c r="S535" s="11">
        <v>0</v>
      </c>
      <c r="T535" s="11">
        <v>0</v>
      </c>
      <c r="U535" s="11">
        <v>945.38712579740661</v>
      </c>
      <c r="V535" s="11">
        <v>6003.8221365575546</v>
      </c>
      <c r="W535" s="11">
        <v>273499.26771770162</v>
      </c>
      <c r="X535" s="11">
        <v>0</v>
      </c>
      <c r="Y535" s="11">
        <v>451.5191579432809</v>
      </c>
      <c r="Z535" s="11">
        <v>65687.206537057529</v>
      </c>
      <c r="AA535" s="9" t="s">
        <v>21</v>
      </c>
      <c r="AB535" s="9" t="s">
        <v>75</v>
      </c>
      <c r="AC535" s="9" t="s">
        <v>171</v>
      </c>
      <c r="AD535" s="9" t="s">
        <v>192</v>
      </c>
      <c r="AE535" s="9" t="s">
        <v>280</v>
      </c>
      <c r="AF535" s="9" t="s">
        <v>21</v>
      </c>
      <c r="AG535" s="9" t="s">
        <v>96</v>
      </c>
      <c r="AH535" s="9" t="s">
        <v>107</v>
      </c>
      <c r="AI535" s="9" t="s">
        <v>192</v>
      </c>
      <c r="AJ535" s="9" t="s">
        <v>141</v>
      </c>
      <c r="AK535" s="12">
        <v>2.1610460824397347E-2</v>
      </c>
      <c r="AL535" s="12">
        <v>4.8899999999999999E-2</v>
      </c>
      <c r="AM535" s="12">
        <v>2.2275999999999998</v>
      </c>
      <c r="AN535" s="12">
        <v>0</v>
      </c>
      <c r="AO535" s="12">
        <v>3.0157709465047301E-3</v>
      </c>
      <c r="AP535" s="12">
        <v>7.4999999999999997E-2</v>
      </c>
      <c r="AQ535" s="12">
        <v>0</v>
      </c>
      <c r="AR535" s="12">
        <v>1</v>
      </c>
      <c r="AS535" s="12">
        <v>0</v>
      </c>
      <c r="AT535" s="12">
        <v>7.4999999999999997E-3</v>
      </c>
      <c r="AU535" s="11">
        <v>2653.3693339075162</v>
      </c>
      <c r="AV535" s="11">
        <v>6004.025619</v>
      </c>
      <c r="AW535" s="11">
        <v>273508.53719599999</v>
      </c>
      <c r="AX535" s="11">
        <v>0</v>
      </c>
      <c r="AY535" s="11">
        <v>370.28151378016929</v>
      </c>
      <c r="AZ535" s="11">
        <v>9208.6282499999998</v>
      </c>
      <c r="BA535" s="11">
        <v>0</v>
      </c>
      <c r="BB535" s="11">
        <v>122781.71</v>
      </c>
      <c r="BC535" s="11">
        <v>0</v>
      </c>
      <c r="BD535" s="11">
        <v>920.86282500000004</v>
      </c>
    </row>
    <row r="536" spans="1:56" x14ac:dyDescent="0.25">
      <c r="A536" s="9" t="s">
        <v>2</v>
      </c>
      <c r="B536" s="9" t="s">
        <v>21</v>
      </c>
      <c r="C536" s="9" t="s">
        <v>57</v>
      </c>
      <c r="D536" s="9" t="e">
        <f>IF(C536="United States",#REF!, "")</f>
        <v>#REF!</v>
      </c>
      <c r="E536" s="9" t="s">
        <v>82</v>
      </c>
      <c r="F536" s="9" t="s">
        <v>838</v>
      </c>
      <c r="G536" s="9" t="s">
        <v>255</v>
      </c>
      <c r="H536" s="10" t="s">
        <v>4</v>
      </c>
      <c r="I536" s="10" t="s">
        <v>1783</v>
      </c>
      <c r="J536" s="11">
        <v>171737.62</v>
      </c>
      <c r="K536" s="11">
        <v>171737.62</v>
      </c>
      <c r="L536" s="11">
        <v>0</v>
      </c>
      <c r="M536" s="11">
        <v>0</v>
      </c>
      <c r="N536" s="11">
        <v>0</v>
      </c>
      <c r="O536" s="11">
        <v>0</v>
      </c>
      <c r="P536" s="11">
        <v>0</v>
      </c>
      <c r="Q536" s="11">
        <v>0</v>
      </c>
      <c r="R536" s="11">
        <v>0</v>
      </c>
      <c r="S536" s="11">
        <v>0</v>
      </c>
      <c r="T536" s="11">
        <v>0</v>
      </c>
      <c r="U536" s="11">
        <v>1322.3295511025424</v>
      </c>
      <c r="V536" s="11">
        <v>8397.6513050538069</v>
      </c>
      <c r="W536" s="11">
        <v>340954.94685181655</v>
      </c>
      <c r="X536" s="11">
        <v>0</v>
      </c>
      <c r="Y536" s="11">
        <v>631.54776402707625</v>
      </c>
      <c r="Z536" s="11">
        <v>14383.362280735222</v>
      </c>
      <c r="AA536" s="9" t="s">
        <v>21</v>
      </c>
      <c r="AB536" s="9" t="s">
        <v>75</v>
      </c>
      <c r="AC536" s="9" t="s">
        <v>202</v>
      </c>
      <c r="AD536" s="9" t="s">
        <v>192</v>
      </c>
      <c r="AE536" s="9" t="s">
        <v>280</v>
      </c>
      <c r="AF536" s="9" t="s">
        <v>21</v>
      </c>
      <c r="AG536" s="9" t="s">
        <v>96</v>
      </c>
      <c r="AH536" s="9" t="s">
        <v>107</v>
      </c>
      <c r="AI536" s="9" t="s">
        <v>192</v>
      </c>
      <c r="AJ536" s="9" t="s">
        <v>141</v>
      </c>
      <c r="AK536" s="12">
        <v>2.1610460824397347E-2</v>
      </c>
      <c r="AL536" s="12">
        <v>4.8899999999999999E-2</v>
      </c>
      <c r="AM536" s="12">
        <v>1.9854000000000001</v>
      </c>
      <c r="AN536" s="12">
        <v>0</v>
      </c>
      <c r="AO536" s="12">
        <v>3.0157709465047301E-3</v>
      </c>
      <c r="AP536" s="12">
        <v>7.4999999999999997E-2</v>
      </c>
      <c r="AQ536" s="12">
        <v>0</v>
      </c>
      <c r="AR536" s="12">
        <v>1</v>
      </c>
      <c r="AS536" s="12">
        <v>0</v>
      </c>
      <c r="AT536" s="12">
        <v>7.4999999999999997E-3</v>
      </c>
      <c r="AU536" s="11">
        <v>3711.3291090852381</v>
      </c>
      <c r="AV536" s="11">
        <v>8397.9696179999992</v>
      </c>
      <c r="AW536" s="11">
        <v>340967.87074799999</v>
      </c>
      <c r="AX536" s="11">
        <v>0</v>
      </c>
      <c r="AY536" s="11">
        <v>517.92132481786962</v>
      </c>
      <c r="AZ536" s="11">
        <v>12880.3215</v>
      </c>
      <c r="BA536" s="11">
        <v>0</v>
      </c>
      <c r="BB536" s="11">
        <v>171737.62</v>
      </c>
      <c r="BC536" s="11">
        <v>0</v>
      </c>
      <c r="BD536" s="11">
        <v>1288.03215</v>
      </c>
    </row>
    <row r="537" spans="1:56" x14ac:dyDescent="0.25">
      <c r="A537" s="9" t="s">
        <v>2</v>
      </c>
      <c r="B537" s="9" t="s">
        <v>21</v>
      </c>
      <c r="C537" s="9" t="s">
        <v>57</v>
      </c>
      <c r="D537" s="9" t="e">
        <f>IF(C537="United States",#REF!, "")</f>
        <v>#REF!</v>
      </c>
      <c r="E537" s="9" t="s">
        <v>82</v>
      </c>
      <c r="F537" s="9" t="s">
        <v>836</v>
      </c>
      <c r="G537" s="9" t="s">
        <v>255</v>
      </c>
      <c r="H537" s="10" t="s">
        <v>4</v>
      </c>
      <c r="I537" s="10" t="s">
        <v>1807</v>
      </c>
      <c r="J537" s="11">
        <v>4628.21</v>
      </c>
      <c r="K537" s="11">
        <v>4628.21</v>
      </c>
      <c r="L537" s="11">
        <v>0</v>
      </c>
      <c r="M537" s="11">
        <v>0</v>
      </c>
      <c r="N537" s="11">
        <v>0</v>
      </c>
      <c r="O537" s="11">
        <v>0</v>
      </c>
      <c r="P537" s="11">
        <v>0</v>
      </c>
      <c r="Q537" s="11">
        <v>0</v>
      </c>
      <c r="R537" s="11">
        <v>0</v>
      </c>
      <c r="S537" s="11">
        <v>0</v>
      </c>
      <c r="T537" s="11">
        <v>0</v>
      </c>
      <c r="U537" s="11">
        <v>35.636009219018177</v>
      </c>
      <c r="V537" s="11">
        <v>226.31179880649202</v>
      </c>
      <c r="W537" s="11">
        <v>10309.451186530505</v>
      </c>
      <c r="X537" s="11">
        <v>0</v>
      </c>
      <c r="Y537" s="11">
        <v>17.019843443984225</v>
      </c>
      <c r="Z537" s="11">
        <v>515.93406026740013</v>
      </c>
      <c r="AA537" s="9" t="s">
        <v>21</v>
      </c>
      <c r="AB537" s="9" t="s">
        <v>75</v>
      </c>
      <c r="AC537" s="9" t="s">
        <v>171</v>
      </c>
      <c r="AD537" s="9" t="s">
        <v>192</v>
      </c>
      <c r="AE537" s="9" t="s">
        <v>280</v>
      </c>
      <c r="AF537" s="9" t="s">
        <v>21</v>
      </c>
      <c r="AG537" s="9" t="s">
        <v>96</v>
      </c>
      <c r="AH537" s="9" t="s">
        <v>107</v>
      </c>
      <c r="AI537" s="9" t="s">
        <v>192</v>
      </c>
      <c r="AJ537" s="9" t="s">
        <v>141</v>
      </c>
      <c r="AK537" s="12">
        <v>2.1610460824397347E-2</v>
      </c>
      <c r="AL537" s="12">
        <v>4.8899999999999999E-2</v>
      </c>
      <c r="AM537" s="12">
        <v>2.2275999999999998</v>
      </c>
      <c r="AN537" s="12">
        <v>0</v>
      </c>
      <c r="AO537" s="12">
        <v>3.0157709465047301E-3</v>
      </c>
      <c r="AP537" s="12">
        <v>7.4999999999999997E-2</v>
      </c>
      <c r="AQ537" s="12">
        <v>0</v>
      </c>
      <c r="AR537" s="12">
        <v>1</v>
      </c>
      <c r="AS537" s="12">
        <v>0</v>
      </c>
      <c r="AT537" s="12">
        <v>7.4999999999999997E-3</v>
      </c>
      <c r="AU537" s="11">
        <v>100.01775089208405</v>
      </c>
      <c r="AV537" s="11">
        <v>226.319469</v>
      </c>
      <c r="AW537" s="11">
        <v>10309.800595999999</v>
      </c>
      <c r="AX537" s="11">
        <v>0</v>
      </c>
      <c r="AY537" s="11">
        <v>13.957621252322657</v>
      </c>
      <c r="AZ537" s="11">
        <v>347.11574999999999</v>
      </c>
      <c r="BA537" s="11">
        <v>0</v>
      </c>
      <c r="BB537" s="11">
        <v>4628.21</v>
      </c>
      <c r="BC537" s="11">
        <v>0</v>
      </c>
      <c r="BD537" s="11">
        <v>34.711574999999996</v>
      </c>
    </row>
    <row r="538" spans="1:56" x14ac:dyDescent="0.25">
      <c r="A538" s="9" t="s">
        <v>2</v>
      </c>
      <c r="B538" s="9" t="s">
        <v>21</v>
      </c>
      <c r="C538" s="9" t="s">
        <v>57</v>
      </c>
      <c r="D538" s="9" t="e">
        <f>IF(C538="United States",#REF!, "")</f>
        <v>#REF!</v>
      </c>
      <c r="E538" s="9" t="s">
        <v>82</v>
      </c>
      <c r="F538" s="9" t="s">
        <v>834</v>
      </c>
      <c r="G538" s="9" t="s">
        <v>255</v>
      </c>
      <c r="H538" s="10" t="s">
        <v>4</v>
      </c>
      <c r="I538" s="10" t="s">
        <v>1807</v>
      </c>
      <c r="J538" s="11">
        <v>14480.14</v>
      </c>
      <c r="K538" s="11">
        <v>14480.14</v>
      </c>
      <c r="L538" s="11">
        <v>0</v>
      </c>
      <c r="M538" s="11">
        <v>0</v>
      </c>
      <c r="N538" s="11">
        <v>0</v>
      </c>
      <c r="O538" s="11">
        <v>0</v>
      </c>
      <c r="P538" s="11">
        <v>0</v>
      </c>
      <c r="Q538" s="11">
        <v>0</v>
      </c>
      <c r="R538" s="11">
        <v>0</v>
      </c>
      <c r="S538" s="11">
        <v>0</v>
      </c>
      <c r="T538" s="11">
        <v>0</v>
      </c>
      <c r="U538" s="11">
        <v>111.49285186380227</v>
      </c>
      <c r="V538" s="11">
        <v>708.05200729090006</v>
      </c>
      <c r="W538" s="11">
        <v>28747.780271479613</v>
      </c>
      <c r="X538" s="11">
        <v>0</v>
      </c>
      <c r="Y538" s="11">
        <v>53.249253365680907</v>
      </c>
      <c r="Z538" s="11">
        <v>1449.7047011464019</v>
      </c>
      <c r="AA538" s="9" t="s">
        <v>21</v>
      </c>
      <c r="AB538" s="9" t="s">
        <v>75</v>
      </c>
      <c r="AC538" s="9" t="s">
        <v>202</v>
      </c>
      <c r="AD538" s="9" t="s">
        <v>192</v>
      </c>
      <c r="AE538" s="9" t="s">
        <v>280</v>
      </c>
      <c r="AF538" s="9" t="s">
        <v>21</v>
      </c>
      <c r="AG538" s="9" t="s">
        <v>96</v>
      </c>
      <c r="AH538" s="9" t="s">
        <v>107</v>
      </c>
      <c r="AI538" s="9" t="s">
        <v>192</v>
      </c>
      <c r="AJ538" s="9" t="s">
        <v>141</v>
      </c>
      <c r="AK538" s="12">
        <v>2.1610460824397347E-2</v>
      </c>
      <c r="AL538" s="12">
        <v>4.8899999999999999E-2</v>
      </c>
      <c r="AM538" s="12">
        <v>1.9854000000000001</v>
      </c>
      <c r="AN538" s="12">
        <v>0</v>
      </c>
      <c r="AO538" s="12">
        <v>3.0157709465047301E-3</v>
      </c>
      <c r="AP538" s="12">
        <v>7.4999999999999997E-2</v>
      </c>
      <c r="AQ538" s="12">
        <v>0</v>
      </c>
      <c r="AR538" s="12">
        <v>1</v>
      </c>
      <c r="AS538" s="12">
        <v>0</v>
      </c>
      <c r="AT538" s="12">
        <v>7.4999999999999997E-3</v>
      </c>
      <c r="AU538" s="11">
        <v>312.92249820178898</v>
      </c>
      <c r="AV538" s="11">
        <v>708.078846</v>
      </c>
      <c r="AW538" s="11">
        <v>28748.869955999999</v>
      </c>
      <c r="AX538" s="11">
        <v>0</v>
      </c>
      <c r="AY538" s="11">
        <v>43.668785513320998</v>
      </c>
      <c r="AZ538" s="11">
        <v>1086.0104999999999</v>
      </c>
      <c r="BA538" s="11">
        <v>0</v>
      </c>
      <c r="BB538" s="11">
        <v>14480.14</v>
      </c>
      <c r="BC538" s="11">
        <v>0</v>
      </c>
      <c r="BD538" s="11">
        <v>108.60104999999999</v>
      </c>
    </row>
    <row r="539" spans="1:56" x14ac:dyDescent="0.25">
      <c r="A539" s="9" t="s">
        <v>2</v>
      </c>
      <c r="B539" s="9" t="s">
        <v>21</v>
      </c>
      <c r="C539" s="9" t="s">
        <v>57</v>
      </c>
      <c r="D539" s="9" t="e">
        <f>IF(C539="United States",#REF!, "")</f>
        <v>#REF!</v>
      </c>
      <c r="E539" s="9" t="s">
        <v>82</v>
      </c>
      <c r="F539" s="9" t="s">
        <v>830</v>
      </c>
      <c r="G539" s="9" t="s">
        <v>255</v>
      </c>
      <c r="H539" s="10" t="s">
        <v>4</v>
      </c>
      <c r="I539" s="10" t="s">
        <v>1783</v>
      </c>
      <c r="J539" s="11">
        <v>108691.11</v>
      </c>
      <c r="K539" s="11">
        <v>108691.11</v>
      </c>
      <c r="L539" s="11">
        <v>0</v>
      </c>
      <c r="M539" s="11">
        <v>0</v>
      </c>
      <c r="N539" s="11">
        <v>0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11">
        <v>0</v>
      </c>
      <c r="U539" s="11">
        <v>836.89318289043047</v>
      </c>
      <c r="V539" s="11">
        <v>5314.8151484859791</v>
      </c>
      <c r="W539" s="11">
        <v>242112.11093593799</v>
      </c>
      <c r="X539" s="11">
        <v>0</v>
      </c>
      <c r="Y539" s="11">
        <v>399.70219068557134</v>
      </c>
      <c r="Z539" s="11">
        <v>12116.443656893418</v>
      </c>
      <c r="AA539" s="9" t="s">
        <v>21</v>
      </c>
      <c r="AB539" s="9" t="s">
        <v>75</v>
      </c>
      <c r="AC539" s="9" t="s">
        <v>171</v>
      </c>
      <c r="AD539" s="9" t="s">
        <v>192</v>
      </c>
      <c r="AE539" s="9" t="s">
        <v>280</v>
      </c>
      <c r="AF539" s="9" t="s">
        <v>21</v>
      </c>
      <c r="AG539" s="9" t="s">
        <v>96</v>
      </c>
      <c r="AH539" s="9" t="s">
        <v>107</v>
      </c>
      <c r="AI539" s="9" t="s">
        <v>192</v>
      </c>
      <c r="AJ539" s="9" t="s">
        <v>141</v>
      </c>
      <c r="AK539" s="12">
        <v>2.1610460824397347E-2</v>
      </c>
      <c r="AL539" s="12">
        <v>4.8899999999999999E-2</v>
      </c>
      <c r="AM539" s="12">
        <v>2.2275999999999998</v>
      </c>
      <c r="AN539" s="12">
        <v>0</v>
      </c>
      <c r="AO539" s="12">
        <v>3.0157709465047301E-3</v>
      </c>
      <c r="AP539" s="12">
        <v>7.4999999999999997E-2</v>
      </c>
      <c r="AQ539" s="12">
        <v>0</v>
      </c>
      <c r="AR539" s="12">
        <v>1</v>
      </c>
      <c r="AS539" s="12">
        <v>0</v>
      </c>
      <c r="AT539" s="12">
        <v>7.4999999999999997E-3</v>
      </c>
      <c r="AU539" s="11">
        <v>2348.8649746152628</v>
      </c>
      <c r="AV539" s="11">
        <v>5314.9952789999998</v>
      </c>
      <c r="AW539" s="11">
        <v>242120.31663599997</v>
      </c>
      <c r="AX539" s="11">
        <v>0</v>
      </c>
      <c r="AY539" s="11">
        <v>327.78749168134976</v>
      </c>
      <c r="AZ539" s="11">
        <v>8151.8332499999997</v>
      </c>
      <c r="BA539" s="11">
        <v>0</v>
      </c>
      <c r="BB539" s="11">
        <v>108691.11</v>
      </c>
      <c r="BC539" s="11">
        <v>0</v>
      </c>
      <c r="BD539" s="11">
        <v>815.18332499999997</v>
      </c>
    </row>
    <row r="540" spans="1:56" x14ac:dyDescent="0.25">
      <c r="A540" s="9" t="s">
        <v>2</v>
      </c>
      <c r="B540" s="9" t="s">
        <v>21</v>
      </c>
      <c r="C540" s="9" t="s">
        <v>57</v>
      </c>
      <c r="D540" s="9" t="e">
        <f>IF(C540="United States",#REF!, "")</f>
        <v>#REF!</v>
      </c>
      <c r="E540" s="9" t="s">
        <v>82</v>
      </c>
      <c r="F540" s="9" t="s">
        <v>832</v>
      </c>
      <c r="G540" s="9" t="s">
        <v>255</v>
      </c>
      <c r="H540" s="10" t="s">
        <v>4</v>
      </c>
      <c r="I540" s="10" t="s">
        <v>1807</v>
      </c>
      <c r="J540" s="11">
        <v>106121.62</v>
      </c>
      <c r="K540" s="11">
        <v>106121.62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11">
        <v>0</v>
      </c>
      <c r="U540" s="11">
        <v>817.10550161854212</v>
      </c>
      <c r="V540" s="11">
        <v>5189.1505232658055</v>
      </c>
      <c r="W540" s="11">
        <v>210685.8783004485</v>
      </c>
      <c r="X540" s="11">
        <v>0</v>
      </c>
      <c r="Y540" s="11">
        <v>390.25154666712547</v>
      </c>
      <c r="Z540" s="11">
        <v>10624.552760351216</v>
      </c>
      <c r="AA540" s="9" t="s">
        <v>21</v>
      </c>
      <c r="AB540" s="9" t="s">
        <v>75</v>
      </c>
      <c r="AC540" s="9" t="s">
        <v>202</v>
      </c>
      <c r="AD540" s="9" t="s">
        <v>192</v>
      </c>
      <c r="AE540" s="9" t="s">
        <v>280</v>
      </c>
      <c r="AF540" s="9" t="s">
        <v>21</v>
      </c>
      <c r="AG540" s="9" t="s">
        <v>96</v>
      </c>
      <c r="AH540" s="9" t="s">
        <v>107</v>
      </c>
      <c r="AI540" s="9" t="s">
        <v>192</v>
      </c>
      <c r="AJ540" s="9" t="s">
        <v>141</v>
      </c>
      <c r="AK540" s="12">
        <v>2.1610460824397347E-2</v>
      </c>
      <c r="AL540" s="12">
        <v>4.8899999999999999E-2</v>
      </c>
      <c r="AM540" s="12">
        <v>1.9854000000000001</v>
      </c>
      <c r="AN540" s="12">
        <v>0</v>
      </c>
      <c r="AO540" s="12">
        <v>3.0157709465047301E-3</v>
      </c>
      <c r="AP540" s="12">
        <v>7.4999999999999997E-2</v>
      </c>
      <c r="AQ540" s="12">
        <v>0</v>
      </c>
      <c r="AR540" s="12">
        <v>1</v>
      </c>
      <c r="AS540" s="12">
        <v>0</v>
      </c>
      <c r="AT540" s="12">
        <v>7.4999999999999997E-3</v>
      </c>
      <c r="AU540" s="11">
        <v>2293.337111631582</v>
      </c>
      <c r="AV540" s="11">
        <v>5189.3472179999999</v>
      </c>
      <c r="AW540" s="11">
        <v>210693.864348</v>
      </c>
      <c r="AX540" s="11">
        <v>0</v>
      </c>
      <c r="AY540" s="11">
        <v>320.0384983920153</v>
      </c>
      <c r="AZ540" s="11">
        <v>7959.1214999999993</v>
      </c>
      <c r="BA540" s="11">
        <v>0</v>
      </c>
      <c r="BB540" s="11">
        <v>106121.62</v>
      </c>
      <c r="BC540" s="11">
        <v>0</v>
      </c>
      <c r="BD540" s="11">
        <v>795.91214999999988</v>
      </c>
    </row>
    <row r="541" spans="1:56" x14ac:dyDescent="0.25">
      <c r="A541" s="9" t="s">
        <v>2</v>
      </c>
      <c r="B541" s="9" t="s">
        <v>21</v>
      </c>
      <c r="C541" s="9" t="s">
        <v>57</v>
      </c>
      <c r="D541" s="9" t="e">
        <f>IF(C541="United States",#REF!, "")</f>
        <v>#REF!</v>
      </c>
      <c r="E541" s="9" t="s">
        <v>82</v>
      </c>
      <c r="F541" s="9" t="s">
        <v>828</v>
      </c>
      <c r="G541" s="9" t="s">
        <v>255</v>
      </c>
      <c r="H541" s="10" t="s">
        <v>4</v>
      </c>
      <c r="I541" s="10" t="s">
        <v>1807</v>
      </c>
      <c r="J541" s="11">
        <v>740839.62444000004</v>
      </c>
      <c r="K541" s="11">
        <v>740839.62444000004</v>
      </c>
      <c r="L541" s="11">
        <v>0</v>
      </c>
      <c r="M541" s="11">
        <v>0</v>
      </c>
      <c r="N541" s="11">
        <v>0</v>
      </c>
      <c r="O541" s="11">
        <v>0</v>
      </c>
      <c r="P541" s="11">
        <v>0</v>
      </c>
      <c r="Q541" s="11">
        <v>0</v>
      </c>
      <c r="R541" s="11">
        <v>0</v>
      </c>
      <c r="S541" s="11">
        <v>0</v>
      </c>
      <c r="T541" s="11">
        <v>0</v>
      </c>
      <c r="U541" s="11">
        <v>5704.248888651894</v>
      </c>
      <c r="V541" s="11">
        <v>36225.68450065943</v>
      </c>
      <c r="W541" s="11">
        <v>1470807.2394194121</v>
      </c>
      <c r="X541" s="11">
        <v>0</v>
      </c>
      <c r="Y541" s="11">
        <v>2724.362945740957</v>
      </c>
      <c r="Z541" s="11">
        <v>110073.60139206355</v>
      </c>
      <c r="AA541" s="9" t="s">
        <v>21</v>
      </c>
      <c r="AB541" s="9" t="s">
        <v>75</v>
      </c>
      <c r="AC541" s="9" t="s">
        <v>202</v>
      </c>
      <c r="AD541" s="9" t="s">
        <v>192</v>
      </c>
      <c r="AE541" s="9" t="s">
        <v>280</v>
      </c>
      <c r="AF541" s="9" t="s">
        <v>21</v>
      </c>
      <c r="AG541" s="9" t="s">
        <v>96</v>
      </c>
      <c r="AH541" s="9" t="s">
        <v>107</v>
      </c>
      <c r="AI541" s="9" t="s">
        <v>192</v>
      </c>
      <c r="AJ541" s="9" t="s">
        <v>141</v>
      </c>
      <c r="AK541" s="12">
        <v>2.1610460824397347E-2</v>
      </c>
      <c r="AL541" s="12">
        <v>4.8899999999999999E-2</v>
      </c>
      <c r="AM541" s="12">
        <v>1.9854000000000001</v>
      </c>
      <c r="AN541" s="12">
        <v>0</v>
      </c>
      <c r="AO541" s="12">
        <v>3.0157709465047301E-3</v>
      </c>
      <c r="AP541" s="12">
        <v>7.4999999999999997E-2</v>
      </c>
      <c r="AQ541" s="12">
        <v>0</v>
      </c>
      <c r="AR541" s="12">
        <v>1</v>
      </c>
      <c r="AS541" s="12">
        <v>0</v>
      </c>
      <c r="AT541" s="12">
        <v>7.4999999999999997E-3</v>
      </c>
      <c r="AU541" s="11">
        <v>16009.885681121865</v>
      </c>
      <c r="AV541" s="11">
        <v>36227.057635115998</v>
      </c>
      <c r="AW541" s="11">
        <v>1470862.9903631762</v>
      </c>
      <c r="AX541" s="11">
        <v>0</v>
      </c>
      <c r="AY541" s="11">
        <v>2234.202615405628</v>
      </c>
      <c r="AZ541" s="11">
        <v>55562.971833000003</v>
      </c>
      <c r="BA541" s="11">
        <v>0</v>
      </c>
      <c r="BB541" s="11">
        <v>740839.62444000004</v>
      </c>
      <c r="BC541" s="11">
        <v>0</v>
      </c>
      <c r="BD541" s="11">
        <v>5556.2971833000001</v>
      </c>
    </row>
    <row r="542" spans="1:56" x14ac:dyDescent="0.25">
      <c r="A542" s="9" t="s">
        <v>2</v>
      </c>
      <c r="B542" s="9" t="s">
        <v>21</v>
      </c>
      <c r="C542" s="9" t="s">
        <v>57</v>
      </c>
      <c r="D542" s="9" t="e">
        <f>IF(C542="United States",#REF!, "")</f>
        <v>#REF!</v>
      </c>
      <c r="E542" s="9" t="s">
        <v>82</v>
      </c>
      <c r="F542" s="9" t="s">
        <v>826</v>
      </c>
      <c r="G542" s="9" t="s">
        <v>265</v>
      </c>
      <c r="H542" s="10" t="s">
        <v>4</v>
      </c>
      <c r="I542" s="10" t="s">
        <v>1783</v>
      </c>
      <c r="J542" s="11">
        <v>26654.32</v>
      </c>
      <c r="K542" s="11">
        <v>122781.71</v>
      </c>
      <c r="L542" s="11">
        <v>0</v>
      </c>
      <c r="M542" s="11">
        <v>0</v>
      </c>
      <c r="N542" s="11">
        <v>0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11">
        <v>0</v>
      </c>
      <c r="U542" s="11">
        <v>945.38712579740661</v>
      </c>
      <c r="V542" s="11">
        <v>6003.8221365575546</v>
      </c>
      <c r="W542" s="11">
        <v>273499.26771770162</v>
      </c>
      <c r="X542" s="11">
        <v>0</v>
      </c>
      <c r="Y542" s="11">
        <v>451.5191579432809</v>
      </c>
      <c r="Z542" s="11">
        <v>65687.206537057529</v>
      </c>
      <c r="AA542" s="9" t="s">
        <v>21</v>
      </c>
      <c r="AB542" s="9" t="s">
        <v>75</v>
      </c>
      <c r="AC542" s="9" t="s">
        <v>171</v>
      </c>
      <c r="AD542" s="9" t="s">
        <v>192</v>
      </c>
      <c r="AE542" s="9" t="s">
        <v>280</v>
      </c>
      <c r="AF542" s="9" t="s">
        <v>21</v>
      </c>
      <c r="AG542" s="9" t="s">
        <v>96</v>
      </c>
      <c r="AH542" s="9" t="s">
        <v>107</v>
      </c>
      <c r="AI542" s="9" t="s">
        <v>192</v>
      </c>
      <c r="AJ542" s="9" t="s">
        <v>141</v>
      </c>
      <c r="AK542" s="12">
        <v>2.1610460824397347E-2</v>
      </c>
      <c r="AL542" s="12">
        <v>4.8899999999999999E-2</v>
      </c>
      <c r="AM542" s="12">
        <v>2.2275999999999998</v>
      </c>
      <c r="AN542" s="12">
        <v>0</v>
      </c>
      <c r="AO542" s="12">
        <v>3.0157709465047301E-3</v>
      </c>
      <c r="AP542" s="12">
        <v>7.4999999999999997E-2</v>
      </c>
      <c r="AQ542" s="12">
        <v>0</v>
      </c>
      <c r="AR542" s="12">
        <v>1</v>
      </c>
      <c r="AS542" s="12">
        <v>0</v>
      </c>
      <c r="AT542" s="12">
        <v>7.4999999999999997E-3</v>
      </c>
      <c r="AU542" s="11">
        <v>576.01213816095071</v>
      </c>
      <c r="AV542" s="11">
        <v>1303.396248</v>
      </c>
      <c r="AW542" s="11">
        <v>59375.163231999992</v>
      </c>
      <c r="AX542" s="11">
        <v>0</v>
      </c>
      <c r="AY542" s="11">
        <v>80.383323854839958</v>
      </c>
      <c r="AZ542" s="11">
        <v>1999.0739999999998</v>
      </c>
      <c r="BA542" s="11">
        <v>0</v>
      </c>
      <c r="BB542" s="11">
        <v>26654.32</v>
      </c>
      <c r="BC542" s="11">
        <v>0</v>
      </c>
      <c r="BD542" s="11">
        <v>199.9074</v>
      </c>
    </row>
    <row r="543" spans="1:56" x14ac:dyDescent="0.25">
      <c r="A543" s="9" t="s">
        <v>2</v>
      </c>
      <c r="B543" s="9" t="s">
        <v>57</v>
      </c>
      <c r="C543" s="9" t="s">
        <v>57</v>
      </c>
      <c r="D543" s="9" t="e">
        <f>IF(C543="United States",#REF!, "")</f>
        <v>#REF!</v>
      </c>
      <c r="E543" s="9" t="s">
        <v>115</v>
      </c>
      <c r="F543" s="9" t="s">
        <v>646</v>
      </c>
      <c r="G543" s="9" t="s">
        <v>163</v>
      </c>
      <c r="H543" s="10" t="s">
        <v>4</v>
      </c>
      <c r="I543" s="10" t="s">
        <v>1783</v>
      </c>
      <c r="J543" s="11">
        <v>173585.60197070389</v>
      </c>
      <c r="K543" s="11">
        <v>173585.60199999998</v>
      </c>
      <c r="L543" s="11">
        <v>0</v>
      </c>
      <c r="M543" s="11">
        <v>0</v>
      </c>
      <c r="N543" s="11">
        <v>0</v>
      </c>
      <c r="O543" s="11">
        <v>0</v>
      </c>
      <c r="P543" s="11">
        <v>0</v>
      </c>
      <c r="Q543" s="11">
        <v>0</v>
      </c>
      <c r="R543" s="11">
        <v>0</v>
      </c>
      <c r="S543" s="11">
        <v>0</v>
      </c>
      <c r="T543" s="11">
        <v>0</v>
      </c>
      <c r="U543" s="11">
        <v>1656.6901725917683</v>
      </c>
      <c r="V543" s="11">
        <v>0</v>
      </c>
      <c r="W543" s="11">
        <v>0</v>
      </c>
      <c r="X543" s="11">
        <v>0</v>
      </c>
      <c r="Y543" s="11">
        <v>634.63977380823121</v>
      </c>
      <c r="Z543" s="11">
        <v>832.72484991440069</v>
      </c>
      <c r="AA543" s="9" t="s">
        <v>6</v>
      </c>
      <c r="AB543" s="9" t="s">
        <v>96</v>
      </c>
      <c r="AC543" s="9" t="s">
        <v>96</v>
      </c>
      <c r="AD543" s="9" t="s">
        <v>192</v>
      </c>
      <c r="AE543" s="9" t="s">
        <v>280</v>
      </c>
      <c r="AF543" s="9" t="s">
        <v>6</v>
      </c>
      <c r="AG543" s="9" t="s">
        <v>96</v>
      </c>
      <c r="AH543" s="9" t="s">
        <v>96</v>
      </c>
      <c r="AI543" s="9" t="s">
        <v>192</v>
      </c>
      <c r="AJ543" s="9" t="s">
        <v>141</v>
      </c>
      <c r="AK543" s="12">
        <v>2.3575048172069828E-2</v>
      </c>
      <c r="AL543" s="12">
        <v>0</v>
      </c>
      <c r="AM543" s="12">
        <v>0</v>
      </c>
      <c r="AN543" s="12">
        <v>0</v>
      </c>
      <c r="AO543" s="12">
        <v>3.0157709465047301E-3</v>
      </c>
      <c r="AP543" s="12">
        <v>0.125</v>
      </c>
      <c r="AQ543" s="12">
        <v>0</v>
      </c>
      <c r="AR543" s="12">
        <v>0</v>
      </c>
      <c r="AS543" s="12">
        <v>0</v>
      </c>
      <c r="AT543" s="12">
        <v>7.4999999999999997E-3</v>
      </c>
      <c r="AU543" s="11">
        <v>4092.2889284370835</v>
      </c>
      <c r="AV543" s="11">
        <v>0</v>
      </c>
      <c r="AW543" s="11">
        <v>0</v>
      </c>
      <c r="AX543" s="11">
        <v>0</v>
      </c>
      <c r="AY543" s="11">
        <v>523.49441515478304</v>
      </c>
      <c r="AZ543" s="11">
        <v>21698.200246337987</v>
      </c>
      <c r="BA543" s="11">
        <v>0</v>
      </c>
      <c r="BB543" s="11">
        <v>0</v>
      </c>
      <c r="BC543" s="11">
        <v>0</v>
      </c>
      <c r="BD543" s="11">
        <v>1301.8920147802792</v>
      </c>
    </row>
    <row r="544" spans="1:56" x14ac:dyDescent="0.25">
      <c r="A544" s="9" t="s">
        <v>2</v>
      </c>
      <c r="B544" s="9" t="s">
        <v>57</v>
      </c>
      <c r="C544" s="9" t="s">
        <v>57</v>
      </c>
      <c r="D544" s="9" t="e">
        <f>IF(C544="United States",#REF!, "")</f>
        <v>#REF!</v>
      </c>
      <c r="E544" s="9" t="s">
        <v>82</v>
      </c>
      <c r="F544" s="9" t="s">
        <v>1110</v>
      </c>
      <c r="G544" s="9" t="s">
        <v>230</v>
      </c>
      <c r="H544" s="10" t="s">
        <v>4</v>
      </c>
      <c r="I544" s="10" t="s">
        <v>1783</v>
      </c>
      <c r="J544" s="11">
        <v>647719.74473999999</v>
      </c>
      <c r="K544" s="11">
        <v>647719.74473999999</v>
      </c>
      <c r="L544" s="11">
        <v>0</v>
      </c>
      <c r="M544" s="11">
        <v>1</v>
      </c>
      <c r="N544" s="11">
        <v>0</v>
      </c>
      <c r="O544" s="11">
        <v>0</v>
      </c>
      <c r="P544" s="11">
        <v>0</v>
      </c>
      <c r="Q544" s="11">
        <v>0</v>
      </c>
      <c r="R544" s="11">
        <v>0</v>
      </c>
      <c r="S544" s="11">
        <v>0</v>
      </c>
      <c r="T544" s="11">
        <v>0</v>
      </c>
      <c r="U544" s="11">
        <v>4982.3319504462597</v>
      </c>
      <c r="V544" s="11">
        <v>0</v>
      </c>
      <c r="W544" s="11">
        <v>0</v>
      </c>
      <c r="X544" s="11">
        <v>41605.707066713563</v>
      </c>
      <c r="Y544" s="11">
        <v>2379.5736851841634</v>
      </c>
      <c r="Z544" s="11">
        <v>5002.8318556330269</v>
      </c>
      <c r="AA544" s="9" t="s">
        <v>6</v>
      </c>
      <c r="AB544" s="9" t="s">
        <v>96</v>
      </c>
      <c r="AC544" s="9" t="s">
        <v>96</v>
      </c>
      <c r="AD544" s="9" t="s">
        <v>246</v>
      </c>
      <c r="AE544" s="9" t="s">
        <v>280</v>
      </c>
      <c r="AF544" s="9" t="s">
        <v>6</v>
      </c>
      <c r="AG544" s="9" t="s">
        <v>96</v>
      </c>
      <c r="AH544" s="9" t="s">
        <v>96</v>
      </c>
      <c r="AI544" s="9" t="s">
        <v>124</v>
      </c>
      <c r="AJ544" s="9" t="s">
        <v>141</v>
      </c>
      <c r="AK544" s="12">
        <v>2.3575048172069828E-2</v>
      </c>
      <c r="AL544" s="12">
        <v>0</v>
      </c>
      <c r="AM544" s="12">
        <v>0</v>
      </c>
      <c r="AN544" s="12">
        <v>5.3600000000000002E-2</v>
      </c>
      <c r="AO544" s="12">
        <v>3.0157709465047301E-3</v>
      </c>
      <c r="AP544" s="12">
        <v>0.125</v>
      </c>
      <c r="AQ544" s="12">
        <v>0</v>
      </c>
      <c r="AR544" s="12">
        <v>0</v>
      </c>
      <c r="AS544" s="12">
        <v>5.5E-2</v>
      </c>
      <c r="AT544" s="12">
        <v>7.4999999999999997E-3</v>
      </c>
      <c r="AU544" s="11">
        <v>15270.024184246273</v>
      </c>
      <c r="AV544" s="11">
        <v>0</v>
      </c>
      <c r="AW544" s="11">
        <v>0</v>
      </c>
      <c r="AX544" s="11">
        <v>34717.778318064004</v>
      </c>
      <c r="AY544" s="11">
        <v>1953.3743876643521</v>
      </c>
      <c r="AZ544" s="11">
        <v>80964.968092499999</v>
      </c>
      <c r="BA544" s="11">
        <v>0</v>
      </c>
      <c r="BB544" s="11">
        <v>0</v>
      </c>
      <c r="BC544" s="11">
        <v>35624.585960700002</v>
      </c>
      <c r="BD544" s="11">
        <v>4857.8980855499995</v>
      </c>
    </row>
    <row r="545" spans="1:56" x14ac:dyDescent="0.25">
      <c r="A545" s="9" t="s">
        <v>2</v>
      </c>
      <c r="B545" s="9" t="s">
        <v>57</v>
      </c>
      <c r="C545" s="9" t="s">
        <v>57</v>
      </c>
      <c r="D545" s="9" t="e">
        <f>IF(C545="United States",#REF!, "")</f>
        <v>#REF!</v>
      </c>
      <c r="E545" s="9" t="s">
        <v>115</v>
      </c>
      <c r="F545" s="9" t="s">
        <v>562</v>
      </c>
      <c r="G545" s="9" t="s">
        <v>163</v>
      </c>
      <c r="H545" s="10" t="s">
        <v>4</v>
      </c>
      <c r="I545" s="10" t="s">
        <v>1807</v>
      </c>
      <c r="J545" s="11">
        <v>170267.65058592215</v>
      </c>
      <c r="K545" s="11">
        <v>170267.65060000002</v>
      </c>
      <c r="L545" s="11">
        <v>0</v>
      </c>
      <c r="M545" s="11">
        <v>0</v>
      </c>
      <c r="N545" s="11">
        <v>0</v>
      </c>
      <c r="O545" s="11">
        <v>0</v>
      </c>
      <c r="P545" s="11">
        <v>0</v>
      </c>
      <c r="Q545" s="11">
        <v>1</v>
      </c>
      <c r="R545" s="11">
        <v>0</v>
      </c>
      <c r="S545" s="11">
        <v>0</v>
      </c>
      <c r="T545" s="11">
        <v>0</v>
      </c>
      <c r="U545" s="11">
        <v>1629.2900579615682</v>
      </c>
      <c r="V545" s="11">
        <v>0</v>
      </c>
      <c r="W545" s="11">
        <v>0</v>
      </c>
      <c r="X545" s="11">
        <v>0</v>
      </c>
      <c r="Y545" s="11">
        <v>294.73439381843241</v>
      </c>
      <c r="Z545" s="11">
        <v>794.61528787911584</v>
      </c>
      <c r="AA545" s="9" t="s">
        <v>6</v>
      </c>
      <c r="AB545" s="9" t="s">
        <v>96</v>
      </c>
      <c r="AC545" s="9" t="s">
        <v>96</v>
      </c>
      <c r="AD545" s="9" t="s">
        <v>192</v>
      </c>
      <c r="AE545" s="9" t="s">
        <v>275</v>
      </c>
      <c r="AF545" s="9" t="s">
        <v>6</v>
      </c>
      <c r="AG545" s="9" t="s">
        <v>96</v>
      </c>
      <c r="AH545" s="9" t="s">
        <v>96</v>
      </c>
      <c r="AI545" s="9" t="s">
        <v>192</v>
      </c>
      <c r="AJ545" s="9" t="s">
        <v>141</v>
      </c>
      <c r="AK545" s="12">
        <v>2.3575048172069828E-2</v>
      </c>
      <c r="AL545" s="12">
        <v>0</v>
      </c>
      <c r="AM545" s="12">
        <v>0</v>
      </c>
      <c r="AN545" s="12">
        <v>0</v>
      </c>
      <c r="AO545" s="12">
        <v>1.4241140580716783E-3</v>
      </c>
      <c r="AP545" s="12">
        <v>0.125</v>
      </c>
      <c r="AQ545" s="12">
        <v>0</v>
      </c>
      <c r="AR545" s="12">
        <v>0</v>
      </c>
      <c r="AS545" s="12">
        <v>0</v>
      </c>
      <c r="AT545" s="12">
        <v>7.4999999999999997E-3</v>
      </c>
      <c r="AU545" s="11">
        <v>4014.0680647082681</v>
      </c>
      <c r="AV545" s="11">
        <v>0</v>
      </c>
      <c r="AW545" s="11">
        <v>0</v>
      </c>
      <c r="AX545" s="11">
        <v>0</v>
      </c>
      <c r="AY545" s="11">
        <v>242.48055483424818</v>
      </c>
      <c r="AZ545" s="11">
        <v>21283.456323240269</v>
      </c>
      <c r="BA545" s="11">
        <v>0</v>
      </c>
      <c r="BB545" s="11">
        <v>0</v>
      </c>
      <c r="BC545" s="11">
        <v>0</v>
      </c>
      <c r="BD545" s="11">
        <v>1277.0073793944161</v>
      </c>
    </row>
    <row r="546" spans="1:56" x14ac:dyDescent="0.25">
      <c r="A546" s="9" t="s">
        <v>2</v>
      </c>
      <c r="B546" s="9" t="s">
        <v>57</v>
      </c>
      <c r="C546" s="9" t="s">
        <v>57</v>
      </c>
      <c r="D546" s="9" t="e">
        <f>IF(C546="United States",#REF!, "")</f>
        <v>#REF!</v>
      </c>
      <c r="E546" s="9" t="s">
        <v>115</v>
      </c>
      <c r="F546" s="9" t="s">
        <v>648</v>
      </c>
      <c r="G546" s="9" t="s">
        <v>163</v>
      </c>
      <c r="H546" s="10" t="s">
        <v>4</v>
      </c>
      <c r="I546" s="10" t="s">
        <v>1783</v>
      </c>
      <c r="J546" s="11">
        <v>118942.68449248001</v>
      </c>
      <c r="K546" s="11">
        <v>118942.68449248001</v>
      </c>
      <c r="L546" s="11">
        <v>0</v>
      </c>
      <c r="M546" s="11">
        <v>0</v>
      </c>
      <c r="N546" s="11">
        <v>0</v>
      </c>
      <c r="O546" s="11">
        <v>1</v>
      </c>
      <c r="P546" s="11">
        <v>0</v>
      </c>
      <c r="Q546" s="11">
        <v>0</v>
      </c>
      <c r="R546" s="11">
        <v>0</v>
      </c>
      <c r="S546" s="11">
        <v>0</v>
      </c>
      <c r="T546" s="11">
        <v>0</v>
      </c>
      <c r="U546" s="11">
        <v>1138.1617860348701</v>
      </c>
      <c r="V546" s="11">
        <v>0</v>
      </c>
      <c r="W546" s="11">
        <v>0</v>
      </c>
      <c r="X546" s="11">
        <v>0</v>
      </c>
      <c r="Y546" s="11">
        <v>205.89054873015405</v>
      </c>
      <c r="Z546" s="11">
        <v>555.0888565505752</v>
      </c>
      <c r="AA546" s="9" t="s">
        <v>6</v>
      </c>
      <c r="AB546" s="9" t="s">
        <v>96</v>
      </c>
      <c r="AC546" s="9" t="s">
        <v>96</v>
      </c>
      <c r="AD546" s="9" t="s">
        <v>192</v>
      </c>
      <c r="AE546" s="9" t="s">
        <v>275</v>
      </c>
      <c r="AF546" s="9" t="s">
        <v>6</v>
      </c>
      <c r="AG546" s="9" t="s">
        <v>96</v>
      </c>
      <c r="AH546" s="9" t="s">
        <v>96</v>
      </c>
      <c r="AI546" s="9" t="s">
        <v>192</v>
      </c>
      <c r="AJ546" s="9" t="s">
        <v>141</v>
      </c>
      <c r="AK546" s="12">
        <v>2.3575048172069828E-2</v>
      </c>
      <c r="AL546" s="12">
        <v>0</v>
      </c>
      <c r="AM546" s="12">
        <v>0</v>
      </c>
      <c r="AN546" s="12">
        <v>0</v>
      </c>
      <c r="AO546" s="12">
        <v>1.4241140580716783E-3</v>
      </c>
      <c r="AP546" s="12">
        <v>0.125</v>
      </c>
      <c r="AQ546" s="12">
        <v>0</v>
      </c>
      <c r="AR546" s="12">
        <v>0</v>
      </c>
      <c r="AS546" s="12">
        <v>0</v>
      </c>
      <c r="AT546" s="12">
        <v>7.4999999999999997E-3</v>
      </c>
      <c r="AU546" s="11">
        <v>2804.0795166255193</v>
      </c>
      <c r="AV546" s="11">
        <v>0</v>
      </c>
      <c r="AW546" s="11">
        <v>0</v>
      </c>
      <c r="AX546" s="11">
        <v>0</v>
      </c>
      <c r="AY546" s="11">
        <v>169.38794909052498</v>
      </c>
      <c r="AZ546" s="11">
        <v>14867.835561560001</v>
      </c>
      <c r="BA546" s="11">
        <v>0</v>
      </c>
      <c r="BB546" s="11">
        <v>0</v>
      </c>
      <c r="BC546" s="11">
        <v>0</v>
      </c>
      <c r="BD546" s="11">
        <v>892.07013369360004</v>
      </c>
    </row>
    <row r="547" spans="1:56" x14ac:dyDescent="0.25">
      <c r="A547" s="9" t="s">
        <v>2</v>
      </c>
      <c r="B547" s="9" t="s">
        <v>57</v>
      </c>
      <c r="C547" s="9" t="s">
        <v>57</v>
      </c>
      <c r="D547" s="9" t="e">
        <f>IF(C547="United States",#REF!, "")</f>
        <v>#REF!</v>
      </c>
      <c r="E547" s="9" t="s">
        <v>115</v>
      </c>
      <c r="F547" s="9" t="s">
        <v>736</v>
      </c>
      <c r="G547" s="9" t="s">
        <v>163</v>
      </c>
      <c r="H547" s="10" t="s">
        <v>4</v>
      </c>
      <c r="I547" s="10" t="s">
        <v>1783</v>
      </c>
      <c r="J547" s="11">
        <v>161076.26171740174</v>
      </c>
      <c r="K547" s="11">
        <v>161076.2617</v>
      </c>
      <c r="L547" s="11">
        <v>0</v>
      </c>
      <c r="M547" s="11">
        <v>1</v>
      </c>
      <c r="N547" s="11">
        <v>0</v>
      </c>
      <c r="O547" s="11">
        <v>1</v>
      </c>
      <c r="P547" s="11">
        <v>0</v>
      </c>
      <c r="Q547" s="11">
        <v>0</v>
      </c>
      <c r="R547" s="11">
        <v>0</v>
      </c>
      <c r="S547" s="11">
        <v>0</v>
      </c>
      <c r="T547" s="11">
        <v>0</v>
      </c>
      <c r="U547" s="11">
        <v>1541.3377164518508</v>
      </c>
      <c r="V547" s="11">
        <v>0</v>
      </c>
      <c r="W547" s="11">
        <v>0</v>
      </c>
      <c r="X547" s="11">
        <v>0</v>
      </c>
      <c r="Y547" s="11">
        <v>278.82404075814895</v>
      </c>
      <c r="Z547" s="11">
        <v>751.72036267726207</v>
      </c>
      <c r="AA547" s="9" t="s">
        <v>6</v>
      </c>
      <c r="AB547" s="9" t="s">
        <v>96</v>
      </c>
      <c r="AC547" s="9" t="s">
        <v>96</v>
      </c>
      <c r="AD547" s="9" t="s">
        <v>192</v>
      </c>
      <c r="AE547" s="9" t="s">
        <v>275</v>
      </c>
      <c r="AF547" s="9" t="s">
        <v>6</v>
      </c>
      <c r="AG547" s="9" t="s">
        <v>96</v>
      </c>
      <c r="AH547" s="9" t="s">
        <v>96</v>
      </c>
      <c r="AI547" s="9" t="s">
        <v>192</v>
      </c>
      <c r="AJ547" s="9" t="s">
        <v>141</v>
      </c>
      <c r="AK547" s="12">
        <v>2.3575048172069828E-2</v>
      </c>
      <c r="AL547" s="12">
        <v>0</v>
      </c>
      <c r="AM547" s="12">
        <v>0</v>
      </c>
      <c r="AN547" s="12">
        <v>0</v>
      </c>
      <c r="AO547" s="12">
        <v>1.4241140580716783E-3</v>
      </c>
      <c r="AP547" s="12">
        <v>0.125</v>
      </c>
      <c r="AQ547" s="12">
        <v>0</v>
      </c>
      <c r="AR547" s="12">
        <v>0</v>
      </c>
      <c r="AS547" s="12">
        <v>0</v>
      </c>
      <c r="AT547" s="12">
        <v>7.4999999999999997E-3</v>
      </c>
      <c r="AU547" s="11">
        <v>3797.380629364673</v>
      </c>
      <c r="AV547" s="11">
        <v>0</v>
      </c>
      <c r="AW547" s="11">
        <v>0</v>
      </c>
      <c r="AX547" s="11">
        <v>0</v>
      </c>
      <c r="AY547" s="11">
        <v>229.39096873338471</v>
      </c>
      <c r="AZ547" s="11">
        <v>20134.532714675217</v>
      </c>
      <c r="BA547" s="11">
        <v>0</v>
      </c>
      <c r="BB547" s="11">
        <v>0</v>
      </c>
      <c r="BC547" s="11">
        <v>0</v>
      </c>
      <c r="BD547" s="11">
        <v>1208.071962880513</v>
      </c>
    </row>
    <row r="548" spans="1:56" x14ac:dyDescent="0.25">
      <c r="A548" s="9" t="s">
        <v>2</v>
      </c>
      <c r="B548" s="9" t="s">
        <v>57</v>
      </c>
      <c r="C548" s="9" t="s">
        <v>57</v>
      </c>
      <c r="D548" s="9" t="e">
        <f>IF(C548="United States",#REF!, "")</f>
        <v>#REF!</v>
      </c>
      <c r="E548" s="9" t="s">
        <v>115</v>
      </c>
      <c r="F548" s="9" t="s">
        <v>1288</v>
      </c>
      <c r="G548" s="9" t="s">
        <v>273</v>
      </c>
      <c r="H548" s="10" t="s">
        <v>4</v>
      </c>
      <c r="I548" s="10" t="s">
        <v>1807</v>
      </c>
      <c r="J548" s="11">
        <v>135978.39864288</v>
      </c>
      <c r="K548" s="11">
        <v>135978.39864288</v>
      </c>
      <c r="L548" s="11">
        <v>0</v>
      </c>
      <c r="M548" s="11">
        <v>0</v>
      </c>
      <c r="N548" s="11">
        <v>0</v>
      </c>
      <c r="O548" s="11">
        <v>0</v>
      </c>
      <c r="P548" s="11">
        <v>0</v>
      </c>
      <c r="Q548" s="11">
        <v>0</v>
      </c>
      <c r="R548" s="11">
        <v>0</v>
      </c>
      <c r="S548" s="11">
        <v>0</v>
      </c>
      <c r="T548" s="11">
        <v>0</v>
      </c>
      <c r="U548" s="11">
        <v>1301.1764256197418</v>
      </c>
      <c r="V548" s="11">
        <v>0</v>
      </c>
      <c r="W548" s="11">
        <v>0</v>
      </c>
      <c r="X548" s="11">
        <v>0</v>
      </c>
      <c r="Y548" s="11">
        <v>235.37947904480203</v>
      </c>
      <c r="Z548" s="11">
        <v>634.59214949051102</v>
      </c>
      <c r="AA548" s="9" t="s">
        <v>6</v>
      </c>
      <c r="AB548" s="9" t="s">
        <v>96</v>
      </c>
      <c r="AC548" s="9" t="s">
        <v>96</v>
      </c>
      <c r="AD548" s="9" t="s">
        <v>192</v>
      </c>
      <c r="AE548" s="9" t="s">
        <v>275</v>
      </c>
      <c r="AF548" s="9" t="s">
        <v>6</v>
      </c>
      <c r="AG548" s="9" t="s">
        <v>96</v>
      </c>
      <c r="AH548" s="9" t="s">
        <v>96</v>
      </c>
      <c r="AI548" s="9" t="s">
        <v>192</v>
      </c>
      <c r="AJ548" s="9" t="s">
        <v>141</v>
      </c>
      <c r="AK548" s="12">
        <v>2.3575048172069828E-2</v>
      </c>
      <c r="AL548" s="12">
        <v>0</v>
      </c>
      <c r="AM548" s="12">
        <v>0</v>
      </c>
      <c r="AN548" s="12">
        <v>0</v>
      </c>
      <c r="AO548" s="12">
        <v>1.4241140580716783E-3</v>
      </c>
      <c r="AP548" s="12">
        <v>0.125</v>
      </c>
      <c r="AQ548" s="12">
        <v>0</v>
      </c>
      <c r="AR548" s="12">
        <v>0</v>
      </c>
      <c r="AS548" s="12">
        <v>0</v>
      </c>
      <c r="AT548" s="12">
        <v>7.4999999999999997E-3</v>
      </c>
      <c r="AU548" s="11">
        <v>3205.6972983668106</v>
      </c>
      <c r="AV548" s="11">
        <v>0</v>
      </c>
      <c r="AW548" s="11">
        <v>0</v>
      </c>
      <c r="AX548" s="11">
        <v>0</v>
      </c>
      <c r="AY548" s="11">
        <v>193.64874910140023</v>
      </c>
      <c r="AZ548" s="11">
        <v>16997.29983036</v>
      </c>
      <c r="BA548" s="11">
        <v>0</v>
      </c>
      <c r="BB548" s="11">
        <v>0</v>
      </c>
      <c r="BC548" s="11">
        <v>0</v>
      </c>
      <c r="BD548" s="11">
        <v>1019.8379898216</v>
      </c>
    </row>
    <row r="549" spans="1:56" x14ac:dyDescent="0.25">
      <c r="A549" s="9" t="s">
        <v>2</v>
      </c>
      <c r="B549" s="9" t="s">
        <v>57</v>
      </c>
      <c r="C549" s="9" t="s">
        <v>57</v>
      </c>
      <c r="D549" s="9" t="e">
        <f>IF(C549="United States",#REF!, "")</f>
        <v>#REF!</v>
      </c>
      <c r="E549" s="9" t="s">
        <v>115</v>
      </c>
      <c r="F549" s="9" t="s">
        <v>488</v>
      </c>
      <c r="G549" s="9" t="s">
        <v>163</v>
      </c>
      <c r="H549" s="10" t="s">
        <v>4</v>
      </c>
      <c r="I549" s="10" t="s">
        <v>1807</v>
      </c>
      <c r="J549" s="11">
        <v>161366.5396514101</v>
      </c>
      <c r="K549" s="11">
        <v>161366.53969999999</v>
      </c>
      <c r="L549" s="11">
        <v>0</v>
      </c>
      <c r="M549" s="11">
        <v>0</v>
      </c>
      <c r="N549" s="11">
        <v>0</v>
      </c>
      <c r="O549" s="11">
        <v>0</v>
      </c>
      <c r="P549" s="11">
        <v>0</v>
      </c>
      <c r="Q549" s="11">
        <v>0</v>
      </c>
      <c r="R549" s="11">
        <v>0</v>
      </c>
      <c r="S549" s="11">
        <v>0</v>
      </c>
      <c r="T549" s="11">
        <v>0</v>
      </c>
      <c r="U549" s="11">
        <v>1544.1153847745088</v>
      </c>
      <c r="V549" s="11">
        <v>0</v>
      </c>
      <c r="W549" s="11">
        <v>0</v>
      </c>
      <c r="X549" s="11">
        <v>0</v>
      </c>
      <c r="Y549" s="11">
        <v>279.3265138354912</v>
      </c>
      <c r="Z549" s="11">
        <v>753.0750494643421</v>
      </c>
      <c r="AA549" s="9" t="s">
        <v>6</v>
      </c>
      <c r="AB549" s="9" t="s">
        <v>96</v>
      </c>
      <c r="AC549" s="9" t="s">
        <v>96</v>
      </c>
      <c r="AD549" s="9" t="s">
        <v>192</v>
      </c>
      <c r="AE549" s="9" t="s">
        <v>275</v>
      </c>
      <c r="AF549" s="9" t="s">
        <v>6</v>
      </c>
      <c r="AG549" s="9" t="s">
        <v>96</v>
      </c>
      <c r="AH549" s="9" t="s">
        <v>96</v>
      </c>
      <c r="AI549" s="9" t="s">
        <v>192</v>
      </c>
      <c r="AJ549" s="9" t="s">
        <v>141</v>
      </c>
      <c r="AK549" s="12">
        <v>2.3575048172069828E-2</v>
      </c>
      <c r="AL549" s="12">
        <v>0</v>
      </c>
      <c r="AM549" s="12">
        <v>0</v>
      </c>
      <c r="AN549" s="12">
        <v>0</v>
      </c>
      <c r="AO549" s="12">
        <v>1.4241140580716783E-3</v>
      </c>
      <c r="AP549" s="12">
        <v>0.125</v>
      </c>
      <c r="AQ549" s="12">
        <v>0</v>
      </c>
      <c r="AR549" s="12">
        <v>0</v>
      </c>
      <c r="AS549" s="12">
        <v>0</v>
      </c>
      <c r="AT549" s="12">
        <v>7.4999999999999997E-3</v>
      </c>
      <c r="AU549" s="11">
        <v>3804.2239456422094</v>
      </c>
      <c r="AV549" s="11">
        <v>0</v>
      </c>
      <c r="AW549" s="11">
        <v>0</v>
      </c>
      <c r="AX549" s="11">
        <v>0</v>
      </c>
      <c r="AY549" s="11">
        <v>229.80435761995403</v>
      </c>
      <c r="AZ549" s="11">
        <v>20170.817456426263</v>
      </c>
      <c r="BA549" s="11">
        <v>0</v>
      </c>
      <c r="BB549" s="11">
        <v>0</v>
      </c>
      <c r="BC549" s="11">
        <v>0</v>
      </c>
      <c r="BD549" s="11">
        <v>1210.2490473855758</v>
      </c>
    </row>
    <row r="550" spans="1:56" x14ac:dyDescent="0.25">
      <c r="A550" s="9" t="s">
        <v>2</v>
      </c>
      <c r="B550" s="9" t="s">
        <v>57</v>
      </c>
      <c r="C550" s="9" t="s">
        <v>57</v>
      </c>
      <c r="D550" s="9" t="e">
        <f>IF(C550="United States",#REF!, "")</f>
        <v>#REF!</v>
      </c>
      <c r="E550" s="9" t="s">
        <v>115</v>
      </c>
      <c r="F550" s="9" t="s">
        <v>1680</v>
      </c>
      <c r="G550" s="9" t="s">
        <v>292</v>
      </c>
      <c r="H550" s="10" t="s">
        <v>4</v>
      </c>
      <c r="I550" s="10" t="s">
        <v>1807</v>
      </c>
      <c r="J550" s="11">
        <v>156635.27219933999</v>
      </c>
      <c r="K550" s="11">
        <v>156635.27219933999</v>
      </c>
      <c r="L550" s="11">
        <v>0</v>
      </c>
      <c r="M550" s="11">
        <v>0</v>
      </c>
      <c r="N550" s="11">
        <v>0</v>
      </c>
      <c r="O550" s="11">
        <v>0</v>
      </c>
      <c r="P550" s="11">
        <v>0</v>
      </c>
      <c r="Q550" s="11">
        <v>0</v>
      </c>
      <c r="R550" s="11">
        <v>0</v>
      </c>
      <c r="S550" s="11">
        <v>0</v>
      </c>
      <c r="T550" s="11">
        <v>0</v>
      </c>
      <c r="U550" s="11">
        <v>1498.841916366282</v>
      </c>
      <c r="V550" s="11">
        <v>0</v>
      </c>
      <c r="W550" s="11">
        <v>0</v>
      </c>
      <c r="X550" s="11">
        <v>0</v>
      </c>
      <c r="Y550" s="11">
        <v>271.13665948625948</v>
      </c>
      <c r="Z550" s="11">
        <v>730.99488641621178</v>
      </c>
      <c r="AA550" s="9" t="s">
        <v>6</v>
      </c>
      <c r="AB550" s="9" t="s">
        <v>96</v>
      </c>
      <c r="AC550" s="9" t="s">
        <v>96</v>
      </c>
      <c r="AD550" s="9" t="s">
        <v>192</v>
      </c>
      <c r="AE550" s="9" t="s">
        <v>275</v>
      </c>
      <c r="AF550" s="9" t="s">
        <v>6</v>
      </c>
      <c r="AG550" s="9" t="s">
        <v>96</v>
      </c>
      <c r="AH550" s="9" t="s">
        <v>96</v>
      </c>
      <c r="AI550" s="9" t="s">
        <v>192</v>
      </c>
      <c r="AJ550" s="9" t="s">
        <v>141</v>
      </c>
      <c r="AK550" s="12">
        <v>2.3575048172069828E-2</v>
      </c>
      <c r="AL550" s="12">
        <v>0</v>
      </c>
      <c r="AM550" s="12">
        <v>0</v>
      </c>
      <c r="AN550" s="12">
        <v>0</v>
      </c>
      <c r="AO550" s="12">
        <v>1.4241140580716783E-3</v>
      </c>
      <c r="AP550" s="12">
        <v>0.125</v>
      </c>
      <c r="AQ550" s="12">
        <v>0</v>
      </c>
      <c r="AR550" s="12">
        <v>0</v>
      </c>
      <c r="AS550" s="12">
        <v>0</v>
      </c>
      <c r="AT550" s="12">
        <v>7.4999999999999997E-3</v>
      </c>
      <c r="AU550" s="11">
        <v>3692.6840875447101</v>
      </c>
      <c r="AV550" s="11">
        <v>0</v>
      </c>
      <c r="AW550" s="11">
        <v>0</v>
      </c>
      <c r="AX550" s="11">
        <v>0</v>
      </c>
      <c r="AY550" s="11">
        <v>223.066493128964</v>
      </c>
      <c r="AZ550" s="11">
        <v>19579.409024917499</v>
      </c>
      <c r="BA550" s="11">
        <v>0</v>
      </c>
      <c r="BB550" s="11">
        <v>0</v>
      </c>
      <c r="BC550" s="11">
        <v>0</v>
      </c>
      <c r="BD550" s="11">
        <v>1174.7645414950498</v>
      </c>
    </row>
    <row r="551" spans="1:56" x14ac:dyDescent="0.25">
      <c r="A551" s="9" t="s">
        <v>2</v>
      </c>
      <c r="B551" s="9" t="s">
        <v>57</v>
      </c>
      <c r="C551" s="9" t="s">
        <v>57</v>
      </c>
      <c r="D551" s="9" t="e">
        <f>IF(C551="United States",#REF!, "")</f>
        <v>#REF!</v>
      </c>
      <c r="E551" s="9" t="s">
        <v>115</v>
      </c>
      <c r="F551" s="9" t="s">
        <v>630</v>
      </c>
      <c r="G551" s="9" t="s">
        <v>163</v>
      </c>
      <c r="H551" s="10" t="s">
        <v>4</v>
      </c>
      <c r="I551" s="10" t="s">
        <v>1783</v>
      </c>
      <c r="J551" s="11">
        <v>127505.08441185999</v>
      </c>
      <c r="K551" s="11">
        <v>127505.08441185999</v>
      </c>
      <c r="L551" s="11">
        <v>0</v>
      </c>
      <c r="M551" s="11">
        <v>0</v>
      </c>
      <c r="N551" s="11">
        <v>0</v>
      </c>
      <c r="O551" s="11">
        <v>0</v>
      </c>
      <c r="P551" s="11">
        <v>0</v>
      </c>
      <c r="Q551" s="11">
        <v>0</v>
      </c>
      <c r="R551" s="11">
        <v>0</v>
      </c>
      <c r="S551" s="11">
        <v>0</v>
      </c>
      <c r="T551" s="11">
        <v>0</v>
      </c>
      <c r="U551" s="11">
        <v>1220.0953360179501</v>
      </c>
      <c r="V551" s="11">
        <v>0</v>
      </c>
      <c r="W551" s="11">
        <v>0</v>
      </c>
      <c r="X551" s="11">
        <v>0</v>
      </c>
      <c r="Y551" s="11">
        <v>220.71211783606762</v>
      </c>
      <c r="Z551" s="11">
        <v>595.04837823833304</v>
      </c>
      <c r="AA551" s="9" t="s">
        <v>6</v>
      </c>
      <c r="AB551" s="9" t="s">
        <v>96</v>
      </c>
      <c r="AC551" s="9" t="s">
        <v>96</v>
      </c>
      <c r="AD551" s="9" t="s">
        <v>192</v>
      </c>
      <c r="AE551" s="9" t="s">
        <v>275</v>
      </c>
      <c r="AF551" s="9" t="s">
        <v>6</v>
      </c>
      <c r="AG551" s="9" t="s">
        <v>96</v>
      </c>
      <c r="AH551" s="9" t="s">
        <v>96</v>
      </c>
      <c r="AI551" s="9" t="s">
        <v>192</v>
      </c>
      <c r="AJ551" s="9" t="s">
        <v>141</v>
      </c>
      <c r="AK551" s="12">
        <v>2.3575048172069828E-2</v>
      </c>
      <c r="AL551" s="12">
        <v>0</v>
      </c>
      <c r="AM551" s="12">
        <v>0</v>
      </c>
      <c r="AN551" s="12">
        <v>0</v>
      </c>
      <c r="AO551" s="12">
        <v>1.4241140580716783E-3</v>
      </c>
      <c r="AP551" s="12">
        <v>0.125</v>
      </c>
      <c r="AQ551" s="12">
        <v>0</v>
      </c>
      <c r="AR551" s="12">
        <v>0</v>
      </c>
      <c r="AS551" s="12">
        <v>0</v>
      </c>
      <c r="AT551" s="12">
        <v>7.4999999999999997E-3</v>
      </c>
      <c r="AU551" s="11">
        <v>3005.9385071934289</v>
      </c>
      <c r="AV551" s="11">
        <v>0</v>
      </c>
      <c r="AW551" s="11">
        <v>0</v>
      </c>
      <c r="AX551" s="11">
        <v>0</v>
      </c>
      <c r="AY551" s="11">
        <v>181.58178318654583</v>
      </c>
      <c r="AZ551" s="11">
        <v>15938.135551482499</v>
      </c>
      <c r="BA551" s="11">
        <v>0</v>
      </c>
      <c r="BB551" s="11">
        <v>0</v>
      </c>
      <c r="BC551" s="11">
        <v>0</v>
      </c>
      <c r="BD551" s="11">
        <v>956.28813308894996</v>
      </c>
    </row>
    <row r="552" spans="1:56" x14ac:dyDescent="0.25">
      <c r="A552" s="9" t="s">
        <v>2</v>
      </c>
      <c r="B552" s="9" t="s">
        <v>57</v>
      </c>
      <c r="C552" s="9" t="s">
        <v>57</v>
      </c>
      <c r="D552" s="9" t="e">
        <f>IF(C552="United States",#REF!, "")</f>
        <v>#REF!</v>
      </c>
      <c r="E552" s="9" t="s">
        <v>115</v>
      </c>
      <c r="F552" s="9" t="s">
        <v>1698</v>
      </c>
      <c r="G552" s="9" t="s">
        <v>292</v>
      </c>
      <c r="H552" s="10" t="s">
        <v>4</v>
      </c>
      <c r="I552" s="10" t="s">
        <v>1783</v>
      </c>
      <c r="J552" s="11">
        <v>144402.02950149999</v>
      </c>
      <c r="K552" s="11">
        <v>144402.02950149999</v>
      </c>
      <c r="L552" s="11">
        <v>0</v>
      </c>
      <c r="M552" s="11">
        <v>0</v>
      </c>
      <c r="N552" s="11">
        <v>0</v>
      </c>
      <c r="O552" s="11">
        <v>0</v>
      </c>
      <c r="P552" s="11">
        <v>0</v>
      </c>
      <c r="Q552" s="11">
        <v>0</v>
      </c>
      <c r="R552" s="11">
        <v>0</v>
      </c>
      <c r="S552" s="11">
        <v>0</v>
      </c>
      <c r="T552" s="11">
        <v>0</v>
      </c>
      <c r="U552" s="11">
        <v>1381.782095349279</v>
      </c>
      <c r="V552" s="11">
        <v>0</v>
      </c>
      <c r="W552" s="11">
        <v>0</v>
      </c>
      <c r="X552" s="11">
        <v>0</v>
      </c>
      <c r="Y552" s="11">
        <v>249.96083801767088</v>
      </c>
      <c r="Z552" s="11">
        <v>673.90405539937046</v>
      </c>
      <c r="AA552" s="9" t="s">
        <v>6</v>
      </c>
      <c r="AB552" s="9" t="s">
        <v>96</v>
      </c>
      <c r="AC552" s="9" t="s">
        <v>96</v>
      </c>
      <c r="AD552" s="9" t="s">
        <v>192</v>
      </c>
      <c r="AE552" s="9" t="s">
        <v>275</v>
      </c>
      <c r="AF552" s="9" t="s">
        <v>6</v>
      </c>
      <c r="AG552" s="9" t="s">
        <v>96</v>
      </c>
      <c r="AH552" s="9" t="s">
        <v>96</v>
      </c>
      <c r="AI552" s="9" t="s">
        <v>192</v>
      </c>
      <c r="AJ552" s="9" t="s">
        <v>141</v>
      </c>
      <c r="AK552" s="12">
        <v>2.3575048172069828E-2</v>
      </c>
      <c r="AL552" s="12">
        <v>0</v>
      </c>
      <c r="AM552" s="12">
        <v>0</v>
      </c>
      <c r="AN552" s="12">
        <v>0</v>
      </c>
      <c r="AO552" s="12">
        <v>1.4241140580716783E-3</v>
      </c>
      <c r="AP552" s="12">
        <v>0.125</v>
      </c>
      <c r="AQ552" s="12">
        <v>0</v>
      </c>
      <c r="AR552" s="12">
        <v>0</v>
      </c>
      <c r="AS552" s="12">
        <v>0</v>
      </c>
      <c r="AT552" s="12">
        <v>7.4999999999999997E-3</v>
      </c>
      <c r="AU552" s="11">
        <v>3404.2848016425105</v>
      </c>
      <c r="AV552" s="11">
        <v>0</v>
      </c>
      <c r="AW552" s="11">
        <v>0</v>
      </c>
      <c r="AX552" s="11">
        <v>0</v>
      </c>
      <c r="AY552" s="11">
        <v>205.64496022716736</v>
      </c>
      <c r="AZ552" s="11">
        <v>18050.253687687498</v>
      </c>
      <c r="BA552" s="11">
        <v>0</v>
      </c>
      <c r="BB552" s="11">
        <v>0</v>
      </c>
      <c r="BC552" s="11">
        <v>0</v>
      </c>
      <c r="BD552" s="11">
        <v>1083.01522126125</v>
      </c>
    </row>
    <row r="553" spans="1:56" x14ac:dyDescent="0.25">
      <c r="A553" s="9" t="s">
        <v>2</v>
      </c>
      <c r="B553" s="9" t="s">
        <v>57</v>
      </c>
      <c r="C553" s="9" t="s">
        <v>57</v>
      </c>
      <c r="D553" s="9" t="e">
        <f>IF(C553="United States",#REF!, "")</f>
        <v>#REF!</v>
      </c>
      <c r="E553" s="9" t="s">
        <v>82</v>
      </c>
      <c r="F553" s="9" t="s">
        <v>1084</v>
      </c>
      <c r="G553" s="9" t="s">
        <v>223</v>
      </c>
      <c r="H553" s="10" t="s">
        <v>4</v>
      </c>
      <c r="I553" s="10" t="s">
        <v>1783</v>
      </c>
      <c r="J553" s="11">
        <v>582582.46097999997</v>
      </c>
      <c r="K553" s="11">
        <v>582582.46098000009</v>
      </c>
      <c r="L553" s="11">
        <v>0</v>
      </c>
      <c r="M553" s="11">
        <v>0</v>
      </c>
      <c r="N553" s="11">
        <v>0</v>
      </c>
      <c r="O553" s="11">
        <v>0</v>
      </c>
      <c r="P553" s="11">
        <v>0</v>
      </c>
      <c r="Q553" s="11">
        <v>0</v>
      </c>
      <c r="R553" s="11">
        <v>0</v>
      </c>
      <c r="S553" s="11">
        <v>0</v>
      </c>
      <c r="T553" s="11">
        <v>0</v>
      </c>
      <c r="U553" s="11">
        <v>5560.1307176956607</v>
      </c>
      <c r="V553" s="11">
        <v>0</v>
      </c>
      <c r="W553" s="11">
        <v>0</v>
      </c>
      <c r="X553" s="11">
        <v>0</v>
      </c>
      <c r="Y553" s="11">
        <v>2129.9577672403384</v>
      </c>
      <c r="Z553" s="11">
        <v>2794.7645818132569</v>
      </c>
      <c r="AA553" s="9" t="s">
        <v>6</v>
      </c>
      <c r="AB553" s="9" t="s">
        <v>96</v>
      </c>
      <c r="AC553" s="9" t="s">
        <v>96</v>
      </c>
      <c r="AD553" s="9" t="s">
        <v>192</v>
      </c>
      <c r="AE553" s="9" t="s">
        <v>280</v>
      </c>
      <c r="AF553" s="9" t="s">
        <v>6</v>
      </c>
      <c r="AG553" s="9" t="s">
        <v>96</v>
      </c>
      <c r="AH553" s="9" t="s">
        <v>96</v>
      </c>
      <c r="AI553" s="9" t="s">
        <v>192</v>
      </c>
      <c r="AJ553" s="9" t="s">
        <v>141</v>
      </c>
      <c r="AK553" s="12">
        <v>2.3575048172069828E-2</v>
      </c>
      <c r="AL553" s="12">
        <v>0</v>
      </c>
      <c r="AM553" s="12">
        <v>0</v>
      </c>
      <c r="AN553" s="12">
        <v>0</v>
      </c>
      <c r="AO553" s="12">
        <v>3.0157709465047301E-3</v>
      </c>
      <c r="AP553" s="12">
        <v>0.125</v>
      </c>
      <c r="AQ553" s="12">
        <v>0</v>
      </c>
      <c r="AR553" s="12">
        <v>0</v>
      </c>
      <c r="AS553" s="12">
        <v>0</v>
      </c>
      <c r="AT553" s="12">
        <v>7.4999999999999997E-3</v>
      </c>
      <c r="AU553" s="11">
        <v>13734.409581806491</v>
      </c>
      <c r="AV553" s="11">
        <v>0</v>
      </c>
      <c r="AW553" s="11">
        <v>0</v>
      </c>
      <c r="AX553" s="11">
        <v>0</v>
      </c>
      <c r="AY553" s="11">
        <v>1756.9352597667096</v>
      </c>
      <c r="AZ553" s="11">
        <v>72822.807622499997</v>
      </c>
      <c r="BA553" s="11">
        <v>0</v>
      </c>
      <c r="BB553" s="11">
        <v>0</v>
      </c>
      <c r="BC553" s="11">
        <v>0</v>
      </c>
      <c r="BD553" s="11">
        <v>4369.3684573499995</v>
      </c>
    </row>
    <row r="554" spans="1:56" x14ac:dyDescent="0.25">
      <c r="A554" s="9" t="s">
        <v>2</v>
      </c>
      <c r="B554" s="9" t="s">
        <v>57</v>
      </c>
      <c r="C554" s="9" t="s">
        <v>57</v>
      </c>
      <c r="D554" s="9" t="e">
        <f>IF(C554="United States",#REF!, "")</f>
        <v>#REF!</v>
      </c>
      <c r="E554" s="9" t="s">
        <v>104</v>
      </c>
      <c r="F554" s="9" t="s">
        <v>378</v>
      </c>
      <c r="G554" s="9" t="s">
        <v>227</v>
      </c>
      <c r="H554" s="10" t="s">
        <v>4</v>
      </c>
      <c r="I554" s="10" t="s">
        <v>1783</v>
      </c>
      <c r="J554" s="11">
        <v>103679.14</v>
      </c>
      <c r="K554" s="11">
        <v>103679.14</v>
      </c>
      <c r="L554" s="11">
        <v>0</v>
      </c>
      <c r="M554" s="11">
        <v>0</v>
      </c>
      <c r="N554" s="11">
        <v>0</v>
      </c>
      <c r="O554" s="11">
        <v>0</v>
      </c>
      <c r="P554" s="11">
        <v>0</v>
      </c>
      <c r="Q554" s="11">
        <v>0</v>
      </c>
      <c r="R554" s="11">
        <v>1</v>
      </c>
      <c r="S554" s="11">
        <v>0</v>
      </c>
      <c r="T554" s="11">
        <v>0</v>
      </c>
      <c r="U554" s="11">
        <v>992.10502655520565</v>
      </c>
      <c r="V554" s="11">
        <v>0</v>
      </c>
      <c r="W554" s="11">
        <v>0</v>
      </c>
      <c r="X554" s="11">
        <v>0</v>
      </c>
      <c r="Y554" s="11">
        <v>179.46925544479427</v>
      </c>
      <c r="Z554" s="11">
        <v>483.85603130039999</v>
      </c>
      <c r="AA554" s="9" t="s">
        <v>6</v>
      </c>
      <c r="AB554" s="9" t="s">
        <v>96</v>
      </c>
      <c r="AC554" s="9" t="s">
        <v>96</v>
      </c>
      <c r="AD554" s="9" t="s">
        <v>192</v>
      </c>
      <c r="AE554" s="9" t="s">
        <v>275</v>
      </c>
      <c r="AF554" s="9" t="s">
        <v>6</v>
      </c>
      <c r="AG554" s="9" t="s">
        <v>96</v>
      </c>
      <c r="AH554" s="9" t="s">
        <v>96</v>
      </c>
      <c r="AI554" s="9" t="s">
        <v>192</v>
      </c>
      <c r="AJ554" s="9" t="s">
        <v>141</v>
      </c>
      <c r="AK554" s="12">
        <v>2.3575048172069828E-2</v>
      </c>
      <c r="AL554" s="12">
        <v>0</v>
      </c>
      <c r="AM554" s="12">
        <v>0</v>
      </c>
      <c r="AN554" s="12">
        <v>0</v>
      </c>
      <c r="AO554" s="12">
        <v>1.4241140580716783E-3</v>
      </c>
      <c r="AP554" s="12">
        <v>0.125</v>
      </c>
      <c r="AQ554" s="12">
        <v>0</v>
      </c>
      <c r="AR554" s="12">
        <v>0</v>
      </c>
      <c r="AS554" s="12">
        <v>0</v>
      </c>
      <c r="AT554" s="12">
        <v>7.4999999999999997E-3</v>
      </c>
      <c r="AU554" s="11">
        <v>2444.2407199387717</v>
      </c>
      <c r="AV554" s="11">
        <v>0</v>
      </c>
      <c r="AW554" s="11">
        <v>0</v>
      </c>
      <c r="AX554" s="11">
        <v>0</v>
      </c>
      <c r="AY554" s="11">
        <v>147.65092080278166</v>
      </c>
      <c r="AZ554" s="11">
        <v>12959.8925</v>
      </c>
      <c r="BA554" s="11">
        <v>0</v>
      </c>
      <c r="BB554" s="11">
        <v>0</v>
      </c>
      <c r="BC554" s="11">
        <v>0</v>
      </c>
      <c r="BD554" s="11">
        <v>777.59354999999994</v>
      </c>
    </row>
    <row r="555" spans="1:56" x14ac:dyDescent="0.25">
      <c r="A555" s="9" t="s">
        <v>2</v>
      </c>
      <c r="B555" s="9" t="s">
        <v>57</v>
      </c>
      <c r="C555" s="9" t="s">
        <v>57</v>
      </c>
      <c r="D555" s="9" t="e">
        <f>IF(C555="United States",#REF!, "")</f>
        <v>#REF!</v>
      </c>
      <c r="E555" s="9" t="s">
        <v>115</v>
      </c>
      <c r="F555" s="9" t="s">
        <v>612</v>
      </c>
      <c r="G555" s="9" t="s">
        <v>163</v>
      </c>
      <c r="H555" s="10" t="s">
        <v>4</v>
      </c>
      <c r="I555" s="10" t="s">
        <v>1783</v>
      </c>
      <c r="J555" s="11">
        <v>174303.18187532717</v>
      </c>
      <c r="K555" s="11">
        <v>174303.18189999997</v>
      </c>
      <c r="L555" s="11">
        <v>0</v>
      </c>
      <c r="M555" s="11">
        <v>0</v>
      </c>
      <c r="N555" s="11">
        <v>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  <c r="T555" s="11">
        <v>0</v>
      </c>
      <c r="U555" s="11">
        <v>1341.2921005246433</v>
      </c>
      <c r="V555" s="11">
        <v>8518.0758072279295</v>
      </c>
      <c r="W555" s="11">
        <v>0</v>
      </c>
      <c r="X555" s="11">
        <v>0</v>
      </c>
      <c r="Y555" s="11">
        <v>302.50759701742601</v>
      </c>
      <c r="Z555" s="11">
        <v>1197.6650513440036</v>
      </c>
      <c r="AA555" s="9" t="s">
        <v>6</v>
      </c>
      <c r="AB555" s="9" t="s">
        <v>75</v>
      </c>
      <c r="AC555" s="9" t="s">
        <v>96</v>
      </c>
      <c r="AD555" s="9" t="s">
        <v>192</v>
      </c>
      <c r="AE555" s="9" t="s">
        <v>275</v>
      </c>
      <c r="AF555" s="9" t="s">
        <v>6</v>
      </c>
      <c r="AG555" s="9" t="s">
        <v>96</v>
      </c>
      <c r="AH555" s="9" t="s">
        <v>96</v>
      </c>
      <c r="AI555" s="9" t="s">
        <v>192</v>
      </c>
      <c r="AJ555" s="9" t="s">
        <v>141</v>
      </c>
      <c r="AK555" s="12">
        <v>2.3575048172069828E-2</v>
      </c>
      <c r="AL555" s="12">
        <v>4.8899999999999999E-2</v>
      </c>
      <c r="AM555" s="12">
        <v>0</v>
      </c>
      <c r="AN555" s="12">
        <v>0</v>
      </c>
      <c r="AO555" s="12">
        <v>1.4241140580716783E-3</v>
      </c>
      <c r="AP555" s="12">
        <v>0.125</v>
      </c>
      <c r="AQ555" s="12">
        <v>0</v>
      </c>
      <c r="AR555" s="12">
        <v>0</v>
      </c>
      <c r="AS555" s="12">
        <v>0</v>
      </c>
      <c r="AT555" s="12">
        <v>7.4999999999999997E-3</v>
      </c>
      <c r="AU555" s="11">
        <v>4109.2059092558866</v>
      </c>
      <c r="AV555" s="11">
        <v>8523.4255937034977</v>
      </c>
      <c r="AW555" s="11">
        <v>0</v>
      </c>
      <c r="AX555" s="11">
        <v>0</v>
      </c>
      <c r="AY555" s="11">
        <v>248.22761167527798</v>
      </c>
      <c r="AZ555" s="11">
        <v>21787.897734415896</v>
      </c>
      <c r="BA555" s="11">
        <v>0</v>
      </c>
      <c r="BB555" s="11">
        <v>0</v>
      </c>
      <c r="BC555" s="11">
        <v>0</v>
      </c>
      <c r="BD555" s="11">
        <v>1307.2738640649536</v>
      </c>
    </row>
    <row r="556" spans="1:56" x14ac:dyDescent="0.25">
      <c r="A556" s="9" t="s">
        <v>2</v>
      </c>
      <c r="B556" s="9" t="s">
        <v>57</v>
      </c>
      <c r="C556" s="9" t="s">
        <v>57</v>
      </c>
      <c r="D556" s="9" t="e">
        <f>IF(C556="United States",#REF!, "")</f>
        <v>#REF!</v>
      </c>
      <c r="E556" s="9" t="s">
        <v>115</v>
      </c>
      <c r="F556" s="9" t="s">
        <v>628</v>
      </c>
      <c r="G556" s="9" t="s">
        <v>163</v>
      </c>
      <c r="H556" s="10" t="s">
        <v>4</v>
      </c>
      <c r="I556" s="10" t="s">
        <v>1807</v>
      </c>
      <c r="J556" s="11">
        <v>302943.03509198001</v>
      </c>
      <c r="K556" s="11">
        <v>302943.03509198001</v>
      </c>
      <c r="L556" s="11">
        <v>0</v>
      </c>
      <c r="M556" s="11">
        <v>1</v>
      </c>
      <c r="N556" s="11">
        <v>0</v>
      </c>
      <c r="O556" s="11">
        <v>1</v>
      </c>
      <c r="P556" s="11">
        <v>0</v>
      </c>
      <c r="Q556" s="11">
        <v>0</v>
      </c>
      <c r="R556" s="11">
        <v>0</v>
      </c>
      <c r="S556" s="11">
        <v>0</v>
      </c>
      <c r="T556" s="11">
        <v>0</v>
      </c>
      <c r="U556" s="11">
        <v>2891.2694561614994</v>
      </c>
      <c r="V556" s="11">
        <v>0</v>
      </c>
      <c r="W556" s="11">
        <v>0</v>
      </c>
      <c r="X556" s="11">
        <v>0</v>
      </c>
      <c r="Y556" s="11">
        <v>1107.5786070526362</v>
      </c>
      <c r="Z556" s="11">
        <v>1453.2783279432469</v>
      </c>
      <c r="AA556" s="9" t="s">
        <v>6</v>
      </c>
      <c r="AB556" s="9" t="s">
        <v>96</v>
      </c>
      <c r="AC556" s="9" t="s">
        <v>96</v>
      </c>
      <c r="AD556" s="9" t="s">
        <v>192</v>
      </c>
      <c r="AE556" s="9" t="s">
        <v>280</v>
      </c>
      <c r="AF556" s="9" t="s">
        <v>6</v>
      </c>
      <c r="AG556" s="9" t="s">
        <v>96</v>
      </c>
      <c r="AH556" s="9" t="s">
        <v>96</v>
      </c>
      <c r="AI556" s="9" t="s">
        <v>192</v>
      </c>
      <c r="AJ556" s="9" t="s">
        <v>141</v>
      </c>
      <c r="AK556" s="12">
        <v>2.3575048172069828E-2</v>
      </c>
      <c r="AL556" s="12">
        <v>0</v>
      </c>
      <c r="AM556" s="12">
        <v>0</v>
      </c>
      <c r="AN556" s="12">
        <v>0</v>
      </c>
      <c r="AO556" s="12">
        <v>3.0157709465047301E-3</v>
      </c>
      <c r="AP556" s="12">
        <v>0.125</v>
      </c>
      <c r="AQ556" s="12">
        <v>0</v>
      </c>
      <c r="AR556" s="12">
        <v>0</v>
      </c>
      <c r="AS556" s="12">
        <v>0</v>
      </c>
      <c r="AT556" s="12">
        <v>7.4999999999999997E-3</v>
      </c>
      <c r="AU556" s="11">
        <v>7141.8966456864691</v>
      </c>
      <c r="AV556" s="11">
        <v>0</v>
      </c>
      <c r="AW556" s="11">
        <v>0</v>
      </c>
      <c r="AX556" s="11">
        <v>0</v>
      </c>
      <c r="AY556" s="11">
        <v>913.60680367635621</v>
      </c>
      <c r="AZ556" s="11">
        <v>37867.879386497501</v>
      </c>
      <c r="BA556" s="11">
        <v>0</v>
      </c>
      <c r="BB556" s="11">
        <v>0</v>
      </c>
      <c r="BC556" s="11">
        <v>0</v>
      </c>
      <c r="BD556" s="11">
        <v>2272.0727631898499</v>
      </c>
    </row>
    <row r="557" spans="1:56" x14ac:dyDescent="0.25">
      <c r="A557" s="9" t="s">
        <v>2</v>
      </c>
      <c r="B557" s="9" t="s">
        <v>57</v>
      </c>
      <c r="C557" s="9" t="s">
        <v>57</v>
      </c>
      <c r="D557" s="9" t="e">
        <f>IF(C557="United States",#REF!, "")</f>
        <v>#REF!</v>
      </c>
      <c r="E557" s="9" t="s">
        <v>115</v>
      </c>
      <c r="F557" s="9" t="s">
        <v>626</v>
      </c>
      <c r="G557" s="9" t="s">
        <v>163</v>
      </c>
      <c r="H557" s="10" t="s">
        <v>4</v>
      </c>
      <c r="I557" s="10" t="s">
        <v>1807</v>
      </c>
      <c r="J557" s="11">
        <v>181826.03162767657</v>
      </c>
      <c r="K557" s="11">
        <v>181826.03159999999</v>
      </c>
      <c r="L557" s="11">
        <v>0</v>
      </c>
      <c r="M557" s="11">
        <v>0</v>
      </c>
      <c r="N557" s="11">
        <v>0</v>
      </c>
      <c r="O557" s="11">
        <v>0</v>
      </c>
      <c r="P557" s="11">
        <v>0</v>
      </c>
      <c r="Q557" s="11">
        <v>0</v>
      </c>
      <c r="R557" s="11">
        <v>0</v>
      </c>
      <c r="S557" s="11">
        <v>0</v>
      </c>
      <c r="T557" s="11">
        <v>0</v>
      </c>
      <c r="U557" s="11">
        <v>1735.3363193859836</v>
      </c>
      <c r="V557" s="11">
        <v>0</v>
      </c>
      <c r="W557" s="11">
        <v>0</v>
      </c>
      <c r="X557" s="11">
        <v>0</v>
      </c>
      <c r="Y557" s="11">
        <v>664.7672977340153</v>
      </c>
      <c r="Z557" s="11">
        <v>872.25583879152009</v>
      </c>
      <c r="AA557" s="9" t="s">
        <v>6</v>
      </c>
      <c r="AB557" s="9" t="s">
        <v>96</v>
      </c>
      <c r="AC557" s="9" t="s">
        <v>96</v>
      </c>
      <c r="AD557" s="9" t="s">
        <v>192</v>
      </c>
      <c r="AE557" s="9" t="s">
        <v>280</v>
      </c>
      <c r="AF557" s="9" t="s">
        <v>6</v>
      </c>
      <c r="AG557" s="9" t="s">
        <v>96</v>
      </c>
      <c r="AH557" s="9" t="s">
        <v>96</v>
      </c>
      <c r="AI557" s="9" t="s">
        <v>192</v>
      </c>
      <c r="AJ557" s="9" t="s">
        <v>141</v>
      </c>
      <c r="AK557" s="12">
        <v>2.3575048172069828E-2</v>
      </c>
      <c r="AL557" s="12">
        <v>0</v>
      </c>
      <c r="AM557" s="12">
        <v>0</v>
      </c>
      <c r="AN557" s="12">
        <v>0</v>
      </c>
      <c r="AO557" s="12">
        <v>3.0157709465047301E-3</v>
      </c>
      <c r="AP557" s="12">
        <v>0.125</v>
      </c>
      <c r="AQ557" s="12">
        <v>0</v>
      </c>
      <c r="AR557" s="12">
        <v>0</v>
      </c>
      <c r="AS557" s="12">
        <v>0</v>
      </c>
      <c r="AT557" s="12">
        <v>7.4999999999999997E-3</v>
      </c>
      <c r="AU557" s="11">
        <v>4286.5574545587669</v>
      </c>
      <c r="AV557" s="11">
        <v>0</v>
      </c>
      <c r="AW557" s="11">
        <v>0</v>
      </c>
      <c r="AX557" s="11">
        <v>0</v>
      </c>
      <c r="AY557" s="11">
        <v>548.34566350099715</v>
      </c>
      <c r="AZ557" s="11">
        <v>22728.253953459571</v>
      </c>
      <c r="BA557" s="11">
        <v>0</v>
      </c>
      <c r="BB557" s="11">
        <v>0</v>
      </c>
      <c r="BC557" s="11">
        <v>0</v>
      </c>
      <c r="BD557" s="11">
        <v>1363.6952372075741</v>
      </c>
    </row>
    <row r="558" spans="1:56" x14ac:dyDescent="0.25">
      <c r="A558" s="9" t="s">
        <v>2</v>
      </c>
      <c r="B558" s="9" t="s">
        <v>57</v>
      </c>
      <c r="C558" s="9" t="s">
        <v>57</v>
      </c>
      <c r="D558" s="9" t="e">
        <f>IF(C558="United States",#REF!, "")</f>
        <v>#REF!</v>
      </c>
      <c r="E558" s="9" t="s">
        <v>104</v>
      </c>
      <c r="F558" s="9" t="s">
        <v>892</v>
      </c>
      <c r="G558" s="9" t="s">
        <v>205</v>
      </c>
      <c r="H558" s="10" t="s">
        <v>4</v>
      </c>
      <c r="I558" s="10" t="s">
        <v>1783</v>
      </c>
      <c r="J558" s="11">
        <v>140183.17000000001</v>
      </c>
      <c r="K558" s="11">
        <v>140183.17000000001</v>
      </c>
      <c r="L558" s="11">
        <v>0</v>
      </c>
      <c r="M558" s="11">
        <v>0</v>
      </c>
      <c r="N558" s="11">
        <v>0</v>
      </c>
      <c r="O558" s="11">
        <v>0</v>
      </c>
      <c r="P558" s="11">
        <v>0</v>
      </c>
      <c r="Q558" s="11">
        <v>1</v>
      </c>
      <c r="R558" s="11">
        <v>0</v>
      </c>
      <c r="S558" s="11">
        <v>0</v>
      </c>
      <c r="T558" s="11">
        <v>0</v>
      </c>
      <c r="U558" s="11">
        <v>1078.3044557120902</v>
      </c>
      <c r="V558" s="11">
        <v>0</v>
      </c>
      <c r="W558" s="11">
        <v>0</v>
      </c>
      <c r="X558" s="11">
        <v>9004.5424028944653</v>
      </c>
      <c r="Y558" s="11">
        <v>515.00079339344256</v>
      </c>
      <c r="Z558" s="11">
        <v>1082.7411611192001</v>
      </c>
      <c r="AA558" s="9" t="s">
        <v>6</v>
      </c>
      <c r="AB558" s="9" t="s">
        <v>96</v>
      </c>
      <c r="AC558" s="9" t="s">
        <v>96</v>
      </c>
      <c r="AD558" s="9" t="s">
        <v>246</v>
      </c>
      <c r="AE558" s="9" t="s">
        <v>280</v>
      </c>
      <c r="AF558" s="9" t="s">
        <v>6</v>
      </c>
      <c r="AG558" s="9" t="s">
        <v>96</v>
      </c>
      <c r="AH558" s="9" t="s">
        <v>96</v>
      </c>
      <c r="AI558" s="9" t="s">
        <v>124</v>
      </c>
      <c r="AJ558" s="9" t="s">
        <v>141</v>
      </c>
      <c r="AK558" s="12">
        <v>2.3575048172069828E-2</v>
      </c>
      <c r="AL558" s="12">
        <v>0</v>
      </c>
      <c r="AM558" s="12">
        <v>0</v>
      </c>
      <c r="AN558" s="12">
        <v>5.3600000000000002E-2</v>
      </c>
      <c r="AO558" s="12">
        <v>3.0157709465047301E-3</v>
      </c>
      <c r="AP558" s="12">
        <v>0.125</v>
      </c>
      <c r="AQ558" s="12">
        <v>0</v>
      </c>
      <c r="AR558" s="12">
        <v>0</v>
      </c>
      <c r="AS558" s="12">
        <v>5.5E-2</v>
      </c>
      <c r="AT558" s="12">
        <v>7.4999999999999997E-3</v>
      </c>
      <c r="AU558" s="11">
        <v>3304.8249856634543</v>
      </c>
      <c r="AV558" s="11">
        <v>0</v>
      </c>
      <c r="AW558" s="11">
        <v>0</v>
      </c>
      <c r="AX558" s="11">
        <v>7513.8179120000013</v>
      </c>
      <c r="AY558" s="11">
        <v>422.76033127493355</v>
      </c>
      <c r="AZ558" s="11">
        <v>17522.896250000002</v>
      </c>
      <c r="BA558" s="11">
        <v>0</v>
      </c>
      <c r="BB558" s="11">
        <v>0</v>
      </c>
      <c r="BC558" s="11">
        <v>7710.0743500000008</v>
      </c>
      <c r="BD558" s="11">
        <v>1051.373775</v>
      </c>
    </row>
    <row r="559" spans="1:56" x14ac:dyDescent="0.25">
      <c r="A559" s="9" t="s">
        <v>2</v>
      </c>
      <c r="B559" s="9" t="s">
        <v>57</v>
      </c>
      <c r="C559" s="9" t="s">
        <v>57</v>
      </c>
      <c r="D559" s="9" t="e">
        <f>IF(C559="United States",#REF!, "")</f>
        <v>#REF!</v>
      </c>
      <c r="E559" s="9" t="s">
        <v>82</v>
      </c>
      <c r="F559" s="9" t="s">
        <v>886</v>
      </c>
      <c r="G559" s="9" t="s">
        <v>205</v>
      </c>
      <c r="H559" s="10" t="s">
        <v>4</v>
      </c>
      <c r="I559" s="10" t="s">
        <v>1783</v>
      </c>
      <c r="J559" s="11">
        <v>17341150.871440001</v>
      </c>
      <c r="K559" s="11">
        <v>17341150.871440001</v>
      </c>
      <c r="L559" s="11">
        <v>0</v>
      </c>
      <c r="M559" s="11">
        <v>0</v>
      </c>
      <c r="N559" s="11">
        <v>1</v>
      </c>
      <c r="O559" s="11">
        <v>0</v>
      </c>
      <c r="P559" s="11">
        <v>1</v>
      </c>
      <c r="Q559" s="11">
        <v>1</v>
      </c>
      <c r="R559" s="11">
        <v>0</v>
      </c>
      <c r="S559" s="11">
        <v>0</v>
      </c>
      <c r="T559" s="11">
        <v>0</v>
      </c>
      <c r="U559" s="11">
        <v>415308.99426168593</v>
      </c>
      <c r="V559" s="11">
        <v>0</v>
      </c>
      <c r="W559" s="11">
        <v>0</v>
      </c>
      <c r="X559" s="11">
        <v>0</v>
      </c>
      <c r="Y559" s="11">
        <v>63594.197241322108</v>
      </c>
      <c r="Z559" s="11">
        <v>91082.743428447866</v>
      </c>
      <c r="AA559" s="9" t="s">
        <v>6</v>
      </c>
      <c r="AB559" s="9" t="s">
        <v>96</v>
      </c>
      <c r="AC559" s="9" t="s">
        <v>96</v>
      </c>
      <c r="AD559" s="9" t="s">
        <v>192</v>
      </c>
      <c r="AE559" s="9" t="s">
        <v>280</v>
      </c>
      <c r="AF559" s="9" t="s">
        <v>19</v>
      </c>
      <c r="AG559" s="9" t="s">
        <v>96</v>
      </c>
      <c r="AH559" s="9" t="s">
        <v>96</v>
      </c>
      <c r="AI559" s="9" t="s">
        <v>192</v>
      </c>
      <c r="AJ559" s="9" t="s">
        <v>141</v>
      </c>
      <c r="AK559" s="12">
        <v>2.3575048172069828E-2</v>
      </c>
      <c r="AL559" s="12">
        <v>0</v>
      </c>
      <c r="AM559" s="12">
        <v>0</v>
      </c>
      <c r="AN559" s="12">
        <v>0</v>
      </c>
      <c r="AO559" s="12">
        <v>3.0157709465047301E-3</v>
      </c>
      <c r="AP559" s="12">
        <v>4.4999999999999998E-2</v>
      </c>
      <c r="AQ559" s="12">
        <v>0</v>
      </c>
      <c r="AR559" s="12">
        <v>0</v>
      </c>
      <c r="AS559" s="12">
        <v>0</v>
      </c>
      <c r="AT559" s="12">
        <v>7.4999999999999997E-3</v>
      </c>
      <c r="AU559" s="11">
        <v>408818.4671533287</v>
      </c>
      <c r="AV559" s="11">
        <v>0</v>
      </c>
      <c r="AW559" s="11">
        <v>0</v>
      </c>
      <c r="AX559" s="11">
        <v>0</v>
      </c>
      <c r="AY559" s="11">
        <v>52296.938977043937</v>
      </c>
      <c r="AZ559" s="11">
        <v>780351.7892148</v>
      </c>
      <c r="BA559" s="11">
        <v>0</v>
      </c>
      <c r="BB559" s="11">
        <v>0</v>
      </c>
      <c r="BC559" s="11">
        <v>0</v>
      </c>
      <c r="BD559" s="11">
        <v>130058.6315358</v>
      </c>
    </row>
    <row r="560" spans="1:56" x14ac:dyDescent="0.25">
      <c r="A560" s="9" t="s">
        <v>2</v>
      </c>
      <c r="B560" s="9" t="s">
        <v>57</v>
      </c>
      <c r="C560" s="9" t="s">
        <v>57</v>
      </c>
      <c r="D560" s="9" t="e">
        <f>IF(C560="United States",#REF!, "")</f>
        <v>#REF!</v>
      </c>
      <c r="E560" s="9" t="s">
        <v>104</v>
      </c>
      <c r="F560" s="9" t="s">
        <v>884</v>
      </c>
      <c r="G560" s="9" t="s">
        <v>205</v>
      </c>
      <c r="H560" s="10" t="s">
        <v>4</v>
      </c>
      <c r="I560" s="10" t="s">
        <v>1807</v>
      </c>
      <c r="J560" s="11">
        <v>257194.89</v>
      </c>
      <c r="K560" s="11">
        <v>257194.89</v>
      </c>
      <c r="L560" s="11">
        <v>0</v>
      </c>
      <c r="M560" s="11">
        <v>0</v>
      </c>
      <c r="N560" s="11">
        <v>0</v>
      </c>
      <c r="O560" s="11">
        <v>0</v>
      </c>
      <c r="P560" s="11">
        <v>0</v>
      </c>
      <c r="Q560" s="11">
        <v>0</v>
      </c>
      <c r="R560" s="11">
        <v>0</v>
      </c>
      <c r="S560" s="11">
        <v>0</v>
      </c>
      <c r="T560" s="11">
        <v>0</v>
      </c>
      <c r="U560" s="11">
        <v>2454.652009121246</v>
      </c>
      <c r="V560" s="11">
        <v>0</v>
      </c>
      <c r="W560" s="11">
        <v>0</v>
      </c>
      <c r="X560" s="11">
        <v>0</v>
      </c>
      <c r="Y560" s="11">
        <v>940.32053887875429</v>
      </c>
      <c r="Z560" s="11">
        <v>1233.8153263079998</v>
      </c>
      <c r="AA560" s="9" t="s">
        <v>6</v>
      </c>
      <c r="AB560" s="9" t="s">
        <v>96</v>
      </c>
      <c r="AC560" s="9" t="s">
        <v>96</v>
      </c>
      <c r="AD560" s="9" t="s">
        <v>192</v>
      </c>
      <c r="AE560" s="9" t="s">
        <v>280</v>
      </c>
      <c r="AF560" s="9" t="s">
        <v>6</v>
      </c>
      <c r="AG560" s="9" t="s">
        <v>96</v>
      </c>
      <c r="AH560" s="9" t="s">
        <v>96</v>
      </c>
      <c r="AI560" s="9" t="s">
        <v>192</v>
      </c>
      <c r="AJ560" s="9" t="s">
        <v>141</v>
      </c>
      <c r="AK560" s="12">
        <v>2.3575048172069828E-2</v>
      </c>
      <c r="AL560" s="12">
        <v>0</v>
      </c>
      <c r="AM560" s="12">
        <v>0</v>
      </c>
      <c r="AN560" s="12">
        <v>0</v>
      </c>
      <c r="AO560" s="12">
        <v>3.0157709465047301E-3</v>
      </c>
      <c r="AP560" s="12">
        <v>0.125</v>
      </c>
      <c r="AQ560" s="12">
        <v>0</v>
      </c>
      <c r="AR560" s="12">
        <v>0</v>
      </c>
      <c r="AS560" s="12">
        <v>0</v>
      </c>
      <c r="AT560" s="12">
        <v>7.4999999999999997E-3</v>
      </c>
      <c r="AU560" s="11">
        <v>6063.381921360201</v>
      </c>
      <c r="AV560" s="11">
        <v>0</v>
      </c>
      <c r="AW560" s="11">
        <v>0</v>
      </c>
      <c r="AX560" s="11">
        <v>0</v>
      </c>
      <c r="AY560" s="11">
        <v>775.64087685148002</v>
      </c>
      <c r="AZ560" s="11">
        <v>32149.361250000002</v>
      </c>
      <c r="BA560" s="11">
        <v>0</v>
      </c>
      <c r="BB560" s="11">
        <v>0</v>
      </c>
      <c r="BC560" s="11">
        <v>0</v>
      </c>
      <c r="BD560" s="11">
        <v>1928.961675</v>
      </c>
    </row>
    <row r="561" spans="1:56" x14ac:dyDescent="0.25">
      <c r="A561" s="9" t="s">
        <v>2</v>
      </c>
      <c r="B561" s="9" t="s">
        <v>57</v>
      </c>
      <c r="C561" s="9" t="s">
        <v>57</v>
      </c>
      <c r="D561" s="9" t="e">
        <f>IF(C561="United States",#REF!, "")</f>
        <v>#REF!</v>
      </c>
      <c r="E561" s="9" t="s">
        <v>104</v>
      </c>
      <c r="F561" s="9" t="s">
        <v>882</v>
      </c>
      <c r="G561" s="9" t="s">
        <v>205</v>
      </c>
      <c r="H561" s="10" t="s">
        <v>4</v>
      </c>
      <c r="I561" s="10" t="s">
        <v>1807</v>
      </c>
      <c r="J561" s="11">
        <v>27677.96</v>
      </c>
      <c r="K561" s="11">
        <v>27677.96</v>
      </c>
      <c r="L561" s="11">
        <v>0</v>
      </c>
      <c r="M561" s="11">
        <v>0</v>
      </c>
      <c r="N561" s="11">
        <v>0</v>
      </c>
      <c r="O561" s="11">
        <v>0</v>
      </c>
      <c r="P561" s="11">
        <v>0</v>
      </c>
      <c r="Q561" s="11">
        <v>0</v>
      </c>
      <c r="R561" s="11">
        <v>0</v>
      </c>
      <c r="S561" s="11">
        <v>0</v>
      </c>
      <c r="T561" s="11">
        <v>0</v>
      </c>
      <c r="U561" s="11">
        <v>551.74642166545379</v>
      </c>
      <c r="V561" s="11">
        <v>0</v>
      </c>
      <c r="W561" s="11">
        <v>0</v>
      </c>
      <c r="X561" s="11">
        <v>0</v>
      </c>
      <c r="Y561" s="11">
        <v>101.45343433454622</v>
      </c>
      <c r="Z561" s="11">
        <v>146.27691148160011</v>
      </c>
      <c r="AA561" s="9" t="s">
        <v>31</v>
      </c>
      <c r="AB561" s="9" t="s">
        <v>96</v>
      </c>
      <c r="AC561" s="9" t="s">
        <v>96</v>
      </c>
      <c r="AD561" s="9" t="s">
        <v>192</v>
      </c>
      <c r="AE561" s="9" t="s">
        <v>280</v>
      </c>
      <c r="AF561" s="9" t="s">
        <v>31</v>
      </c>
      <c r="AG561" s="9" t="s">
        <v>96</v>
      </c>
      <c r="AH561" s="9" t="s">
        <v>96</v>
      </c>
      <c r="AI561" s="9" t="s">
        <v>192</v>
      </c>
      <c r="AJ561" s="9" t="s">
        <v>141</v>
      </c>
      <c r="AK561" s="12">
        <v>4.9114683691812142E-2</v>
      </c>
      <c r="AL561" s="12">
        <v>0</v>
      </c>
      <c r="AM561" s="12">
        <v>0</v>
      </c>
      <c r="AN561" s="12">
        <v>0</v>
      </c>
      <c r="AO561" s="12">
        <v>3.0157709465047301E-3</v>
      </c>
      <c r="AP561" s="12">
        <v>7.4999999999999997E-2</v>
      </c>
      <c r="AQ561" s="12">
        <v>0</v>
      </c>
      <c r="AR561" s="12">
        <v>0</v>
      </c>
      <c r="AS561" s="12">
        <v>0</v>
      </c>
      <c r="AT561" s="12">
        <v>7.4999999999999997E-3</v>
      </c>
      <c r="AU561" s="11">
        <v>1359.3942506346286</v>
      </c>
      <c r="AV561" s="11">
        <v>0</v>
      </c>
      <c r="AW561" s="11">
        <v>0</v>
      </c>
      <c r="AX561" s="11">
        <v>0</v>
      </c>
      <c r="AY561" s="11">
        <v>83.470387626520065</v>
      </c>
      <c r="AZ561" s="11">
        <v>2075.8469999999998</v>
      </c>
      <c r="BA561" s="11">
        <v>0</v>
      </c>
      <c r="BB561" s="11">
        <v>0</v>
      </c>
      <c r="BC561" s="11">
        <v>0</v>
      </c>
      <c r="BD561" s="11">
        <v>207.5847</v>
      </c>
    </row>
    <row r="562" spans="1:56" x14ac:dyDescent="0.25">
      <c r="A562" s="9" t="s">
        <v>2</v>
      </c>
      <c r="B562" s="9" t="s">
        <v>57</v>
      </c>
      <c r="C562" s="9" t="s">
        <v>57</v>
      </c>
      <c r="D562" s="9" t="e">
        <f>IF(C562="United States",#REF!, "")</f>
        <v>#REF!</v>
      </c>
      <c r="E562" s="9" t="s">
        <v>82</v>
      </c>
      <c r="F562" s="9" t="s">
        <v>1548</v>
      </c>
      <c r="G562" s="9" t="s">
        <v>205</v>
      </c>
      <c r="H562" s="10" t="s">
        <v>4</v>
      </c>
      <c r="I562" s="10" t="s">
        <v>1807</v>
      </c>
      <c r="J562" s="11">
        <v>408509.57343999995</v>
      </c>
      <c r="K562" s="11">
        <v>408509.57343999995</v>
      </c>
      <c r="L562" s="11">
        <v>0</v>
      </c>
      <c r="M562" s="11">
        <v>0</v>
      </c>
      <c r="N562" s="11">
        <v>0</v>
      </c>
      <c r="O562" s="11">
        <v>0</v>
      </c>
      <c r="P562" s="11">
        <v>0</v>
      </c>
      <c r="Q562" s="11">
        <v>0</v>
      </c>
      <c r="R562" s="11">
        <v>0</v>
      </c>
      <c r="S562" s="11">
        <v>0</v>
      </c>
      <c r="T562" s="11">
        <v>0</v>
      </c>
      <c r="U562" s="11">
        <v>3898.7899222638466</v>
      </c>
      <c r="V562" s="11">
        <v>0</v>
      </c>
      <c r="W562" s="11">
        <v>0</v>
      </c>
      <c r="X562" s="11">
        <v>0</v>
      </c>
      <c r="Y562" s="11">
        <v>1493.536447144151</v>
      </c>
      <c r="Z562" s="11">
        <v>1959.702125706368</v>
      </c>
      <c r="AA562" s="9" t="s">
        <v>6</v>
      </c>
      <c r="AB562" s="9" t="s">
        <v>96</v>
      </c>
      <c r="AC562" s="9" t="s">
        <v>96</v>
      </c>
      <c r="AD562" s="9" t="s">
        <v>192</v>
      </c>
      <c r="AE562" s="9" t="s">
        <v>280</v>
      </c>
      <c r="AF562" s="9" t="s">
        <v>6</v>
      </c>
      <c r="AG562" s="9" t="s">
        <v>96</v>
      </c>
      <c r="AH562" s="9" t="s">
        <v>96</v>
      </c>
      <c r="AI562" s="9" t="s">
        <v>192</v>
      </c>
      <c r="AJ562" s="9" t="s">
        <v>141</v>
      </c>
      <c r="AK562" s="12">
        <v>2.3575048172069828E-2</v>
      </c>
      <c r="AL562" s="12">
        <v>0</v>
      </c>
      <c r="AM562" s="12">
        <v>0</v>
      </c>
      <c r="AN562" s="12">
        <v>0</v>
      </c>
      <c r="AO562" s="12">
        <v>3.0157709465047301E-3</v>
      </c>
      <c r="AP562" s="12">
        <v>0.125</v>
      </c>
      <c r="AQ562" s="12">
        <v>0</v>
      </c>
      <c r="AR562" s="12">
        <v>0</v>
      </c>
      <c r="AS562" s="12">
        <v>0</v>
      </c>
      <c r="AT562" s="12">
        <v>7.4999999999999997E-3</v>
      </c>
      <c r="AU562" s="11">
        <v>9630.6328725996955</v>
      </c>
      <c r="AV562" s="11">
        <v>0</v>
      </c>
      <c r="AW562" s="11">
        <v>0</v>
      </c>
      <c r="AX562" s="11">
        <v>0</v>
      </c>
      <c r="AY562" s="11">
        <v>1231.9713029493921</v>
      </c>
      <c r="AZ562" s="11">
        <v>51063.696679999994</v>
      </c>
      <c r="BA562" s="11">
        <v>0</v>
      </c>
      <c r="BB562" s="11">
        <v>0</v>
      </c>
      <c r="BC562" s="11">
        <v>0</v>
      </c>
      <c r="BD562" s="11">
        <v>3063.8218007999994</v>
      </c>
    </row>
    <row r="563" spans="1:56" x14ac:dyDescent="0.25">
      <c r="A563" s="9" t="s">
        <v>2</v>
      </c>
      <c r="B563" s="9" t="s">
        <v>57</v>
      </c>
      <c r="C563" s="9" t="s">
        <v>57</v>
      </c>
      <c r="D563" s="9" t="e">
        <f>IF(C563="United States",#REF!, "")</f>
        <v>#REF!</v>
      </c>
      <c r="E563" s="9" t="s">
        <v>82</v>
      </c>
      <c r="F563" s="9" t="s">
        <v>1102</v>
      </c>
      <c r="G563" s="9" t="s">
        <v>230</v>
      </c>
      <c r="H563" s="10" t="s">
        <v>4</v>
      </c>
      <c r="I563" s="10" t="s">
        <v>1783</v>
      </c>
      <c r="J563" s="11">
        <v>827078.17840000009</v>
      </c>
      <c r="K563" s="11">
        <v>827078.17840000009</v>
      </c>
      <c r="L563" s="11">
        <v>0</v>
      </c>
      <c r="M563" s="11">
        <v>0</v>
      </c>
      <c r="N563" s="11">
        <v>1</v>
      </c>
      <c r="O563" s="11">
        <v>1</v>
      </c>
      <c r="P563" s="11">
        <v>1</v>
      </c>
      <c r="Q563" s="11">
        <v>0</v>
      </c>
      <c r="R563" s="11">
        <v>0</v>
      </c>
      <c r="S563" s="11">
        <v>0</v>
      </c>
      <c r="T563" s="11">
        <v>0</v>
      </c>
      <c r="U563" s="11">
        <v>7893.5826147630687</v>
      </c>
      <c r="V563" s="11">
        <v>0</v>
      </c>
      <c r="W563" s="11">
        <v>0</v>
      </c>
      <c r="X563" s="11">
        <v>0</v>
      </c>
      <c r="Y563" s="11">
        <v>3023.8493401169303</v>
      </c>
      <c r="Z563" s="11">
        <v>3967.6594374204815</v>
      </c>
      <c r="AA563" s="9" t="s">
        <v>6</v>
      </c>
      <c r="AB563" s="9" t="s">
        <v>96</v>
      </c>
      <c r="AC563" s="9" t="s">
        <v>96</v>
      </c>
      <c r="AD563" s="9" t="s">
        <v>192</v>
      </c>
      <c r="AE563" s="9" t="s">
        <v>280</v>
      </c>
      <c r="AF563" s="9" t="s">
        <v>6</v>
      </c>
      <c r="AG563" s="9" t="s">
        <v>96</v>
      </c>
      <c r="AH563" s="9" t="s">
        <v>96</v>
      </c>
      <c r="AI563" s="9" t="s">
        <v>192</v>
      </c>
      <c r="AJ563" s="9" t="s">
        <v>141</v>
      </c>
      <c r="AK563" s="12">
        <v>2.3575048172069828E-2</v>
      </c>
      <c r="AL563" s="12">
        <v>0</v>
      </c>
      <c r="AM563" s="12">
        <v>0</v>
      </c>
      <c r="AN563" s="12">
        <v>0</v>
      </c>
      <c r="AO563" s="12">
        <v>3.0157709465047301E-3</v>
      </c>
      <c r="AP563" s="12">
        <v>0.125</v>
      </c>
      <c r="AQ563" s="12">
        <v>0</v>
      </c>
      <c r="AR563" s="12">
        <v>0</v>
      </c>
      <c r="AS563" s="12">
        <v>0</v>
      </c>
      <c r="AT563" s="12">
        <v>7.4999999999999997E-3</v>
      </c>
      <c r="AU563" s="11">
        <v>19498.407897847766</v>
      </c>
      <c r="AV563" s="11">
        <v>0</v>
      </c>
      <c r="AW563" s="11">
        <v>0</v>
      </c>
      <c r="AX563" s="11">
        <v>0</v>
      </c>
      <c r="AY563" s="11">
        <v>2494.2783409067765</v>
      </c>
      <c r="AZ563" s="11">
        <v>103384.77230000001</v>
      </c>
      <c r="BA563" s="11">
        <v>0</v>
      </c>
      <c r="BB563" s="11">
        <v>0</v>
      </c>
      <c r="BC563" s="11">
        <v>0</v>
      </c>
      <c r="BD563" s="11">
        <v>6203.0863380000001</v>
      </c>
    </row>
    <row r="564" spans="1:56" x14ac:dyDescent="0.25">
      <c r="A564" s="9" t="s">
        <v>2</v>
      </c>
      <c r="B564" s="9" t="s">
        <v>57</v>
      </c>
      <c r="C564" s="9" t="s">
        <v>57</v>
      </c>
      <c r="D564" s="9" t="e">
        <f>IF(C564="United States",#REF!, "")</f>
        <v>#REF!</v>
      </c>
      <c r="E564" s="9" t="s">
        <v>115</v>
      </c>
      <c r="F564" s="9" t="s">
        <v>1290</v>
      </c>
      <c r="G564" s="9" t="s">
        <v>273</v>
      </c>
      <c r="H564" s="10" t="s">
        <v>4</v>
      </c>
      <c r="I564" s="10" t="s">
        <v>1807</v>
      </c>
      <c r="J564" s="11">
        <v>289526.07932259998</v>
      </c>
      <c r="K564" s="11">
        <v>289526.07932259998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11">
        <v>0</v>
      </c>
      <c r="U564" s="11">
        <v>2763.2188660599641</v>
      </c>
      <c r="V564" s="11">
        <v>0</v>
      </c>
      <c r="W564" s="11">
        <v>0</v>
      </c>
      <c r="X564" s="11">
        <v>0</v>
      </c>
      <c r="Y564" s="11">
        <v>1058.5253809983556</v>
      </c>
      <c r="Z564" s="11">
        <v>1388.914507726377</v>
      </c>
      <c r="AA564" s="9" t="s">
        <v>6</v>
      </c>
      <c r="AB564" s="9" t="s">
        <v>96</v>
      </c>
      <c r="AC564" s="9" t="s">
        <v>96</v>
      </c>
      <c r="AD564" s="9" t="s">
        <v>192</v>
      </c>
      <c r="AE564" s="9" t="s">
        <v>280</v>
      </c>
      <c r="AF564" s="9" t="s">
        <v>6</v>
      </c>
      <c r="AG564" s="9" t="s">
        <v>96</v>
      </c>
      <c r="AH564" s="9" t="s">
        <v>96</v>
      </c>
      <c r="AI564" s="9" t="s">
        <v>192</v>
      </c>
      <c r="AJ564" s="9" t="s">
        <v>141</v>
      </c>
      <c r="AK564" s="12">
        <v>2.3575048172069828E-2</v>
      </c>
      <c r="AL564" s="12">
        <v>0</v>
      </c>
      <c r="AM564" s="12">
        <v>0</v>
      </c>
      <c r="AN564" s="12">
        <v>0</v>
      </c>
      <c r="AO564" s="12">
        <v>3.0157709465047301E-3</v>
      </c>
      <c r="AP564" s="12">
        <v>0.125</v>
      </c>
      <c r="AQ564" s="12">
        <v>0</v>
      </c>
      <c r="AR564" s="12">
        <v>0</v>
      </c>
      <c r="AS564" s="12">
        <v>0</v>
      </c>
      <c r="AT564" s="12">
        <v>7.4999999999999997E-3</v>
      </c>
      <c r="AU564" s="11">
        <v>6825.5912671008045</v>
      </c>
      <c r="AV564" s="11">
        <v>0</v>
      </c>
      <c r="AW564" s="11">
        <v>0</v>
      </c>
      <c r="AX564" s="11">
        <v>0</v>
      </c>
      <c r="AY564" s="11">
        <v>873.1443382765209</v>
      </c>
      <c r="AZ564" s="11">
        <v>36190.759915324998</v>
      </c>
      <c r="BA564" s="11">
        <v>0</v>
      </c>
      <c r="BB564" s="11">
        <v>0</v>
      </c>
      <c r="BC564" s="11">
        <v>0</v>
      </c>
      <c r="BD564" s="11">
        <v>2171.4455949194999</v>
      </c>
    </row>
    <row r="565" spans="1:56" x14ac:dyDescent="0.25">
      <c r="A565" s="9" t="s">
        <v>2</v>
      </c>
      <c r="B565" s="9" t="s">
        <v>57</v>
      </c>
      <c r="C565" s="9" t="s">
        <v>57</v>
      </c>
      <c r="D565" s="9" t="e">
        <f>IF(C565="United States",#REF!, "")</f>
        <v>#REF!</v>
      </c>
      <c r="E565" s="9" t="s">
        <v>115</v>
      </c>
      <c r="F565" s="9" t="s">
        <v>1444</v>
      </c>
      <c r="G565" s="9" t="s">
        <v>284</v>
      </c>
      <c r="H565" s="10" t="s">
        <v>4</v>
      </c>
      <c r="I565" s="10" t="s">
        <v>1783</v>
      </c>
      <c r="J565" s="11">
        <v>195409.78000815999</v>
      </c>
      <c r="K565" s="11">
        <v>195409.78000816001</v>
      </c>
      <c r="L565" s="11">
        <v>0</v>
      </c>
      <c r="M565" s="11">
        <v>0</v>
      </c>
      <c r="N565" s="11">
        <v>0</v>
      </c>
      <c r="O565" s="11">
        <v>0</v>
      </c>
      <c r="P565" s="11">
        <v>0</v>
      </c>
      <c r="Q565" s="11">
        <v>0</v>
      </c>
      <c r="R565" s="11">
        <v>0</v>
      </c>
      <c r="S565" s="11">
        <v>0</v>
      </c>
      <c r="T565" s="11">
        <v>0</v>
      </c>
      <c r="U565" s="11">
        <v>1864.9787680422833</v>
      </c>
      <c r="V565" s="11">
        <v>0</v>
      </c>
      <c r="W565" s="11">
        <v>0</v>
      </c>
      <c r="X565" s="11">
        <v>0</v>
      </c>
      <c r="Y565" s="11">
        <v>714.43032806542863</v>
      </c>
      <c r="Z565" s="11">
        <v>937.41979665514555</v>
      </c>
      <c r="AA565" s="9" t="s">
        <v>6</v>
      </c>
      <c r="AB565" s="9" t="s">
        <v>96</v>
      </c>
      <c r="AC565" s="9" t="s">
        <v>96</v>
      </c>
      <c r="AD565" s="9" t="s">
        <v>192</v>
      </c>
      <c r="AE565" s="9" t="s">
        <v>280</v>
      </c>
      <c r="AF565" s="9" t="s">
        <v>6</v>
      </c>
      <c r="AG565" s="9" t="s">
        <v>96</v>
      </c>
      <c r="AH565" s="9" t="s">
        <v>96</v>
      </c>
      <c r="AI565" s="9" t="s">
        <v>192</v>
      </c>
      <c r="AJ565" s="9" t="s">
        <v>141</v>
      </c>
      <c r="AK565" s="12">
        <v>2.3575048172069828E-2</v>
      </c>
      <c r="AL565" s="12">
        <v>0</v>
      </c>
      <c r="AM565" s="12">
        <v>0</v>
      </c>
      <c r="AN565" s="12">
        <v>0</v>
      </c>
      <c r="AO565" s="12">
        <v>3.0157709465047301E-3</v>
      </c>
      <c r="AP565" s="12">
        <v>0.125</v>
      </c>
      <c r="AQ565" s="12">
        <v>0</v>
      </c>
      <c r="AR565" s="12">
        <v>0</v>
      </c>
      <c r="AS565" s="12">
        <v>0</v>
      </c>
      <c r="AT565" s="12">
        <v>7.4999999999999997E-3</v>
      </c>
      <c r="AU565" s="11">
        <v>4606.7949769859397</v>
      </c>
      <c r="AV565" s="11">
        <v>0</v>
      </c>
      <c r="AW565" s="11">
        <v>0</v>
      </c>
      <c r="AX565" s="11">
        <v>0</v>
      </c>
      <c r="AY565" s="11">
        <v>589.31113721148972</v>
      </c>
      <c r="AZ565" s="11">
        <v>24426.222501019998</v>
      </c>
      <c r="BA565" s="11">
        <v>0</v>
      </c>
      <c r="BB565" s="11">
        <v>0</v>
      </c>
      <c r="BC565" s="11">
        <v>0</v>
      </c>
      <c r="BD565" s="11">
        <v>1465.5733500611998</v>
      </c>
    </row>
    <row r="566" spans="1:56" x14ac:dyDescent="0.25">
      <c r="A566" s="9" t="s">
        <v>2</v>
      </c>
      <c r="B566" s="9" t="s">
        <v>57</v>
      </c>
      <c r="C566" s="9" t="s">
        <v>57</v>
      </c>
      <c r="D566" s="9" t="e">
        <f>IF(C566="United States",#REF!, "")</f>
        <v>#REF!</v>
      </c>
      <c r="E566" s="9" t="s">
        <v>115</v>
      </c>
      <c r="F566" s="9" t="s">
        <v>1442</v>
      </c>
      <c r="G566" s="9" t="s">
        <v>284</v>
      </c>
      <c r="H566" s="10" t="s">
        <v>4</v>
      </c>
      <c r="I566" s="10" t="s">
        <v>1807</v>
      </c>
      <c r="J566" s="11">
        <v>160519.9630744</v>
      </c>
      <c r="K566" s="11">
        <v>160519.9630744</v>
      </c>
      <c r="L566" s="11">
        <v>0</v>
      </c>
      <c r="M566" s="11">
        <v>1</v>
      </c>
      <c r="N566" s="11">
        <v>0</v>
      </c>
      <c r="O566" s="11">
        <v>0</v>
      </c>
      <c r="P566" s="11">
        <v>0</v>
      </c>
      <c r="Q566" s="11">
        <v>0</v>
      </c>
      <c r="R566" s="11">
        <v>0</v>
      </c>
      <c r="S566" s="11">
        <v>0</v>
      </c>
      <c r="T566" s="11">
        <v>0</v>
      </c>
      <c r="U566" s="11">
        <v>1531.9925285632389</v>
      </c>
      <c r="V566" s="11">
        <v>0</v>
      </c>
      <c r="W566" s="11">
        <v>0</v>
      </c>
      <c r="X566" s="11">
        <v>0</v>
      </c>
      <c r="Y566" s="11">
        <v>586.87098401884077</v>
      </c>
      <c r="Z566" s="11">
        <v>770.04636686051208</v>
      </c>
      <c r="AA566" s="9" t="s">
        <v>6</v>
      </c>
      <c r="AB566" s="9" t="s">
        <v>96</v>
      </c>
      <c r="AC566" s="9" t="s">
        <v>96</v>
      </c>
      <c r="AD566" s="9" t="s">
        <v>192</v>
      </c>
      <c r="AE566" s="9" t="s">
        <v>280</v>
      </c>
      <c r="AF566" s="9" t="s">
        <v>6</v>
      </c>
      <c r="AG566" s="9" t="s">
        <v>96</v>
      </c>
      <c r="AH566" s="9" t="s">
        <v>96</v>
      </c>
      <c r="AI566" s="9" t="s">
        <v>192</v>
      </c>
      <c r="AJ566" s="9" t="s">
        <v>141</v>
      </c>
      <c r="AK566" s="12">
        <v>2.3575048172069828E-2</v>
      </c>
      <c r="AL566" s="12">
        <v>0</v>
      </c>
      <c r="AM566" s="12">
        <v>0</v>
      </c>
      <c r="AN566" s="12">
        <v>0</v>
      </c>
      <c r="AO566" s="12">
        <v>3.0157709465047301E-3</v>
      </c>
      <c r="AP566" s="12">
        <v>0.125</v>
      </c>
      <c r="AQ566" s="12">
        <v>0</v>
      </c>
      <c r="AR566" s="12">
        <v>0</v>
      </c>
      <c r="AS566" s="12">
        <v>0</v>
      </c>
      <c r="AT566" s="12">
        <v>7.4999999999999997E-3</v>
      </c>
      <c r="AU566" s="11">
        <v>3784.26586205785</v>
      </c>
      <c r="AV566" s="11">
        <v>0</v>
      </c>
      <c r="AW566" s="11">
        <v>0</v>
      </c>
      <c r="AX566" s="11">
        <v>0</v>
      </c>
      <c r="AY566" s="11">
        <v>484.09144097378766</v>
      </c>
      <c r="AZ566" s="11">
        <v>20064.9953843</v>
      </c>
      <c r="BA566" s="11">
        <v>0</v>
      </c>
      <c r="BB566" s="11">
        <v>0</v>
      </c>
      <c r="BC566" s="11">
        <v>0</v>
      </c>
      <c r="BD566" s="11">
        <v>1203.8997230580001</v>
      </c>
    </row>
    <row r="567" spans="1:56" x14ac:dyDescent="0.25">
      <c r="A567" s="9" t="s">
        <v>2</v>
      </c>
      <c r="B567" s="9" t="s">
        <v>57</v>
      </c>
      <c r="C567" s="9" t="s">
        <v>57</v>
      </c>
      <c r="D567" s="9" t="e">
        <f>IF(C567="United States",#REF!, "")</f>
        <v>#REF!</v>
      </c>
      <c r="E567" s="9" t="s">
        <v>115</v>
      </c>
      <c r="F567" s="9" t="s">
        <v>1414</v>
      </c>
      <c r="G567" s="9" t="s">
        <v>284</v>
      </c>
      <c r="H567" s="10" t="s">
        <v>4</v>
      </c>
      <c r="I567" s="10" t="s">
        <v>1807</v>
      </c>
      <c r="J567" s="11">
        <v>144703.2898651</v>
      </c>
      <c r="K567" s="11">
        <v>144703.2898651</v>
      </c>
      <c r="L567" s="11">
        <v>0</v>
      </c>
      <c r="M567" s="11">
        <v>0</v>
      </c>
      <c r="N567" s="11">
        <v>0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11">
        <v>0</v>
      </c>
      <c r="U567" s="11">
        <v>1381.0391846969496</v>
      </c>
      <c r="V567" s="11">
        <v>0</v>
      </c>
      <c r="W567" s="11">
        <v>0</v>
      </c>
      <c r="X567" s="11">
        <v>0</v>
      </c>
      <c r="Y567" s="11">
        <v>529.04424152237004</v>
      </c>
      <c r="Z567" s="11">
        <v>694.17062214085763</v>
      </c>
      <c r="AA567" s="9" t="s">
        <v>6</v>
      </c>
      <c r="AB567" s="9" t="s">
        <v>96</v>
      </c>
      <c r="AC567" s="9" t="s">
        <v>96</v>
      </c>
      <c r="AD567" s="9" t="s">
        <v>192</v>
      </c>
      <c r="AE567" s="9" t="s">
        <v>280</v>
      </c>
      <c r="AF567" s="9" t="s">
        <v>6</v>
      </c>
      <c r="AG567" s="9" t="s">
        <v>96</v>
      </c>
      <c r="AH567" s="9" t="s">
        <v>96</v>
      </c>
      <c r="AI567" s="9" t="s">
        <v>192</v>
      </c>
      <c r="AJ567" s="9" t="s">
        <v>141</v>
      </c>
      <c r="AK567" s="12">
        <v>2.3575048172069828E-2</v>
      </c>
      <c r="AL567" s="12">
        <v>0</v>
      </c>
      <c r="AM567" s="12">
        <v>0</v>
      </c>
      <c r="AN567" s="12">
        <v>0</v>
      </c>
      <c r="AO567" s="12">
        <v>3.0157709465047301E-3</v>
      </c>
      <c r="AP567" s="12">
        <v>0.125</v>
      </c>
      <c r="AQ567" s="12">
        <v>0</v>
      </c>
      <c r="AR567" s="12">
        <v>0</v>
      </c>
      <c r="AS567" s="12">
        <v>0</v>
      </c>
      <c r="AT567" s="12">
        <v>7.4999999999999997E-3</v>
      </c>
      <c r="AU567" s="11">
        <v>3411.3870292267161</v>
      </c>
      <c r="AV567" s="11">
        <v>0</v>
      </c>
      <c r="AW567" s="11">
        <v>0</v>
      </c>
      <c r="AX567" s="11">
        <v>0</v>
      </c>
      <c r="AY567" s="11">
        <v>436.39197743882096</v>
      </c>
      <c r="AZ567" s="11">
        <v>18087.9112331375</v>
      </c>
      <c r="BA567" s="11">
        <v>0</v>
      </c>
      <c r="BB567" s="11">
        <v>0</v>
      </c>
      <c r="BC567" s="11">
        <v>0</v>
      </c>
      <c r="BD567" s="11">
        <v>1085.27467398825</v>
      </c>
    </row>
    <row r="568" spans="1:56" x14ac:dyDescent="0.25">
      <c r="A568" s="9" t="s">
        <v>9</v>
      </c>
      <c r="B568" s="9" t="s">
        <v>57</v>
      </c>
      <c r="C568" s="9" t="s">
        <v>57</v>
      </c>
      <c r="D568" s="9" t="e">
        <f>IF(C568="United States",#REF!, "")</f>
        <v>#REF!</v>
      </c>
      <c r="E568" s="9" t="s">
        <v>98</v>
      </c>
      <c r="F568" s="9" t="s">
        <v>332</v>
      </c>
      <c r="G568" s="9" t="s">
        <v>153</v>
      </c>
      <c r="H568" s="10" t="s">
        <v>4</v>
      </c>
      <c r="I568" s="10" t="s">
        <v>1783</v>
      </c>
      <c r="J568" s="11">
        <v>82770.05</v>
      </c>
      <c r="K568" s="11">
        <v>82770.05</v>
      </c>
      <c r="L568" s="11">
        <v>0</v>
      </c>
      <c r="M568" s="11">
        <v>0</v>
      </c>
      <c r="N568" s="11">
        <v>0</v>
      </c>
      <c r="O568" s="11">
        <v>0</v>
      </c>
      <c r="P568" s="11">
        <v>0</v>
      </c>
      <c r="Q568" s="11">
        <v>0</v>
      </c>
      <c r="R568" s="11">
        <v>0</v>
      </c>
      <c r="S568" s="11">
        <v>0</v>
      </c>
      <c r="T568" s="11">
        <v>0</v>
      </c>
      <c r="U568" s="11">
        <v>2510.1527099087916</v>
      </c>
      <c r="V568" s="11">
        <v>0</v>
      </c>
      <c r="W568" s="11">
        <v>0</v>
      </c>
      <c r="X568" s="11">
        <v>0</v>
      </c>
      <c r="Y568" s="11">
        <v>461.55915675122873</v>
      </c>
      <c r="Z568" s="11">
        <v>665.48213333998001</v>
      </c>
      <c r="AA568" s="9" t="s">
        <v>31</v>
      </c>
      <c r="AB568" s="9" t="s">
        <v>96</v>
      </c>
      <c r="AC568" s="9" t="s">
        <v>96</v>
      </c>
      <c r="AD568" s="9" t="s">
        <v>192</v>
      </c>
      <c r="AE568" s="9" t="s">
        <v>280</v>
      </c>
      <c r="AF568" s="9" t="s">
        <v>31</v>
      </c>
      <c r="AG568" s="9" t="s">
        <v>96</v>
      </c>
      <c r="AH568" s="9" t="s">
        <v>96</v>
      </c>
      <c r="AI568" s="9" t="s">
        <v>192</v>
      </c>
      <c r="AJ568" s="9" t="s">
        <v>141</v>
      </c>
      <c r="AK568" s="12">
        <v>9.8229367383624283E-2</v>
      </c>
      <c r="AL568" s="12">
        <v>0</v>
      </c>
      <c r="AM568" s="12">
        <v>0</v>
      </c>
      <c r="AN568" s="12">
        <v>0</v>
      </c>
      <c r="AO568" s="12">
        <v>3.0157709465047301E-3</v>
      </c>
      <c r="AP568" s="12">
        <v>7.4999999999999997E-2</v>
      </c>
      <c r="AQ568" s="12">
        <v>0</v>
      </c>
      <c r="AR568" s="12">
        <v>0</v>
      </c>
      <c r="AS568" s="12">
        <v>0</v>
      </c>
      <c r="AT568" s="12">
        <v>7.4999999999999997E-3</v>
      </c>
      <c r="AU568" s="11">
        <v>8130.4496498109511</v>
      </c>
      <c r="AV568" s="11">
        <v>0</v>
      </c>
      <c r="AW568" s="11">
        <v>0</v>
      </c>
      <c r="AX568" s="11">
        <v>0</v>
      </c>
      <c r="AY568" s="11">
        <v>249.61551203074384</v>
      </c>
      <c r="AZ568" s="11">
        <v>6207.7537499999999</v>
      </c>
      <c r="BA568" s="11">
        <v>0</v>
      </c>
      <c r="BB568" s="11">
        <v>0</v>
      </c>
      <c r="BC568" s="11">
        <v>0</v>
      </c>
      <c r="BD568" s="11">
        <v>620.77537500000005</v>
      </c>
    </row>
    <row r="569" spans="1:56" x14ac:dyDescent="0.25">
      <c r="A569" s="9" t="s">
        <v>2</v>
      </c>
      <c r="B569" s="9" t="s">
        <v>57</v>
      </c>
      <c r="C569" s="9" t="s">
        <v>57</v>
      </c>
      <c r="D569" s="9" t="e">
        <f>IF(C569="United States",#REF!, "")</f>
        <v>#REF!</v>
      </c>
      <c r="E569" s="9" t="s">
        <v>82</v>
      </c>
      <c r="F569" s="9" t="s">
        <v>1172</v>
      </c>
      <c r="G569" s="9" t="s">
        <v>269</v>
      </c>
      <c r="H569" s="10" t="s">
        <v>4</v>
      </c>
      <c r="I569" s="10" t="s">
        <v>1783</v>
      </c>
      <c r="J569" s="11">
        <v>1152440.54232</v>
      </c>
      <c r="K569" s="11">
        <v>1152440.54232</v>
      </c>
      <c r="L569" s="11">
        <v>0</v>
      </c>
      <c r="M569" s="11">
        <v>0</v>
      </c>
      <c r="N569" s="11">
        <v>0</v>
      </c>
      <c r="O569" s="11">
        <v>0</v>
      </c>
      <c r="P569" s="11">
        <v>0</v>
      </c>
      <c r="Q569" s="11">
        <v>0</v>
      </c>
      <c r="R569" s="11">
        <v>0</v>
      </c>
      <c r="S569" s="11">
        <v>0</v>
      </c>
      <c r="T569" s="11">
        <v>0</v>
      </c>
      <c r="U569" s="11">
        <v>10998.82074872703</v>
      </c>
      <c r="V569" s="11">
        <v>0</v>
      </c>
      <c r="W569" s="11">
        <v>0</v>
      </c>
      <c r="X569" s="11">
        <v>0</v>
      </c>
      <c r="Y569" s="11">
        <v>4213.3944098969696</v>
      </c>
      <c r="Z569" s="11">
        <v>5528.4877696175026</v>
      </c>
      <c r="AA569" s="9" t="s">
        <v>6</v>
      </c>
      <c r="AB569" s="9" t="s">
        <v>96</v>
      </c>
      <c r="AC569" s="9" t="s">
        <v>96</v>
      </c>
      <c r="AD569" s="9" t="s">
        <v>192</v>
      </c>
      <c r="AE569" s="9" t="s">
        <v>280</v>
      </c>
      <c r="AF569" s="9" t="s">
        <v>6</v>
      </c>
      <c r="AG569" s="9" t="s">
        <v>96</v>
      </c>
      <c r="AH569" s="9" t="s">
        <v>96</v>
      </c>
      <c r="AI569" s="9" t="s">
        <v>192</v>
      </c>
      <c r="AJ569" s="9" t="s">
        <v>141</v>
      </c>
      <c r="AK569" s="12">
        <v>2.3575048172069828E-2</v>
      </c>
      <c r="AL569" s="12">
        <v>0</v>
      </c>
      <c r="AM569" s="12">
        <v>0</v>
      </c>
      <c r="AN569" s="12">
        <v>0</v>
      </c>
      <c r="AO569" s="12">
        <v>3.0157709465047301E-3</v>
      </c>
      <c r="AP569" s="12">
        <v>0.125</v>
      </c>
      <c r="AQ569" s="12">
        <v>0</v>
      </c>
      <c r="AR569" s="12">
        <v>0</v>
      </c>
      <c r="AS569" s="12">
        <v>0</v>
      </c>
      <c r="AT569" s="12">
        <v>7.4999999999999997E-3</v>
      </c>
      <c r="AU569" s="11">
        <v>27168.841300640277</v>
      </c>
      <c r="AV569" s="11">
        <v>0</v>
      </c>
      <c r="AW569" s="11">
        <v>0</v>
      </c>
      <c r="AX569" s="11">
        <v>0</v>
      </c>
      <c r="AY569" s="11">
        <v>3475.4967051028111</v>
      </c>
      <c r="AZ569" s="11">
        <v>144055.06779</v>
      </c>
      <c r="BA569" s="11">
        <v>0</v>
      </c>
      <c r="BB569" s="11">
        <v>0</v>
      </c>
      <c r="BC569" s="11">
        <v>0</v>
      </c>
      <c r="BD569" s="11">
        <v>8643.3040674000003</v>
      </c>
    </row>
    <row r="570" spans="1:56" x14ac:dyDescent="0.25">
      <c r="A570" s="9" t="s">
        <v>2</v>
      </c>
      <c r="B570" s="9" t="s">
        <v>57</v>
      </c>
      <c r="C570" s="9" t="s">
        <v>57</v>
      </c>
      <c r="D570" s="9" t="e">
        <f>IF(C570="United States",#REF!, "")</f>
        <v>#REF!</v>
      </c>
      <c r="E570" s="9" t="s">
        <v>115</v>
      </c>
      <c r="F570" s="9" t="s">
        <v>514</v>
      </c>
      <c r="G570" s="9" t="s">
        <v>163</v>
      </c>
      <c r="H570" s="10" t="s">
        <v>4</v>
      </c>
      <c r="I570" s="10" t="s">
        <v>1783</v>
      </c>
      <c r="J570" s="11">
        <v>169777.44097752613</v>
      </c>
      <c r="K570" s="11">
        <v>169777.44100000002</v>
      </c>
      <c r="L570" s="11">
        <v>0</v>
      </c>
      <c r="M570" s="11">
        <v>0</v>
      </c>
      <c r="N570" s="11">
        <v>0</v>
      </c>
      <c r="O570" s="11">
        <v>0</v>
      </c>
      <c r="P570" s="11">
        <v>0</v>
      </c>
      <c r="Q570" s="11">
        <v>0</v>
      </c>
      <c r="R570" s="11">
        <v>0</v>
      </c>
      <c r="S570" s="11">
        <v>0</v>
      </c>
      <c r="T570" s="11">
        <v>0</v>
      </c>
      <c r="U570" s="11">
        <v>1620.3453212235815</v>
      </c>
      <c r="V570" s="11">
        <v>0</v>
      </c>
      <c r="W570" s="11">
        <v>0</v>
      </c>
      <c r="X570" s="11">
        <v>0</v>
      </c>
      <c r="Y570" s="11">
        <v>620.71689997641818</v>
      </c>
      <c r="Z570" s="11">
        <v>814.45633996520019</v>
      </c>
      <c r="AA570" s="9" t="s">
        <v>6</v>
      </c>
      <c r="AB570" s="9" t="s">
        <v>96</v>
      </c>
      <c r="AC570" s="9" t="s">
        <v>96</v>
      </c>
      <c r="AD570" s="9" t="s">
        <v>192</v>
      </c>
      <c r="AE570" s="9" t="s">
        <v>280</v>
      </c>
      <c r="AF570" s="9" t="s">
        <v>6</v>
      </c>
      <c r="AG570" s="9" t="s">
        <v>96</v>
      </c>
      <c r="AH570" s="9" t="s">
        <v>96</v>
      </c>
      <c r="AI570" s="9" t="s">
        <v>192</v>
      </c>
      <c r="AJ570" s="9" t="s">
        <v>141</v>
      </c>
      <c r="AK570" s="12">
        <v>2.3575048172069828E-2</v>
      </c>
      <c r="AL570" s="12">
        <v>0</v>
      </c>
      <c r="AM570" s="12">
        <v>0</v>
      </c>
      <c r="AN570" s="12">
        <v>0</v>
      </c>
      <c r="AO570" s="12">
        <v>3.0157709465047301E-3</v>
      </c>
      <c r="AP570" s="12">
        <v>0.125</v>
      </c>
      <c r="AQ570" s="12">
        <v>0</v>
      </c>
      <c r="AR570" s="12">
        <v>0</v>
      </c>
      <c r="AS570" s="12">
        <v>0</v>
      </c>
      <c r="AT570" s="12">
        <v>7.4999999999999997E-3</v>
      </c>
      <c r="AU570" s="11">
        <v>4002.5113495759206</v>
      </c>
      <c r="AV570" s="11">
        <v>0</v>
      </c>
      <c r="AW570" s="11">
        <v>0</v>
      </c>
      <c r="AX570" s="11">
        <v>0</v>
      </c>
      <c r="AY570" s="11">
        <v>512.00987387194493</v>
      </c>
      <c r="AZ570" s="11">
        <v>21222.180122190766</v>
      </c>
      <c r="BA570" s="11">
        <v>0</v>
      </c>
      <c r="BB570" s="11">
        <v>0</v>
      </c>
      <c r="BC570" s="11">
        <v>0</v>
      </c>
      <c r="BD570" s="11">
        <v>1273.3308073314458</v>
      </c>
    </row>
    <row r="571" spans="1:56" x14ac:dyDescent="0.25">
      <c r="A571" s="9" t="s">
        <v>2</v>
      </c>
      <c r="B571" s="9" t="s">
        <v>57</v>
      </c>
      <c r="C571" s="9" t="s">
        <v>57</v>
      </c>
      <c r="D571" s="9" t="e">
        <f>IF(C571="United States",#REF!, "")</f>
        <v>#REF!</v>
      </c>
      <c r="E571" s="9" t="s">
        <v>82</v>
      </c>
      <c r="F571" s="9" t="s">
        <v>1618</v>
      </c>
      <c r="G571" s="9" t="s">
        <v>255</v>
      </c>
      <c r="H571" s="10" t="s">
        <v>4</v>
      </c>
      <c r="I571" s="10" t="s">
        <v>1783</v>
      </c>
      <c r="J571" s="11">
        <v>1827192.2245199999</v>
      </c>
      <c r="K571" s="11">
        <v>1827192.2245199999</v>
      </c>
      <c r="L571" s="11">
        <v>0</v>
      </c>
      <c r="M571" s="11">
        <v>4</v>
      </c>
      <c r="N571" s="11">
        <v>2</v>
      </c>
      <c r="O571" s="11">
        <v>1</v>
      </c>
      <c r="P571" s="11">
        <v>0</v>
      </c>
      <c r="Q571" s="11">
        <v>0</v>
      </c>
      <c r="R571" s="11">
        <v>0</v>
      </c>
      <c r="S571" s="11">
        <v>0</v>
      </c>
      <c r="T571" s="11">
        <v>0</v>
      </c>
      <c r="U571" s="11">
        <v>17438.608772393327</v>
      </c>
      <c r="V571" s="11">
        <v>0</v>
      </c>
      <c r="W571" s="11">
        <v>0</v>
      </c>
      <c r="X571" s="11">
        <v>0</v>
      </c>
      <c r="Y571" s="11">
        <v>6680.3285912706751</v>
      </c>
      <c r="Z571" s="11">
        <v>8765.4065394673453</v>
      </c>
      <c r="AA571" s="9" t="s">
        <v>6</v>
      </c>
      <c r="AB571" s="9" t="s">
        <v>96</v>
      </c>
      <c r="AC571" s="9" t="s">
        <v>96</v>
      </c>
      <c r="AD571" s="9" t="s">
        <v>192</v>
      </c>
      <c r="AE571" s="9" t="s">
        <v>280</v>
      </c>
      <c r="AF571" s="9" t="s">
        <v>13</v>
      </c>
      <c r="AG571" s="9" t="s">
        <v>96</v>
      </c>
      <c r="AH571" s="9" t="s">
        <v>96</v>
      </c>
      <c r="AI571" s="9" t="s">
        <v>192</v>
      </c>
      <c r="AJ571" s="9" t="s">
        <v>141</v>
      </c>
      <c r="AK571" s="12">
        <v>2.3575048172069828E-2</v>
      </c>
      <c r="AL571" s="12">
        <v>0</v>
      </c>
      <c r="AM571" s="12">
        <v>0</v>
      </c>
      <c r="AN571" s="12">
        <v>0</v>
      </c>
      <c r="AO571" s="12">
        <v>3.0157709465047301E-3</v>
      </c>
      <c r="AP571" s="12">
        <v>7.4999999999999997E-2</v>
      </c>
      <c r="AQ571" s="12">
        <v>0</v>
      </c>
      <c r="AR571" s="12">
        <v>0</v>
      </c>
      <c r="AS571" s="12">
        <v>0</v>
      </c>
      <c r="AT571" s="12">
        <v>7.4999999999999997E-3</v>
      </c>
      <c r="AU571" s="11">
        <v>43076.144712690431</v>
      </c>
      <c r="AV571" s="11">
        <v>0</v>
      </c>
      <c r="AW571" s="11">
        <v>0</v>
      </c>
      <c r="AX571" s="11">
        <v>0</v>
      </c>
      <c r="AY571" s="11">
        <v>5510.3932243867639</v>
      </c>
      <c r="AZ571" s="11">
        <v>137039.41683899998</v>
      </c>
      <c r="BA571" s="11">
        <v>0</v>
      </c>
      <c r="BB571" s="11">
        <v>0</v>
      </c>
      <c r="BC571" s="11">
        <v>0</v>
      </c>
      <c r="BD571" s="11">
        <v>13703.941683899999</v>
      </c>
    </row>
    <row r="572" spans="1:56" x14ac:dyDescent="0.25">
      <c r="A572" s="9" t="s">
        <v>2</v>
      </c>
      <c r="B572" s="9" t="s">
        <v>57</v>
      </c>
      <c r="C572" s="9" t="s">
        <v>57</v>
      </c>
      <c r="D572" s="9" t="e">
        <f>IF(C572="United States",#REF!, "")</f>
        <v>#REF!</v>
      </c>
      <c r="E572" s="9" t="s">
        <v>110</v>
      </c>
      <c r="F572" s="9" t="s">
        <v>1566</v>
      </c>
      <c r="G572" s="9" t="s">
        <v>265</v>
      </c>
      <c r="H572" s="10" t="s">
        <v>4</v>
      </c>
      <c r="I572" s="10" t="s">
        <v>1783</v>
      </c>
      <c r="J572" s="11">
        <v>99421.02</v>
      </c>
      <c r="K572" s="11">
        <v>99421.02</v>
      </c>
      <c r="L572" s="11">
        <v>0</v>
      </c>
      <c r="M572" s="11">
        <v>0</v>
      </c>
      <c r="N572" s="11">
        <v>0</v>
      </c>
      <c r="O572" s="11">
        <v>0</v>
      </c>
      <c r="P572" s="11">
        <v>0</v>
      </c>
      <c r="Q572" s="11">
        <v>0</v>
      </c>
      <c r="R572" s="11">
        <v>0</v>
      </c>
      <c r="S572" s="11">
        <v>0</v>
      </c>
      <c r="T572" s="11">
        <v>0</v>
      </c>
      <c r="U572" s="11">
        <v>948.86802180200254</v>
      </c>
      <c r="V572" s="11">
        <v>0</v>
      </c>
      <c r="W572" s="11">
        <v>0</v>
      </c>
      <c r="X572" s="11">
        <v>0</v>
      </c>
      <c r="Y572" s="11">
        <v>363.4894421979979</v>
      </c>
      <c r="Z572" s="11">
        <v>476.94251714399979</v>
      </c>
      <c r="AA572" s="9" t="s">
        <v>6</v>
      </c>
      <c r="AB572" s="9" t="s">
        <v>96</v>
      </c>
      <c r="AC572" s="9" t="s">
        <v>96</v>
      </c>
      <c r="AD572" s="9" t="s">
        <v>192</v>
      </c>
      <c r="AE572" s="9" t="s">
        <v>280</v>
      </c>
      <c r="AF572" s="9" t="s">
        <v>6</v>
      </c>
      <c r="AG572" s="9" t="s">
        <v>96</v>
      </c>
      <c r="AH572" s="9" t="s">
        <v>96</v>
      </c>
      <c r="AI572" s="9" t="s">
        <v>192</v>
      </c>
      <c r="AJ572" s="9" t="s">
        <v>141</v>
      </c>
      <c r="AK572" s="12">
        <v>2.3575048172069828E-2</v>
      </c>
      <c r="AL572" s="12">
        <v>0</v>
      </c>
      <c r="AM572" s="12">
        <v>0</v>
      </c>
      <c r="AN572" s="12">
        <v>0</v>
      </c>
      <c r="AO572" s="12">
        <v>3.0157709465047301E-3</v>
      </c>
      <c r="AP572" s="12">
        <v>0.125</v>
      </c>
      <c r="AQ572" s="12">
        <v>0</v>
      </c>
      <c r="AR572" s="12">
        <v>0</v>
      </c>
      <c r="AS572" s="12">
        <v>0</v>
      </c>
      <c r="AT572" s="12">
        <v>7.4999999999999997E-3</v>
      </c>
      <c r="AU572" s="11">
        <v>2343.8553358163181</v>
      </c>
      <c r="AV572" s="11">
        <v>0</v>
      </c>
      <c r="AW572" s="11">
        <v>0</v>
      </c>
      <c r="AX572" s="11">
        <v>0</v>
      </c>
      <c r="AY572" s="11">
        <v>299.83102358786573</v>
      </c>
      <c r="AZ572" s="11">
        <v>12427.627500000001</v>
      </c>
      <c r="BA572" s="11">
        <v>0</v>
      </c>
      <c r="BB572" s="11">
        <v>0</v>
      </c>
      <c r="BC572" s="11">
        <v>0</v>
      </c>
      <c r="BD572" s="11">
        <v>745.65764999999999</v>
      </c>
    </row>
    <row r="573" spans="1:56" x14ac:dyDescent="0.25">
      <c r="A573" s="9" t="s">
        <v>2</v>
      </c>
      <c r="B573" s="9" t="s">
        <v>57</v>
      </c>
      <c r="C573" s="9" t="s">
        <v>57</v>
      </c>
      <c r="D573" s="9" t="e">
        <f>IF(C573="United States",#REF!, "")</f>
        <v>#REF!</v>
      </c>
      <c r="E573" s="9" t="s">
        <v>110</v>
      </c>
      <c r="F573" s="9" t="s">
        <v>1564</v>
      </c>
      <c r="G573" s="9" t="s">
        <v>265</v>
      </c>
      <c r="H573" s="10" t="s">
        <v>4</v>
      </c>
      <c r="I573" s="10" t="s">
        <v>1783</v>
      </c>
      <c r="J573" s="11">
        <v>1040148.15</v>
      </c>
      <c r="K573" s="11">
        <v>1038487.505</v>
      </c>
      <c r="L573" s="11">
        <v>0</v>
      </c>
      <c r="M573" s="11">
        <v>0</v>
      </c>
      <c r="N573" s="11">
        <v>0</v>
      </c>
      <c r="O573" s="11">
        <v>1</v>
      </c>
      <c r="P573" s="11">
        <v>0</v>
      </c>
      <c r="Q573" s="11">
        <v>0</v>
      </c>
      <c r="R573" s="11">
        <v>0</v>
      </c>
      <c r="S573" s="11">
        <v>0</v>
      </c>
      <c r="T573" s="11">
        <v>0</v>
      </c>
      <c r="U573" s="11">
        <v>9911.260058843156</v>
      </c>
      <c r="V573" s="11">
        <v>0</v>
      </c>
      <c r="W573" s="11">
        <v>0</v>
      </c>
      <c r="X573" s="11">
        <v>0</v>
      </c>
      <c r="Y573" s="11">
        <v>3796.7750071568403</v>
      </c>
      <c r="Z573" s="11">
        <v>4981.8322589859999</v>
      </c>
      <c r="AA573" s="9" t="s">
        <v>6</v>
      </c>
      <c r="AB573" s="9" t="s">
        <v>96</v>
      </c>
      <c r="AC573" s="9" t="s">
        <v>96</v>
      </c>
      <c r="AD573" s="9" t="s">
        <v>192</v>
      </c>
      <c r="AE573" s="9" t="s">
        <v>280</v>
      </c>
      <c r="AF573" s="9" t="s">
        <v>6</v>
      </c>
      <c r="AG573" s="9" t="s">
        <v>96</v>
      </c>
      <c r="AH573" s="9" t="s">
        <v>96</v>
      </c>
      <c r="AI573" s="9" t="s">
        <v>192</v>
      </c>
      <c r="AJ573" s="9" t="s">
        <v>141</v>
      </c>
      <c r="AK573" s="12">
        <v>2.3575048172069828E-2</v>
      </c>
      <c r="AL573" s="12">
        <v>0</v>
      </c>
      <c r="AM573" s="12">
        <v>0</v>
      </c>
      <c r="AN573" s="12">
        <v>0</v>
      </c>
      <c r="AO573" s="12">
        <v>3.0157709465047301E-3</v>
      </c>
      <c r="AP573" s="12">
        <v>0.125</v>
      </c>
      <c r="AQ573" s="12">
        <v>0</v>
      </c>
      <c r="AR573" s="12">
        <v>0</v>
      </c>
      <c r="AS573" s="12">
        <v>0</v>
      </c>
      <c r="AT573" s="12">
        <v>7.4999999999999997E-3</v>
      </c>
      <c r="AU573" s="11">
        <v>24521.542742339316</v>
      </c>
      <c r="AV573" s="11">
        <v>0</v>
      </c>
      <c r="AW573" s="11">
        <v>0</v>
      </c>
      <c r="AX573" s="11">
        <v>0</v>
      </c>
      <c r="AY573" s="11">
        <v>3136.8485708306439</v>
      </c>
      <c r="AZ573" s="11">
        <v>130018.51875</v>
      </c>
      <c r="BA573" s="11">
        <v>0</v>
      </c>
      <c r="BB573" s="11">
        <v>0</v>
      </c>
      <c r="BC573" s="11">
        <v>0</v>
      </c>
      <c r="BD573" s="11">
        <v>7801.1111249999994</v>
      </c>
    </row>
    <row r="574" spans="1:56" x14ac:dyDescent="0.25">
      <c r="A574" s="9" t="s">
        <v>2</v>
      </c>
      <c r="B574" s="9" t="s">
        <v>57</v>
      </c>
      <c r="C574" s="9" t="s">
        <v>57</v>
      </c>
      <c r="D574" s="9" t="e">
        <f>IF(C574="United States",#REF!, "")</f>
        <v>#REF!</v>
      </c>
      <c r="E574" s="9" t="s">
        <v>110</v>
      </c>
      <c r="F574" s="9" t="s">
        <v>1562</v>
      </c>
      <c r="G574" s="9" t="s">
        <v>265</v>
      </c>
      <c r="H574" s="10" t="s">
        <v>4</v>
      </c>
      <c r="I574" s="10" t="s">
        <v>1807</v>
      </c>
      <c r="J574" s="11">
        <v>11211.2</v>
      </c>
      <c r="K574" s="11">
        <v>11211.2</v>
      </c>
      <c r="L574" s="11">
        <v>0</v>
      </c>
      <c r="M574" s="11">
        <v>2</v>
      </c>
      <c r="N574" s="11">
        <v>0</v>
      </c>
      <c r="O574" s="11">
        <v>1</v>
      </c>
      <c r="P574" s="11">
        <v>0</v>
      </c>
      <c r="Q574" s="11">
        <v>0</v>
      </c>
      <c r="R574" s="11">
        <v>0</v>
      </c>
      <c r="S574" s="11">
        <v>0</v>
      </c>
      <c r="T574" s="11">
        <v>0</v>
      </c>
      <c r="U574" s="11">
        <v>106.99899443826473</v>
      </c>
      <c r="V574" s="11">
        <v>0</v>
      </c>
      <c r="W574" s="11">
        <v>0</v>
      </c>
      <c r="X574" s="11">
        <v>0</v>
      </c>
      <c r="Y574" s="11">
        <v>40.988845561735275</v>
      </c>
      <c r="Z574" s="11">
        <v>53.782368640000016</v>
      </c>
      <c r="AA574" s="9" t="s">
        <v>6</v>
      </c>
      <c r="AB574" s="9" t="s">
        <v>96</v>
      </c>
      <c r="AC574" s="9" t="s">
        <v>96</v>
      </c>
      <c r="AD574" s="9" t="s">
        <v>192</v>
      </c>
      <c r="AE574" s="9" t="s">
        <v>280</v>
      </c>
      <c r="AF574" s="9" t="s">
        <v>6</v>
      </c>
      <c r="AG574" s="9" t="s">
        <v>96</v>
      </c>
      <c r="AH574" s="9" t="s">
        <v>96</v>
      </c>
      <c r="AI574" s="9" t="s">
        <v>192</v>
      </c>
      <c r="AJ574" s="9" t="s">
        <v>141</v>
      </c>
      <c r="AK574" s="12">
        <v>2.3575048172069828E-2</v>
      </c>
      <c r="AL574" s="12">
        <v>0</v>
      </c>
      <c r="AM574" s="12">
        <v>0</v>
      </c>
      <c r="AN574" s="12">
        <v>0</v>
      </c>
      <c r="AO574" s="12">
        <v>3.0157709465047301E-3</v>
      </c>
      <c r="AP574" s="12">
        <v>0.125</v>
      </c>
      <c r="AQ574" s="12">
        <v>0</v>
      </c>
      <c r="AR574" s="12">
        <v>0</v>
      </c>
      <c r="AS574" s="12">
        <v>0</v>
      </c>
      <c r="AT574" s="12">
        <v>7.4999999999999997E-3</v>
      </c>
      <c r="AU574" s="11">
        <v>264.30458006670926</v>
      </c>
      <c r="AV574" s="11">
        <v>0</v>
      </c>
      <c r="AW574" s="11">
        <v>0</v>
      </c>
      <c r="AX574" s="11">
        <v>0</v>
      </c>
      <c r="AY574" s="11">
        <v>33.810411235453834</v>
      </c>
      <c r="AZ574" s="11">
        <v>1401.4</v>
      </c>
      <c r="BA574" s="11">
        <v>0</v>
      </c>
      <c r="BB574" s="11">
        <v>0</v>
      </c>
      <c r="BC574" s="11">
        <v>0</v>
      </c>
      <c r="BD574" s="11">
        <v>84.084000000000003</v>
      </c>
    </row>
    <row r="575" spans="1:56" x14ac:dyDescent="0.25">
      <c r="A575" s="9" t="s">
        <v>2</v>
      </c>
      <c r="B575" s="9" t="s">
        <v>57</v>
      </c>
      <c r="C575" s="9" t="s">
        <v>57</v>
      </c>
      <c r="D575" s="9" t="e">
        <f>IF(C575="United States",#REF!, "")</f>
        <v>#REF!</v>
      </c>
      <c r="E575" s="9" t="s">
        <v>82</v>
      </c>
      <c r="F575" s="9" t="s">
        <v>1184</v>
      </c>
      <c r="G575" s="9" t="s">
        <v>269</v>
      </c>
      <c r="H575" s="10" t="s">
        <v>4</v>
      </c>
      <c r="I575" s="10" t="s">
        <v>1783</v>
      </c>
      <c r="J575" s="11">
        <v>1707819.4645800001</v>
      </c>
      <c r="K575" s="11">
        <v>1707819.4645800001</v>
      </c>
      <c r="L575" s="11">
        <v>0</v>
      </c>
      <c r="M575" s="11">
        <v>1</v>
      </c>
      <c r="N575" s="11">
        <v>0</v>
      </c>
      <c r="O575" s="11">
        <v>0</v>
      </c>
      <c r="P575" s="11">
        <v>0</v>
      </c>
      <c r="Q575" s="11">
        <v>1</v>
      </c>
      <c r="R575" s="11">
        <v>0</v>
      </c>
      <c r="S575" s="11">
        <v>0</v>
      </c>
      <c r="T575" s="11">
        <v>0</v>
      </c>
      <c r="U575" s="11">
        <v>16299.32258742647</v>
      </c>
      <c r="V575" s="11">
        <v>0</v>
      </c>
      <c r="W575" s="11">
        <v>0</v>
      </c>
      <c r="X575" s="11">
        <v>0</v>
      </c>
      <c r="Y575" s="11">
        <v>6243.8943450295264</v>
      </c>
      <c r="Z575" s="11">
        <v>8192.7515354831812</v>
      </c>
      <c r="AA575" s="9" t="s">
        <v>6</v>
      </c>
      <c r="AB575" s="9" t="s">
        <v>96</v>
      </c>
      <c r="AC575" s="9" t="s">
        <v>96</v>
      </c>
      <c r="AD575" s="9" t="s">
        <v>192</v>
      </c>
      <c r="AE575" s="9" t="s">
        <v>280</v>
      </c>
      <c r="AF575" s="9" t="s">
        <v>13</v>
      </c>
      <c r="AG575" s="9" t="s">
        <v>96</v>
      </c>
      <c r="AH575" s="9" t="s">
        <v>96</v>
      </c>
      <c r="AI575" s="9" t="s">
        <v>192</v>
      </c>
      <c r="AJ575" s="9" t="s">
        <v>141</v>
      </c>
      <c r="AK575" s="12">
        <v>2.3575048172069828E-2</v>
      </c>
      <c r="AL575" s="12">
        <v>0</v>
      </c>
      <c r="AM575" s="12">
        <v>0</v>
      </c>
      <c r="AN575" s="12">
        <v>0</v>
      </c>
      <c r="AO575" s="12">
        <v>3.0157709465047301E-3</v>
      </c>
      <c r="AP575" s="12">
        <v>7.4999999999999997E-2</v>
      </c>
      <c r="AQ575" s="12">
        <v>0</v>
      </c>
      <c r="AR575" s="12">
        <v>0</v>
      </c>
      <c r="AS575" s="12">
        <v>0</v>
      </c>
      <c r="AT575" s="12">
        <v>7.4999999999999997E-3</v>
      </c>
      <c r="AU575" s="11">
        <v>40261.926146672005</v>
      </c>
      <c r="AV575" s="11">
        <v>0</v>
      </c>
      <c r="AW575" s="11">
        <v>0</v>
      </c>
      <c r="AX575" s="11">
        <v>0</v>
      </c>
      <c r="AY575" s="11">
        <v>5150.3923231556282</v>
      </c>
      <c r="AZ575" s="11">
        <v>128086.45984350001</v>
      </c>
      <c r="BA575" s="11">
        <v>0</v>
      </c>
      <c r="BB575" s="11">
        <v>0</v>
      </c>
      <c r="BC575" s="11">
        <v>0</v>
      </c>
      <c r="BD575" s="11">
        <v>12808.64598435</v>
      </c>
    </row>
    <row r="576" spans="1:56" x14ac:dyDescent="0.25">
      <c r="A576" s="9" t="s">
        <v>2</v>
      </c>
      <c r="B576" s="9" t="s">
        <v>57</v>
      </c>
      <c r="C576" s="9" t="s">
        <v>57</v>
      </c>
      <c r="D576" s="9" t="e">
        <f>IF(C576="United States",#REF!, "")</f>
        <v>#REF!</v>
      </c>
      <c r="E576" s="9" t="s">
        <v>115</v>
      </c>
      <c r="F576" s="9" t="s">
        <v>1252</v>
      </c>
      <c r="G576" s="9" t="s">
        <v>273</v>
      </c>
      <c r="H576" s="10" t="s">
        <v>4</v>
      </c>
      <c r="I576" s="10" t="s">
        <v>1783</v>
      </c>
      <c r="J576" s="11">
        <v>167138.71306790001</v>
      </c>
      <c r="K576" s="11">
        <v>167138.71306790001</v>
      </c>
      <c r="L576" s="11">
        <v>0</v>
      </c>
      <c r="M576" s="11">
        <v>0</v>
      </c>
      <c r="N576" s="11">
        <v>0</v>
      </c>
      <c r="O576" s="11">
        <v>0</v>
      </c>
      <c r="P576" s="11">
        <v>0</v>
      </c>
      <c r="Q576" s="11">
        <v>0</v>
      </c>
      <c r="R576" s="11">
        <v>0</v>
      </c>
      <c r="S576" s="11">
        <v>0</v>
      </c>
      <c r="T576" s="11">
        <v>0</v>
      </c>
      <c r="U576" s="11">
        <v>1595.1614662097688</v>
      </c>
      <c r="V576" s="11">
        <v>0</v>
      </c>
      <c r="W576" s="11">
        <v>0</v>
      </c>
      <c r="X576" s="11">
        <v>0</v>
      </c>
      <c r="Y576" s="11">
        <v>611.06954628651147</v>
      </c>
      <c r="Z576" s="11">
        <v>801.79783432932982</v>
      </c>
      <c r="AA576" s="9" t="s">
        <v>6</v>
      </c>
      <c r="AB576" s="9" t="s">
        <v>96</v>
      </c>
      <c r="AC576" s="9" t="s">
        <v>96</v>
      </c>
      <c r="AD576" s="9" t="s">
        <v>192</v>
      </c>
      <c r="AE576" s="9" t="s">
        <v>280</v>
      </c>
      <c r="AF576" s="9" t="s">
        <v>6</v>
      </c>
      <c r="AG576" s="9" t="s">
        <v>96</v>
      </c>
      <c r="AH576" s="9" t="s">
        <v>96</v>
      </c>
      <c r="AI576" s="9" t="s">
        <v>192</v>
      </c>
      <c r="AJ576" s="9" t="s">
        <v>141</v>
      </c>
      <c r="AK576" s="12">
        <v>2.3575048172069828E-2</v>
      </c>
      <c r="AL576" s="12">
        <v>0</v>
      </c>
      <c r="AM576" s="12">
        <v>0</v>
      </c>
      <c r="AN576" s="12">
        <v>0</v>
      </c>
      <c r="AO576" s="12">
        <v>3.0157709465047301E-3</v>
      </c>
      <c r="AP576" s="12">
        <v>0.125</v>
      </c>
      <c r="AQ576" s="12">
        <v>0</v>
      </c>
      <c r="AR576" s="12">
        <v>0</v>
      </c>
      <c r="AS576" s="12">
        <v>0</v>
      </c>
      <c r="AT576" s="12">
        <v>7.4999999999999997E-3</v>
      </c>
      <c r="AU576" s="11">
        <v>3940.3032119934996</v>
      </c>
      <c r="AV576" s="11">
        <v>0</v>
      </c>
      <c r="AW576" s="11">
        <v>0</v>
      </c>
      <c r="AX576" s="11">
        <v>0</v>
      </c>
      <c r="AY576" s="11">
        <v>504.05207490636332</v>
      </c>
      <c r="AZ576" s="11">
        <v>20892.339133487501</v>
      </c>
      <c r="BA576" s="11">
        <v>0</v>
      </c>
      <c r="BB576" s="11">
        <v>0</v>
      </c>
      <c r="BC576" s="11">
        <v>0</v>
      </c>
      <c r="BD576" s="11">
        <v>1253.54034800925</v>
      </c>
    </row>
    <row r="577" spans="1:56" x14ac:dyDescent="0.25">
      <c r="A577" s="9" t="s">
        <v>2</v>
      </c>
      <c r="B577" s="9" t="s">
        <v>57</v>
      </c>
      <c r="C577" s="9" t="s">
        <v>57</v>
      </c>
      <c r="D577" s="9" t="e">
        <f>IF(C577="United States",#REF!, "")</f>
        <v>#REF!</v>
      </c>
      <c r="E577" s="9" t="s">
        <v>115</v>
      </c>
      <c r="F577" s="9" t="s">
        <v>1248</v>
      </c>
      <c r="G577" s="9" t="s">
        <v>273</v>
      </c>
      <c r="H577" s="10" t="s">
        <v>4</v>
      </c>
      <c r="I577" s="10" t="s">
        <v>1807</v>
      </c>
      <c r="J577" s="11">
        <v>118788.07847448</v>
      </c>
      <c r="K577" s="11">
        <v>118788.07847447999</v>
      </c>
      <c r="L577" s="11">
        <v>0</v>
      </c>
      <c r="M577" s="11">
        <v>0</v>
      </c>
      <c r="N577" s="11">
        <v>0</v>
      </c>
      <c r="O577" s="11">
        <v>1</v>
      </c>
      <c r="P577" s="11">
        <v>0</v>
      </c>
      <c r="Q577" s="11">
        <v>0</v>
      </c>
      <c r="R577" s="11">
        <v>0</v>
      </c>
      <c r="S577" s="11">
        <v>0</v>
      </c>
      <c r="T577" s="11">
        <v>0</v>
      </c>
      <c r="U577" s="11">
        <v>1133.7060214805763</v>
      </c>
      <c r="V577" s="11">
        <v>0</v>
      </c>
      <c r="W577" s="11">
        <v>0</v>
      </c>
      <c r="X577" s="11">
        <v>0</v>
      </c>
      <c r="Y577" s="11">
        <v>434.29661438255931</v>
      </c>
      <c r="Z577" s="11">
        <v>569.85017005777559</v>
      </c>
      <c r="AA577" s="9" t="s">
        <v>6</v>
      </c>
      <c r="AB577" s="9" t="s">
        <v>96</v>
      </c>
      <c r="AC577" s="9" t="s">
        <v>96</v>
      </c>
      <c r="AD577" s="9" t="s">
        <v>192</v>
      </c>
      <c r="AE577" s="9" t="s">
        <v>280</v>
      </c>
      <c r="AF577" s="9" t="s">
        <v>6</v>
      </c>
      <c r="AG577" s="9" t="s">
        <v>96</v>
      </c>
      <c r="AH577" s="9" t="s">
        <v>96</v>
      </c>
      <c r="AI577" s="9" t="s">
        <v>192</v>
      </c>
      <c r="AJ577" s="9" t="s">
        <v>141</v>
      </c>
      <c r="AK577" s="12">
        <v>2.3575048172069828E-2</v>
      </c>
      <c r="AL577" s="12">
        <v>0</v>
      </c>
      <c r="AM577" s="12">
        <v>0</v>
      </c>
      <c r="AN577" s="12">
        <v>0</v>
      </c>
      <c r="AO577" s="12">
        <v>3.0157709465047301E-3</v>
      </c>
      <c r="AP577" s="12">
        <v>0.125</v>
      </c>
      <c r="AQ577" s="12">
        <v>0</v>
      </c>
      <c r="AR577" s="12">
        <v>0</v>
      </c>
      <c r="AS577" s="12">
        <v>0</v>
      </c>
      <c r="AT577" s="12">
        <v>7.4999999999999997E-3</v>
      </c>
      <c r="AU577" s="11">
        <v>2800.4346723034773</v>
      </c>
      <c r="AV577" s="11">
        <v>0</v>
      </c>
      <c r="AW577" s="11">
        <v>0</v>
      </c>
      <c r="AX577" s="11">
        <v>0</v>
      </c>
      <c r="AY577" s="11">
        <v>358.23763585446073</v>
      </c>
      <c r="AZ577" s="11">
        <v>14848.50980931</v>
      </c>
      <c r="BA577" s="11">
        <v>0</v>
      </c>
      <c r="BB577" s="11">
        <v>0</v>
      </c>
      <c r="BC577" s="11">
        <v>0</v>
      </c>
      <c r="BD577" s="11">
        <v>890.91058855860001</v>
      </c>
    </row>
    <row r="578" spans="1:56" x14ac:dyDescent="0.25">
      <c r="A578" s="9" t="s">
        <v>2</v>
      </c>
      <c r="B578" s="9" t="s">
        <v>57</v>
      </c>
      <c r="C578" s="9" t="s">
        <v>57</v>
      </c>
      <c r="D578" s="9" t="e">
        <f>IF(C578="United States",#REF!, "")</f>
        <v>#REF!</v>
      </c>
      <c r="E578" s="9" t="s">
        <v>82</v>
      </c>
      <c r="F578" s="9" t="s">
        <v>780</v>
      </c>
      <c r="G578" s="9" t="s">
        <v>282</v>
      </c>
      <c r="H578" s="10" t="s">
        <v>4</v>
      </c>
      <c r="I578" s="10" t="s">
        <v>1783</v>
      </c>
      <c r="J578" s="11">
        <v>5299227.0570799997</v>
      </c>
      <c r="K578" s="11">
        <v>5299227.0570799997</v>
      </c>
      <c r="L578" s="11">
        <v>0</v>
      </c>
      <c r="M578" s="11">
        <v>0</v>
      </c>
      <c r="N578" s="11">
        <v>1</v>
      </c>
      <c r="O578" s="11">
        <v>5</v>
      </c>
      <c r="P578" s="11">
        <v>1</v>
      </c>
      <c r="Q578" s="11">
        <v>1</v>
      </c>
      <c r="R578" s="11">
        <v>0</v>
      </c>
      <c r="S578" s="11">
        <v>0</v>
      </c>
      <c r="T578" s="11">
        <v>0</v>
      </c>
      <c r="U578" s="11">
        <v>50575.492936314098</v>
      </c>
      <c r="V578" s="11">
        <v>0</v>
      </c>
      <c r="W578" s="11">
        <v>0</v>
      </c>
      <c r="X578" s="11">
        <v>0</v>
      </c>
      <c r="Y578" s="11">
        <v>19374.304217141875</v>
      </c>
      <c r="Z578" s="11">
        <v>25421.45203822419</v>
      </c>
      <c r="AA578" s="9" t="s">
        <v>6</v>
      </c>
      <c r="AB578" s="9" t="s">
        <v>96</v>
      </c>
      <c r="AC578" s="9" t="s">
        <v>96</v>
      </c>
      <c r="AD578" s="9" t="s">
        <v>192</v>
      </c>
      <c r="AE578" s="9" t="s">
        <v>280</v>
      </c>
      <c r="AF578" s="9" t="s">
        <v>19</v>
      </c>
      <c r="AG578" s="9" t="s">
        <v>96</v>
      </c>
      <c r="AH578" s="9" t="s">
        <v>96</v>
      </c>
      <c r="AI578" s="9" t="s">
        <v>192</v>
      </c>
      <c r="AJ578" s="9" t="s">
        <v>141</v>
      </c>
      <c r="AK578" s="12">
        <v>2.3575048172069828E-2</v>
      </c>
      <c r="AL578" s="12">
        <v>0</v>
      </c>
      <c r="AM578" s="12">
        <v>0</v>
      </c>
      <c r="AN578" s="12">
        <v>0</v>
      </c>
      <c r="AO578" s="12">
        <v>3.0157709465047301E-3</v>
      </c>
      <c r="AP578" s="12">
        <v>4.4999999999999998E-2</v>
      </c>
      <c r="AQ578" s="12">
        <v>0</v>
      </c>
      <c r="AR578" s="12">
        <v>0</v>
      </c>
      <c r="AS578" s="12">
        <v>0</v>
      </c>
      <c r="AT578" s="12">
        <v>7.4999999999999997E-3</v>
      </c>
      <c r="AU578" s="11">
        <v>124929.53314539682</v>
      </c>
      <c r="AV578" s="11">
        <v>0</v>
      </c>
      <c r="AW578" s="11">
        <v>0</v>
      </c>
      <c r="AX578" s="11">
        <v>0</v>
      </c>
      <c r="AY578" s="11">
        <v>15981.254997673626</v>
      </c>
      <c r="AZ578" s="11">
        <v>238465.21756859997</v>
      </c>
      <c r="BA578" s="11">
        <v>0</v>
      </c>
      <c r="BB578" s="11">
        <v>0</v>
      </c>
      <c r="BC578" s="11">
        <v>0</v>
      </c>
      <c r="BD578" s="11">
        <v>39744.2029281</v>
      </c>
    </row>
    <row r="579" spans="1:56" x14ac:dyDescent="0.25">
      <c r="A579" s="9" t="s">
        <v>2</v>
      </c>
      <c r="B579" s="9" t="s">
        <v>57</v>
      </c>
      <c r="C579" s="9" t="s">
        <v>57</v>
      </c>
      <c r="D579" s="9" t="e">
        <f>IF(C579="United States",#REF!, "")</f>
        <v>#REF!</v>
      </c>
      <c r="E579" s="9" t="s">
        <v>115</v>
      </c>
      <c r="F579" s="9" t="s">
        <v>554</v>
      </c>
      <c r="G579" s="9" t="s">
        <v>163</v>
      </c>
      <c r="H579" s="10" t="s">
        <v>4</v>
      </c>
      <c r="I579" s="10" t="s">
        <v>1807</v>
      </c>
      <c r="J579" s="11">
        <v>174456.47587318</v>
      </c>
      <c r="K579" s="11">
        <v>174456.47587318</v>
      </c>
      <c r="L579" s="11">
        <v>0</v>
      </c>
      <c r="M579" s="11">
        <v>0</v>
      </c>
      <c r="N579" s="11">
        <v>0</v>
      </c>
      <c r="O579" s="11">
        <v>1</v>
      </c>
      <c r="P579" s="11">
        <v>0</v>
      </c>
      <c r="Q579" s="11">
        <v>0</v>
      </c>
      <c r="R579" s="11">
        <v>0</v>
      </c>
      <c r="S579" s="11">
        <v>0</v>
      </c>
      <c r="T579" s="11">
        <v>0</v>
      </c>
      <c r="U579" s="11">
        <v>1665.001738589415</v>
      </c>
      <c r="V579" s="11">
        <v>0</v>
      </c>
      <c r="W579" s="11">
        <v>0</v>
      </c>
      <c r="X579" s="11">
        <v>0</v>
      </c>
      <c r="Y579" s="11">
        <v>637.82374293656073</v>
      </c>
      <c r="Z579" s="11">
        <v>836.9026060588194</v>
      </c>
      <c r="AA579" s="9" t="s">
        <v>6</v>
      </c>
      <c r="AB579" s="9" t="s">
        <v>96</v>
      </c>
      <c r="AC579" s="9" t="s">
        <v>96</v>
      </c>
      <c r="AD579" s="9" t="s">
        <v>192</v>
      </c>
      <c r="AE579" s="9" t="s">
        <v>280</v>
      </c>
      <c r="AF579" s="9" t="s">
        <v>6</v>
      </c>
      <c r="AG579" s="9" t="s">
        <v>96</v>
      </c>
      <c r="AH579" s="9" t="s">
        <v>96</v>
      </c>
      <c r="AI579" s="9" t="s">
        <v>192</v>
      </c>
      <c r="AJ579" s="9" t="s">
        <v>141</v>
      </c>
      <c r="AK579" s="12">
        <v>2.3575048172069828E-2</v>
      </c>
      <c r="AL579" s="12">
        <v>0</v>
      </c>
      <c r="AM579" s="12">
        <v>0</v>
      </c>
      <c r="AN579" s="12">
        <v>0</v>
      </c>
      <c r="AO579" s="12">
        <v>3.0157709465047301E-3</v>
      </c>
      <c r="AP579" s="12">
        <v>0.125</v>
      </c>
      <c r="AQ579" s="12">
        <v>0</v>
      </c>
      <c r="AR579" s="12">
        <v>0</v>
      </c>
      <c r="AS579" s="12">
        <v>0</v>
      </c>
      <c r="AT579" s="12">
        <v>7.4999999999999997E-3</v>
      </c>
      <c r="AU579" s="11">
        <v>4112.8198226397562</v>
      </c>
      <c r="AV579" s="11">
        <v>0</v>
      </c>
      <c r="AW579" s="11">
        <v>0</v>
      </c>
      <c r="AX579" s="11">
        <v>0</v>
      </c>
      <c r="AY579" s="11">
        <v>526.12077136793971</v>
      </c>
      <c r="AZ579" s="11">
        <v>21807.059484147499</v>
      </c>
      <c r="BA579" s="11">
        <v>0</v>
      </c>
      <c r="BB579" s="11">
        <v>0</v>
      </c>
      <c r="BC579" s="11">
        <v>0</v>
      </c>
      <c r="BD579" s="11">
        <v>1308.4235690488499</v>
      </c>
    </row>
    <row r="580" spans="1:56" x14ac:dyDescent="0.25">
      <c r="A580" s="9" t="s">
        <v>2</v>
      </c>
      <c r="B580" s="9" t="s">
        <v>57</v>
      </c>
      <c r="C580" s="9" t="s">
        <v>57</v>
      </c>
      <c r="D580" s="9" t="e">
        <f>IF(C580="United States",#REF!, "")</f>
        <v>#REF!</v>
      </c>
      <c r="E580" s="9" t="s">
        <v>115</v>
      </c>
      <c r="F580" s="9" t="s">
        <v>552</v>
      </c>
      <c r="G580" s="9" t="s">
        <v>163</v>
      </c>
      <c r="H580" s="10" t="s">
        <v>4</v>
      </c>
      <c r="I580" s="10" t="s">
        <v>1783</v>
      </c>
      <c r="J580" s="11">
        <v>117601.28088762</v>
      </c>
      <c r="K580" s="11">
        <v>117601.28088762</v>
      </c>
      <c r="L580" s="11">
        <v>0</v>
      </c>
      <c r="M580" s="11">
        <v>1</v>
      </c>
      <c r="N580" s="11">
        <v>0</v>
      </c>
      <c r="O580" s="11">
        <v>0</v>
      </c>
      <c r="P580" s="11">
        <v>0</v>
      </c>
      <c r="Q580" s="11">
        <v>0</v>
      </c>
      <c r="R580" s="11">
        <v>0</v>
      </c>
      <c r="S580" s="11">
        <v>0</v>
      </c>
      <c r="T580" s="11">
        <v>0</v>
      </c>
      <c r="U580" s="11">
        <v>1122.3792992389092</v>
      </c>
      <c r="V580" s="11">
        <v>0</v>
      </c>
      <c r="W580" s="11">
        <v>0</v>
      </c>
      <c r="X580" s="11">
        <v>0</v>
      </c>
      <c r="Y580" s="11">
        <v>429.95760847767446</v>
      </c>
      <c r="Z580" s="11">
        <v>564.15686467409091</v>
      </c>
      <c r="AA580" s="9" t="s">
        <v>6</v>
      </c>
      <c r="AB580" s="9" t="s">
        <v>96</v>
      </c>
      <c r="AC580" s="9" t="s">
        <v>96</v>
      </c>
      <c r="AD580" s="9" t="s">
        <v>192</v>
      </c>
      <c r="AE580" s="9" t="s">
        <v>280</v>
      </c>
      <c r="AF580" s="9" t="s">
        <v>6</v>
      </c>
      <c r="AG580" s="9" t="s">
        <v>96</v>
      </c>
      <c r="AH580" s="9" t="s">
        <v>96</v>
      </c>
      <c r="AI580" s="9" t="s">
        <v>192</v>
      </c>
      <c r="AJ580" s="9" t="s">
        <v>141</v>
      </c>
      <c r="AK580" s="12">
        <v>2.3575048172069828E-2</v>
      </c>
      <c r="AL580" s="12">
        <v>0</v>
      </c>
      <c r="AM580" s="12">
        <v>0</v>
      </c>
      <c r="AN580" s="12">
        <v>0</v>
      </c>
      <c r="AO580" s="12">
        <v>3.0157709465047301E-3</v>
      </c>
      <c r="AP580" s="12">
        <v>0.125</v>
      </c>
      <c r="AQ580" s="12">
        <v>0</v>
      </c>
      <c r="AR580" s="12">
        <v>0</v>
      </c>
      <c r="AS580" s="12">
        <v>0</v>
      </c>
      <c r="AT580" s="12">
        <v>7.4999999999999997E-3</v>
      </c>
      <c r="AU580" s="11">
        <v>2772.4558620227563</v>
      </c>
      <c r="AV580" s="11">
        <v>0</v>
      </c>
      <c r="AW580" s="11">
        <v>0</v>
      </c>
      <c r="AX580" s="11">
        <v>0</v>
      </c>
      <c r="AY580" s="11">
        <v>354.65852617262641</v>
      </c>
      <c r="AZ580" s="11">
        <v>14700.1601109525</v>
      </c>
      <c r="BA580" s="11">
        <v>0</v>
      </c>
      <c r="BB580" s="11">
        <v>0</v>
      </c>
      <c r="BC580" s="11">
        <v>0</v>
      </c>
      <c r="BD580" s="11">
        <v>882.00960665715002</v>
      </c>
    </row>
    <row r="581" spans="1:56" x14ac:dyDescent="0.25">
      <c r="A581" s="9" t="s">
        <v>2</v>
      </c>
      <c r="B581" s="9" t="s">
        <v>57</v>
      </c>
      <c r="C581" s="9" t="s">
        <v>57</v>
      </c>
      <c r="D581" s="9" t="e">
        <f>IF(C581="United States",#REF!, "")</f>
        <v>#REF!</v>
      </c>
      <c r="E581" s="9" t="s">
        <v>115</v>
      </c>
      <c r="F581" s="9" t="s">
        <v>550</v>
      </c>
      <c r="G581" s="9" t="s">
        <v>163</v>
      </c>
      <c r="H581" s="10" t="s">
        <v>4</v>
      </c>
      <c r="I581" s="10" t="s">
        <v>1783</v>
      </c>
      <c r="J581" s="11">
        <v>379736.5254712</v>
      </c>
      <c r="K581" s="11">
        <v>379736.5254712</v>
      </c>
      <c r="L581" s="11">
        <v>0</v>
      </c>
      <c r="M581" s="11">
        <v>0</v>
      </c>
      <c r="N581" s="11">
        <v>0</v>
      </c>
      <c r="O581" s="11">
        <v>0</v>
      </c>
      <c r="P581" s="11">
        <v>0</v>
      </c>
      <c r="Q581" s="11">
        <v>0</v>
      </c>
      <c r="R581" s="11">
        <v>0</v>
      </c>
      <c r="S581" s="11">
        <v>0</v>
      </c>
      <c r="T581" s="11">
        <v>0</v>
      </c>
      <c r="U581" s="11">
        <v>3624.1817447640656</v>
      </c>
      <c r="V581" s="11">
        <v>0</v>
      </c>
      <c r="W581" s="11">
        <v>0</v>
      </c>
      <c r="X581" s="11">
        <v>0</v>
      </c>
      <c r="Y581" s="11">
        <v>1388.3403914557732</v>
      </c>
      <c r="Z581" s="11">
        <v>1821.6720599904411</v>
      </c>
      <c r="AA581" s="9" t="s">
        <v>6</v>
      </c>
      <c r="AB581" s="9" t="s">
        <v>96</v>
      </c>
      <c r="AC581" s="9" t="s">
        <v>96</v>
      </c>
      <c r="AD581" s="9" t="s">
        <v>192</v>
      </c>
      <c r="AE581" s="9" t="s">
        <v>280</v>
      </c>
      <c r="AF581" s="9" t="s">
        <v>6</v>
      </c>
      <c r="AG581" s="9" t="s">
        <v>96</v>
      </c>
      <c r="AH581" s="9" t="s">
        <v>96</v>
      </c>
      <c r="AI581" s="9" t="s">
        <v>192</v>
      </c>
      <c r="AJ581" s="9" t="s">
        <v>141</v>
      </c>
      <c r="AK581" s="12">
        <v>2.3575048172069828E-2</v>
      </c>
      <c r="AL581" s="12">
        <v>0</v>
      </c>
      <c r="AM581" s="12">
        <v>0</v>
      </c>
      <c r="AN581" s="12">
        <v>0</v>
      </c>
      <c r="AO581" s="12">
        <v>3.0157709465047301E-3</v>
      </c>
      <c r="AP581" s="12">
        <v>0.125</v>
      </c>
      <c r="AQ581" s="12">
        <v>0</v>
      </c>
      <c r="AR581" s="12">
        <v>0</v>
      </c>
      <c r="AS581" s="12">
        <v>0</v>
      </c>
      <c r="AT581" s="12">
        <v>7.4999999999999997E-3</v>
      </c>
      <c r="AU581" s="11">
        <v>8952.3068806779611</v>
      </c>
      <c r="AV581" s="11">
        <v>0</v>
      </c>
      <c r="AW581" s="11">
        <v>0</v>
      </c>
      <c r="AX581" s="11">
        <v>0</v>
      </c>
      <c r="AY581" s="11">
        <v>1145.1983808426985</v>
      </c>
      <c r="AZ581" s="11">
        <v>47467.0656839</v>
      </c>
      <c r="BA581" s="11">
        <v>0</v>
      </c>
      <c r="BB581" s="11">
        <v>0</v>
      </c>
      <c r="BC581" s="11">
        <v>0</v>
      </c>
      <c r="BD581" s="11">
        <v>2848.023941034</v>
      </c>
    </row>
    <row r="582" spans="1:56" x14ac:dyDescent="0.25">
      <c r="A582" s="9" t="s">
        <v>2</v>
      </c>
      <c r="B582" s="9" t="s">
        <v>57</v>
      </c>
      <c r="C582" s="9" t="s">
        <v>57</v>
      </c>
      <c r="D582" s="9" t="e">
        <f>IF(C582="United States",#REF!, "")</f>
        <v>#REF!</v>
      </c>
      <c r="E582" s="9" t="s">
        <v>115</v>
      </c>
      <c r="F582" s="9" t="s">
        <v>1270</v>
      </c>
      <c r="G582" s="9" t="s">
        <v>273</v>
      </c>
      <c r="H582" s="10" t="s">
        <v>4</v>
      </c>
      <c r="I582" s="10" t="s">
        <v>1783</v>
      </c>
      <c r="J582" s="11">
        <v>121445.00626528001</v>
      </c>
      <c r="K582" s="11">
        <v>121445.00626528001</v>
      </c>
      <c r="L582" s="11">
        <v>0</v>
      </c>
      <c r="M582" s="11">
        <v>0</v>
      </c>
      <c r="N582" s="11">
        <v>0</v>
      </c>
      <c r="O582" s="11">
        <v>0</v>
      </c>
      <c r="P582" s="11">
        <v>0</v>
      </c>
      <c r="Q582" s="11">
        <v>0</v>
      </c>
      <c r="R582" s="11">
        <v>0</v>
      </c>
      <c r="S582" s="11">
        <v>0</v>
      </c>
      <c r="T582" s="11">
        <v>0</v>
      </c>
      <c r="U582" s="11">
        <v>1159.0635748121272</v>
      </c>
      <c r="V582" s="11">
        <v>0</v>
      </c>
      <c r="W582" s="11">
        <v>0</v>
      </c>
      <c r="X582" s="11">
        <v>0</v>
      </c>
      <c r="Y582" s="11">
        <v>444.01050788956883</v>
      </c>
      <c r="Z582" s="11">
        <v>582.59598405580141</v>
      </c>
      <c r="AA582" s="9" t="s">
        <v>6</v>
      </c>
      <c r="AB582" s="9" t="s">
        <v>96</v>
      </c>
      <c r="AC582" s="9" t="s">
        <v>96</v>
      </c>
      <c r="AD582" s="9" t="s">
        <v>192</v>
      </c>
      <c r="AE582" s="9" t="s">
        <v>280</v>
      </c>
      <c r="AF582" s="9" t="s">
        <v>6</v>
      </c>
      <c r="AG582" s="9" t="s">
        <v>96</v>
      </c>
      <c r="AH582" s="9" t="s">
        <v>96</v>
      </c>
      <c r="AI582" s="9" t="s">
        <v>192</v>
      </c>
      <c r="AJ582" s="9" t="s">
        <v>141</v>
      </c>
      <c r="AK582" s="12">
        <v>2.3575048172069828E-2</v>
      </c>
      <c r="AL582" s="12">
        <v>0</v>
      </c>
      <c r="AM582" s="12">
        <v>0</v>
      </c>
      <c r="AN582" s="12">
        <v>0</v>
      </c>
      <c r="AO582" s="12">
        <v>3.0157709465047301E-3</v>
      </c>
      <c r="AP582" s="12">
        <v>0.125</v>
      </c>
      <c r="AQ582" s="12">
        <v>0</v>
      </c>
      <c r="AR582" s="12">
        <v>0</v>
      </c>
      <c r="AS582" s="12">
        <v>0</v>
      </c>
      <c r="AT582" s="12">
        <v>7.4999999999999997E-3</v>
      </c>
      <c r="AU582" s="11">
        <v>2863.0718729612986</v>
      </c>
      <c r="AV582" s="11">
        <v>0</v>
      </c>
      <c r="AW582" s="11">
        <v>0</v>
      </c>
      <c r="AX582" s="11">
        <v>0</v>
      </c>
      <c r="AY582" s="11">
        <v>366.25032149291638</v>
      </c>
      <c r="AZ582" s="11">
        <v>15180.625783160001</v>
      </c>
      <c r="BA582" s="11">
        <v>0</v>
      </c>
      <c r="BB582" s="11">
        <v>0</v>
      </c>
      <c r="BC582" s="11">
        <v>0</v>
      </c>
      <c r="BD582" s="11">
        <v>910.83754698960001</v>
      </c>
    </row>
    <row r="583" spans="1:56" x14ac:dyDescent="0.25">
      <c r="A583" s="9" t="s">
        <v>2</v>
      </c>
      <c r="B583" s="9" t="s">
        <v>57</v>
      </c>
      <c r="C583" s="9" t="s">
        <v>57</v>
      </c>
      <c r="D583" s="9" t="e">
        <f>IF(C583="United States",#REF!, "")</f>
        <v>#REF!</v>
      </c>
      <c r="E583" s="9" t="s">
        <v>115</v>
      </c>
      <c r="F583" s="9" t="s">
        <v>1436</v>
      </c>
      <c r="G583" s="9" t="s">
        <v>284</v>
      </c>
      <c r="H583" s="10" t="s">
        <v>4</v>
      </c>
      <c r="I583" s="10" t="s">
        <v>1807</v>
      </c>
      <c r="J583" s="11">
        <v>153022.31053707999</v>
      </c>
      <c r="K583" s="11">
        <v>153022.31053707999</v>
      </c>
      <c r="L583" s="11">
        <v>0</v>
      </c>
      <c r="M583" s="11">
        <v>0</v>
      </c>
      <c r="N583" s="11">
        <v>0</v>
      </c>
      <c r="O583" s="11">
        <v>0</v>
      </c>
      <c r="P583" s="11">
        <v>0</v>
      </c>
      <c r="Q583" s="11">
        <v>0</v>
      </c>
      <c r="R583" s="11">
        <v>0</v>
      </c>
      <c r="S583" s="11">
        <v>0</v>
      </c>
      <c r="T583" s="11">
        <v>0</v>
      </c>
      <c r="U583" s="11">
        <v>1460.4353997865924</v>
      </c>
      <c r="V583" s="11">
        <v>0</v>
      </c>
      <c r="W583" s="11">
        <v>0</v>
      </c>
      <c r="X583" s="11">
        <v>0</v>
      </c>
      <c r="Y583" s="11">
        <v>559.45909930286382</v>
      </c>
      <c r="Z583" s="11">
        <v>734.07862810848019</v>
      </c>
      <c r="AA583" s="9" t="s">
        <v>6</v>
      </c>
      <c r="AB583" s="9" t="s">
        <v>96</v>
      </c>
      <c r="AC583" s="9" t="s">
        <v>96</v>
      </c>
      <c r="AD583" s="9" t="s">
        <v>192</v>
      </c>
      <c r="AE583" s="9" t="s">
        <v>280</v>
      </c>
      <c r="AF583" s="9" t="s">
        <v>6</v>
      </c>
      <c r="AG583" s="9" t="s">
        <v>96</v>
      </c>
      <c r="AH583" s="9" t="s">
        <v>96</v>
      </c>
      <c r="AI583" s="9" t="s">
        <v>192</v>
      </c>
      <c r="AJ583" s="9" t="s">
        <v>141</v>
      </c>
      <c r="AK583" s="12">
        <v>2.3575048172069828E-2</v>
      </c>
      <c r="AL583" s="12">
        <v>0</v>
      </c>
      <c r="AM583" s="12">
        <v>0</v>
      </c>
      <c r="AN583" s="12">
        <v>0</v>
      </c>
      <c r="AO583" s="12">
        <v>3.0157709465047301E-3</v>
      </c>
      <c r="AP583" s="12">
        <v>0.125</v>
      </c>
      <c r="AQ583" s="12">
        <v>0</v>
      </c>
      <c r="AR583" s="12">
        <v>0</v>
      </c>
      <c r="AS583" s="12">
        <v>0</v>
      </c>
      <c r="AT583" s="12">
        <v>7.4999999999999997E-3</v>
      </c>
      <c r="AU583" s="11">
        <v>3607.5083423130891</v>
      </c>
      <c r="AV583" s="11">
        <v>0</v>
      </c>
      <c r="AW583" s="11">
        <v>0</v>
      </c>
      <c r="AX583" s="11">
        <v>0</v>
      </c>
      <c r="AY583" s="11">
        <v>461.48023828475044</v>
      </c>
      <c r="AZ583" s="11">
        <v>19127.788817134999</v>
      </c>
      <c r="BA583" s="11">
        <v>0</v>
      </c>
      <c r="BB583" s="11">
        <v>0</v>
      </c>
      <c r="BC583" s="11">
        <v>0</v>
      </c>
      <c r="BD583" s="11">
        <v>1147.6673290280999</v>
      </c>
    </row>
    <row r="584" spans="1:56" x14ac:dyDescent="0.25">
      <c r="A584" s="9" t="s">
        <v>9</v>
      </c>
      <c r="B584" s="9" t="s">
        <v>57</v>
      </c>
      <c r="C584" s="9" t="s">
        <v>57</v>
      </c>
      <c r="D584" s="9" t="e">
        <f>IF(C584="United States",#REF!, "")</f>
        <v>#REF!</v>
      </c>
      <c r="E584" s="9" t="s">
        <v>82</v>
      </c>
      <c r="F584" s="9" t="s">
        <v>1376</v>
      </c>
      <c r="G584" s="9" t="s">
        <v>282</v>
      </c>
      <c r="H584" s="10" t="s">
        <v>4</v>
      </c>
      <c r="I584" s="10" t="s">
        <v>1783</v>
      </c>
      <c r="J584" s="11">
        <v>639996.33667999995</v>
      </c>
      <c r="K584" s="11">
        <v>639996.33667999995</v>
      </c>
      <c r="L584" s="11">
        <v>0</v>
      </c>
      <c r="M584" s="11">
        <v>1</v>
      </c>
      <c r="N584" s="11">
        <v>0</v>
      </c>
      <c r="O584" s="11">
        <v>0</v>
      </c>
      <c r="P584" s="11">
        <v>0</v>
      </c>
      <c r="Q584" s="11">
        <v>0</v>
      </c>
      <c r="R584" s="11">
        <v>0</v>
      </c>
      <c r="S584" s="11">
        <v>0</v>
      </c>
      <c r="T584" s="11">
        <v>0</v>
      </c>
      <c r="U584" s="11">
        <v>30153.126273911977</v>
      </c>
      <c r="V584" s="11">
        <v>0</v>
      </c>
      <c r="W584" s="11">
        <v>0</v>
      </c>
      <c r="X584" s="11">
        <v>0</v>
      </c>
      <c r="Y584" s="11">
        <v>5454.6232272422822</v>
      </c>
      <c r="Z584" s="11">
        <v>14705.874498845733</v>
      </c>
      <c r="AA584" s="9" t="s">
        <v>6</v>
      </c>
      <c r="AB584" s="9" t="s">
        <v>96</v>
      </c>
      <c r="AC584" s="9" t="s">
        <v>96</v>
      </c>
      <c r="AD584" s="9" t="s">
        <v>192</v>
      </c>
      <c r="AE584" s="9" t="s">
        <v>275</v>
      </c>
      <c r="AF584" s="9" t="s">
        <v>6</v>
      </c>
      <c r="AG584" s="9" t="s">
        <v>96</v>
      </c>
      <c r="AH584" s="9" t="s">
        <v>96</v>
      </c>
      <c r="AI584" s="9" t="s">
        <v>192</v>
      </c>
      <c r="AJ584" s="9" t="s">
        <v>141</v>
      </c>
      <c r="AK584" s="12">
        <v>4.715009634413965E-2</v>
      </c>
      <c r="AL584" s="12">
        <v>0</v>
      </c>
      <c r="AM584" s="12">
        <v>0</v>
      </c>
      <c r="AN584" s="12">
        <v>0</v>
      </c>
      <c r="AO584" s="12">
        <v>1.4241140580716783E-3</v>
      </c>
      <c r="AP584" s="12">
        <v>0.125</v>
      </c>
      <c r="AQ584" s="12">
        <v>0</v>
      </c>
      <c r="AR584" s="12">
        <v>0</v>
      </c>
      <c r="AS584" s="12">
        <v>0</v>
      </c>
      <c r="AT584" s="12">
        <v>7.4999999999999997E-3</v>
      </c>
      <c r="AU584" s="11">
        <v>30175.888934358434</v>
      </c>
      <c r="AV584" s="11">
        <v>0</v>
      </c>
      <c r="AW584" s="11">
        <v>0</v>
      </c>
      <c r="AX584" s="11">
        <v>0</v>
      </c>
      <c r="AY584" s="11">
        <v>911.42778018036279</v>
      </c>
      <c r="AZ584" s="11">
        <v>79999.542084999994</v>
      </c>
      <c r="BA584" s="11">
        <v>0</v>
      </c>
      <c r="BB584" s="11">
        <v>0</v>
      </c>
      <c r="BC584" s="11">
        <v>0</v>
      </c>
      <c r="BD584" s="11">
        <v>4799.9725250999991</v>
      </c>
    </row>
    <row r="585" spans="1:56" x14ac:dyDescent="0.25">
      <c r="A585" s="9" t="s">
        <v>2</v>
      </c>
      <c r="B585" s="9" t="s">
        <v>57</v>
      </c>
      <c r="C585" s="9" t="s">
        <v>57</v>
      </c>
      <c r="D585" s="9" t="e">
        <f>IF(C585="United States",#REF!, "")</f>
        <v>#REF!</v>
      </c>
      <c r="E585" s="9" t="s">
        <v>104</v>
      </c>
      <c r="F585" s="9" t="s">
        <v>894</v>
      </c>
      <c r="G585" s="9" t="s">
        <v>205</v>
      </c>
      <c r="H585" s="10" t="s">
        <v>4</v>
      </c>
      <c r="I585" s="10" t="s">
        <v>1783</v>
      </c>
      <c r="J585" s="11">
        <v>14427.72</v>
      </c>
      <c r="K585" s="11">
        <v>14427.72</v>
      </c>
      <c r="L585" s="11">
        <v>0</v>
      </c>
      <c r="M585" s="11">
        <v>0</v>
      </c>
      <c r="N585" s="11">
        <v>0</v>
      </c>
      <c r="O585" s="11">
        <v>0</v>
      </c>
      <c r="P585" s="11">
        <v>0</v>
      </c>
      <c r="Q585" s="11">
        <v>0</v>
      </c>
      <c r="R585" s="11">
        <v>0</v>
      </c>
      <c r="S585" s="11">
        <v>0</v>
      </c>
      <c r="T585" s="11">
        <v>0</v>
      </c>
      <c r="U585" s="11">
        <v>287.60945108639152</v>
      </c>
      <c r="V585" s="11">
        <v>0</v>
      </c>
      <c r="W585" s="11">
        <v>0</v>
      </c>
      <c r="X585" s="11">
        <v>0</v>
      </c>
      <c r="Y585" s="11">
        <v>52.884740913608489</v>
      </c>
      <c r="Z585" s="11">
        <v>76.249923091200003</v>
      </c>
      <c r="AA585" s="9" t="s">
        <v>31</v>
      </c>
      <c r="AB585" s="9" t="s">
        <v>96</v>
      </c>
      <c r="AC585" s="9" t="s">
        <v>96</v>
      </c>
      <c r="AD585" s="9" t="s">
        <v>192</v>
      </c>
      <c r="AE585" s="9" t="s">
        <v>280</v>
      </c>
      <c r="AF585" s="9" t="s">
        <v>31</v>
      </c>
      <c r="AG585" s="9" t="s">
        <v>96</v>
      </c>
      <c r="AH585" s="9" t="s">
        <v>96</v>
      </c>
      <c r="AI585" s="9" t="s">
        <v>192</v>
      </c>
      <c r="AJ585" s="9" t="s">
        <v>141</v>
      </c>
      <c r="AK585" s="12">
        <v>4.9114683691812142E-2</v>
      </c>
      <c r="AL585" s="12">
        <v>0</v>
      </c>
      <c r="AM585" s="12">
        <v>0</v>
      </c>
      <c r="AN585" s="12">
        <v>0</v>
      </c>
      <c r="AO585" s="12">
        <v>3.0157709465047301E-3</v>
      </c>
      <c r="AP585" s="12">
        <v>7.4999999999999997E-2</v>
      </c>
      <c r="AQ585" s="12">
        <v>0</v>
      </c>
      <c r="AR585" s="12">
        <v>0</v>
      </c>
      <c r="AS585" s="12">
        <v>0</v>
      </c>
      <c r="AT585" s="12">
        <v>7.4999999999999997E-3</v>
      </c>
      <c r="AU585" s="11">
        <v>708.61290419403178</v>
      </c>
      <c r="AV585" s="11">
        <v>0</v>
      </c>
      <c r="AW585" s="11">
        <v>0</v>
      </c>
      <c r="AX585" s="11">
        <v>0</v>
      </c>
      <c r="AY585" s="11">
        <v>43.510698800305221</v>
      </c>
      <c r="AZ585" s="11">
        <v>1082.079</v>
      </c>
      <c r="BA585" s="11">
        <v>0</v>
      </c>
      <c r="BB585" s="11">
        <v>0</v>
      </c>
      <c r="BC585" s="11">
        <v>0</v>
      </c>
      <c r="BD585" s="11">
        <v>108.2079</v>
      </c>
    </row>
    <row r="586" spans="1:56" x14ac:dyDescent="0.25">
      <c r="A586" s="9" t="s">
        <v>2</v>
      </c>
      <c r="B586" s="9" t="s">
        <v>57</v>
      </c>
      <c r="C586" s="9" t="s">
        <v>57</v>
      </c>
      <c r="D586" s="9" t="e">
        <f>IF(C586="United States",#REF!, "")</f>
        <v>#REF!</v>
      </c>
      <c r="E586" s="9" t="s">
        <v>82</v>
      </c>
      <c r="F586" s="9" t="s">
        <v>896</v>
      </c>
      <c r="G586" s="9" t="s">
        <v>205</v>
      </c>
      <c r="H586" s="10" t="s">
        <v>4</v>
      </c>
      <c r="I586" s="10" t="s">
        <v>1807</v>
      </c>
      <c r="J586" s="11">
        <v>7691016.98924</v>
      </c>
      <c r="K586" s="11">
        <v>7691016.98924</v>
      </c>
      <c r="L586" s="11">
        <v>0</v>
      </c>
      <c r="M586" s="11">
        <v>1</v>
      </c>
      <c r="N586" s="11">
        <v>0</v>
      </c>
      <c r="O586" s="11">
        <v>0</v>
      </c>
      <c r="P586" s="11">
        <v>0</v>
      </c>
      <c r="Q586" s="11">
        <v>0</v>
      </c>
      <c r="R586" s="11">
        <v>0</v>
      </c>
      <c r="S586" s="11">
        <v>0</v>
      </c>
      <c r="T586" s="11">
        <v>0</v>
      </c>
      <c r="U586" s="11">
        <v>73402.587060822232</v>
      </c>
      <c r="V586" s="11">
        <v>0</v>
      </c>
      <c r="W586" s="11">
        <v>0</v>
      </c>
      <c r="X586" s="11">
        <v>0</v>
      </c>
      <c r="Y586" s="11">
        <v>28118.837197145756</v>
      </c>
      <c r="Z586" s="11">
        <v>36895.346700782145</v>
      </c>
      <c r="AA586" s="9" t="s">
        <v>6</v>
      </c>
      <c r="AB586" s="9" t="s">
        <v>96</v>
      </c>
      <c r="AC586" s="9" t="s">
        <v>96</v>
      </c>
      <c r="AD586" s="9" t="s">
        <v>192</v>
      </c>
      <c r="AE586" s="9" t="s">
        <v>280</v>
      </c>
      <c r="AF586" s="9" t="s">
        <v>19</v>
      </c>
      <c r="AG586" s="9" t="s">
        <v>96</v>
      </c>
      <c r="AH586" s="9" t="s">
        <v>96</v>
      </c>
      <c r="AI586" s="9" t="s">
        <v>192</v>
      </c>
      <c r="AJ586" s="9" t="s">
        <v>141</v>
      </c>
      <c r="AK586" s="12">
        <v>2.3575048172069828E-2</v>
      </c>
      <c r="AL586" s="12">
        <v>0</v>
      </c>
      <c r="AM586" s="12">
        <v>0</v>
      </c>
      <c r="AN586" s="12">
        <v>0</v>
      </c>
      <c r="AO586" s="12">
        <v>3.0157709465047301E-3</v>
      </c>
      <c r="AP586" s="12">
        <v>4.4999999999999998E-2</v>
      </c>
      <c r="AQ586" s="12">
        <v>0</v>
      </c>
      <c r="AR586" s="12">
        <v>0</v>
      </c>
      <c r="AS586" s="12">
        <v>0</v>
      </c>
      <c r="AT586" s="12">
        <v>7.4999999999999997E-3</v>
      </c>
      <c r="AU586" s="11">
        <v>181316.09601354046</v>
      </c>
      <c r="AV586" s="11">
        <v>0</v>
      </c>
      <c r="AW586" s="11">
        <v>0</v>
      </c>
      <c r="AX586" s="11">
        <v>0</v>
      </c>
      <c r="AY586" s="11">
        <v>23194.345585224273</v>
      </c>
      <c r="AZ586" s="11">
        <v>346095.76451579999</v>
      </c>
      <c r="BA586" s="11">
        <v>0</v>
      </c>
      <c r="BB586" s="11">
        <v>0</v>
      </c>
      <c r="BC586" s="11">
        <v>0</v>
      </c>
      <c r="BD586" s="11">
        <v>57682.627419299999</v>
      </c>
    </row>
    <row r="587" spans="1:56" x14ac:dyDescent="0.25">
      <c r="A587" s="9" t="s">
        <v>2</v>
      </c>
      <c r="B587" s="9" t="s">
        <v>57</v>
      </c>
      <c r="C587" s="9" t="s">
        <v>57</v>
      </c>
      <c r="D587" s="9" t="e">
        <f>IF(C587="United States",#REF!, "")</f>
        <v>#REF!</v>
      </c>
      <c r="E587" s="9" t="s">
        <v>115</v>
      </c>
      <c r="F587" s="9" t="s">
        <v>566</v>
      </c>
      <c r="G587" s="9" t="s">
        <v>163</v>
      </c>
      <c r="H587" s="10" t="s">
        <v>4</v>
      </c>
      <c r="I587" s="10" t="s">
        <v>1783</v>
      </c>
      <c r="J587" s="11">
        <v>163931.6672428</v>
      </c>
      <c r="K587" s="11">
        <v>163931.6672428</v>
      </c>
      <c r="L587" s="11">
        <v>0</v>
      </c>
      <c r="M587" s="11">
        <v>0</v>
      </c>
      <c r="N587" s="11">
        <v>1</v>
      </c>
      <c r="O587" s="11">
        <v>0</v>
      </c>
      <c r="P587" s="11">
        <v>0</v>
      </c>
      <c r="Q587" s="11">
        <v>0</v>
      </c>
      <c r="R587" s="11">
        <v>0</v>
      </c>
      <c r="S587" s="11">
        <v>0</v>
      </c>
      <c r="T587" s="11">
        <v>0</v>
      </c>
      <c r="U587" s="11">
        <v>1261.9326651146851</v>
      </c>
      <c r="V587" s="11">
        <v>0</v>
      </c>
      <c r="W587" s="11">
        <v>45150.967433648802</v>
      </c>
      <c r="X587" s="11">
        <v>0</v>
      </c>
      <c r="Y587" s="11">
        <v>602.70206647155726</v>
      </c>
      <c r="Z587" s="11">
        <v>2889.957919090004</v>
      </c>
      <c r="AA587" s="9" t="s">
        <v>6</v>
      </c>
      <c r="AB587" s="9" t="s">
        <v>96</v>
      </c>
      <c r="AC587" s="9" t="s">
        <v>155</v>
      </c>
      <c r="AD587" s="9" t="s">
        <v>192</v>
      </c>
      <c r="AE587" s="9" t="s">
        <v>280</v>
      </c>
      <c r="AF587" s="9" t="s">
        <v>6</v>
      </c>
      <c r="AG587" s="9" t="s">
        <v>96</v>
      </c>
      <c r="AH587" s="9" t="s">
        <v>118</v>
      </c>
      <c r="AI587" s="9" t="s">
        <v>192</v>
      </c>
      <c r="AJ587" s="9" t="s">
        <v>141</v>
      </c>
      <c r="AK587" s="12">
        <v>2.3575048172069828E-2</v>
      </c>
      <c r="AL587" s="12">
        <v>0</v>
      </c>
      <c r="AM587" s="12">
        <v>0.27550000000000002</v>
      </c>
      <c r="AN587" s="12">
        <v>0</v>
      </c>
      <c r="AO587" s="12">
        <v>3.0157709465047301E-3</v>
      </c>
      <c r="AP587" s="12">
        <v>0.125</v>
      </c>
      <c r="AQ587" s="12">
        <v>0</v>
      </c>
      <c r="AR587" s="12">
        <v>0.18984375000000003</v>
      </c>
      <c r="AS587" s="12">
        <v>0</v>
      </c>
      <c r="AT587" s="12">
        <v>7.4999999999999997E-3</v>
      </c>
      <c r="AU587" s="11">
        <v>3864.6969521767314</v>
      </c>
      <c r="AV587" s="11">
        <v>0</v>
      </c>
      <c r="AW587" s="11">
        <v>45163.174325391403</v>
      </c>
      <c r="AX587" s="11">
        <v>0</v>
      </c>
      <c r="AY587" s="11">
        <v>494.38035928291742</v>
      </c>
      <c r="AZ587" s="11">
        <v>20491.45840535</v>
      </c>
      <c r="BA587" s="11">
        <v>0</v>
      </c>
      <c r="BB587" s="11">
        <v>31121.40245312532</v>
      </c>
      <c r="BC587" s="11">
        <v>0</v>
      </c>
      <c r="BD587" s="11">
        <v>1229.487504321</v>
      </c>
    </row>
    <row r="588" spans="1:56" x14ac:dyDescent="0.25">
      <c r="A588" s="9" t="s">
        <v>2</v>
      </c>
      <c r="B588" s="9" t="s">
        <v>57</v>
      </c>
      <c r="C588" s="9" t="s">
        <v>57</v>
      </c>
      <c r="D588" s="9" t="e">
        <f>IF(C588="United States",#REF!, "")</f>
        <v>#REF!</v>
      </c>
      <c r="E588" s="9" t="s">
        <v>89</v>
      </c>
      <c r="F588" s="9" t="s">
        <v>778</v>
      </c>
      <c r="G588" s="9" t="s">
        <v>89</v>
      </c>
      <c r="H588" s="10" t="s">
        <v>4</v>
      </c>
      <c r="I588" s="10" t="s">
        <v>1783</v>
      </c>
      <c r="J588" s="11">
        <v>41023.22</v>
      </c>
      <c r="K588" s="11">
        <v>41023.22</v>
      </c>
      <c r="L588" s="11">
        <v>0</v>
      </c>
      <c r="M588" s="11">
        <v>0</v>
      </c>
      <c r="N588" s="11">
        <v>0</v>
      </c>
      <c r="O588" s="11">
        <v>0</v>
      </c>
      <c r="P588" s="11">
        <v>0</v>
      </c>
      <c r="Q588" s="11">
        <v>0</v>
      </c>
      <c r="R588" s="11">
        <v>0</v>
      </c>
      <c r="S588" s="11">
        <v>0</v>
      </c>
      <c r="T588" s="11">
        <v>0</v>
      </c>
      <c r="U588" s="11">
        <v>817.77756887410339</v>
      </c>
      <c r="V588" s="11">
        <v>0</v>
      </c>
      <c r="W588" s="11">
        <v>0</v>
      </c>
      <c r="X588" s="11">
        <v>0</v>
      </c>
      <c r="Y588" s="11">
        <v>150.37042312589668</v>
      </c>
      <c r="Z588" s="11">
        <v>216.80607677120008</v>
      </c>
      <c r="AA588" s="9" t="s">
        <v>31</v>
      </c>
      <c r="AB588" s="9" t="s">
        <v>96</v>
      </c>
      <c r="AC588" s="9" t="s">
        <v>96</v>
      </c>
      <c r="AD588" s="9" t="s">
        <v>192</v>
      </c>
      <c r="AE588" s="9" t="s">
        <v>280</v>
      </c>
      <c r="AF588" s="9" t="s">
        <v>31</v>
      </c>
      <c r="AG588" s="9" t="s">
        <v>96</v>
      </c>
      <c r="AH588" s="9" t="s">
        <v>96</v>
      </c>
      <c r="AI588" s="9" t="s">
        <v>192</v>
      </c>
      <c r="AJ588" s="9" t="s">
        <v>141</v>
      </c>
      <c r="AK588" s="12">
        <v>4.9114683691812142E-2</v>
      </c>
      <c r="AL588" s="12">
        <v>0</v>
      </c>
      <c r="AM588" s="12">
        <v>0</v>
      </c>
      <c r="AN588" s="12">
        <v>0</v>
      </c>
      <c r="AO588" s="12">
        <v>3.0157709465047301E-3</v>
      </c>
      <c r="AP588" s="12">
        <v>7.4999999999999997E-2</v>
      </c>
      <c r="AQ588" s="12">
        <v>0</v>
      </c>
      <c r="AR588" s="12">
        <v>0</v>
      </c>
      <c r="AS588" s="12">
        <v>0</v>
      </c>
      <c r="AT588" s="12">
        <v>7.4999999999999997E-3</v>
      </c>
      <c r="AU588" s="11">
        <v>2014.8424743196217</v>
      </c>
      <c r="AV588" s="11">
        <v>0</v>
      </c>
      <c r="AW588" s="11">
        <v>0</v>
      </c>
      <c r="AX588" s="11">
        <v>0</v>
      </c>
      <c r="AY588" s="11">
        <v>123.71663500807178</v>
      </c>
      <c r="AZ588" s="11">
        <v>3076.7415000000001</v>
      </c>
      <c r="BA588" s="11">
        <v>0</v>
      </c>
      <c r="BB588" s="11">
        <v>0</v>
      </c>
      <c r="BC588" s="11">
        <v>0</v>
      </c>
      <c r="BD588" s="11">
        <v>307.67415</v>
      </c>
    </row>
    <row r="589" spans="1:56" x14ac:dyDescent="0.25">
      <c r="A589" s="9" t="s">
        <v>2</v>
      </c>
      <c r="B589" s="9" t="s">
        <v>57</v>
      </c>
      <c r="C589" s="9" t="s">
        <v>57</v>
      </c>
      <c r="D589" s="9" t="e">
        <f>IF(C589="United States",#REF!, "")</f>
        <v>#REF!</v>
      </c>
      <c r="E589" s="9" t="s">
        <v>115</v>
      </c>
      <c r="F589" s="9" t="s">
        <v>1250</v>
      </c>
      <c r="G589" s="9" t="s">
        <v>273</v>
      </c>
      <c r="H589" s="10" t="s">
        <v>4</v>
      </c>
      <c r="I589" s="10" t="s">
        <v>1807</v>
      </c>
      <c r="J589" s="11">
        <v>138282.2167896</v>
      </c>
      <c r="K589" s="11">
        <v>138282.2167896</v>
      </c>
      <c r="L589" s="11">
        <v>0</v>
      </c>
      <c r="M589" s="11">
        <v>0</v>
      </c>
      <c r="N589" s="11">
        <v>0</v>
      </c>
      <c r="O589" s="11">
        <v>1</v>
      </c>
      <c r="P589" s="11">
        <v>0</v>
      </c>
      <c r="Q589" s="11">
        <v>0</v>
      </c>
      <c r="R589" s="11">
        <v>0</v>
      </c>
      <c r="S589" s="11">
        <v>0</v>
      </c>
      <c r="T589" s="11">
        <v>0</v>
      </c>
      <c r="U589" s="11">
        <v>1319.7568632422333</v>
      </c>
      <c r="V589" s="11">
        <v>0</v>
      </c>
      <c r="W589" s="11">
        <v>0</v>
      </c>
      <c r="X589" s="11">
        <v>0</v>
      </c>
      <c r="Y589" s="11">
        <v>505.56839838048643</v>
      </c>
      <c r="Z589" s="11">
        <v>663.36745038306935</v>
      </c>
      <c r="AA589" s="9" t="s">
        <v>6</v>
      </c>
      <c r="AB589" s="9" t="s">
        <v>96</v>
      </c>
      <c r="AC589" s="9" t="s">
        <v>96</v>
      </c>
      <c r="AD589" s="9" t="s">
        <v>192</v>
      </c>
      <c r="AE589" s="9" t="s">
        <v>280</v>
      </c>
      <c r="AF589" s="9" t="s">
        <v>6</v>
      </c>
      <c r="AG589" s="9" t="s">
        <v>96</v>
      </c>
      <c r="AH589" s="9" t="s">
        <v>96</v>
      </c>
      <c r="AI589" s="9" t="s">
        <v>192</v>
      </c>
      <c r="AJ589" s="9" t="s">
        <v>141</v>
      </c>
      <c r="AK589" s="12">
        <v>2.3575048172069828E-2</v>
      </c>
      <c r="AL589" s="12">
        <v>0</v>
      </c>
      <c r="AM589" s="12">
        <v>0</v>
      </c>
      <c r="AN589" s="12">
        <v>0</v>
      </c>
      <c r="AO589" s="12">
        <v>3.0157709465047301E-3</v>
      </c>
      <c r="AP589" s="12">
        <v>0.125</v>
      </c>
      <c r="AQ589" s="12">
        <v>0</v>
      </c>
      <c r="AR589" s="12">
        <v>0</v>
      </c>
      <c r="AS589" s="12">
        <v>0</v>
      </c>
      <c r="AT589" s="12">
        <v>7.4999999999999997E-3</v>
      </c>
      <c r="AU589" s="11">
        <v>3260.0099221554233</v>
      </c>
      <c r="AV589" s="11">
        <v>0</v>
      </c>
      <c r="AW589" s="11">
        <v>0</v>
      </c>
      <c r="AX589" s="11">
        <v>0</v>
      </c>
      <c r="AY589" s="11">
        <v>417.02749181234429</v>
      </c>
      <c r="AZ589" s="11">
        <v>17285.2770987</v>
      </c>
      <c r="BA589" s="11">
        <v>0</v>
      </c>
      <c r="BB589" s="11">
        <v>0</v>
      </c>
      <c r="BC589" s="11">
        <v>0</v>
      </c>
      <c r="BD589" s="11">
        <v>1037.1166259219999</v>
      </c>
    </row>
    <row r="590" spans="1:56" x14ac:dyDescent="0.25">
      <c r="A590" s="9" t="s">
        <v>9</v>
      </c>
      <c r="B590" s="9" t="s">
        <v>57</v>
      </c>
      <c r="C590" s="9" t="s">
        <v>57</v>
      </c>
      <c r="D590" s="9" t="e">
        <f>IF(C590="United States",#REF!, "")</f>
        <v>#REF!</v>
      </c>
      <c r="E590" s="9" t="s">
        <v>82</v>
      </c>
      <c r="F590" s="9" t="s">
        <v>1658</v>
      </c>
      <c r="G590" s="9" t="s">
        <v>300</v>
      </c>
      <c r="H590" s="10" t="s">
        <v>4</v>
      </c>
      <c r="I590" s="10" t="s">
        <v>1807</v>
      </c>
      <c r="J590" s="11">
        <v>800882.18</v>
      </c>
      <c r="K590" s="11">
        <v>800882.18</v>
      </c>
      <c r="L590" s="11">
        <v>0</v>
      </c>
      <c r="M590" s="11">
        <v>0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11">
        <v>0</v>
      </c>
      <c r="U590" s="11">
        <v>14764.518607908907</v>
      </c>
      <c r="V590" s="11">
        <v>0</v>
      </c>
      <c r="W590" s="11">
        <v>0</v>
      </c>
      <c r="X590" s="11">
        <v>0</v>
      </c>
      <c r="Y590" s="11">
        <v>2934.9775700910973</v>
      </c>
      <c r="Z590" s="11">
        <v>4176.2882246497975</v>
      </c>
      <c r="AA590" s="9" t="s">
        <v>6</v>
      </c>
      <c r="AB590" s="9" t="s">
        <v>96</v>
      </c>
      <c r="AC590" s="9" t="s">
        <v>96</v>
      </c>
      <c r="AD590" s="9" t="s">
        <v>192</v>
      </c>
      <c r="AE590" s="9" t="s">
        <v>280</v>
      </c>
      <c r="AF590" s="9" t="s">
        <v>6</v>
      </c>
      <c r="AG590" s="9" t="s">
        <v>96</v>
      </c>
      <c r="AH590" s="9" t="s">
        <v>96</v>
      </c>
      <c r="AI590" s="9" t="s">
        <v>192</v>
      </c>
      <c r="AJ590" s="9" t="s">
        <v>141</v>
      </c>
      <c r="AK590" s="12">
        <v>4.715009634413965E-2</v>
      </c>
      <c r="AL590" s="12">
        <v>0</v>
      </c>
      <c r="AM590" s="12">
        <v>0</v>
      </c>
      <c r="AN590" s="12">
        <v>0</v>
      </c>
      <c r="AO590" s="12">
        <v>3.0157709465047301E-3</v>
      </c>
      <c r="AP590" s="12">
        <v>0.125</v>
      </c>
      <c r="AQ590" s="12">
        <v>0</v>
      </c>
      <c r="AR590" s="12">
        <v>0</v>
      </c>
      <c r="AS590" s="12">
        <v>0</v>
      </c>
      <c r="AT590" s="12">
        <v>7.4999999999999997E-3</v>
      </c>
      <c r="AU590" s="11">
        <v>37761.671947304596</v>
      </c>
      <c r="AV590" s="11">
        <v>0</v>
      </c>
      <c r="AW590" s="11">
        <v>0</v>
      </c>
      <c r="AX590" s="11">
        <v>0</v>
      </c>
      <c r="AY590" s="11">
        <v>2415.277210017372</v>
      </c>
      <c r="AZ590" s="11">
        <v>100110.27250000001</v>
      </c>
      <c r="BA590" s="11">
        <v>0</v>
      </c>
      <c r="BB590" s="11">
        <v>0</v>
      </c>
      <c r="BC590" s="11">
        <v>0</v>
      </c>
      <c r="BD590" s="11">
        <v>6006.6163500000002</v>
      </c>
    </row>
    <row r="591" spans="1:56" x14ac:dyDescent="0.25">
      <c r="A591" s="9" t="s">
        <v>2</v>
      </c>
      <c r="B591" s="9" t="s">
        <v>57</v>
      </c>
      <c r="C591" s="9" t="s">
        <v>57</v>
      </c>
      <c r="D591" s="9" t="e">
        <f>IF(C591="United States",#REF!, "")</f>
        <v>#REF!</v>
      </c>
      <c r="E591" s="9" t="s">
        <v>115</v>
      </c>
      <c r="F591" s="9" t="s">
        <v>516</v>
      </c>
      <c r="G591" s="9" t="s">
        <v>163</v>
      </c>
      <c r="H591" s="10" t="s">
        <v>4</v>
      </c>
      <c r="I591" s="10" t="s">
        <v>1783</v>
      </c>
      <c r="J591" s="11">
        <v>168029.55406577166</v>
      </c>
      <c r="K591" s="11">
        <v>168029.55410000001</v>
      </c>
      <c r="L591" s="11">
        <v>0</v>
      </c>
      <c r="M591" s="11">
        <v>0</v>
      </c>
      <c r="N591" s="11">
        <v>0</v>
      </c>
      <c r="O591" s="11">
        <v>0</v>
      </c>
      <c r="P591" s="11">
        <v>3</v>
      </c>
      <c r="Q591" s="11">
        <v>0</v>
      </c>
      <c r="R591" s="11">
        <v>0</v>
      </c>
      <c r="S591" s="11">
        <v>0</v>
      </c>
      <c r="T591" s="11">
        <v>0</v>
      </c>
      <c r="U591" s="11">
        <v>1603.6635975283646</v>
      </c>
      <c r="V591" s="11">
        <v>0</v>
      </c>
      <c r="W591" s="11">
        <v>0</v>
      </c>
      <c r="X591" s="11">
        <v>0</v>
      </c>
      <c r="Y591" s="11">
        <v>614.32651659163503</v>
      </c>
      <c r="Z591" s="11">
        <v>806.07137692852029</v>
      </c>
      <c r="AA591" s="9" t="s">
        <v>6</v>
      </c>
      <c r="AB591" s="9" t="s">
        <v>96</v>
      </c>
      <c r="AC591" s="9" t="s">
        <v>96</v>
      </c>
      <c r="AD591" s="9" t="s">
        <v>192</v>
      </c>
      <c r="AE591" s="9" t="s">
        <v>280</v>
      </c>
      <c r="AF591" s="9" t="s">
        <v>6</v>
      </c>
      <c r="AG591" s="9" t="s">
        <v>96</v>
      </c>
      <c r="AH591" s="9" t="s">
        <v>96</v>
      </c>
      <c r="AI591" s="9" t="s">
        <v>192</v>
      </c>
      <c r="AJ591" s="9" t="s">
        <v>141</v>
      </c>
      <c r="AK591" s="12">
        <v>2.3575048172069828E-2</v>
      </c>
      <c r="AL591" s="12">
        <v>0</v>
      </c>
      <c r="AM591" s="12">
        <v>0</v>
      </c>
      <c r="AN591" s="12">
        <v>0</v>
      </c>
      <c r="AO591" s="12">
        <v>3.0157709465047301E-3</v>
      </c>
      <c r="AP591" s="12">
        <v>0.125</v>
      </c>
      <c r="AQ591" s="12">
        <v>0</v>
      </c>
      <c r="AR591" s="12">
        <v>0</v>
      </c>
      <c r="AS591" s="12">
        <v>0</v>
      </c>
      <c r="AT591" s="12">
        <v>7.4999999999999997E-3</v>
      </c>
      <c r="AU591" s="11">
        <v>3961.3048314319785</v>
      </c>
      <c r="AV591" s="11">
        <v>0</v>
      </c>
      <c r="AW591" s="11">
        <v>0</v>
      </c>
      <c r="AX591" s="11">
        <v>0</v>
      </c>
      <c r="AY591" s="11">
        <v>506.73864730569994</v>
      </c>
      <c r="AZ591" s="11">
        <v>21003.694258221458</v>
      </c>
      <c r="BA591" s="11">
        <v>0</v>
      </c>
      <c r="BB591" s="11">
        <v>0</v>
      </c>
      <c r="BC591" s="11">
        <v>0</v>
      </c>
      <c r="BD591" s="11">
        <v>1260.2216554932875</v>
      </c>
    </row>
    <row r="592" spans="1:56" x14ac:dyDescent="0.25">
      <c r="A592" s="9" t="s">
        <v>2</v>
      </c>
      <c r="B592" s="9" t="s">
        <v>57</v>
      </c>
      <c r="C592" s="9" t="s">
        <v>57</v>
      </c>
      <c r="D592" s="9" t="e">
        <f>IF(C592="United States",#REF!, "")</f>
        <v>#REF!</v>
      </c>
      <c r="E592" s="9" t="s">
        <v>82</v>
      </c>
      <c r="F592" s="9" t="s">
        <v>1064</v>
      </c>
      <c r="G592" s="9" t="s">
        <v>220</v>
      </c>
      <c r="H592" s="10" t="s">
        <v>4</v>
      </c>
      <c r="I592" s="10" t="s">
        <v>1807</v>
      </c>
      <c r="J592" s="11">
        <v>1043452.2697599999</v>
      </c>
      <c r="K592" s="11">
        <v>1043452.2697599999</v>
      </c>
      <c r="L592" s="11">
        <v>0</v>
      </c>
      <c r="M592" s="11">
        <v>0</v>
      </c>
      <c r="N592" s="11">
        <v>0</v>
      </c>
      <c r="O592" s="11">
        <v>1</v>
      </c>
      <c r="P592" s="11">
        <v>0</v>
      </c>
      <c r="Q592" s="11">
        <v>0</v>
      </c>
      <c r="R592" s="11">
        <v>0</v>
      </c>
      <c r="S592" s="11">
        <v>0</v>
      </c>
      <c r="T592" s="11">
        <v>0</v>
      </c>
      <c r="U592" s="11">
        <v>9958.643464450277</v>
      </c>
      <c r="V592" s="11">
        <v>0</v>
      </c>
      <c r="W592" s="11">
        <v>0</v>
      </c>
      <c r="X592" s="11">
        <v>0</v>
      </c>
      <c r="Y592" s="11">
        <v>3814.9264963817209</v>
      </c>
      <c r="Z592" s="11">
        <v>5005.6492284926735</v>
      </c>
      <c r="AA592" s="9" t="s">
        <v>6</v>
      </c>
      <c r="AB592" s="9" t="s">
        <v>96</v>
      </c>
      <c r="AC592" s="9" t="s">
        <v>96</v>
      </c>
      <c r="AD592" s="9" t="s">
        <v>192</v>
      </c>
      <c r="AE592" s="9" t="s">
        <v>280</v>
      </c>
      <c r="AF592" s="9" t="s">
        <v>6</v>
      </c>
      <c r="AG592" s="9" t="s">
        <v>96</v>
      </c>
      <c r="AH592" s="9" t="s">
        <v>96</v>
      </c>
      <c r="AI592" s="9" t="s">
        <v>192</v>
      </c>
      <c r="AJ592" s="9" t="s">
        <v>141</v>
      </c>
      <c r="AK592" s="12">
        <v>2.3575048172069828E-2</v>
      </c>
      <c r="AL592" s="12">
        <v>0</v>
      </c>
      <c r="AM592" s="12">
        <v>0</v>
      </c>
      <c r="AN592" s="12">
        <v>0</v>
      </c>
      <c r="AO592" s="12">
        <v>3.0157709465047301E-3</v>
      </c>
      <c r="AP592" s="12">
        <v>0.125</v>
      </c>
      <c r="AQ592" s="12">
        <v>0</v>
      </c>
      <c r="AR592" s="12">
        <v>0</v>
      </c>
      <c r="AS592" s="12">
        <v>0</v>
      </c>
      <c r="AT592" s="12">
        <v>7.4999999999999997E-3</v>
      </c>
      <c r="AU592" s="11">
        <v>24599.437524847599</v>
      </c>
      <c r="AV592" s="11">
        <v>0</v>
      </c>
      <c r="AW592" s="11">
        <v>0</v>
      </c>
      <c r="AX592" s="11">
        <v>0</v>
      </c>
      <c r="AY592" s="11">
        <v>3146.8130392066241</v>
      </c>
      <c r="AZ592" s="11">
        <v>130431.53371999999</v>
      </c>
      <c r="BA592" s="11">
        <v>0</v>
      </c>
      <c r="BB592" s="11">
        <v>0</v>
      </c>
      <c r="BC592" s="11">
        <v>0</v>
      </c>
      <c r="BD592" s="11">
        <v>7825.8920231999991</v>
      </c>
    </row>
    <row r="593" spans="1:56" x14ac:dyDescent="0.25">
      <c r="A593" s="9" t="s">
        <v>2</v>
      </c>
      <c r="B593" s="9" t="s">
        <v>57</v>
      </c>
      <c r="C593" s="9" t="s">
        <v>57</v>
      </c>
      <c r="D593" s="9" t="e">
        <f>IF(C593="United States",#REF!, "")</f>
        <v>#REF!</v>
      </c>
      <c r="E593" s="9" t="s">
        <v>115</v>
      </c>
      <c r="F593" s="9" t="s">
        <v>520</v>
      </c>
      <c r="G593" s="9" t="s">
        <v>163</v>
      </c>
      <c r="H593" s="10" t="s">
        <v>4</v>
      </c>
      <c r="I593" s="10" t="s">
        <v>1807</v>
      </c>
      <c r="J593" s="11">
        <v>165008.83314121776</v>
      </c>
      <c r="K593" s="11">
        <v>165008.83310000002</v>
      </c>
      <c r="L593" s="11">
        <v>0</v>
      </c>
      <c r="M593" s="11">
        <v>0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v>0</v>
      </c>
      <c r="T593" s="11">
        <v>0</v>
      </c>
      <c r="U593" s="11">
        <v>1574.8340244694107</v>
      </c>
      <c r="V593" s="11">
        <v>0</v>
      </c>
      <c r="W593" s="11">
        <v>0</v>
      </c>
      <c r="X593" s="11">
        <v>0</v>
      </c>
      <c r="Y593" s="11">
        <v>603.28257245058944</v>
      </c>
      <c r="Z593" s="11">
        <v>791.58037414732007</v>
      </c>
      <c r="AA593" s="9" t="s">
        <v>6</v>
      </c>
      <c r="AB593" s="9" t="s">
        <v>96</v>
      </c>
      <c r="AC593" s="9" t="s">
        <v>96</v>
      </c>
      <c r="AD593" s="9" t="s">
        <v>192</v>
      </c>
      <c r="AE593" s="9" t="s">
        <v>280</v>
      </c>
      <c r="AF593" s="9" t="s">
        <v>6</v>
      </c>
      <c r="AG593" s="9" t="s">
        <v>96</v>
      </c>
      <c r="AH593" s="9" t="s">
        <v>96</v>
      </c>
      <c r="AI593" s="9" t="s">
        <v>192</v>
      </c>
      <c r="AJ593" s="9" t="s">
        <v>141</v>
      </c>
      <c r="AK593" s="12">
        <v>2.3575048172069828E-2</v>
      </c>
      <c r="AL593" s="12">
        <v>0</v>
      </c>
      <c r="AM593" s="12">
        <v>0</v>
      </c>
      <c r="AN593" s="12">
        <v>0</v>
      </c>
      <c r="AO593" s="12">
        <v>3.0157709465047301E-3</v>
      </c>
      <c r="AP593" s="12">
        <v>0.125</v>
      </c>
      <c r="AQ593" s="12">
        <v>0</v>
      </c>
      <c r="AR593" s="12">
        <v>0</v>
      </c>
      <c r="AS593" s="12">
        <v>0</v>
      </c>
      <c r="AT593" s="12">
        <v>7.4999999999999997E-3</v>
      </c>
      <c r="AU593" s="11">
        <v>3890.0911901212412</v>
      </c>
      <c r="AV593" s="11">
        <v>0</v>
      </c>
      <c r="AW593" s="11">
        <v>0</v>
      </c>
      <c r="AX593" s="11">
        <v>0</v>
      </c>
      <c r="AY593" s="11">
        <v>497.62884490393139</v>
      </c>
      <c r="AZ593" s="11">
        <v>20626.104142652221</v>
      </c>
      <c r="BA593" s="11">
        <v>0</v>
      </c>
      <c r="BB593" s="11">
        <v>0</v>
      </c>
      <c r="BC593" s="11">
        <v>0</v>
      </c>
      <c r="BD593" s="11">
        <v>1237.5662485591331</v>
      </c>
    </row>
    <row r="594" spans="1:56" x14ac:dyDescent="0.25">
      <c r="A594" s="9" t="s">
        <v>2</v>
      </c>
      <c r="B594" s="9" t="s">
        <v>57</v>
      </c>
      <c r="C594" s="9" t="s">
        <v>57</v>
      </c>
      <c r="D594" s="9" t="e">
        <f>IF(C594="United States",#REF!, "")</f>
        <v>#REF!</v>
      </c>
      <c r="E594" s="9" t="s">
        <v>115</v>
      </c>
      <c r="F594" s="9" t="s">
        <v>518</v>
      </c>
      <c r="G594" s="9" t="s">
        <v>163</v>
      </c>
      <c r="H594" s="10" t="s">
        <v>4</v>
      </c>
      <c r="I594" s="10" t="s">
        <v>1783</v>
      </c>
      <c r="J594" s="11">
        <v>118778.27087796001</v>
      </c>
      <c r="K594" s="11">
        <v>118778.27087795999</v>
      </c>
      <c r="L594" s="11">
        <v>0</v>
      </c>
      <c r="M594" s="11">
        <v>0</v>
      </c>
      <c r="N594" s="11">
        <v>0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  <c r="T594" s="11">
        <v>0</v>
      </c>
      <c r="U594" s="11">
        <v>1133.6124183903187</v>
      </c>
      <c r="V594" s="11">
        <v>0</v>
      </c>
      <c r="W594" s="11">
        <v>0</v>
      </c>
      <c r="X594" s="11">
        <v>0</v>
      </c>
      <c r="Y594" s="11">
        <v>434.26075719875297</v>
      </c>
      <c r="Z594" s="11">
        <v>569.80312105574967</v>
      </c>
      <c r="AA594" s="9" t="s">
        <v>6</v>
      </c>
      <c r="AB594" s="9" t="s">
        <v>96</v>
      </c>
      <c r="AC594" s="9" t="s">
        <v>96</v>
      </c>
      <c r="AD594" s="9" t="s">
        <v>192</v>
      </c>
      <c r="AE594" s="9" t="s">
        <v>280</v>
      </c>
      <c r="AF594" s="9" t="s">
        <v>6</v>
      </c>
      <c r="AG594" s="9" t="s">
        <v>96</v>
      </c>
      <c r="AH594" s="9" t="s">
        <v>96</v>
      </c>
      <c r="AI594" s="9" t="s">
        <v>192</v>
      </c>
      <c r="AJ594" s="9" t="s">
        <v>141</v>
      </c>
      <c r="AK594" s="12">
        <v>2.3575048172069828E-2</v>
      </c>
      <c r="AL594" s="12">
        <v>0</v>
      </c>
      <c r="AM594" s="12">
        <v>0</v>
      </c>
      <c r="AN594" s="12">
        <v>0</v>
      </c>
      <c r="AO594" s="12">
        <v>3.0157709465047301E-3</v>
      </c>
      <c r="AP594" s="12">
        <v>0.125</v>
      </c>
      <c r="AQ594" s="12">
        <v>0</v>
      </c>
      <c r="AR594" s="12">
        <v>0</v>
      </c>
      <c r="AS594" s="12">
        <v>0</v>
      </c>
      <c r="AT594" s="12">
        <v>7.4999999999999997E-3</v>
      </c>
      <c r="AU594" s="11">
        <v>2800.2034577430659</v>
      </c>
      <c r="AV594" s="11">
        <v>0</v>
      </c>
      <c r="AW594" s="11">
        <v>0</v>
      </c>
      <c r="AX594" s="11">
        <v>0</v>
      </c>
      <c r="AY594" s="11">
        <v>358.20805838982068</v>
      </c>
      <c r="AZ594" s="11">
        <v>14847.283859745001</v>
      </c>
      <c r="BA594" s="11">
        <v>0</v>
      </c>
      <c r="BB594" s="11">
        <v>0</v>
      </c>
      <c r="BC594" s="11">
        <v>0</v>
      </c>
      <c r="BD594" s="11">
        <v>890.83703158470007</v>
      </c>
    </row>
    <row r="595" spans="1:56" x14ac:dyDescent="0.25">
      <c r="A595" s="9" t="s">
        <v>2</v>
      </c>
      <c r="B595" s="9" t="s">
        <v>57</v>
      </c>
      <c r="C595" s="9" t="s">
        <v>57</v>
      </c>
      <c r="D595" s="9" t="e">
        <f>IF(C595="United States",#REF!, "")</f>
        <v>#REF!</v>
      </c>
      <c r="E595" s="9" t="s">
        <v>115</v>
      </c>
      <c r="F595" s="9" t="s">
        <v>1254</v>
      </c>
      <c r="G595" s="9" t="s">
        <v>273</v>
      </c>
      <c r="H595" s="10" t="s">
        <v>4</v>
      </c>
      <c r="I595" s="10" t="s">
        <v>1807</v>
      </c>
      <c r="J595" s="11">
        <v>112714.07182852</v>
      </c>
      <c r="K595" s="11">
        <v>112714.07182852</v>
      </c>
      <c r="L595" s="11">
        <v>0</v>
      </c>
      <c r="M595" s="11">
        <v>0</v>
      </c>
      <c r="N595" s="11">
        <v>0</v>
      </c>
      <c r="O595" s="11">
        <v>0</v>
      </c>
      <c r="P595" s="11">
        <v>0</v>
      </c>
      <c r="Q595" s="11">
        <v>0</v>
      </c>
      <c r="R595" s="11">
        <v>0</v>
      </c>
      <c r="S595" s="11">
        <v>0</v>
      </c>
      <c r="T595" s="11">
        <v>0</v>
      </c>
      <c r="U595" s="11">
        <v>1075.736080410124</v>
      </c>
      <c r="V595" s="11">
        <v>0</v>
      </c>
      <c r="W595" s="11">
        <v>0</v>
      </c>
      <c r="X595" s="11">
        <v>0</v>
      </c>
      <c r="Y595" s="11">
        <v>412.08966772633971</v>
      </c>
      <c r="Z595" s="11">
        <v>540.71194537577617</v>
      </c>
      <c r="AA595" s="9" t="s">
        <v>6</v>
      </c>
      <c r="AB595" s="9" t="s">
        <v>96</v>
      </c>
      <c r="AC595" s="9" t="s">
        <v>96</v>
      </c>
      <c r="AD595" s="9" t="s">
        <v>192</v>
      </c>
      <c r="AE595" s="9" t="s">
        <v>280</v>
      </c>
      <c r="AF595" s="9" t="s">
        <v>6</v>
      </c>
      <c r="AG595" s="9" t="s">
        <v>96</v>
      </c>
      <c r="AH595" s="9" t="s">
        <v>96</v>
      </c>
      <c r="AI595" s="9" t="s">
        <v>192</v>
      </c>
      <c r="AJ595" s="9" t="s">
        <v>141</v>
      </c>
      <c r="AK595" s="12">
        <v>2.3575048172069828E-2</v>
      </c>
      <c r="AL595" s="12">
        <v>0</v>
      </c>
      <c r="AM595" s="12">
        <v>0</v>
      </c>
      <c r="AN595" s="12">
        <v>0</v>
      </c>
      <c r="AO595" s="12">
        <v>3.0157709465047301E-3</v>
      </c>
      <c r="AP595" s="12">
        <v>0.125</v>
      </c>
      <c r="AQ595" s="12">
        <v>0</v>
      </c>
      <c r="AR595" s="12">
        <v>0</v>
      </c>
      <c r="AS595" s="12">
        <v>0</v>
      </c>
      <c r="AT595" s="12">
        <v>7.4999999999999997E-3</v>
      </c>
      <c r="AU595" s="11">
        <v>2657.2396730274977</v>
      </c>
      <c r="AV595" s="11">
        <v>0</v>
      </c>
      <c r="AW595" s="11">
        <v>0</v>
      </c>
      <c r="AX595" s="11">
        <v>0</v>
      </c>
      <c r="AY595" s="11">
        <v>339.91982308269792</v>
      </c>
      <c r="AZ595" s="11">
        <v>14089.258978565</v>
      </c>
      <c r="BA595" s="11">
        <v>0</v>
      </c>
      <c r="BB595" s="11">
        <v>0</v>
      </c>
      <c r="BC595" s="11">
        <v>0</v>
      </c>
      <c r="BD595" s="11">
        <v>845.35553871389993</v>
      </c>
    </row>
    <row r="596" spans="1:56" x14ac:dyDescent="0.25">
      <c r="A596" s="9" t="s">
        <v>2</v>
      </c>
      <c r="B596" s="9" t="s">
        <v>57</v>
      </c>
      <c r="C596" s="9" t="s">
        <v>57</v>
      </c>
      <c r="D596" s="9" t="e">
        <f>IF(C596="United States",#REF!, "")</f>
        <v>#REF!</v>
      </c>
      <c r="E596" s="9" t="s">
        <v>115</v>
      </c>
      <c r="F596" s="9" t="s">
        <v>704</v>
      </c>
      <c r="G596" s="9" t="s">
        <v>163</v>
      </c>
      <c r="H596" s="10" t="s">
        <v>4</v>
      </c>
      <c r="I596" s="10" t="s">
        <v>1807</v>
      </c>
      <c r="J596" s="11">
        <v>168410.99958118587</v>
      </c>
      <c r="K596" s="11">
        <v>168410.99960000001</v>
      </c>
      <c r="L596" s="11">
        <v>0</v>
      </c>
      <c r="M596" s="11">
        <v>0</v>
      </c>
      <c r="N596" s="11">
        <v>0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11">
        <v>0</v>
      </c>
      <c r="U596" s="11">
        <v>1607.3040896195764</v>
      </c>
      <c r="V596" s="11">
        <v>0</v>
      </c>
      <c r="W596" s="11">
        <v>0</v>
      </c>
      <c r="X596" s="11">
        <v>0</v>
      </c>
      <c r="Y596" s="11">
        <v>615.72110510042262</v>
      </c>
      <c r="Z596" s="11">
        <v>807.9012472811205</v>
      </c>
      <c r="AA596" s="9" t="s">
        <v>6</v>
      </c>
      <c r="AB596" s="9" t="s">
        <v>96</v>
      </c>
      <c r="AC596" s="9" t="s">
        <v>96</v>
      </c>
      <c r="AD596" s="9" t="s">
        <v>192</v>
      </c>
      <c r="AE596" s="9" t="s">
        <v>280</v>
      </c>
      <c r="AF596" s="9" t="s">
        <v>6</v>
      </c>
      <c r="AG596" s="9" t="s">
        <v>96</v>
      </c>
      <c r="AH596" s="9" t="s">
        <v>96</v>
      </c>
      <c r="AI596" s="9" t="s">
        <v>192</v>
      </c>
      <c r="AJ596" s="9" t="s">
        <v>141</v>
      </c>
      <c r="AK596" s="12">
        <v>2.3575048172069828E-2</v>
      </c>
      <c r="AL596" s="12">
        <v>0</v>
      </c>
      <c r="AM596" s="12">
        <v>0</v>
      </c>
      <c r="AN596" s="12">
        <v>0</v>
      </c>
      <c r="AO596" s="12">
        <v>3.0157709465047301E-3</v>
      </c>
      <c r="AP596" s="12">
        <v>0.125</v>
      </c>
      <c r="AQ596" s="12">
        <v>0</v>
      </c>
      <c r="AR596" s="12">
        <v>0</v>
      </c>
      <c r="AS596" s="12">
        <v>0</v>
      </c>
      <c r="AT596" s="12">
        <v>7.4999999999999997E-3</v>
      </c>
      <c r="AU596" s="11">
        <v>3970.2974278328884</v>
      </c>
      <c r="AV596" s="11">
        <v>0</v>
      </c>
      <c r="AW596" s="11">
        <v>0</v>
      </c>
      <c r="AX596" s="11">
        <v>0</v>
      </c>
      <c r="AY596" s="11">
        <v>507.88899960876063</v>
      </c>
      <c r="AZ596" s="11">
        <v>21051.374947648234</v>
      </c>
      <c r="BA596" s="11">
        <v>0</v>
      </c>
      <c r="BB596" s="11">
        <v>0</v>
      </c>
      <c r="BC596" s="11">
        <v>0</v>
      </c>
      <c r="BD596" s="11">
        <v>1263.082496858894</v>
      </c>
    </row>
    <row r="597" spans="1:56" x14ac:dyDescent="0.25">
      <c r="A597" s="9" t="s">
        <v>2</v>
      </c>
      <c r="B597" s="9" t="s">
        <v>57</v>
      </c>
      <c r="C597" s="9" t="s">
        <v>57</v>
      </c>
      <c r="D597" s="9" t="e">
        <f>IF(C597="United States",#REF!, "")</f>
        <v>#REF!</v>
      </c>
      <c r="E597" s="9" t="s">
        <v>82</v>
      </c>
      <c r="F597" s="9" t="s">
        <v>988</v>
      </c>
      <c r="G597" s="9" t="s">
        <v>230</v>
      </c>
      <c r="H597" s="10" t="s">
        <v>4</v>
      </c>
      <c r="I597" s="10" t="s">
        <v>1807</v>
      </c>
      <c r="J597" s="11">
        <v>4054315.8798199999</v>
      </c>
      <c r="K597" s="11">
        <v>4054315.8798199999</v>
      </c>
      <c r="L597" s="11">
        <v>0</v>
      </c>
      <c r="M597" s="11">
        <v>3</v>
      </c>
      <c r="N597" s="11">
        <v>3</v>
      </c>
      <c r="O597" s="11">
        <v>3</v>
      </c>
      <c r="P597" s="11">
        <v>1</v>
      </c>
      <c r="Q597" s="11">
        <v>0</v>
      </c>
      <c r="R597" s="11">
        <v>0</v>
      </c>
      <c r="S597" s="11">
        <v>0</v>
      </c>
      <c r="T597" s="11">
        <v>0</v>
      </c>
      <c r="U597" s="11">
        <v>116890.85087311731</v>
      </c>
      <c r="V597" s="11">
        <v>0</v>
      </c>
      <c r="W597" s="11">
        <v>0</v>
      </c>
      <c r="X597" s="11">
        <v>0</v>
      </c>
      <c r="Y597" s="11">
        <v>14874.415221032714</v>
      </c>
      <c r="Z597" s="11">
        <v>23119.209243609163</v>
      </c>
      <c r="AA597" s="9" t="s">
        <v>6</v>
      </c>
      <c r="AB597" s="9" t="s">
        <v>96</v>
      </c>
      <c r="AC597" s="9" t="s">
        <v>96</v>
      </c>
      <c r="AD597" s="9" t="s">
        <v>192</v>
      </c>
      <c r="AE597" s="9" t="s">
        <v>280</v>
      </c>
      <c r="AF597" s="9" t="s">
        <v>13</v>
      </c>
      <c r="AG597" s="9" t="s">
        <v>96</v>
      </c>
      <c r="AH597" s="9" t="s">
        <v>96</v>
      </c>
      <c r="AI597" s="9" t="s">
        <v>192</v>
      </c>
      <c r="AJ597" s="9" t="s">
        <v>141</v>
      </c>
      <c r="AK597" s="12">
        <v>2.3575048172069828E-2</v>
      </c>
      <c r="AL597" s="12">
        <v>0</v>
      </c>
      <c r="AM597" s="12">
        <v>0</v>
      </c>
      <c r="AN597" s="12">
        <v>0</v>
      </c>
      <c r="AO597" s="12">
        <v>3.0157709465047301E-3</v>
      </c>
      <c r="AP597" s="12">
        <v>7.4999999999999997E-2</v>
      </c>
      <c r="AQ597" s="12">
        <v>0</v>
      </c>
      <c r="AR597" s="12">
        <v>0</v>
      </c>
      <c r="AS597" s="12">
        <v>0</v>
      </c>
      <c r="AT597" s="12">
        <v>7.4999999999999997E-3</v>
      </c>
      <c r="AU597" s="11">
        <v>95580.692171544171</v>
      </c>
      <c r="AV597" s="11">
        <v>0</v>
      </c>
      <c r="AW597" s="11">
        <v>0</v>
      </c>
      <c r="AX597" s="11">
        <v>0</v>
      </c>
      <c r="AY597" s="11">
        <v>12226.888038313919</v>
      </c>
      <c r="AZ597" s="11">
        <v>304073.69098650001</v>
      </c>
      <c r="BA597" s="11">
        <v>0</v>
      </c>
      <c r="BB597" s="11">
        <v>0</v>
      </c>
      <c r="BC597" s="11">
        <v>0</v>
      </c>
      <c r="BD597" s="11">
        <v>30407.369098649997</v>
      </c>
    </row>
    <row r="598" spans="1:56" x14ac:dyDescent="0.25">
      <c r="A598" s="9" t="s">
        <v>2</v>
      </c>
      <c r="B598" s="9" t="s">
        <v>57</v>
      </c>
      <c r="C598" s="9" t="s">
        <v>57</v>
      </c>
      <c r="D598" s="9" t="e">
        <f>IF(C598="United States",#REF!, "")</f>
        <v>#REF!</v>
      </c>
      <c r="E598" s="9" t="s">
        <v>115</v>
      </c>
      <c r="F598" s="9" t="s">
        <v>1318</v>
      </c>
      <c r="G598" s="9" t="s">
        <v>273</v>
      </c>
      <c r="H598" s="10" t="s">
        <v>4</v>
      </c>
      <c r="I598" s="10" t="s">
        <v>1807</v>
      </c>
      <c r="J598" s="11">
        <v>272546.61485661997</v>
      </c>
      <c r="K598" s="11">
        <v>272546.61485661997</v>
      </c>
      <c r="L598" s="11">
        <v>0</v>
      </c>
      <c r="M598" s="11">
        <v>0</v>
      </c>
      <c r="N598" s="11">
        <v>0</v>
      </c>
      <c r="O598" s="11">
        <v>0</v>
      </c>
      <c r="P598" s="11">
        <v>1</v>
      </c>
      <c r="Q598" s="11">
        <v>0</v>
      </c>
      <c r="R598" s="11">
        <v>0</v>
      </c>
      <c r="S598" s="11">
        <v>0</v>
      </c>
      <c r="T598" s="11">
        <v>0</v>
      </c>
      <c r="U598" s="11">
        <v>2601.1679148718563</v>
      </c>
      <c r="V598" s="11">
        <v>0</v>
      </c>
      <c r="W598" s="11">
        <v>0</v>
      </c>
      <c r="X598" s="11">
        <v>0</v>
      </c>
      <c r="Y598" s="11">
        <v>996.44740123552674</v>
      </c>
      <c r="Z598" s="11">
        <v>1307.4606207901775</v>
      </c>
      <c r="AA598" s="9" t="s">
        <v>6</v>
      </c>
      <c r="AB598" s="9" t="s">
        <v>96</v>
      </c>
      <c r="AC598" s="9" t="s">
        <v>96</v>
      </c>
      <c r="AD598" s="9" t="s">
        <v>192</v>
      </c>
      <c r="AE598" s="9" t="s">
        <v>280</v>
      </c>
      <c r="AF598" s="9" t="s">
        <v>6</v>
      </c>
      <c r="AG598" s="9" t="s">
        <v>96</v>
      </c>
      <c r="AH598" s="9" t="s">
        <v>96</v>
      </c>
      <c r="AI598" s="9" t="s">
        <v>192</v>
      </c>
      <c r="AJ598" s="9" t="s">
        <v>141</v>
      </c>
      <c r="AK598" s="12">
        <v>2.3575048172069828E-2</v>
      </c>
      <c r="AL598" s="12">
        <v>0</v>
      </c>
      <c r="AM598" s="12">
        <v>0</v>
      </c>
      <c r="AN598" s="12">
        <v>0</v>
      </c>
      <c r="AO598" s="12">
        <v>3.0157709465047301E-3</v>
      </c>
      <c r="AP598" s="12">
        <v>0.125</v>
      </c>
      <c r="AQ598" s="12">
        <v>0</v>
      </c>
      <c r="AR598" s="12">
        <v>0</v>
      </c>
      <c r="AS598" s="12">
        <v>0</v>
      </c>
      <c r="AT598" s="12">
        <v>7.4999999999999997E-3</v>
      </c>
      <c r="AU598" s="11">
        <v>6425.2995743793781</v>
      </c>
      <c r="AV598" s="11">
        <v>0</v>
      </c>
      <c r="AW598" s="11">
        <v>0</v>
      </c>
      <c r="AX598" s="11">
        <v>0</v>
      </c>
      <c r="AY598" s="11">
        <v>821.93816265280896</v>
      </c>
      <c r="AZ598" s="11">
        <v>34068.326857077496</v>
      </c>
      <c r="BA598" s="11">
        <v>0</v>
      </c>
      <c r="BB598" s="11">
        <v>0</v>
      </c>
      <c r="BC598" s="11">
        <v>0</v>
      </c>
      <c r="BD598" s="11">
        <v>2044.0996114246498</v>
      </c>
    </row>
    <row r="599" spans="1:56" x14ac:dyDescent="0.25">
      <c r="A599" s="9" t="s">
        <v>2</v>
      </c>
      <c r="B599" s="9" t="s">
        <v>57</v>
      </c>
      <c r="C599" s="9" t="s">
        <v>57</v>
      </c>
      <c r="D599" s="9" t="e">
        <f>IF(C599="United States",#REF!, "")</f>
        <v>#REF!</v>
      </c>
      <c r="E599" s="9" t="s">
        <v>115</v>
      </c>
      <c r="F599" s="9" t="s">
        <v>1316</v>
      </c>
      <c r="G599" s="9" t="s">
        <v>273</v>
      </c>
      <c r="H599" s="10" t="s">
        <v>4</v>
      </c>
      <c r="I599" s="10" t="s">
        <v>1807</v>
      </c>
      <c r="J599" s="11">
        <v>121532.14546062</v>
      </c>
      <c r="K599" s="11">
        <v>121532.14546062</v>
      </c>
      <c r="L599" s="11">
        <v>0</v>
      </c>
      <c r="M599" s="11">
        <v>0</v>
      </c>
      <c r="N599" s="11">
        <v>1</v>
      </c>
      <c r="O599" s="11">
        <v>0</v>
      </c>
      <c r="P599" s="11">
        <v>1</v>
      </c>
      <c r="Q599" s="11">
        <v>0</v>
      </c>
      <c r="R599" s="11">
        <v>0</v>
      </c>
      <c r="S599" s="11">
        <v>0</v>
      </c>
      <c r="T599" s="11">
        <v>0</v>
      </c>
      <c r="U599" s="11">
        <v>1162.9403214525073</v>
      </c>
      <c r="V599" s="11">
        <v>0</v>
      </c>
      <c r="W599" s="11">
        <v>0</v>
      </c>
      <c r="X599" s="11">
        <v>0</v>
      </c>
      <c r="Y599" s="11">
        <v>210.37292225249846</v>
      </c>
      <c r="Z599" s="11">
        <v>567.17350836434912</v>
      </c>
      <c r="AA599" s="9" t="s">
        <v>6</v>
      </c>
      <c r="AB599" s="9" t="s">
        <v>96</v>
      </c>
      <c r="AC599" s="9" t="s">
        <v>96</v>
      </c>
      <c r="AD599" s="9" t="s">
        <v>192</v>
      </c>
      <c r="AE599" s="9" t="s">
        <v>275</v>
      </c>
      <c r="AF599" s="9" t="s">
        <v>6</v>
      </c>
      <c r="AG599" s="9" t="s">
        <v>96</v>
      </c>
      <c r="AH599" s="9" t="s">
        <v>96</v>
      </c>
      <c r="AI599" s="9" t="s">
        <v>192</v>
      </c>
      <c r="AJ599" s="9" t="s">
        <v>141</v>
      </c>
      <c r="AK599" s="12">
        <v>2.3575048172069828E-2</v>
      </c>
      <c r="AL599" s="12">
        <v>0</v>
      </c>
      <c r="AM599" s="12">
        <v>0</v>
      </c>
      <c r="AN599" s="12">
        <v>0</v>
      </c>
      <c r="AO599" s="12">
        <v>1.4241140580716783E-3</v>
      </c>
      <c r="AP599" s="12">
        <v>0.125</v>
      </c>
      <c r="AQ599" s="12">
        <v>0</v>
      </c>
      <c r="AR599" s="12">
        <v>0</v>
      </c>
      <c r="AS599" s="12">
        <v>0</v>
      </c>
      <c r="AT599" s="12">
        <v>7.4999999999999997E-3</v>
      </c>
      <c r="AU599" s="11">
        <v>2865.126183689114</v>
      </c>
      <c r="AV599" s="11">
        <v>0</v>
      </c>
      <c r="AW599" s="11">
        <v>0</v>
      </c>
      <c r="AX599" s="11">
        <v>0</v>
      </c>
      <c r="AY599" s="11">
        <v>173.07563685808105</v>
      </c>
      <c r="AZ599" s="11">
        <v>15191.5181825775</v>
      </c>
      <c r="BA599" s="11">
        <v>0</v>
      </c>
      <c r="BB599" s="11">
        <v>0</v>
      </c>
      <c r="BC599" s="11">
        <v>0</v>
      </c>
      <c r="BD599" s="11">
        <v>911.49109095464996</v>
      </c>
    </row>
    <row r="600" spans="1:56" x14ac:dyDescent="0.25">
      <c r="A600" s="9" t="s">
        <v>2</v>
      </c>
      <c r="B600" s="9" t="s">
        <v>57</v>
      </c>
      <c r="C600" s="9" t="s">
        <v>57</v>
      </c>
      <c r="D600" s="9" t="e">
        <f>IF(C600="United States",#REF!, "")</f>
        <v>#REF!</v>
      </c>
      <c r="E600" s="9" t="s">
        <v>115</v>
      </c>
      <c r="F600" s="9" t="s">
        <v>1350</v>
      </c>
      <c r="G600" s="9" t="s">
        <v>163</v>
      </c>
      <c r="H600" s="10" t="s">
        <v>4</v>
      </c>
      <c r="I600" s="10" t="s">
        <v>1783</v>
      </c>
      <c r="J600" s="11">
        <v>154571.59029999998</v>
      </c>
      <c r="K600" s="11">
        <v>0</v>
      </c>
      <c r="L600" s="11">
        <v>1</v>
      </c>
      <c r="M600" s="11">
        <v>0</v>
      </c>
      <c r="N600" s="11">
        <v>0</v>
      </c>
      <c r="O600" s="11">
        <v>0</v>
      </c>
      <c r="P600" s="11">
        <v>0</v>
      </c>
      <c r="Q600" s="11">
        <v>0</v>
      </c>
      <c r="R600" s="11">
        <v>0</v>
      </c>
      <c r="S600" s="11">
        <v>0</v>
      </c>
      <c r="T600" s="11">
        <v>0</v>
      </c>
      <c r="U600" s="11">
        <v>0</v>
      </c>
      <c r="V600" s="11">
        <v>0</v>
      </c>
      <c r="W600" s="11">
        <v>0</v>
      </c>
      <c r="X600" s="11">
        <v>0</v>
      </c>
      <c r="Y600" s="11">
        <v>0</v>
      </c>
      <c r="Z600" s="11">
        <v>0</v>
      </c>
      <c r="AA600" s="9" t="s">
        <v>6</v>
      </c>
      <c r="AB600" s="9" t="s">
        <v>96</v>
      </c>
      <c r="AC600" s="9" t="s">
        <v>96</v>
      </c>
      <c r="AD600" s="9" t="s">
        <v>192</v>
      </c>
      <c r="AE600" s="9" t="s">
        <v>275</v>
      </c>
      <c r="AF600" s="9" t="s">
        <v>6</v>
      </c>
      <c r="AG600" s="9" t="s">
        <v>96</v>
      </c>
      <c r="AH600" s="9" t="s">
        <v>96</v>
      </c>
      <c r="AI600" s="9" t="s">
        <v>192</v>
      </c>
      <c r="AJ600" s="9" t="s">
        <v>141</v>
      </c>
      <c r="AK600" s="12">
        <v>2.3575048172069828E-2</v>
      </c>
      <c r="AL600" s="12">
        <v>0</v>
      </c>
      <c r="AM600" s="12">
        <v>0</v>
      </c>
      <c r="AN600" s="12">
        <v>0</v>
      </c>
      <c r="AO600" s="12">
        <v>1.4241140580716783E-3</v>
      </c>
      <c r="AP600" s="12">
        <v>0.125</v>
      </c>
      <c r="AQ600" s="12">
        <v>0</v>
      </c>
      <c r="AR600" s="12">
        <v>0</v>
      </c>
      <c r="AS600" s="12">
        <v>0</v>
      </c>
      <c r="AT600" s="12">
        <v>7.4999999999999997E-3</v>
      </c>
      <c r="AU600" s="11">
        <v>3644.0326873559411</v>
      </c>
      <c r="AV600" s="11">
        <v>0</v>
      </c>
      <c r="AW600" s="11">
        <v>0</v>
      </c>
      <c r="AX600" s="11">
        <v>0</v>
      </c>
      <c r="AY600" s="11">
        <v>220.12757472472583</v>
      </c>
      <c r="AZ600" s="11">
        <v>19321.448787499998</v>
      </c>
      <c r="BA600" s="11">
        <v>0</v>
      </c>
      <c r="BB600" s="11">
        <v>0</v>
      </c>
      <c r="BC600" s="11">
        <v>0</v>
      </c>
      <c r="BD600" s="11">
        <v>1159.2869272499997</v>
      </c>
    </row>
    <row r="601" spans="1:56" x14ac:dyDescent="0.25">
      <c r="A601" s="9" t="s">
        <v>2</v>
      </c>
      <c r="B601" s="9" t="s">
        <v>57</v>
      </c>
      <c r="C601" s="9" t="s">
        <v>57</v>
      </c>
      <c r="D601" s="9" t="e">
        <f>IF(C601="United States",#REF!, "")</f>
        <v>#REF!</v>
      </c>
      <c r="E601" s="9" t="s">
        <v>115</v>
      </c>
      <c r="F601" s="9" t="s">
        <v>1348</v>
      </c>
      <c r="G601" s="9" t="s">
        <v>163</v>
      </c>
      <c r="H601" s="10" t="s">
        <v>4</v>
      </c>
      <c r="I601" s="10" t="s">
        <v>1807</v>
      </c>
      <c r="J601" s="11">
        <v>155408.6244</v>
      </c>
      <c r="K601" s="11">
        <v>0</v>
      </c>
      <c r="L601" s="11">
        <v>1</v>
      </c>
      <c r="M601" s="11">
        <v>0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11">
        <v>0</v>
      </c>
      <c r="U601" s="11">
        <v>0</v>
      </c>
      <c r="V601" s="11">
        <v>0</v>
      </c>
      <c r="W601" s="11">
        <v>0</v>
      </c>
      <c r="X601" s="11">
        <v>0</v>
      </c>
      <c r="Y601" s="11">
        <v>0</v>
      </c>
      <c r="Z601" s="11">
        <v>0</v>
      </c>
      <c r="AA601" s="9" t="s">
        <v>6</v>
      </c>
      <c r="AB601" s="9" t="s">
        <v>96</v>
      </c>
      <c r="AC601" s="9" t="s">
        <v>96</v>
      </c>
      <c r="AD601" s="9" t="s">
        <v>192</v>
      </c>
      <c r="AE601" s="9" t="s">
        <v>275</v>
      </c>
      <c r="AF601" s="9" t="s">
        <v>6</v>
      </c>
      <c r="AG601" s="9" t="s">
        <v>96</v>
      </c>
      <c r="AH601" s="9" t="s">
        <v>96</v>
      </c>
      <c r="AI601" s="9" t="s">
        <v>192</v>
      </c>
      <c r="AJ601" s="9" t="s">
        <v>141</v>
      </c>
      <c r="AK601" s="12">
        <v>2.3575048172069828E-2</v>
      </c>
      <c r="AL601" s="12">
        <v>0</v>
      </c>
      <c r="AM601" s="12">
        <v>0</v>
      </c>
      <c r="AN601" s="12">
        <v>0</v>
      </c>
      <c r="AO601" s="12">
        <v>1.4241140580716783E-3</v>
      </c>
      <c r="AP601" s="12">
        <v>0.125</v>
      </c>
      <c r="AQ601" s="12">
        <v>0</v>
      </c>
      <c r="AR601" s="12">
        <v>0</v>
      </c>
      <c r="AS601" s="12">
        <v>0</v>
      </c>
      <c r="AT601" s="12">
        <v>7.4999999999999997E-3</v>
      </c>
      <c r="AU601" s="11">
        <v>3663.7658065851065</v>
      </c>
      <c r="AV601" s="11">
        <v>0</v>
      </c>
      <c r="AW601" s="11">
        <v>0</v>
      </c>
      <c r="AX601" s="11">
        <v>0</v>
      </c>
      <c r="AY601" s="11">
        <v>221.31960675362123</v>
      </c>
      <c r="AZ601" s="11">
        <v>19426.07805</v>
      </c>
      <c r="BA601" s="11">
        <v>0</v>
      </c>
      <c r="BB601" s="11">
        <v>0</v>
      </c>
      <c r="BC601" s="11">
        <v>0</v>
      </c>
      <c r="BD601" s="11">
        <v>1165.5646830000001</v>
      </c>
    </row>
    <row r="602" spans="1:56" x14ac:dyDescent="0.25">
      <c r="A602" s="9" t="s">
        <v>2</v>
      </c>
      <c r="B602" s="9" t="s">
        <v>57</v>
      </c>
      <c r="C602" s="9" t="s">
        <v>57</v>
      </c>
      <c r="D602" s="9" t="e">
        <f>IF(C602="United States",#REF!, "")</f>
        <v>#REF!</v>
      </c>
      <c r="E602" s="9" t="s">
        <v>82</v>
      </c>
      <c r="F602" s="9" t="s">
        <v>1660</v>
      </c>
      <c r="G602" s="9" t="s">
        <v>230</v>
      </c>
      <c r="H602" s="10" t="s">
        <v>4</v>
      </c>
      <c r="I602" s="10" t="s">
        <v>1783</v>
      </c>
      <c r="J602" s="11">
        <v>1253807.33962</v>
      </c>
      <c r="K602" s="11">
        <v>1253807.33962</v>
      </c>
      <c r="L602" s="11">
        <v>0</v>
      </c>
      <c r="M602" s="11">
        <v>0</v>
      </c>
      <c r="N602" s="11">
        <v>0</v>
      </c>
      <c r="O602" s="11">
        <v>2</v>
      </c>
      <c r="P602" s="11">
        <v>1</v>
      </c>
      <c r="Q602" s="11">
        <v>0</v>
      </c>
      <c r="R602" s="11">
        <v>0</v>
      </c>
      <c r="S602" s="11">
        <v>0</v>
      </c>
      <c r="T602" s="11">
        <v>0</v>
      </c>
      <c r="U602" s="11">
        <v>11966.259147874969</v>
      </c>
      <c r="V602" s="11">
        <v>0</v>
      </c>
      <c r="W602" s="11">
        <v>0</v>
      </c>
      <c r="X602" s="11">
        <v>0</v>
      </c>
      <c r="Y602" s="11">
        <v>4583.9977351090274</v>
      </c>
      <c r="Z602" s="11">
        <v>6014.7645696250693</v>
      </c>
      <c r="AA602" s="9" t="s">
        <v>6</v>
      </c>
      <c r="AB602" s="9" t="s">
        <v>96</v>
      </c>
      <c r="AC602" s="9" t="s">
        <v>96</v>
      </c>
      <c r="AD602" s="9" t="s">
        <v>192</v>
      </c>
      <c r="AE602" s="9" t="s">
        <v>280</v>
      </c>
      <c r="AF602" s="9" t="s">
        <v>6</v>
      </c>
      <c r="AG602" s="9" t="s">
        <v>96</v>
      </c>
      <c r="AH602" s="9" t="s">
        <v>96</v>
      </c>
      <c r="AI602" s="9" t="s">
        <v>192</v>
      </c>
      <c r="AJ602" s="9" t="s">
        <v>141</v>
      </c>
      <c r="AK602" s="12">
        <v>2.3575048172069828E-2</v>
      </c>
      <c r="AL602" s="12">
        <v>0</v>
      </c>
      <c r="AM602" s="12">
        <v>0</v>
      </c>
      <c r="AN602" s="12">
        <v>0</v>
      </c>
      <c r="AO602" s="12">
        <v>3.0157709465047301E-3</v>
      </c>
      <c r="AP602" s="12">
        <v>0.125</v>
      </c>
      <c r="AQ602" s="12">
        <v>0</v>
      </c>
      <c r="AR602" s="12">
        <v>0</v>
      </c>
      <c r="AS602" s="12">
        <v>0</v>
      </c>
      <c r="AT602" s="12">
        <v>7.4999999999999997E-3</v>
      </c>
      <c r="AU602" s="11">
        <v>29558.568430036215</v>
      </c>
      <c r="AV602" s="11">
        <v>0</v>
      </c>
      <c r="AW602" s="11">
        <v>0</v>
      </c>
      <c r="AX602" s="11">
        <v>0</v>
      </c>
      <c r="AY602" s="11">
        <v>3781.195747340385</v>
      </c>
      <c r="AZ602" s="11">
        <v>156725.9174525</v>
      </c>
      <c r="BA602" s="11">
        <v>0</v>
      </c>
      <c r="BB602" s="11">
        <v>0</v>
      </c>
      <c r="BC602" s="11">
        <v>0</v>
      </c>
      <c r="BD602" s="11">
        <v>9403.5550471499992</v>
      </c>
    </row>
    <row r="603" spans="1:56" x14ac:dyDescent="0.25">
      <c r="A603" s="9" t="s">
        <v>9</v>
      </c>
      <c r="B603" s="9" t="s">
        <v>57</v>
      </c>
      <c r="C603" s="9" t="s">
        <v>57</v>
      </c>
      <c r="D603" s="9" t="e">
        <f>IF(C603="United States",#REF!, "")</f>
        <v>#REF!</v>
      </c>
      <c r="E603" s="9" t="s">
        <v>82</v>
      </c>
      <c r="F603" s="9" t="s">
        <v>1644</v>
      </c>
      <c r="G603" s="9" t="s">
        <v>289</v>
      </c>
      <c r="H603" s="10" t="s">
        <v>4</v>
      </c>
      <c r="I603" s="10" t="s">
        <v>1807</v>
      </c>
      <c r="J603" s="11">
        <v>2289612.06158</v>
      </c>
      <c r="K603" s="11">
        <v>2289612.06158</v>
      </c>
      <c r="L603" s="11">
        <v>0</v>
      </c>
      <c r="M603" s="11">
        <v>0</v>
      </c>
      <c r="N603" s="11">
        <v>1</v>
      </c>
      <c r="O603" s="11">
        <v>0</v>
      </c>
      <c r="P603" s="11">
        <v>0</v>
      </c>
      <c r="Q603" s="11">
        <v>1</v>
      </c>
      <c r="R603" s="11">
        <v>0</v>
      </c>
      <c r="S603" s="11">
        <v>0</v>
      </c>
      <c r="T603" s="11">
        <v>0</v>
      </c>
      <c r="U603" s="11">
        <v>27150.77174121646</v>
      </c>
      <c r="V603" s="11">
        <v>88504.463727861439</v>
      </c>
      <c r="W603" s="11">
        <v>0</v>
      </c>
      <c r="X603" s="11">
        <v>0</v>
      </c>
      <c r="Y603" s="11">
        <v>6123.434793503523</v>
      </c>
      <c r="Z603" s="11">
        <v>20313.882337418574</v>
      </c>
      <c r="AA603" s="9" t="s">
        <v>6</v>
      </c>
      <c r="AB603" s="9" t="s">
        <v>127</v>
      </c>
      <c r="AC603" s="9" t="s">
        <v>96</v>
      </c>
      <c r="AD603" s="9" t="s">
        <v>192</v>
      </c>
      <c r="AE603" s="9" t="s">
        <v>275</v>
      </c>
      <c r="AF603" s="9" t="s">
        <v>13</v>
      </c>
      <c r="AG603" s="9" t="s">
        <v>96</v>
      </c>
      <c r="AH603" s="9" t="s">
        <v>96</v>
      </c>
      <c r="AI603" s="9" t="s">
        <v>192</v>
      </c>
      <c r="AJ603" s="9" t="s">
        <v>141</v>
      </c>
      <c r="AK603" s="12">
        <v>4.715009634413965E-2</v>
      </c>
      <c r="AL603" s="12">
        <v>2.5100000000000004E-2</v>
      </c>
      <c r="AM603" s="12">
        <v>0</v>
      </c>
      <c r="AN603" s="12">
        <v>0</v>
      </c>
      <c r="AO603" s="12">
        <v>1.4241140580716783E-3</v>
      </c>
      <c r="AP603" s="12">
        <v>7.4999999999999997E-2</v>
      </c>
      <c r="AQ603" s="12">
        <v>0</v>
      </c>
      <c r="AR603" s="12">
        <v>0</v>
      </c>
      <c r="AS603" s="12">
        <v>0</v>
      </c>
      <c r="AT603" s="12">
        <v>7.4999999999999997E-3</v>
      </c>
      <c r="AU603" s="11">
        <v>107955.42929420121</v>
      </c>
      <c r="AV603" s="11">
        <v>57469.262745658008</v>
      </c>
      <c r="AW603" s="11">
        <v>0</v>
      </c>
      <c r="AX603" s="11">
        <v>0</v>
      </c>
      <c r="AY603" s="11">
        <v>3260.6687244265549</v>
      </c>
      <c r="AZ603" s="11">
        <v>171720.9046185</v>
      </c>
      <c r="BA603" s="11">
        <v>0</v>
      </c>
      <c r="BB603" s="11">
        <v>0</v>
      </c>
      <c r="BC603" s="11">
        <v>0</v>
      </c>
      <c r="BD603" s="11">
        <v>17172.090461849999</v>
      </c>
    </row>
    <row r="604" spans="1:56" x14ac:dyDescent="0.25">
      <c r="A604" s="9" t="s">
        <v>2</v>
      </c>
      <c r="B604" s="9" t="s">
        <v>57</v>
      </c>
      <c r="C604" s="9" t="s">
        <v>57</v>
      </c>
      <c r="D604" s="9" t="e">
        <f>IF(C604="United States",#REF!, "")</f>
        <v>#REF!</v>
      </c>
      <c r="E604" s="9" t="s">
        <v>82</v>
      </c>
      <c r="F604" s="9" t="s">
        <v>1160</v>
      </c>
      <c r="G604" s="9" t="s">
        <v>230</v>
      </c>
      <c r="H604" s="10" t="s">
        <v>4</v>
      </c>
      <c r="I604" s="10" t="s">
        <v>1807</v>
      </c>
      <c r="J604" s="11">
        <v>575579.90858000005</v>
      </c>
      <c r="K604" s="11">
        <v>575579.90857999993</v>
      </c>
      <c r="L604" s="11">
        <v>0</v>
      </c>
      <c r="M604" s="11">
        <v>0</v>
      </c>
      <c r="N604" s="11">
        <v>0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11">
        <v>0</v>
      </c>
      <c r="U604" s="11">
        <v>4427.2665694504849</v>
      </c>
      <c r="V604" s="11">
        <v>14431.739077039891</v>
      </c>
      <c r="W604" s="11">
        <v>0</v>
      </c>
      <c r="X604" s="11">
        <v>0</v>
      </c>
      <c r="Y604" s="11">
        <v>998.50119951962176</v>
      </c>
      <c r="Z604" s="11">
        <v>3312.4278390833824</v>
      </c>
      <c r="AA604" s="9" t="s">
        <v>6</v>
      </c>
      <c r="AB604" s="9" t="s">
        <v>84</v>
      </c>
      <c r="AC604" s="9" t="s">
        <v>96</v>
      </c>
      <c r="AD604" s="9" t="s">
        <v>192</v>
      </c>
      <c r="AE604" s="9" t="s">
        <v>275</v>
      </c>
      <c r="AF604" s="9" t="s">
        <v>6</v>
      </c>
      <c r="AG604" s="9" t="s">
        <v>96</v>
      </c>
      <c r="AH604" s="9" t="s">
        <v>96</v>
      </c>
      <c r="AI604" s="9" t="s">
        <v>192</v>
      </c>
      <c r="AJ604" s="9" t="s">
        <v>141</v>
      </c>
      <c r="AK604" s="12">
        <v>2.3575048172069828E-2</v>
      </c>
      <c r="AL604" s="12">
        <v>2.5100000000000004E-2</v>
      </c>
      <c r="AM604" s="12">
        <v>0</v>
      </c>
      <c r="AN604" s="12">
        <v>0</v>
      </c>
      <c r="AO604" s="12">
        <v>1.4241140580716783E-3</v>
      </c>
      <c r="AP604" s="12">
        <v>0.125</v>
      </c>
      <c r="AQ604" s="12">
        <v>0</v>
      </c>
      <c r="AR604" s="12">
        <v>0</v>
      </c>
      <c r="AS604" s="12">
        <v>0</v>
      </c>
      <c r="AT604" s="12">
        <v>7.4999999999999997E-3</v>
      </c>
      <c r="AU604" s="11">
        <v>13569.324071649049</v>
      </c>
      <c r="AV604" s="11">
        <v>14447.055705358003</v>
      </c>
      <c r="AW604" s="11">
        <v>0</v>
      </c>
      <c r="AX604" s="11">
        <v>0</v>
      </c>
      <c r="AY604" s="11">
        <v>819.69143935238947</v>
      </c>
      <c r="AZ604" s="11">
        <v>71947.488572500006</v>
      </c>
      <c r="BA604" s="11">
        <v>0</v>
      </c>
      <c r="BB604" s="11">
        <v>0</v>
      </c>
      <c r="BC604" s="11">
        <v>0</v>
      </c>
      <c r="BD604" s="11">
        <v>4316.84931435</v>
      </c>
    </row>
    <row r="605" spans="1:56" x14ac:dyDescent="0.25">
      <c r="A605" s="9" t="s">
        <v>2</v>
      </c>
      <c r="B605" s="9" t="s">
        <v>57</v>
      </c>
      <c r="C605" s="9" t="s">
        <v>57</v>
      </c>
      <c r="D605" s="9" t="e">
        <f>IF(C605="United States",#REF!, "")</f>
        <v>#REF!</v>
      </c>
      <c r="E605" s="9" t="s">
        <v>98</v>
      </c>
      <c r="F605" s="9" t="s">
        <v>1346</v>
      </c>
      <c r="G605" s="9" t="s">
        <v>139</v>
      </c>
      <c r="H605" s="10" t="s">
        <v>4</v>
      </c>
      <c r="I605" s="10" t="s">
        <v>1783</v>
      </c>
      <c r="J605" s="11">
        <v>48638.18</v>
      </c>
      <c r="K605" s="11">
        <v>48638.18</v>
      </c>
      <c r="L605" s="11">
        <v>0</v>
      </c>
      <c r="M605" s="11">
        <v>0</v>
      </c>
      <c r="N605" s="11">
        <v>0</v>
      </c>
      <c r="O605" s="11">
        <v>0</v>
      </c>
      <c r="P605" s="11">
        <v>0</v>
      </c>
      <c r="Q605" s="11">
        <v>0</v>
      </c>
      <c r="R605" s="11">
        <v>0</v>
      </c>
      <c r="S605" s="11">
        <v>0</v>
      </c>
      <c r="T605" s="11">
        <v>0</v>
      </c>
      <c r="U605" s="11">
        <v>374.11692990493924</v>
      </c>
      <c r="V605" s="11">
        <v>1219.5240182615553</v>
      </c>
      <c r="W605" s="11">
        <v>0</v>
      </c>
      <c r="X605" s="11">
        <v>0</v>
      </c>
      <c r="Y605" s="11">
        <v>84.376261833505566</v>
      </c>
      <c r="Z605" s="11">
        <v>279.90980760919979</v>
      </c>
      <c r="AA605" s="9" t="s">
        <v>6</v>
      </c>
      <c r="AB605" s="9" t="s">
        <v>84</v>
      </c>
      <c r="AC605" s="9" t="s">
        <v>96</v>
      </c>
      <c r="AD605" s="9" t="s">
        <v>192</v>
      </c>
      <c r="AE605" s="9" t="s">
        <v>275</v>
      </c>
      <c r="AF605" s="9" t="s">
        <v>6</v>
      </c>
      <c r="AG605" s="9" t="s">
        <v>96</v>
      </c>
      <c r="AH605" s="9" t="s">
        <v>96</v>
      </c>
      <c r="AI605" s="9" t="s">
        <v>192</v>
      </c>
      <c r="AJ605" s="9" t="s">
        <v>141</v>
      </c>
      <c r="AK605" s="12">
        <v>2.3575048172069828E-2</v>
      </c>
      <c r="AL605" s="12">
        <v>2.5100000000000004E-2</v>
      </c>
      <c r="AM605" s="12">
        <v>0</v>
      </c>
      <c r="AN605" s="12">
        <v>0</v>
      </c>
      <c r="AO605" s="12">
        <v>1.4241140580716783E-3</v>
      </c>
      <c r="AP605" s="12">
        <v>0.125</v>
      </c>
      <c r="AQ605" s="12">
        <v>0</v>
      </c>
      <c r="AR605" s="12">
        <v>0</v>
      </c>
      <c r="AS605" s="12">
        <v>0</v>
      </c>
      <c r="AT605" s="12">
        <v>7.4999999999999997E-3</v>
      </c>
      <c r="AU605" s="11">
        <v>1146.6474365018032</v>
      </c>
      <c r="AV605" s="11">
        <v>1220.8183180000003</v>
      </c>
      <c r="AW605" s="11">
        <v>0</v>
      </c>
      <c r="AX605" s="11">
        <v>0</v>
      </c>
      <c r="AY605" s="11">
        <v>69.266315897020746</v>
      </c>
      <c r="AZ605" s="11">
        <v>6079.7725</v>
      </c>
      <c r="BA605" s="11">
        <v>0</v>
      </c>
      <c r="BB605" s="11">
        <v>0</v>
      </c>
      <c r="BC605" s="11">
        <v>0</v>
      </c>
      <c r="BD605" s="11">
        <v>364.78634999999997</v>
      </c>
    </row>
    <row r="606" spans="1:56" x14ac:dyDescent="0.25">
      <c r="A606" s="9" t="s">
        <v>2</v>
      </c>
      <c r="B606" s="9" t="s">
        <v>57</v>
      </c>
      <c r="C606" s="9" t="s">
        <v>57</v>
      </c>
      <c r="D606" s="9" t="e">
        <f>IF(C606="United States",#REF!, "")</f>
        <v>#REF!</v>
      </c>
      <c r="E606" s="9" t="s">
        <v>115</v>
      </c>
      <c r="F606" s="9" t="s">
        <v>774</v>
      </c>
      <c r="G606" s="9" t="s">
        <v>163</v>
      </c>
      <c r="H606" s="10" t="s">
        <v>4</v>
      </c>
      <c r="I606" s="10" t="s">
        <v>1807</v>
      </c>
      <c r="J606" s="11">
        <v>181750.35656833998</v>
      </c>
      <c r="K606" s="11">
        <v>181750.35656833998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  <c r="U606" s="11">
        <v>1398.0438544434553</v>
      </c>
      <c r="V606" s="11">
        <v>0</v>
      </c>
      <c r="W606" s="11">
        <v>0</v>
      </c>
      <c r="X606" s="11">
        <v>11674.574005287555</v>
      </c>
      <c r="Y606" s="11">
        <v>667.70909683549155</v>
      </c>
      <c r="Z606" s="11">
        <v>1403.7961340482816</v>
      </c>
      <c r="AA606" s="9" t="s">
        <v>6</v>
      </c>
      <c r="AB606" s="9" t="s">
        <v>96</v>
      </c>
      <c r="AC606" s="9" t="s">
        <v>96</v>
      </c>
      <c r="AD606" s="9" t="s">
        <v>246</v>
      </c>
      <c r="AE606" s="9" t="s">
        <v>280</v>
      </c>
      <c r="AF606" s="9" t="s">
        <v>6</v>
      </c>
      <c r="AG606" s="9" t="s">
        <v>96</v>
      </c>
      <c r="AH606" s="9" t="s">
        <v>96</v>
      </c>
      <c r="AI606" s="9" t="s">
        <v>124</v>
      </c>
      <c r="AJ606" s="9" t="s">
        <v>141</v>
      </c>
      <c r="AK606" s="12">
        <v>2.3575048172069828E-2</v>
      </c>
      <c r="AL606" s="12">
        <v>0</v>
      </c>
      <c r="AM606" s="12">
        <v>0</v>
      </c>
      <c r="AN606" s="12">
        <v>5.3600000000000002E-2</v>
      </c>
      <c r="AO606" s="12">
        <v>3.0157709465047301E-3</v>
      </c>
      <c r="AP606" s="12">
        <v>0.125</v>
      </c>
      <c r="AQ606" s="12">
        <v>0</v>
      </c>
      <c r="AR606" s="12">
        <v>0</v>
      </c>
      <c r="AS606" s="12">
        <v>5.5E-2</v>
      </c>
      <c r="AT606" s="12">
        <v>7.4999999999999997E-3</v>
      </c>
      <c r="AU606" s="11">
        <v>4284.773411389483</v>
      </c>
      <c r="AV606" s="11">
        <v>0</v>
      </c>
      <c r="AW606" s="11">
        <v>0</v>
      </c>
      <c r="AX606" s="11">
        <v>9741.8191120630236</v>
      </c>
      <c r="AY606" s="11">
        <v>548.11744485567488</v>
      </c>
      <c r="AZ606" s="11">
        <v>22718.794571042497</v>
      </c>
      <c r="BA606" s="11">
        <v>0</v>
      </c>
      <c r="BB606" s="11">
        <v>0</v>
      </c>
      <c r="BC606" s="11">
        <v>9996.2696112586982</v>
      </c>
      <c r="BD606" s="11">
        <v>1363.1276742625498</v>
      </c>
    </row>
    <row r="607" spans="1:56" x14ac:dyDescent="0.25">
      <c r="A607" s="9" t="s">
        <v>2</v>
      </c>
      <c r="B607" s="9" t="s">
        <v>57</v>
      </c>
      <c r="C607" s="9" t="s">
        <v>57</v>
      </c>
      <c r="D607" s="9" t="e">
        <f>IF(C607="United States",#REF!, "")</f>
        <v>#REF!</v>
      </c>
      <c r="E607" s="9" t="s">
        <v>115</v>
      </c>
      <c r="F607" s="9" t="s">
        <v>1204</v>
      </c>
      <c r="G607" s="9" t="s">
        <v>273</v>
      </c>
      <c r="H607" s="10" t="s">
        <v>4</v>
      </c>
      <c r="I607" s="10" t="s">
        <v>1783</v>
      </c>
      <c r="J607" s="11">
        <v>609738.62910751998</v>
      </c>
      <c r="K607" s="11">
        <v>609738.62910751998</v>
      </c>
      <c r="L607" s="11">
        <v>0</v>
      </c>
      <c r="M607" s="11">
        <v>0</v>
      </c>
      <c r="N607" s="11">
        <v>0</v>
      </c>
      <c r="O607" s="11">
        <v>0</v>
      </c>
      <c r="P607" s="11">
        <v>0</v>
      </c>
      <c r="Q607" s="11">
        <v>0</v>
      </c>
      <c r="R607" s="11">
        <v>0</v>
      </c>
      <c r="S607" s="11">
        <v>0</v>
      </c>
      <c r="T607" s="11">
        <v>0</v>
      </c>
      <c r="U607" s="11">
        <v>4690.1770061728557</v>
      </c>
      <c r="V607" s="11">
        <v>0</v>
      </c>
      <c r="W607" s="11">
        <v>0</v>
      </c>
      <c r="X607" s="11">
        <v>39166.023571027865</v>
      </c>
      <c r="Y607" s="11">
        <v>2240.0397833277907</v>
      </c>
      <c r="Z607" s="11">
        <v>4709.4748339555008</v>
      </c>
      <c r="AA607" s="9" t="s">
        <v>6</v>
      </c>
      <c r="AB607" s="9" t="s">
        <v>96</v>
      </c>
      <c r="AC607" s="9" t="s">
        <v>96</v>
      </c>
      <c r="AD607" s="9" t="s">
        <v>246</v>
      </c>
      <c r="AE607" s="9" t="s">
        <v>280</v>
      </c>
      <c r="AF607" s="9" t="s">
        <v>6</v>
      </c>
      <c r="AG607" s="9" t="s">
        <v>96</v>
      </c>
      <c r="AH607" s="9" t="s">
        <v>96</v>
      </c>
      <c r="AI607" s="9" t="s">
        <v>124</v>
      </c>
      <c r="AJ607" s="9" t="s">
        <v>141</v>
      </c>
      <c r="AK607" s="12">
        <v>2.3575048172069828E-2</v>
      </c>
      <c r="AL607" s="12">
        <v>0</v>
      </c>
      <c r="AM607" s="12">
        <v>0</v>
      </c>
      <c r="AN607" s="12">
        <v>5.3600000000000002E-2</v>
      </c>
      <c r="AO607" s="12">
        <v>3.0157709465047301E-3</v>
      </c>
      <c r="AP607" s="12">
        <v>0.125</v>
      </c>
      <c r="AQ607" s="12">
        <v>0</v>
      </c>
      <c r="AR607" s="12">
        <v>0</v>
      </c>
      <c r="AS607" s="12">
        <v>5.5E-2</v>
      </c>
      <c r="AT607" s="12">
        <v>7.4999999999999997E-3</v>
      </c>
      <c r="AU607" s="11">
        <v>14374.617553581602</v>
      </c>
      <c r="AV607" s="11">
        <v>0</v>
      </c>
      <c r="AW607" s="11">
        <v>0</v>
      </c>
      <c r="AX607" s="11">
        <v>32681.990520163072</v>
      </c>
      <c r="AY607" s="11">
        <v>1838.8320426240821</v>
      </c>
      <c r="AZ607" s="11">
        <v>76217.328638439998</v>
      </c>
      <c r="BA607" s="11">
        <v>0</v>
      </c>
      <c r="BB607" s="11">
        <v>0</v>
      </c>
      <c r="BC607" s="11">
        <v>33535.624600913601</v>
      </c>
      <c r="BD607" s="11">
        <v>4573.0397183063997</v>
      </c>
    </row>
    <row r="608" spans="1:56" x14ac:dyDescent="0.25">
      <c r="A608" s="9" t="s">
        <v>2</v>
      </c>
      <c r="B608" s="9" t="s">
        <v>57</v>
      </c>
      <c r="C608" s="9" t="s">
        <v>57</v>
      </c>
      <c r="D608" s="9" t="e">
        <f>IF(C608="United States",#REF!, "")</f>
        <v>#REF!</v>
      </c>
      <c r="E608" s="9" t="s">
        <v>115</v>
      </c>
      <c r="F608" s="9" t="s">
        <v>1410</v>
      </c>
      <c r="G608" s="9" t="s">
        <v>284</v>
      </c>
      <c r="H608" s="10" t="s">
        <v>4</v>
      </c>
      <c r="I608" s="10" t="s">
        <v>1807</v>
      </c>
      <c r="J608" s="11">
        <v>152563.01025674</v>
      </c>
      <c r="K608" s="11">
        <v>152563.01025674</v>
      </c>
      <c r="L608" s="11">
        <v>0</v>
      </c>
      <c r="M608" s="11">
        <v>0</v>
      </c>
      <c r="N608" s="11">
        <v>0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  <c r="T608" s="11">
        <v>0</v>
      </c>
      <c r="U608" s="11">
        <v>1173.5315568672911</v>
      </c>
      <c r="V608" s="11">
        <v>0</v>
      </c>
      <c r="W608" s="11">
        <v>0</v>
      </c>
      <c r="X608" s="11">
        <v>9799.7505333203626</v>
      </c>
      <c r="Y608" s="11">
        <v>560.48148522189251</v>
      </c>
      <c r="Z608" s="11">
        <v>1178.3600761005964</v>
      </c>
      <c r="AA608" s="9" t="s">
        <v>6</v>
      </c>
      <c r="AB608" s="9" t="s">
        <v>96</v>
      </c>
      <c r="AC608" s="9" t="s">
        <v>96</v>
      </c>
      <c r="AD608" s="9" t="s">
        <v>246</v>
      </c>
      <c r="AE608" s="9" t="s">
        <v>280</v>
      </c>
      <c r="AF608" s="9" t="s">
        <v>6</v>
      </c>
      <c r="AG608" s="9" t="s">
        <v>96</v>
      </c>
      <c r="AH608" s="9" t="s">
        <v>96</v>
      </c>
      <c r="AI608" s="9" t="s">
        <v>124</v>
      </c>
      <c r="AJ608" s="9" t="s">
        <v>141</v>
      </c>
      <c r="AK608" s="12">
        <v>2.3575048172069828E-2</v>
      </c>
      <c r="AL608" s="12">
        <v>0</v>
      </c>
      <c r="AM608" s="12">
        <v>0</v>
      </c>
      <c r="AN608" s="12">
        <v>5.3600000000000002E-2</v>
      </c>
      <c r="AO608" s="12">
        <v>3.0157709465047301E-3</v>
      </c>
      <c r="AP608" s="12">
        <v>0.125</v>
      </c>
      <c r="AQ608" s="12">
        <v>0</v>
      </c>
      <c r="AR608" s="12">
        <v>0</v>
      </c>
      <c r="AS608" s="12">
        <v>5.5E-2</v>
      </c>
      <c r="AT608" s="12">
        <v>7.4999999999999997E-3</v>
      </c>
      <c r="AU608" s="11">
        <v>3596.6803160786289</v>
      </c>
      <c r="AV608" s="11">
        <v>0</v>
      </c>
      <c r="AW608" s="11">
        <v>0</v>
      </c>
      <c r="AX608" s="11">
        <v>8177.3773497612647</v>
      </c>
      <c r="AY608" s="11">
        <v>460.09509384357966</v>
      </c>
      <c r="AZ608" s="11">
        <v>19070.3762820925</v>
      </c>
      <c r="BA608" s="11">
        <v>0</v>
      </c>
      <c r="BB608" s="11">
        <v>0</v>
      </c>
      <c r="BC608" s="11">
        <v>8390.9655641207009</v>
      </c>
      <c r="BD608" s="11">
        <v>1144.2225769255499</v>
      </c>
    </row>
    <row r="609" spans="1:56" x14ac:dyDescent="0.25">
      <c r="A609" s="9" t="s">
        <v>2</v>
      </c>
      <c r="B609" s="9" t="s">
        <v>57</v>
      </c>
      <c r="C609" s="9" t="s">
        <v>57</v>
      </c>
      <c r="D609" s="9" t="e">
        <f>IF(C609="United States",#REF!, "")</f>
        <v>#REF!</v>
      </c>
      <c r="E609" s="9" t="s">
        <v>115</v>
      </c>
      <c r="F609" s="9" t="s">
        <v>410</v>
      </c>
      <c r="G609" s="9" t="s">
        <v>163</v>
      </c>
      <c r="H609" s="10" t="s">
        <v>4</v>
      </c>
      <c r="I609" s="10" t="s">
        <v>1807</v>
      </c>
      <c r="J609" s="11">
        <v>189427.25548936895</v>
      </c>
      <c r="K609" s="11">
        <v>189427.2555</v>
      </c>
      <c r="L609" s="11">
        <v>0</v>
      </c>
      <c r="M609" s="11">
        <v>1</v>
      </c>
      <c r="N609" s="11">
        <v>0</v>
      </c>
      <c r="O609" s="11">
        <v>0</v>
      </c>
      <c r="P609" s="11">
        <v>0</v>
      </c>
      <c r="Q609" s="11">
        <v>0</v>
      </c>
      <c r="R609" s="11">
        <v>0</v>
      </c>
      <c r="S609" s="11">
        <v>0</v>
      </c>
      <c r="T609" s="11">
        <v>0</v>
      </c>
      <c r="U609" s="11">
        <v>1807.8819267964404</v>
      </c>
      <c r="V609" s="11">
        <v>0</v>
      </c>
      <c r="W609" s="11">
        <v>0</v>
      </c>
      <c r="X609" s="11">
        <v>0</v>
      </c>
      <c r="Y609" s="11">
        <v>692.55784580355942</v>
      </c>
      <c r="Z609" s="11">
        <v>908.72043008460014</v>
      </c>
      <c r="AA609" s="9" t="s">
        <v>6</v>
      </c>
      <c r="AB609" s="9" t="s">
        <v>96</v>
      </c>
      <c r="AC609" s="9" t="s">
        <v>96</v>
      </c>
      <c r="AD609" s="9" t="s">
        <v>192</v>
      </c>
      <c r="AE609" s="9" t="s">
        <v>280</v>
      </c>
      <c r="AF609" s="9" t="s">
        <v>6</v>
      </c>
      <c r="AG609" s="9" t="s">
        <v>96</v>
      </c>
      <c r="AH609" s="9" t="s">
        <v>96</v>
      </c>
      <c r="AI609" s="9" t="s">
        <v>192</v>
      </c>
      <c r="AJ609" s="9" t="s">
        <v>141</v>
      </c>
      <c r="AK609" s="12">
        <v>2.3575048172069828E-2</v>
      </c>
      <c r="AL609" s="12">
        <v>0</v>
      </c>
      <c r="AM609" s="12">
        <v>0</v>
      </c>
      <c r="AN609" s="12">
        <v>0</v>
      </c>
      <c r="AO609" s="12">
        <v>3.0157709465047301E-3</v>
      </c>
      <c r="AP609" s="12">
        <v>0.125</v>
      </c>
      <c r="AQ609" s="12">
        <v>0</v>
      </c>
      <c r="AR609" s="12">
        <v>0</v>
      </c>
      <c r="AS609" s="12">
        <v>0</v>
      </c>
      <c r="AT609" s="12">
        <v>7.4999999999999997E-3</v>
      </c>
      <c r="AU609" s="11">
        <v>4465.756673264852</v>
      </c>
      <c r="AV609" s="11">
        <v>0</v>
      </c>
      <c r="AW609" s="11">
        <v>0</v>
      </c>
      <c r="AX609" s="11">
        <v>0</v>
      </c>
      <c r="AY609" s="11">
        <v>571.26921358096752</v>
      </c>
      <c r="AZ609" s="11">
        <v>23678.406936171119</v>
      </c>
      <c r="BA609" s="11">
        <v>0</v>
      </c>
      <c r="BB609" s="11">
        <v>0</v>
      </c>
      <c r="BC609" s="11">
        <v>0</v>
      </c>
      <c r="BD609" s="11">
        <v>1420.704416170267</v>
      </c>
    </row>
    <row r="610" spans="1:56" x14ac:dyDescent="0.25">
      <c r="A610" s="9" t="s">
        <v>2</v>
      </c>
      <c r="B610" s="9" t="s">
        <v>57</v>
      </c>
      <c r="C610" s="9" t="s">
        <v>57</v>
      </c>
      <c r="D610" s="9" t="e">
        <f>IF(C610="United States",#REF!, "")</f>
        <v>#REF!</v>
      </c>
      <c r="E610" s="9" t="s">
        <v>115</v>
      </c>
      <c r="F610" s="9" t="s">
        <v>1212</v>
      </c>
      <c r="G610" s="9" t="s">
        <v>273</v>
      </c>
      <c r="H610" s="10" t="s">
        <v>4</v>
      </c>
      <c r="I610" s="10" t="s">
        <v>1783</v>
      </c>
      <c r="J610" s="11">
        <v>474051.75959999999</v>
      </c>
      <c r="K610" s="11">
        <v>0</v>
      </c>
      <c r="L610" s="11">
        <v>1</v>
      </c>
      <c r="M610" s="11">
        <v>0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11">
        <v>0</v>
      </c>
      <c r="U610" s="11">
        <v>0</v>
      </c>
      <c r="V610" s="11">
        <v>0</v>
      </c>
      <c r="W610" s="11">
        <v>0</v>
      </c>
      <c r="X610" s="11">
        <v>0</v>
      </c>
      <c r="Y610" s="11">
        <v>0</v>
      </c>
      <c r="Z610" s="11">
        <v>0</v>
      </c>
      <c r="AA610" s="9" t="s">
        <v>6</v>
      </c>
      <c r="AB610" s="9" t="s">
        <v>96</v>
      </c>
      <c r="AC610" s="9" t="s">
        <v>96</v>
      </c>
      <c r="AD610" s="9" t="s">
        <v>192</v>
      </c>
      <c r="AE610" s="9" t="s">
        <v>275</v>
      </c>
      <c r="AF610" s="9" t="s">
        <v>6</v>
      </c>
      <c r="AG610" s="9" t="s">
        <v>96</v>
      </c>
      <c r="AH610" s="9" t="s">
        <v>96</v>
      </c>
      <c r="AI610" s="9" t="s">
        <v>192</v>
      </c>
      <c r="AJ610" s="9" t="s">
        <v>141</v>
      </c>
      <c r="AK610" s="12">
        <v>2.3575048172069828E-2</v>
      </c>
      <c r="AL610" s="12">
        <v>0</v>
      </c>
      <c r="AM610" s="12">
        <v>0</v>
      </c>
      <c r="AN610" s="12">
        <v>0</v>
      </c>
      <c r="AO610" s="12">
        <v>1.4241140580716783E-3</v>
      </c>
      <c r="AP610" s="12">
        <v>0.125</v>
      </c>
      <c r="AQ610" s="12">
        <v>0</v>
      </c>
      <c r="AR610" s="12">
        <v>0</v>
      </c>
      <c r="AS610" s="12">
        <v>0</v>
      </c>
      <c r="AT610" s="12">
        <v>7.4999999999999997E-3</v>
      </c>
      <c r="AU610" s="11">
        <v>11175.793068624465</v>
      </c>
      <c r="AV610" s="11">
        <v>0</v>
      </c>
      <c r="AW610" s="11">
        <v>0</v>
      </c>
      <c r="AX610" s="11">
        <v>0</v>
      </c>
      <c r="AY610" s="11">
        <v>675.10377509997568</v>
      </c>
      <c r="AZ610" s="11">
        <v>59256.469949999999</v>
      </c>
      <c r="BA610" s="11">
        <v>0</v>
      </c>
      <c r="BB610" s="11">
        <v>0</v>
      </c>
      <c r="BC610" s="11">
        <v>0</v>
      </c>
      <c r="BD610" s="11">
        <v>3555.3881969999998</v>
      </c>
    </row>
    <row r="611" spans="1:56" x14ac:dyDescent="0.25">
      <c r="A611" s="9" t="s">
        <v>2</v>
      </c>
      <c r="B611" s="9" t="s">
        <v>57</v>
      </c>
      <c r="C611" s="9" t="s">
        <v>57</v>
      </c>
      <c r="D611" s="9" t="e">
        <f>IF(C611="United States",#REF!, "")</f>
        <v>#REF!</v>
      </c>
      <c r="E611" s="9" t="s">
        <v>89</v>
      </c>
      <c r="F611" s="9" t="s">
        <v>772</v>
      </c>
      <c r="G611" s="9" t="s">
        <v>89</v>
      </c>
      <c r="H611" s="10" t="s">
        <v>4</v>
      </c>
      <c r="I611" s="10" t="s">
        <v>1807</v>
      </c>
      <c r="J611" s="11">
        <v>36008.68</v>
      </c>
      <c r="K611" s="11">
        <v>36008.68</v>
      </c>
      <c r="L611" s="11">
        <v>0</v>
      </c>
      <c r="M611" s="11">
        <v>0</v>
      </c>
      <c r="N611" s="11">
        <v>0</v>
      </c>
      <c r="O611" s="11">
        <v>0</v>
      </c>
      <c r="P611" s="11">
        <v>0</v>
      </c>
      <c r="Q611" s="11">
        <v>0</v>
      </c>
      <c r="R611" s="11">
        <v>0</v>
      </c>
      <c r="S611" s="11">
        <v>0</v>
      </c>
      <c r="T611" s="11">
        <v>0</v>
      </c>
      <c r="U611" s="11">
        <v>717.81519804553488</v>
      </c>
      <c r="V611" s="11">
        <v>0</v>
      </c>
      <c r="W611" s="11">
        <v>0</v>
      </c>
      <c r="X611" s="11">
        <v>0</v>
      </c>
      <c r="Y611" s="11">
        <v>131.98964995446511</v>
      </c>
      <c r="Z611" s="11">
        <v>190.30443345279991</v>
      </c>
      <c r="AA611" s="9" t="s">
        <v>31</v>
      </c>
      <c r="AB611" s="9" t="s">
        <v>96</v>
      </c>
      <c r="AC611" s="9" t="s">
        <v>96</v>
      </c>
      <c r="AD611" s="9" t="s">
        <v>192</v>
      </c>
      <c r="AE611" s="9" t="s">
        <v>280</v>
      </c>
      <c r="AF611" s="9" t="s">
        <v>31</v>
      </c>
      <c r="AG611" s="9" t="s">
        <v>96</v>
      </c>
      <c r="AH611" s="9" t="s">
        <v>96</v>
      </c>
      <c r="AI611" s="9" t="s">
        <v>192</v>
      </c>
      <c r="AJ611" s="9" t="s">
        <v>141</v>
      </c>
      <c r="AK611" s="12">
        <v>4.9114683691812142E-2</v>
      </c>
      <c r="AL611" s="12">
        <v>0</v>
      </c>
      <c r="AM611" s="12">
        <v>0</v>
      </c>
      <c r="AN611" s="12">
        <v>0</v>
      </c>
      <c r="AO611" s="12">
        <v>3.0157709465047301E-3</v>
      </c>
      <c r="AP611" s="12">
        <v>7.4999999999999997E-2</v>
      </c>
      <c r="AQ611" s="12">
        <v>0</v>
      </c>
      <c r="AR611" s="12">
        <v>0</v>
      </c>
      <c r="AS611" s="12">
        <v>0</v>
      </c>
      <c r="AT611" s="12">
        <v>7.4999999999999997E-3</v>
      </c>
      <c r="AU611" s="11">
        <v>1768.554928359682</v>
      </c>
      <c r="AV611" s="11">
        <v>0</v>
      </c>
      <c r="AW611" s="11">
        <v>0</v>
      </c>
      <c r="AX611" s="11">
        <v>0</v>
      </c>
      <c r="AY611" s="11">
        <v>108.59393096598595</v>
      </c>
      <c r="AZ611" s="11">
        <v>2700.6509999999998</v>
      </c>
      <c r="BA611" s="11">
        <v>0</v>
      </c>
      <c r="BB611" s="11">
        <v>0</v>
      </c>
      <c r="BC611" s="11">
        <v>0</v>
      </c>
      <c r="BD611" s="11">
        <v>270.06509999999997</v>
      </c>
    </row>
    <row r="612" spans="1:56" x14ac:dyDescent="0.25">
      <c r="A612" s="9" t="s">
        <v>2</v>
      </c>
      <c r="B612" s="9" t="s">
        <v>57</v>
      </c>
      <c r="C612" s="9" t="s">
        <v>57</v>
      </c>
      <c r="D612" s="9" t="e">
        <f>IF(C612="United States",#REF!, "")</f>
        <v>#REF!</v>
      </c>
      <c r="E612" s="9" t="s">
        <v>82</v>
      </c>
      <c r="F612" s="9" t="s">
        <v>1014</v>
      </c>
      <c r="G612" s="9" t="s">
        <v>220</v>
      </c>
      <c r="H612" s="10" t="s">
        <v>22</v>
      </c>
      <c r="I612" s="10" t="s">
        <v>1783</v>
      </c>
      <c r="J612" s="11">
        <v>1392955.81984</v>
      </c>
      <c r="K612" s="11">
        <v>1392955.81984</v>
      </c>
      <c r="L612" s="11">
        <v>0</v>
      </c>
      <c r="M612" s="11">
        <v>0</v>
      </c>
      <c r="N612" s="11">
        <v>0</v>
      </c>
      <c r="O612" s="11">
        <v>0</v>
      </c>
      <c r="P612" s="11">
        <v>0</v>
      </c>
      <c r="Q612" s="11">
        <v>0</v>
      </c>
      <c r="R612" s="11">
        <v>0</v>
      </c>
      <c r="S612" s="11">
        <v>0</v>
      </c>
      <c r="T612" s="11">
        <v>0</v>
      </c>
      <c r="U612" s="11">
        <v>25679.58513201365</v>
      </c>
      <c r="V612" s="11">
        <v>0</v>
      </c>
      <c r="W612" s="11">
        <v>0</v>
      </c>
      <c r="X612" s="11">
        <v>0</v>
      </c>
      <c r="Y612" s="11">
        <v>5104.7384864503465</v>
      </c>
      <c r="Z612" s="11">
        <v>7263.7213476958641</v>
      </c>
      <c r="AA612" s="9" t="s">
        <v>6</v>
      </c>
      <c r="AB612" s="9" t="s">
        <v>96</v>
      </c>
      <c r="AC612" s="9" t="s">
        <v>96</v>
      </c>
      <c r="AD612" s="9" t="s">
        <v>192</v>
      </c>
      <c r="AE612" s="9" t="s">
        <v>280</v>
      </c>
      <c r="AF612" s="9" t="s">
        <v>6</v>
      </c>
      <c r="AG612" s="9" t="s">
        <v>96</v>
      </c>
      <c r="AH612" s="9" t="s">
        <v>96</v>
      </c>
      <c r="AI612" s="9" t="s">
        <v>192</v>
      </c>
      <c r="AJ612" s="9" t="s">
        <v>141</v>
      </c>
      <c r="AK612" s="12">
        <v>4.543108241492623E-2</v>
      </c>
      <c r="AL612" s="12">
        <v>0</v>
      </c>
      <c r="AM612" s="12">
        <v>0</v>
      </c>
      <c r="AN612" s="12">
        <v>0</v>
      </c>
      <c r="AO612" s="12">
        <v>3.0157709465047301E-3</v>
      </c>
      <c r="AP612" s="12">
        <v>0.125</v>
      </c>
      <c r="AQ612" s="12">
        <v>0</v>
      </c>
      <c r="AR612" s="12">
        <v>0</v>
      </c>
      <c r="AS612" s="12">
        <v>0</v>
      </c>
      <c r="AT612" s="12">
        <v>7.4999999999999997E-3</v>
      </c>
      <c r="AU612" s="11">
        <v>63283.490651502172</v>
      </c>
      <c r="AV612" s="11">
        <v>0</v>
      </c>
      <c r="AW612" s="11">
        <v>0</v>
      </c>
      <c r="AX612" s="11">
        <v>0</v>
      </c>
      <c r="AY612" s="11">
        <v>4200.8356912381496</v>
      </c>
      <c r="AZ612" s="11">
        <v>174119.47748</v>
      </c>
      <c r="BA612" s="11">
        <v>0</v>
      </c>
      <c r="BB612" s="11">
        <v>0</v>
      </c>
      <c r="BC612" s="11">
        <v>0</v>
      </c>
      <c r="BD612" s="11">
        <v>10447.1686488</v>
      </c>
    </row>
    <row r="613" spans="1:56" x14ac:dyDescent="0.25">
      <c r="A613" s="9" t="s">
        <v>2</v>
      </c>
      <c r="B613" s="9" t="s">
        <v>57</v>
      </c>
      <c r="C613" s="9" t="s">
        <v>57</v>
      </c>
      <c r="D613" s="9" t="e">
        <f>IF(C613="United States",#REF!, "")</f>
        <v>#REF!</v>
      </c>
      <c r="E613" s="9" t="s">
        <v>82</v>
      </c>
      <c r="F613" s="9" t="s">
        <v>1630</v>
      </c>
      <c r="G613" s="9" t="s">
        <v>255</v>
      </c>
      <c r="H613" s="10" t="s">
        <v>4</v>
      </c>
      <c r="I613" s="10" t="s">
        <v>1807</v>
      </c>
      <c r="J613" s="11">
        <v>1219666.86638</v>
      </c>
      <c r="K613" s="11">
        <v>1219666.86638</v>
      </c>
      <c r="L613" s="11">
        <v>0</v>
      </c>
      <c r="M613" s="11">
        <v>2</v>
      </c>
      <c r="N613" s="11">
        <v>0</v>
      </c>
      <c r="O613" s="11">
        <v>1</v>
      </c>
      <c r="P613" s="11">
        <v>1</v>
      </c>
      <c r="Q613" s="11">
        <v>0</v>
      </c>
      <c r="R613" s="11">
        <v>0</v>
      </c>
      <c r="S613" s="11">
        <v>0</v>
      </c>
      <c r="T613" s="11">
        <v>0</v>
      </c>
      <c r="U613" s="11">
        <v>11538.251592056216</v>
      </c>
      <c r="V613" s="11">
        <v>0</v>
      </c>
      <c r="W613" s="11">
        <v>0</v>
      </c>
      <c r="X613" s="11">
        <v>0</v>
      </c>
      <c r="Y613" s="11">
        <v>25783.554519171779</v>
      </c>
      <c r="Z613" s="11">
        <v>7306.8290497839625</v>
      </c>
      <c r="AA613" s="9" t="s">
        <v>6</v>
      </c>
      <c r="AB613" s="9" t="s">
        <v>96</v>
      </c>
      <c r="AC613" s="9" t="s">
        <v>96</v>
      </c>
      <c r="AD613" s="9" t="s">
        <v>192</v>
      </c>
      <c r="AE613" s="9" t="s">
        <v>271</v>
      </c>
      <c r="AF613" s="9" t="s">
        <v>6</v>
      </c>
      <c r="AG613" s="9" t="s">
        <v>96</v>
      </c>
      <c r="AH613" s="9" t="s">
        <v>96</v>
      </c>
      <c r="AI613" s="9" t="s">
        <v>192</v>
      </c>
      <c r="AJ613" s="9" t="s">
        <v>141</v>
      </c>
      <c r="AK613" s="12">
        <v>2.3575048172069828E-2</v>
      </c>
      <c r="AL613" s="12">
        <v>0</v>
      </c>
      <c r="AM613" s="12">
        <v>0</v>
      </c>
      <c r="AN613" s="12">
        <v>0</v>
      </c>
      <c r="AO613" s="12">
        <v>1.7591997187944262E-2</v>
      </c>
      <c r="AP613" s="12">
        <v>0.125</v>
      </c>
      <c r="AQ613" s="12">
        <v>0</v>
      </c>
      <c r="AR613" s="12">
        <v>0</v>
      </c>
      <c r="AS613" s="12">
        <v>0</v>
      </c>
      <c r="AT613" s="12">
        <v>7.4999999999999997E-3</v>
      </c>
      <c r="AU613" s="11">
        <v>28753.705128785954</v>
      </c>
      <c r="AV613" s="11">
        <v>0</v>
      </c>
      <c r="AW613" s="11">
        <v>0</v>
      </c>
      <c r="AX613" s="11">
        <v>0</v>
      </c>
      <c r="AY613" s="11">
        <v>21456.37608358575</v>
      </c>
      <c r="AZ613" s="11">
        <v>152458.3582975</v>
      </c>
      <c r="BA613" s="11">
        <v>0</v>
      </c>
      <c r="BB613" s="11">
        <v>0</v>
      </c>
      <c r="BC613" s="11">
        <v>0</v>
      </c>
      <c r="BD613" s="11">
        <v>9147.5014978500003</v>
      </c>
    </row>
    <row r="614" spans="1:56" x14ac:dyDescent="0.25">
      <c r="A614" s="9" t="s">
        <v>2</v>
      </c>
      <c r="B614" s="9" t="s">
        <v>57</v>
      </c>
      <c r="C614" s="9" t="s">
        <v>57</v>
      </c>
      <c r="D614" s="9" t="e">
        <f>IF(C614="United States",#REF!, "")</f>
        <v>#REF!</v>
      </c>
      <c r="E614" s="9" t="s">
        <v>115</v>
      </c>
      <c r="F614" s="9" t="s">
        <v>538</v>
      </c>
      <c r="G614" s="9" t="s">
        <v>163</v>
      </c>
      <c r="H614" s="10" t="s">
        <v>4</v>
      </c>
      <c r="I614" s="10" t="s">
        <v>1807</v>
      </c>
      <c r="J614" s="11">
        <v>168184.33872029811</v>
      </c>
      <c r="K614" s="11">
        <v>168184.33870000002</v>
      </c>
      <c r="L614" s="11">
        <v>0</v>
      </c>
      <c r="M614" s="11">
        <v>1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>
        <v>0</v>
      </c>
      <c r="U614" s="11">
        <v>1605.1408521090098</v>
      </c>
      <c r="V614" s="11">
        <v>0</v>
      </c>
      <c r="W614" s="11">
        <v>0</v>
      </c>
      <c r="X614" s="11">
        <v>0</v>
      </c>
      <c r="Y614" s="11">
        <v>614.8924187309899</v>
      </c>
      <c r="Z614" s="11">
        <v>806.81390961164061</v>
      </c>
      <c r="AA614" s="9" t="s">
        <v>6</v>
      </c>
      <c r="AB614" s="9" t="s">
        <v>96</v>
      </c>
      <c r="AC614" s="9" t="s">
        <v>96</v>
      </c>
      <c r="AD614" s="9" t="s">
        <v>192</v>
      </c>
      <c r="AE614" s="9" t="s">
        <v>280</v>
      </c>
      <c r="AF614" s="9" t="s">
        <v>6</v>
      </c>
      <c r="AG614" s="9" t="s">
        <v>96</v>
      </c>
      <c r="AH614" s="9" t="s">
        <v>96</v>
      </c>
      <c r="AI614" s="9" t="s">
        <v>192</v>
      </c>
      <c r="AJ614" s="9" t="s">
        <v>141</v>
      </c>
      <c r="AK614" s="12">
        <v>2.3575048172069828E-2</v>
      </c>
      <c r="AL614" s="12">
        <v>0</v>
      </c>
      <c r="AM614" s="12">
        <v>0</v>
      </c>
      <c r="AN614" s="12">
        <v>0</v>
      </c>
      <c r="AO614" s="12">
        <v>3.0157709465047301E-3</v>
      </c>
      <c r="AP614" s="12">
        <v>0.125</v>
      </c>
      <c r="AQ614" s="12">
        <v>0</v>
      </c>
      <c r="AR614" s="12">
        <v>0</v>
      </c>
      <c r="AS614" s="12">
        <v>0</v>
      </c>
      <c r="AT614" s="12">
        <v>7.4999999999999997E-3</v>
      </c>
      <c r="AU614" s="11">
        <v>3964.9538871187369</v>
      </c>
      <c r="AV614" s="11">
        <v>0</v>
      </c>
      <c r="AW614" s="11">
        <v>0</v>
      </c>
      <c r="AX614" s="11">
        <v>0</v>
      </c>
      <c r="AY614" s="11">
        <v>507.20544236978554</v>
      </c>
      <c r="AZ614" s="11">
        <v>21023.042340037264</v>
      </c>
      <c r="BA614" s="11">
        <v>0</v>
      </c>
      <c r="BB614" s="11">
        <v>0</v>
      </c>
      <c r="BC614" s="11">
        <v>0</v>
      </c>
      <c r="BD614" s="11">
        <v>1261.3825404022357</v>
      </c>
    </row>
    <row r="615" spans="1:56" x14ac:dyDescent="0.25">
      <c r="A615" s="9" t="s">
        <v>2</v>
      </c>
      <c r="B615" s="9" t="s">
        <v>57</v>
      </c>
      <c r="C615" s="9" t="s">
        <v>57</v>
      </c>
      <c r="D615" s="9" t="e">
        <f>IF(C615="United States",#REF!, "")</f>
        <v>#REF!</v>
      </c>
      <c r="E615" s="9" t="s">
        <v>115</v>
      </c>
      <c r="F615" s="9" t="s">
        <v>1674</v>
      </c>
      <c r="G615" s="9" t="s">
        <v>292</v>
      </c>
      <c r="H615" s="10" t="s">
        <v>4</v>
      </c>
      <c r="I615" s="10" t="s">
        <v>1783</v>
      </c>
      <c r="J615" s="11">
        <v>151123.71434866</v>
      </c>
      <c r="K615" s="11">
        <v>151123.71434866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  <c r="U615" s="11">
        <v>1442.3153160305926</v>
      </c>
      <c r="V615" s="11">
        <v>0</v>
      </c>
      <c r="W615" s="11">
        <v>0</v>
      </c>
      <c r="X615" s="11">
        <v>0</v>
      </c>
      <c r="Y615" s="11">
        <v>552.5177133717192</v>
      </c>
      <c r="Z615" s="11">
        <v>724.97068247339212</v>
      </c>
      <c r="AA615" s="9" t="s">
        <v>6</v>
      </c>
      <c r="AB615" s="9" t="s">
        <v>96</v>
      </c>
      <c r="AC615" s="9" t="s">
        <v>96</v>
      </c>
      <c r="AD615" s="9" t="s">
        <v>192</v>
      </c>
      <c r="AE615" s="9" t="s">
        <v>280</v>
      </c>
      <c r="AF615" s="9" t="s">
        <v>6</v>
      </c>
      <c r="AG615" s="9" t="s">
        <v>96</v>
      </c>
      <c r="AH615" s="9" t="s">
        <v>96</v>
      </c>
      <c r="AI615" s="9" t="s">
        <v>192</v>
      </c>
      <c r="AJ615" s="9" t="s">
        <v>141</v>
      </c>
      <c r="AK615" s="12">
        <v>2.3575048172069828E-2</v>
      </c>
      <c r="AL615" s="12">
        <v>0</v>
      </c>
      <c r="AM615" s="12">
        <v>0</v>
      </c>
      <c r="AN615" s="12">
        <v>0</v>
      </c>
      <c r="AO615" s="12">
        <v>3.0157709465047301E-3</v>
      </c>
      <c r="AP615" s="12">
        <v>0.125</v>
      </c>
      <c r="AQ615" s="12">
        <v>0</v>
      </c>
      <c r="AR615" s="12">
        <v>0</v>
      </c>
      <c r="AS615" s="12">
        <v>0</v>
      </c>
      <c r="AT615" s="12">
        <v>7.4999999999999997E-3</v>
      </c>
      <c r="AU615" s="11">
        <v>3562.7488457117797</v>
      </c>
      <c r="AV615" s="11">
        <v>0</v>
      </c>
      <c r="AW615" s="11">
        <v>0</v>
      </c>
      <c r="AX615" s="11">
        <v>0</v>
      </c>
      <c r="AY615" s="11">
        <v>455.75450706056881</v>
      </c>
      <c r="AZ615" s="11">
        <v>18890.4642935825</v>
      </c>
      <c r="BA615" s="11">
        <v>0</v>
      </c>
      <c r="BB615" s="11">
        <v>0</v>
      </c>
      <c r="BC615" s="11">
        <v>0</v>
      </c>
      <c r="BD615" s="11">
        <v>1133.42785761495</v>
      </c>
    </row>
    <row r="616" spans="1:56" x14ac:dyDescent="0.25">
      <c r="A616" s="9" t="s">
        <v>2</v>
      </c>
      <c r="B616" s="9" t="s">
        <v>57</v>
      </c>
      <c r="C616" s="9" t="s">
        <v>57</v>
      </c>
      <c r="D616" s="9" t="e">
        <f>IF(C616="United States",#REF!, "")</f>
        <v>#REF!</v>
      </c>
      <c r="E616" s="9" t="s">
        <v>115</v>
      </c>
      <c r="F616" s="9" t="s">
        <v>486</v>
      </c>
      <c r="G616" s="9" t="s">
        <v>163</v>
      </c>
      <c r="H616" s="10" t="s">
        <v>4</v>
      </c>
      <c r="I616" s="10" t="s">
        <v>1783</v>
      </c>
      <c r="J616" s="11">
        <v>168854.24467365901</v>
      </c>
      <c r="K616" s="11">
        <v>168854.24469999998</v>
      </c>
      <c r="L616" s="11">
        <v>0</v>
      </c>
      <c r="M616" s="11">
        <v>1</v>
      </c>
      <c r="N616" s="11">
        <v>0</v>
      </c>
      <c r="O616" s="11">
        <v>1</v>
      </c>
      <c r="P616" s="11">
        <v>0</v>
      </c>
      <c r="Q616" s="11">
        <v>0</v>
      </c>
      <c r="R616" s="11">
        <v>0</v>
      </c>
      <c r="S616" s="11">
        <v>0</v>
      </c>
      <c r="T616" s="11">
        <v>0</v>
      </c>
      <c r="U616" s="11">
        <v>1615.7651859578759</v>
      </c>
      <c r="V616" s="11">
        <v>0</v>
      </c>
      <c r="W616" s="11">
        <v>0</v>
      </c>
      <c r="X616" s="11">
        <v>0</v>
      </c>
      <c r="Y616" s="11">
        <v>292.28777915212351</v>
      </c>
      <c r="Z616" s="11">
        <v>788.01912042064237</v>
      </c>
      <c r="AA616" s="9" t="s">
        <v>6</v>
      </c>
      <c r="AB616" s="9" t="s">
        <v>96</v>
      </c>
      <c r="AC616" s="9" t="s">
        <v>96</v>
      </c>
      <c r="AD616" s="9" t="s">
        <v>192</v>
      </c>
      <c r="AE616" s="9" t="s">
        <v>275</v>
      </c>
      <c r="AF616" s="9" t="s">
        <v>6</v>
      </c>
      <c r="AG616" s="9" t="s">
        <v>96</v>
      </c>
      <c r="AH616" s="9" t="s">
        <v>96</v>
      </c>
      <c r="AI616" s="9" t="s">
        <v>192</v>
      </c>
      <c r="AJ616" s="9" t="s">
        <v>141</v>
      </c>
      <c r="AK616" s="12">
        <v>2.3575048172069828E-2</v>
      </c>
      <c r="AL616" s="12">
        <v>0</v>
      </c>
      <c r="AM616" s="12">
        <v>0</v>
      </c>
      <c r="AN616" s="12">
        <v>0</v>
      </c>
      <c r="AO616" s="12">
        <v>1.4241140580716783E-3</v>
      </c>
      <c r="AP616" s="12">
        <v>0.125</v>
      </c>
      <c r="AQ616" s="12">
        <v>0</v>
      </c>
      <c r="AR616" s="12">
        <v>0</v>
      </c>
      <c r="AS616" s="12">
        <v>0</v>
      </c>
      <c r="AT616" s="12">
        <v>7.4999999999999997E-3</v>
      </c>
      <c r="AU616" s="11">
        <v>3980.7469522399765</v>
      </c>
      <c r="AV616" s="11">
        <v>0</v>
      </c>
      <c r="AW616" s="11">
        <v>0</v>
      </c>
      <c r="AX616" s="11">
        <v>0</v>
      </c>
      <c r="AY616" s="11">
        <v>240.46770360483259</v>
      </c>
      <c r="AZ616" s="11">
        <v>21106.780584207376</v>
      </c>
      <c r="BA616" s="11">
        <v>0</v>
      </c>
      <c r="BB616" s="11">
        <v>0</v>
      </c>
      <c r="BC616" s="11">
        <v>0</v>
      </c>
      <c r="BD616" s="11">
        <v>1266.4068350524426</v>
      </c>
    </row>
    <row r="617" spans="1:56" x14ac:dyDescent="0.25">
      <c r="A617" s="9" t="s">
        <v>2</v>
      </c>
      <c r="B617" s="9" t="s">
        <v>57</v>
      </c>
      <c r="C617" s="9" t="s">
        <v>57</v>
      </c>
      <c r="D617" s="9" t="e">
        <f>IF(C617="United States",#REF!, "")</f>
        <v>#REF!</v>
      </c>
      <c r="E617" s="9" t="s">
        <v>115</v>
      </c>
      <c r="F617" s="9" t="s">
        <v>1240</v>
      </c>
      <c r="G617" s="9" t="s">
        <v>273</v>
      </c>
      <c r="H617" s="10" t="s">
        <v>4</v>
      </c>
      <c r="I617" s="10" t="s">
        <v>1807</v>
      </c>
      <c r="J617" s="11">
        <v>108286.7002087</v>
      </c>
      <c r="K617" s="11">
        <v>108286.7002087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  <c r="U617" s="11">
        <v>1036.1947406790596</v>
      </c>
      <c r="V617" s="11">
        <v>0</v>
      </c>
      <c r="W617" s="11">
        <v>0</v>
      </c>
      <c r="X617" s="11">
        <v>0</v>
      </c>
      <c r="Y617" s="11">
        <v>187.44497167925039</v>
      </c>
      <c r="Z617" s="11">
        <v>505.35886973597371</v>
      </c>
      <c r="AA617" s="9" t="s">
        <v>6</v>
      </c>
      <c r="AB617" s="9" t="s">
        <v>96</v>
      </c>
      <c r="AC617" s="9" t="s">
        <v>96</v>
      </c>
      <c r="AD617" s="9" t="s">
        <v>192</v>
      </c>
      <c r="AE617" s="9" t="s">
        <v>275</v>
      </c>
      <c r="AF617" s="9" t="s">
        <v>6</v>
      </c>
      <c r="AG617" s="9" t="s">
        <v>96</v>
      </c>
      <c r="AH617" s="9" t="s">
        <v>96</v>
      </c>
      <c r="AI617" s="9" t="s">
        <v>192</v>
      </c>
      <c r="AJ617" s="9" t="s">
        <v>141</v>
      </c>
      <c r="AK617" s="12">
        <v>2.3575048172069828E-2</v>
      </c>
      <c r="AL617" s="12">
        <v>0</v>
      </c>
      <c r="AM617" s="12">
        <v>0</v>
      </c>
      <c r="AN617" s="12">
        <v>0</v>
      </c>
      <c r="AO617" s="12">
        <v>1.4241140580716783E-3</v>
      </c>
      <c r="AP617" s="12">
        <v>0.125</v>
      </c>
      <c r="AQ617" s="12">
        <v>0</v>
      </c>
      <c r="AR617" s="12">
        <v>0</v>
      </c>
      <c r="AS617" s="12">
        <v>0</v>
      </c>
      <c r="AT617" s="12">
        <v>7.4999999999999997E-3</v>
      </c>
      <c r="AU617" s="11">
        <v>2552.8641738145866</v>
      </c>
      <c r="AV617" s="11">
        <v>0</v>
      </c>
      <c r="AW617" s="11">
        <v>0</v>
      </c>
      <c r="AX617" s="11">
        <v>0</v>
      </c>
      <c r="AY617" s="11">
        <v>154.21261206940301</v>
      </c>
      <c r="AZ617" s="11">
        <v>13535.8375260875</v>
      </c>
      <c r="BA617" s="11">
        <v>0</v>
      </c>
      <c r="BB617" s="11">
        <v>0</v>
      </c>
      <c r="BC617" s="11">
        <v>0</v>
      </c>
      <c r="BD617" s="11">
        <v>812.15025156524996</v>
      </c>
    </row>
    <row r="618" spans="1:56" x14ac:dyDescent="0.25">
      <c r="A618" s="9" t="s">
        <v>2</v>
      </c>
      <c r="B618" s="9" t="s">
        <v>57</v>
      </c>
      <c r="C618" s="9" t="s">
        <v>57</v>
      </c>
      <c r="D618" s="9" t="e">
        <f>IF(C618="United States",#REF!, "")</f>
        <v>#REF!</v>
      </c>
      <c r="E618" s="9" t="s">
        <v>104</v>
      </c>
      <c r="F618" s="9" t="s">
        <v>1750</v>
      </c>
      <c r="G618" s="9" t="s">
        <v>227</v>
      </c>
      <c r="H618" s="10" t="s">
        <v>4</v>
      </c>
      <c r="I618" s="10" t="s">
        <v>1807</v>
      </c>
      <c r="J618" s="11">
        <v>92178.2</v>
      </c>
      <c r="K618" s="11">
        <v>92178.2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11">
        <v>0</v>
      </c>
      <c r="U618" s="11">
        <v>882.05260536315257</v>
      </c>
      <c r="V618" s="11">
        <v>0</v>
      </c>
      <c r="W618" s="11">
        <v>0</v>
      </c>
      <c r="X618" s="11">
        <v>0</v>
      </c>
      <c r="Y618" s="11">
        <v>159.56105463684722</v>
      </c>
      <c r="Z618" s="11">
        <v>430.18275445200015</v>
      </c>
      <c r="AA618" s="9" t="s">
        <v>6</v>
      </c>
      <c r="AB618" s="9" t="s">
        <v>96</v>
      </c>
      <c r="AC618" s="9" t="s">
        <v>96</v>
      </c>
      <c r="AD618" s="9" t="s">
        <v>192</v>
      </c>
      <c r="AE618" s="9" t="s">
        <v>275</v>
      </c>
      <c r="AF618" s="9" t="s">
        <v>6</v>
      </c>
      <c r="AG618" s="9" t="s">
        <v>96</v>
      </c>
      <c r="AH618" s="9" t="s">
        <v>96</v>
      </c>
      <c r="AI618" s="9" t="s">
        <v>192</v>
      </c>
      <c r="AJ618" s="9" t="s">
        <v>141</v>
      </c>
      <c r="AK618" s="12">
        <v>2.3575048172069828E-2</v>
      </c>
      <c r="AL618" s="12">
        <v>0</v>
      </c>
      <c r="AM618" s="12">
        <v>0</v>
      </c>
      <c r="AN618" s="12">
        <v>0</v>
      </c>
      <c r="AO618" s="12">
        <v>1.4241140580716783E-3</v>
      </c>
      <c r="AP618" s="12">
        <v>0.125</v>
      </c>
      <c r="AQ618" s="12">
        <v>0</v>
      </c>
      <c r="AR618" s="12">
        <v>0</v>
      </c>
      <c r="AS618" s="12">
        <v>0</v>
      </c>
      <c r="AT618" s="12">
        <v>7.4999999999999997E-3</v>
      </c>
      <c r="AU618" s="11">
        <v>2173.1055054146868</v>
      </c>
      <c r="AV618" s="11">
        <v>0</v>
      </c>
      <c r="AW618" s="11">
        <v>0</v>
      </c>
      <c r="AX618" s="11">
        <v>0</v>
      </c>
      <c r="AY618" s="11">
        <v>131.27227046774277</v>
      </c>
      <c r="AZ618" s="11">
        <v>11522.275</v>
      </c>
      <c r="BA618" s="11">
        <v>0</v>
      </c>
      <c r="BB618" s="11">
        <v>0</v>
      </c>
      <c r="BC618" s="11">
        <v>0</v>
      </c>
      <c r="BD618" s="11">
        <v>691.3365</v>
      </c>
    </row>
    <row r="619" spans="1:56" x14ac:dyDescent="0.25">
      <c r="A619" s="9" t="s">
        <v>2</v>
      </c>
      <c r="B619" s="9" t="s">
        <v>57</v>
      </c>
      <c r="C619" s="9" t="s">
        <v>57</v>
      </c>
      <c r="D619" s="9" t="e">
        <f>IF(C619="United States",#REF!, "")</f>
        <v>#REF!</v>
      </c>
      <c r="E619" s="9" t="s">
        <v>82</v>
      </c>
      <c r="F619" s="9" t="s">
        <v>1738</v>
      </c>
      <c r="G619" s="9" t="s">
        <v>230</v>
      </c>
      <c r="H619" s="10" t="s">
        <v>4</v>
      </c>
      <c r="I619" s="10" t="s">
        <v>1783</v>
      </c>
      <c r="J619" s="11">
        <v>209689.72390000001</v>
      </c>
      <c r="K619" s="11">
        <v>0</v>
      </c>
      <c r="L619" s="11">
        <v>1</v>
      </c>
      <c r="M619" s="11">
        <v>0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v>0</v>
      </c>
      <c r="T619" s="11">
        <v>0</v>
      </c>
      <c r="U619" s="11">
        <v>0</v>
      </c>
      <c r="V619" s="11">
        <v>0</v>
      </c>
      <c r="W619" s="11">
        <v>0</v>
      </c>
      <c r="X619" s="11">
        <v>0</v>
      </c>
      <c r="Y619" s="11">
        <v>0</v>
      </c>
      <c r="Z619" s="11">
        <v>0</v>
      </c>
      <c r="AA619" s="9" t="s">
        <v>6</v>
      </c>
      <c r="AB619" s="9" t="s">
        <v>96</v>
      </c>
      <c r="AC619" s="9" t="s">
        <v>96</v>
      </c>
      <c r="AD619" s="9" t="s">
        <v>192</v>
      </c>
      <c r="AE619" s="9" t="s">
        <v>275</v>
      </c>
      <c r="AF619" s="9" t="s">
        <v>6</v>
      </c>
      <c r="AG619" s="9" t="s">
        <v>96</v>
      </c>
      <c r="AH619" s="9" t="s">
        <v>96</v>
      </c>
      <c r="AI619" s="9" t="s">
        <v>192</v>
      </c>
      <c r="AJ619" s="9" t="s">
        <v>141</v>
      </c>
      <c r="AK619" s="12">
        <v>2.3575048172069828E-2</v>
      </c>
      <c r="AL619" s="12">
        <v>0</v>
      </c>
      <c r="AM619" s="12">
        <v>0</v>
      </c>
      <c r="AN619" s="12">
        <v>0</v>
      </c>
      <c r="AO619" s="12">
        <v>1.4241140580716783E-3</v>
      </c>
      <c r="AP619" s="12">
        <v>0.125</v>
      </c>
      <c r="AQ619" s="12">
        <v>0</v>
      </c>
      <c r="AR619" s="12">
        <v>0</v>
      </c>
      <c r="AS619" s="12">
        <v>0</v>
      </c>
      <c r="AT619" s="12">
        <v>7.4999999999999997E-3</v>
      </c>
      <c r="AU619" s="11">
        <v>4943.4453421305225</v>
      </c>
      <c r="AV619" s="11">
        <v>0</v>
      </c>
      <c r="AW619" s="11">
        <v>0</v>
      </c>
      <c r="AX619" s="11">
        <v>0</v>
      </c>
      <c r="AY619" s="11">
        <v>298.6220836391588</v>
      </c>
      <c r="AZ619" s="11">
        <v>26211.215487500001</v>
      </c>
      <c r="BA619" s="11">
        <v>0</v>
      </c>
      <c r="BB619" s="11">
        <v>0</v>
      </c>
      <c r="BC619" s="11">
        <v>0</v>
      </c>
      <c r="BD619" s="11">
        <v>1572.6729292499999</v>
      </c>
    </row>
    <row r="620" spans="1:56" x14ac:dyDescent="0.25">
      <c r="A620" s="9" t="s">
        <v>2</v>
      </c>
      <c r="B620" s="9" t="s">
        <v>57</v>
      </c>
      <c r="C620" s="9" t="s">
        <v>57</v>
      </c>
      <c r="D620" s="9" t="e">
        <f>IF(C620="United States",#REF!, "")</f>
        <v>#REF!</v>
      </c>
      <c r="E620" s="9" t="s">
        <v>115</v>
      </c>
      <c r="F620" s="9" t="s">
        <v>540</v>
      </c>
      <c r="G620" s="9" t="s">
        <v>163</v>
      </c>
      <c r="H620" s="10" t="s">
        <v>4</v>
      </c>
      <c r="I620" s="10" t="s">
        <v>1783</v>
      </c>
      <c r="J620" s="11">
        <v>158300.07150913999</v>
      </c>
      <c r="K620" s="11">
        <v>158300.07150913999</v>
      </c>
      <c r="L620" s="11">
        <v>0</v>
      </c>
      <c r="M620" s="11">
        <v>0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11">
        <v>0</v>
      </c>
      <c r="U620" s="11">
        <v>1510.8060217446287</v>
      </c>
      <c r="V620" s="11">
        <v>0</v>
      </c>
      <c r="W620" s="11">
        <v>0</v>
      </c>
      <c r="X620" s="11">
        <v>0</v>
      </c>
      <c r="Y620" s="11">
        <v>578.75492217601914</v>
      </c>
      <c r="Z620" s="11">
        <v>759.39710304364644</v>
      </c>
      <c r="AA620" s="9" t="s">
        <v>6</v>
      </c>
      <c r="AB620" s="9" t="s">
        <v>96</v>
      </c>
      <c r="AC620" s="9" t="s">
        <v>96</v>
      </c>
      <c r="AD620" s="9" t="s">
        <v>192</v>
      </c>
      <c r="AE620" s="9" t="s">
        <v>280</v>
      </c>
      <c r="AF620" s="9" t="s">
        <v>6</v>
      </c>
      <c r="AG620" s="9" t="s">
        <v>96</v>
      </c>
      <c r="AH620" s="9" t="s">
        <v>96</v>
      </c>
      <c r="AI620" s="9" t="s">
        <v>192</v>
      </c>
      <c r="AJ620" s="9" t="s">
        <v>141</v>
      </c>
      <c r="AK620" s="12">
        <v>2.3575048172069828E-2</v>
      </c>
      <c r="AL620" s="12">
        <v>0</v>
      </c>
      <c r="AM620" s="12">
        <v>0</v>
      </c>
      <c r="AN620" s="12">
        <v>0</v>
      </c>
      <c r="AO620" s="12">
        <v>3.0157709465047301E-3</v>
      </c>
      <c r="AP620" s="12">
        <v>0.125</v>
      </c>
      <c r="AQ620" s="12">
        <v>0</v>
      </c>
      <c r="AR620" s="12">
        <v>0</v>
      </c>
      <c r="AS620" s="12">
        <v>0</v>
      </c>
      <c r="AT620" s="12">
        <v>7.4999999999999997E-3</v>
      </c>
      <c r="AU620" s="11">
        <v>3731.9318114700736</v>
      </c>
      <c r="AV620" s="11">
        <v>0</v>
      </c>
      <c r="AW620" s="11">
        <v>0</v>
      </c>
      <c r="AX620" s="11">
        <v>0</v>
      </c>
      <c r="AY620" s="11">
        <v>477.39675648688558</v>
      </c>
      <c r="AZ620" s="11">
        <v>19787.508938642499</v>
      </c>
      <c r="BA620" s="11">
        <v>0</v>
      </c>
      <c r="BB620" s="11">
        <v>0</v>
      </c>
      <c r="BC620" s="11">
        <v>0</v>
      </c>
      <c r="BD620" s="11">
        <v>1187.2505363185498</v>
      </c>
    </row>
    <row r="621" spans="1:56" x14ac:dyDescent="0.25">
      <c r="A621" s="9" t="s">
        <v>2</v>
      </c>
      <c r="B621" s="9" t="s">
        <v>57</v>
      </c>
      <c r="C621" s="9" t="s">
        <v>57</v>
      </c>
      <c r="D621" s="9" t="e">
        <f>IF(C621="United States",#REF!, "")</f>
        <v>#REF!</v>
      </c>
      <c r="E621" s="9" t="s">
        <v>115</v>
      </c>
      <c r="F621" s="9" t="s">
        <v>1262</v>
      </c>
      <c r="G621" s="9" t="s">
        <v>273</v>
      </c>
      <c r="H621" s="10" t="s">
        <v>4</v>
      </c>
      <c r="I621" s="10" t="s">
        <v>1783</v>
      </c>
      <c r="J621" s="11">
        <v>205001.04574</v>
      </c>
      <c r="K621" s="11">
        <v>205001.04574</v>
      </c>
      <c r="L621" s="11">
        <v>0</v>
      </c>
      <c r="M621" s="11">
        <v>0</v>
      </c>
      <c r="N621" s="11">
        <v>0</v>
      </c>
      <c r="O621" s="11">
        <v>1</v>
      </c>
      <c r="P621" s="11">
        <v>0</v>
      </c>
      <c r="Q621" s="11">
        <v>0</v>
      </c>
      <c r="R621" s="11">
        <v>0</v>
      </c>
      <c r="S621" s="11">
        <v>0</v>
      </c>
      <c r="T621" s="11">
        <v>0</v>
      </c>
      <c r="U621" s="11">
        <v>1956.5172107332587</v>
      </c>
      <c r="V621" s="11">
        <v>0</v>
      </c>
      <c r="W621" s="11">
        <v>0</v>
      </c>
      <c r="X621" s="11">
        <v>0</v>
      </c>
      <c r="Y621" s="11">
        <v>749.49659303474084</v>
      </c>
      <c r="Z621" s="11">
        <v>983.43101662392837</v>
      </c>
      <c r="AA621" s="9" t="s">
        <v>6</v>
      </c>
      <c r="AB621" s="9" t="s">
        <v>96</v>
      </c>
      <c r="AC621" s="9" t="s">
        <v>96</v>
      </c>
      <c r="AD621" s="9" t="s">
        <v>192</v>
      </c>
      <c r="AE621" s="9" t="s">
        <v>280</v>
      </c>
      <c r="AF621" s="9" t="s">
        <v>6</v>
      </c>
      <c r="AG621" s="9" t="s">
        <v>96</v>
      </c>
      <c r="AH621" s="9" t="s">
        <v>96</v>
      </c>
      <c r="AI621" s="9" t="s">
        <v>192</v>
      </c>
      <c r="AJ621" s="9" t="s">
        <v>141</v>
      </c>
      <c r="AK621" s="12">
        <v>2.3575048172069828E-2</v>
      </c>
      <c r="AL621" s="12">
        <v>0</v>
      </c>
      <c r="AM621" s="12">
        <v>0</v>
      </c>
      <c r="AN621" s="12">
        <v>0</v>
      </c>
      <c r="AO621" s="12">
        <v>3.0157709465047301E-3</v>
      </c>
      <c r="AP621" s="12">
        <v>0.125</v>
      </c>
      <c r="AQ621" s="12">
        <v>0</v>
      </c>
      <c r="AR621" s="12">
        <v>0</v>
      </c>
      <c r="AS621" s="12">
        <v>0</v>
      </c>
      <c r="AT621" s="12">
        <v>7.4999999999999997E-3</v>
      </c>
      <c r="AU621" s="11">
        <v>4832.9095286451902</v>
      </c>
      <c r="AV621" s="11">
        <v>0</v>
      </c>
      <c r="AW621" s="11">
        <v>0</v>
      </c>
      <c r="AX621" s="11">
        <v>0</v>
      </c>
      <c r="AY621" s="11">
        <v>618.23619774577924</v>
      </c>
      <c r="AZ621" s="11">
        <v>25625.1307175</v>
      </c>
      <c r="BA621" s="11">
        <v>0</v>
      </c>
      <c r="BB621" s="11">
        <v>0</v>
      </c>
      <c r="BC621" s="11">
        <v>0</v>
      </c>
      <c r="BD621" s="11">
        <v>1537.50784305</v>
      </c>
    </row>
    <row r="622" spans="1:56" x14ac:dyDescent="0.25">
      <c r="A622" s="9" t="s">
        <v>2</v>
      </c>
      <c r="B622" s="9" t="s">
        <v>57</v>
      </c>
      <c r="C622" s="9" t="s">
        <v>57</v>
      </c>
      <c r="D622" s="9" t="e">
        <f>IF(C622="United States",#REF!, "")</f>
        <v>#REF!</v>
      </c>
      <c r="E622" s="9" t="s">
        <v>115</v>
      </c>
      <c r="F622" s="9" t="s">
        <v>1266</v>
      </c>
      <c r="G622" s="9" t="s">
        <v>273</v>
      </c>
      <c r="H622" s="10" t="s">
        <v>4</v>
      </c>
      <c r="I622" s="10" t="s">
        <v>1807</v>
      </c>
      <c r="J622" s="11">
        <v>117321.74618156001</v>
      </c>
      <c r="K622" s="11">
        <v>117321.74618156001</v>
      </c>
      <c r="L622" s="11">
        <v>0</v>
      </c>
      <c r="M622" s="11">
        <v>2</v>
      </c>
      <c r="N622" s="11">
        <v>1</v>
      </c>
      <c r="O622" s="11">
        <v>1</v>
      </c>
      <c r="P622" s="11">
        <v>0</v>
      </c>
      <c r="Q622" s="11">
        <v>0</v>
      </c>
      <c r="R622" s="11">
        <v>0</v>
      </c>
      <c r="S622" s="11">
        <v>0</v>
      </c>
      <c r="T622" s="11">
        <v>0</v>
      </c>
      <c r="U622" s="11">
        <v>1119.7114374168909</v>
      </c>
      <c r="V622" s="11">
        <v>0</v>
      </c>
      <c r="W622" s="11">
        <v>0</v>
      </c>
      <c r="X622" s="11">
        <v>0</v>
      </c>
      <c r="Y622" s="11">
        <v>428.93561217970131</v>
      </c>
      <c r="Z622" s="11">
        <v>562.81588078217965</v>
      </c>
      <c r="AA622" s="9" t="s">
        <v>6</v>
      </c>
      <c r="AB622" s="9" t="s">
        <v>96</v>
      </c>
      <c r="AC622" s="9" t="s">
        <v>96</v>
      </c>
      <c r="AD622" s="9" t="s">
        <v>192</v>
      </c>
      <c r="AE622" s="9" t="s">
        <v>280</v>
      </c>
      <c r="AF622" s="9" t="s">
        <v>6</v>
      </c>
      <c r="AG622" s="9" t="s">
        <v>96</v>
      </c>
      <c r="AH622" s="9" t="s">
        <v>96</v>
      </c>
      <c r="AI622" s="9" t="s">
        <v>192</v>
      </c>
      <c r="AJ622" s="9" t="s">
        <v>141</v>
      </c>
      <c r="AK622" s="12">
        <v>2.3575048172069828E-2</v>
      </c>
      <c r="AL622" s="12">
        <v>0</v>
      </c>
      <c r="AM622" s="12">
        <v>0</v>
      </c>
      <c r="AN622" s="12">
        <v>0</v>
      </c>
      <c r="AO622" s="12">
        <v>3.0157709465047301E-3</v>
      </c>
      <c r="AP622" s="12">
        <v>0.125</v>
      </c>
      <c r="AQ622" s="12">
        <v>0</v>
      </c>
      <c r="AR622" s="12">
        <v>0</v>
      </c>
      <c r="AS622" s="12">
        <v>0</v>
      </c>
      <c r="AT622" s="12">
        <v>7.4999999999999997E-3</v>
      </c>
      <c r="AU622" s="11">
        <v>2765.8658178616265</v>
      </c>
      <c r="AV622" s="11">
        <v>0</v>
      </c>
      <c r="AW622" s="11">
        <v>0</v>
      </c>
      <c r="AX622" s="11">
        <v>0</v>
      </c>
      <c r="AY622" s="11">
        <v>353.81551352755093</v>
      </c>
      <c r="AZ622" s="11">
        <v>14665.218272695001</v>
      </c>
      <c r="BA622" s="11">
        <v>0</v>
      </c>
      <c r="BB622" s="11">
        <v>0</v>
      </c>
      <c r="BC622" s="11">
        <v>0</v>
      </c>
      <c r="BD622" s="11">
        <v>879.91309636170001</v>
      </c>
    </row>
    <row r="623" spans="1:56" x14ac:dyDescent="0.25">
      <c r="A623" s="9" t="s">
        <v>2</v>
      </c>
      <c r="B623" s="9" t="s">
        <v>57</v>
      </c>
      <c r="C623" s="9" t="s">
        <v>57</v>
      </c>
      <c r="D623" s="9" t="e">
        <f>IF(C623="United States",#REF!, "")</f>
        <v>#REF!</v>
      </c>
      <c r="E623" s="9" t="s">
        <v>115</v>
      </c>
      <c r="F623" s="9" t="s">
        <v>850</v>
      </c>
      <c r="G623" s="9" t="s">
        <v>163</v>
      </c>
      <c r="H623" s="10" t="s">
        <v>4</v>
      </c>
      <c r="I623" s="10" t="s">
        <v>1807</v>
      </c>
      <c r="J623" s="11">
        <v>180725.6875</v>
      </c>
      <c r="K623" s="11">
        <v>0</v>
      </c>
      <c r="L623" s="11">
        <v>1</v>
      </c>
      <c r="M623" s="11">
        <v>0</v>
      </c>
      <c r="N623" s="11">
        <v>0</v>
      </c>
      <c r="O623" s="11">
        <v>0</v>
      </c>
      <c r="P623" s="11">
        <v>0</v>
      </c>
      <c r="Q623" s="11">
        <v>0</v>
      </c>
      <c r="R623" s="11">
        <v>0</v>
      </c>
      <c r="S623" s="11">
        <v>0</v>
      </c>
      <c r="T623" s="11">
        <v>0</v>
      </c>
      <c r="U623" s="11">
        <v>0</v>
      </c>
      <c r="V623" s="11">
        <v>0</v>
      </c>
      <c r="W623" s="11">
        <v>0</v>
      </c>
      <c r="X623" s="11">
        <v>0</v>
      </c>
      <c r="Y623" s="11">
        <v>0</v>
      </c>
      <c r="Z623" s="11">
        <v>0</v>
      </c>
      <c r="AA623" s="9" t="s">
        <v>6</v>
      </c>
      <c r="AB623" s="9" t="s">
        <v>96</v>
      </c>
      <c r="AC623" s="9" t="s">
        <v>96</v>
      </c>
      <c r="AD623" s="9" t="s">
        <v>192</v>
      </c>
      <c r="AE623" s="9" t="s">
        <v>275</v>
      </c>
      <c r="AF623" s="9" t="s">
        <v>6</v>
      </c>
      <c r="AG623" s="9" t="s">
        <v>96</v>
      </c>
      <c r="AH623" s="9" t="s">
        <v>96</v>
      </c>
      <c r="AI623" s="9" t="s">
        <v>192</v>
      </c>
      <c r="AJ623" s="9" t="s">
        <v>141</v>
      </c>
      <c r="AK623" s="12">
        <v>2.3575048172069828E-2</v>
      </c>
      <c r="AL623" s="12">
        <v>0</v>
      </c>
      <c r="AM623" s="12">
        <v>0</v>
      </c>
      <c r="AN623" s="12">
        <v>0</v>
      </c>
      <c r="AO623" s="12">
        <v>1.4241140580716783E-3</v>
      </c>
      <c r="AP623" s="12">
        <v>0.125</v>
      </c>
      <c r="AQ623" s="12">
        <v>0</v>
      </c>
      <c r="AR623" s="12">
        <v>0</v>
      </c>
      <c r="AS623" s="12">
        <v>0</v>
      </c>
      <c r="AT623" s="12">
        <v>7.4999999999999997E-3</v>
      </c>
      <c r="AU623" s="11">
        <v>4260.6167887429383</v>
      </c>
      <c r="AV623" s="11">
        <v>0</v>
      </c>
      <c r="AW623" s="11">
        <v>0</v>
      </c>
      <c r="AX623" s="11">
        <v>0</v>
      </c>
      <c r="AY623" s="11">
        <v>257.37399222341901</v>
      </c>
      <c r="AZ623" s="11">
        <v>22590.7109375</v>
      </c>
      <c r="BA623" s="11">
        <v>0</v>
      </c>
      <c r="BB623" s="11">
        <v>0</v>
      </c>
      <c r="BC623" s="11">
        <v>0</v>
      </c>
      <c r="BD623" s="11">
        <v>1355.44265625</v>
      </c>
    </row>
    <row r="624" spans="1:56" x14ac:dyDescent="0.25">
      <c r="A624" s="9" t="s">
        <v>2</v>
      </c>
      <c r="B624" s="9" t="s">
        <v>57</v>
      </c>
      <c r="C624" s="9" t="s">
        <v>57</v>
      </c>
      <c r="D624" s="9" t="e">
        <f>IF(C624="United States",#REF!, "")</f>
        <v>#REF!</v>
      </c>
      <c r="E624" s="9" t="s">
        <v>115</v>
      </c>
      <c r="F624" s="9" t="s">
        <v>1268</v>
      </c>
      <c r="G624" s="9" t="s">
        <v>273</v>
      </c>
      <c r="H624" s="10" t="s">
        <v>4</v>
      </c>
      <c r="I624" s="10" t="s">
        <v>1783</v>
      </c>
      <c r="J624" s="11">
        <v>202255.04656194002</v>
      </c>
      <c r="K624" s="11">
        <v>202255.04656194002</v>
      </c>
      <c r="L624" s="11">
        <v>0</v>
      </c>
      <c r="M624" s="11">
        <v>0</v>
      </c>
      <c r="N624" s="11">
        <v>0</v>
      </c>
      <c r="O624" s="11">
        <v>0</v>
      </c>
      <c r="P624" s="11">
        <v>0</v>
      </c>
      <c r="Q624" s="11">
        <v>0</v>
      </c>
      <c r="R624" s="11">
        <v>0</v>
      </c>
      <c r="S624" s="11">
        <v>0</v>
      </c>
      <c r="T624" s="11">
        <v>0</v>
      </c>
      <c r="U624" s="11">
        <v>1930.3095656300839</v>
      </c>
      <c r="V624" s="11">
        <v>0</v>
      </c>
      <c r="W624" s="11">
        <v>0</v>
      </c>
      <c r="X624" s="11">
        <v>0</v>
      </c>
      <c r="Y624" s="11">
        <v>739.45704898752444</v>
      </c>
      <c r="Z624" s="11">
        <v>970.25790936693829</v>
      </c>
      <c r="AA624" s="9" t="s">
        <v>6</v>
      </c>
      <c r="AB624" s="9" t="s">
        <v>96</v>
      </c>
      <c r="AC624" s="9" t="s">
        <v>96</v>
      </c>
      <c r="AD624" s="9" t="s">
        <v>192</v>
      </c>
      <c r="AE624" s="9" t="s">
        <v>280</v>
      </c>
      <c r="AF624" s="9" t="s">
        <v>6</v>
      </c>
      <c r="AG624" s="9" t="s">
        <v>96</v>
      </c>
      <c r="AH624" s="9" t="s">
        <v>96</v>
      </c>
      <c r="AI624" s="9" t="s">
        <v>192</v>
      </c>
      <c r="AJ624" s="9" t="s">
        <v>141</v>
      </c>
      <c r="AK624" s="12">
        <v>2.3575048172069828E-2</v>
      </c>
      <c r="AL624" s="12">
        <v>0</v>
      </c>
      <c r="AM624" s="12">
        <v>0</v>
      </c>
      <c r="AN624" s="12">
        <v>0</v>
      </c>
      <c r="AO624" s="12">
        <v>3.0157709465047301E-3</v>
      </c>
      <c r="AP624" s="12">
        <v>0.125</v>
      </c>
      <c r="AQ624" s="12">
        <v>0</v>
      </c>
      <c r="AR624" s="12">
        <v>0</v>
      </c>
      <c r="AS624" s="12">
        <v>0</v>
      </c>
      <c r="AT624" s="12">
        <v>7.4999999999999997E-3</v>
      </c>
      <c r="AU624" s="11">
        <v>4768.1724657419618</v>
      </c>
      <c r="AV624" s="11">
        <v>0</v>
      </c>
      <c r="AW624" s="11">
        <v>0</v>
      </c>
      <c r="AX624" s="11">
        <v>0</v>
      </c>
      <c r="AY624" s="11">
        <v>609.95489320546017</v>
      </c>
      <c r="AZ624" s="11">
        <v>25281.880820242503</v>
      </c>
      <c r="BA624" s="11">
        <v>0</v>
      </c>
      <c r="BB624" s="11">
        <v>0</v>
      </c>
      <c r="BC624" s="11">
        <v>0</v>
      </c>
      <c r="BD624" s="11">
        <v>1516.9128492145501</v>
      </c>
    </row>
    <row r="625" spans="1:56" x14ac:dyDescent="0.25">
      <c r="A625" s="9" t="s">
        <v>2</v>
      </c>
      <c r="B625" s="9" t="s">
        <v>57</v>
      </c>
      <c r="C625" s="9" t="s">
        <v>57</v>
      </c>
      <c r="D625" s="9" t="e">
        <f>IF(C625="United States",#REF!, "")</f>
        <v>#REF!</v>
      </c>
      <c r="E625" s="9" t="s">
        <v>82</v>
      </c>
      <c r="F625" s="9" t="s">
        <v>858</v>
      </c>
      <c r="G625" s="9" t="s">
        <v>230</v>
      </c>
      <c r="H625" s="10" t="s">
        <v>4</v>
      </c>
      <c r="I625" s="10" t="s">
        <v>1807</v>
      </c>
      <c r="J625" s="11">
        <v>1406667.0209999999</v>
      </c>
      <c r="K625" s="11">
        <v>1406667.0209999999</v>
      </c>
      <c r="L625" s="11">
        <v>0</v>
      </c>
      <c r="M625" s="11">
        <v>0</v>
      </c>
      <c r="N625" s="11">
        <v>0</v>
      </c>
      <c r="O625" s="11">
        <v>0</v>
      </c>
      <c r="P625" s="11">
        <v>0</v>
      </c>
      <c r="Q625" s="11">
        <v>0</v>
      </c>
      <c r="R625" s="11">
        <v>0</v>
      </c>
      <c r="S625" s="11">
        <v>0</v>
      </c>
      <c r="T625" s="11">
        <v>0</v>
      </c>
      <c r="U625" s="11">
        <v>13460.38771370535</v>
      </c>
      <c r="V625" s="11">
        <v>0</v>
      </c>
      <c r="W625" s="11">
        <v>0</v>
      </c>
      <c r="X625" s="11">
        <v>0</v>
      </c>
      <c r="Y625" s="11">
        <v>2434.9496235946481</v>
      </c>
      <c r="Z625" s="11">
        <v>6564.7180536240612</v>
      </c>
      <c r="AA625" s="9" t="s">
        <v>6</v>
      </c>
      <c r="AB625" s="9" t="s">
        <v>96</v>
      </c>
      <c r="AC625" s="9" t="s">
        <v>96</v>
      </c>
      <c r="AD625" s="9" t="s">
        <v>192</v>
      </c>
      <c r="AE625" s="9" t="s">
        <v>275</v>
      </c>
      <c r="AF625" s="9" t="s">
        <v>6</v>
      </c>
      <c r="AG625" s="9" t="s">
        <v>96</v>
      </c>
      <c r="AH625" s="9" t="s">
        <v>96</v>
      </c>
      <c r="AI625" s="9" t="s">
        <v>192</v>
      </c>
      <c r="AJ625" s="9" t="s">
        <v>141</v>
      </c>
      <c r="AK625" s="12">
        <v>2.3575048172069828E-2</v>
      </c>
      <c r="AL625" s="12">
        <v>0</v>
      </c>
      <c r="AM625" s="12">
        <v>0</v>
      </c>
      <c r="AN625" s="12">
        <v>0</v>
      </c>
      <c r="AO625" s="12">
        <v>1.4241140580716783E-3</v>
      </c>
      <c r="AP625" s="12">
        <v>0.125</v>
      </c>
      <c r="AQ625" s="12">
        <v>0</v>
      </c>
      <c r="AR625" s="12">
        <v>0</v>
      </c>
      <c r="AS625" s="12">
        <v>0</v>
      </c>
      <c r="AT625" s="12">
        <v>7.4999999999999997E-3</v>
      </c>
      <c r="AU625" s="11">
        <v>33162.242782136957</v>
      </c>
      <c r="AV625" s="11">
        <v>0</v>
      </c>
      <c r="AW625" s="11">
        <v>0</v>
      </c>
      <c r="AX625" s="11">
        <v>0</v>
      </c>
      <c r="AY625" s="11">
        <v>2003.2542796319087</v>
      </c>
      <c r="AZ625" s="11">
        <v>175833.37762499999</v>
      </c>
      <c r="BA625" s="11">
        <v>0</v>
      </c>
      <c r="BB625" s="11">
        <v>0</v>
      </c>
      <c r="BC625" s="11">
        <v>0</v>
      </c>
      <c r="BD625" s="11">
        <v>10550.002657499999</v>
      </c>
    </row>
    <row r="626" spans="1:56" x14ac:dyDescent="0.25">
      <c r="A626" s="9" t="s">
        <v>2</v>
      </c>
      <c r="B626" s="9" t="s">
        <v>57</v>
      </c>
      <c r="C626" s="9" t="s">
        <v>57</v>
      </c>
      <c r="D626" s="9" t="e">
        <f>IF(C626="United States",#REF!, "")</f>
        <v>#REF!</v>
      </c>
      <c r="E626" s="9" t="s">
        <v>115</v>
      </c>
      <c r="F626" s="9" t="s">
        <v>1684</v>
      </c>
      <c r="G626" s="9" t="s">
        <v>292</v>
      </c>
      <c r="H626" s="10" t="s">
        <v>4</v>
      </c>
      <c r="I626" s="10" t="s">
        <v>1807</v>
      </c>
      <c r="J626" s="11">
        <v>114665.53611776</v>
      </c>
      <c r="K626" s="11">
        <v>114665.53611776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11">
        <v>0</v>
      </c>
      <c r="U626" s="11">
        <v>1097.2337806339558</v>
      </c>
      <c r="V626" s="11">
        <v>0</v>
      </c>
      <c r="W626" s="11">
        <v>0</v>
      </c>
      <c r="X626" s="11">
        <v>0</v>
      </c>
      <c r="Y626" s="11">
        <v>198.48677749673223</v>
      </c>
      <c r="Z626" s="11">
        <v>535.12800388652931</v>
      </c>
      <c r="AA626" s="9" t="s">
        <v>6</v>
      </c>
      <c r="AB626" s="9" t="s">
        <v>96</v>
      </c>
      <c r="AC626" s="9" t="s">
        <v>96</v>
      </c>
      <c r="AD626" s="9" t="s">
        <v>192</v>
      </c>
      <c r="AE626" s="9" t="s">
        <v>275</v>
      </c>
      <c r="AF626" s="9" t="s">
        <v>6</v>
      </c>
      <c r="AG626" s="9" t="s">
        <v>96</v>
      </c>
      <c r="AH626" s="9" t="s">
        <v>96</v>
      </c>
      <c r="AI626" s="9" t="s">
        <v>192</v>
      </c>
      <c r="AJ626" s="9" t="s">
        <v>141</v>
      </c>
      <c r="AK626" s="12">
        <v>2.3575048172069828E-2</v>
      </c>
      <c r="AL626" s="12">
        <v>0</v>
      </c>
      <c r="AM626" s="12">
        <v>0</v>
      </c>
      <c r="AN626" s="12">
        <v>0</v>
      </c>
      <c r="AO626" s="12">
        <v>1.4241140580716783E-3</v>
      </c>
      <c r="AP626" s="12">
        <v>0.125</v>
      </c>
      <c r="AQ626" s="12">
        <v>0</v>
      </c>
      <c r="AR626" s="12">
        <v>0</v>
      </c>
      <c r="AS626" s="12">
        <v>0</v>
      </c>
      <c r="AT626" s="12">
        <v>7.4999999999999997E-3</v>
      </c>
      <c r="AU626" s="11">
        <v>2703.2455376524049</v>
      </c>
      <c r="AV626" s="11">
        <v>0</v>
      </c>
      <c r="AW626" s="11">
        <v>0</v>
      </c>
      <c r="AX626" s="11">
        <v>0</v>
      </c>
      <c r="AY626" s="11">
        <v>163.29680196162778</v>
      </c>
      <c r="AZ626" s="11">
        <v>14333.19201472</v>
      </c>
      <c r="BA626" s="11">
        <v>0</v>
      </c>
      <c r="BB626" s="11">
        <v>0</v>
      </c>
      <c r="BC626" s="11">
        <v>0</v>
      </c>
      <c r="BD626" s="11">
        <v>859.9915208832</v>
      </c>
    </row>
    <row r="627" spans="1:56" x14ac:dyDescent="0.25">
      <c r="A627" s="9" t="s">
        <v>2</v>
      </c>
      <c r="B627" s="9" t="s">
        <v>57</v>
      </c>
      <c r="C627" s="9" t="s">
        <v>57</v>
      </c>
      <c r="D627" s="9" t="e">
        <f>IF(C627="United States",#REF!, "")</f>
        <v>#REF!</v>
      </c>
      <c r="E627" s="9" t="s">
        <v>115</v>
      </c>
      <c r="F627" s="9" t="s">
        <v>1690</v>
      </c>
      <c r="G627" s="9" t="s">
        <v>292</v>
      </c>
      <c r="H627" s="10" t="s">
        <v>4</v>
      </c>
      <c r="I627" s="10" t="s">
        <v>1783</v>
      </c>
      <c r="J627" s="11">
        <v>76863.123355880001</v>
      </c>
      <c r="K627" s="11">
        <v>76863.123355880001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>
        <v>0</v>
      </c>
      <c r="U627" s="11">
        <v>735.50273505452856</v>
      </c>
      <c r="V627" s="11">
        <v>0</v>
      </c>
      <c r="W627" s="11">
        <v>0</v>
      </c>
      <c r="X627" s="11">
        <v>0</v>
      </c>
      <c r="Y627" s="11">
        <v>133.05055886691534</v>
      </c>
      <c r="Z627" s="11">
        <v>358.70943586462215</v>
      </c>
      <c r="AA627" s="9" t="s">
        <v>6</v>
      </c>
      <c r="AB627" s="9" t="s">
        <v>96</v>
      </c>
      <c r="AC627" s="9" t="s">
        <v>96</v>
      </c>
      <c r="AD627" s="9" t="s">
        <v>192</v>
      </c>
      <c r="AE627" s="9" t="s">
        <v>275</v>
      </c>
      <c r="AF627" s="9" t="s">
        <v>6</v>
      </c>
      <c r="AG627" s="9" t="s">
        <v>96</v>
      </c>
      <c r="AH627" s="9" t="s">
        <v>96</v>
      </c>
      <c r="AI627" s="9" t="s">
        <v>192</v>
      </c>
      <c r="AJ627" s="9" t="s">
        <v>141</v>
      </c>
      <c r="AK627" s="12">
        <v>2.3575048172069828E-2</v>
      </c>
      <c r="AL627" s="12">
        <v>0</v>
      </c>
      <c r="AM627" s="12">
        <v>0</v>
      </c>
      <c r="AN627" s="12">
        <v>0</v>
      </c>
      <c r="AO627" s="12">
        <v>1.4241140580716783E-3</v>
      </c>
      <c r="AP627" s="12">
        <v>0.125</v>
      </c>
      <c r="AQ627" s="12">
        <v>0</v>
      </c>
      <c r="AR627" s="12">
        <v>0</v>
      </c>
      <c r="AS627" s="12">
        <v>0</v>
      </c>
      <c r="AT627" s="12">
        <v>7.4999999999999997E-3</v>
      </c>
      <c r="AU627" s="11">
        <v>1812.0518357706167</v>
      </c>
      <c r="AV627" s="11">
        <v>0</v>
      </c>
      <c r="AW627" s="11">
        <v>0</v>
      </c>
      <c r="AX627" s="11">
        <v>0</v>
      </c>
      <c r="AY627" s="11">
        <v>109.46185451840627</v>
      </c>
      <c r="AZ627" s="11">
        <v>9607.8904194850002</v>
      </c>
      <c r="BA627" s="11">
        <v>0</v>
      </c>
      <c r="BB627" s="11">
        <v>0</v>
      </c>
      <c r="BC627" s="11">
        <v>0</v>
      </c>
      <c r="BD627" s="11">
        <v>576.47342516909998</v>
      </c>
    </row>
    <row r="628" spans="1:56" x14ac:dyDescent="0.25">
      <c r="A628" s="9" t="s">
        <v>2</v>
      </c>
      <c r="B628" s="9" t="s">
        <v>57</v>
      </c>
      <c r="C628" s="9" t="s">
        <v>57</v>
      </c>
      <c r="D628" s="9" t="e">
        <f>IF(C628="United States",#REF!, "")</f>
        <v>#REF!</v>
      </c>
      <c r="E628" s="9" t="s">
        <v>115</v>
      </c>
      <c r="F628" s="9" t="s">
        <v>1438</v>
      </c>
      <c r="G628" s="9" t="s">
        <v>284</v>
      </c>
      <c r="H628" s="10" t="s">
        <v>4</v>
      </c>
      <c r="I628" s="10" t="s">
        <v>1783</v>
      </c>
      <c r="J628" s="11">
        <v>133004.86025887998</v>
      </c>
      <c r="K628" s="11">
        <v>133004.86025887998</v>
      </c>
      <c r="L628" s="11">
        <v>0</v>
      </c>
      <c r="M628" s="11">
        <v>2</v>
      </c>
      <c r="N628" s="11">
        <v>0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  <c r="T628" s="11">
        <v>0</v>
      </c>
      <c r="U628" s="11">
        <v>1023.6288681628303</v>
      </c>
      <c r="V628" s="11">
        <v>0</v>
      </c>
      <c r="W628" s="11">
        <v>0</v>
      </c>
      <c r="X628" s="11">
        <v>8547.9657432298663</v>
      </c>
      <c r="Y628" s="11">
        <v>230.86358968675381</v>
      </c>
      <c r="Z628" s="11">
        <v>1009.9617659869855</v>
      </c>
      <c r="AA628" s="9" t="s">
        <v>6</v>
      </c>
      <c r="AB628" s="9" t="s">
        <v>96</v>
      </c>
      <c r="AC628" s="9" t="s">
        <v>96</v>
      </c>
      <c r="AD628" s="9" t="s">
        <v>246</v>
      </c>
      <c r="AE628" s="9" t="s">
        <v>275</v>
      </c>
      <c r="AF628" s="9" t="s">
        <v>6</v>
      </c>
      <c r="AG628" s="9" t="s">
        <v>96</v>
      </c>
      <c r="AH628" s="9" t="s">
        <v>96</v>
      </c>
      <c r="AI628" s="9" t="s">
        <v>124</v>
      </c>
      <c r="AJ628" s="9" t="s">
        <v>141</v>
      </c>
      <c r="AK628" s="12">
        <v>2.3575048172069828E-2</v>
      </c>
      <c r="AL628" s="12">
        <v>0</v>
      </c>
      <c r="AM628" s="12">
        <v>0</v>
      </c>
      <c r="AN628" s="12">
        <v>5.3600000000000002E-2</v>
      </c>
      <c r="AO628" s="12">
        <v>1.4241140580716783E-3</v>
      </c>
      <c r="AP628" s="12">
        <v>0.125</v>
      </c>
      <c r="AQ628" s="12">
        <v>0</v>
      </c>
      <c r="AR628" s="12">
        <v>0</v>
      </c>
      <c r="AS628" s="12">
        <v>5.5E-2</v>
      </c>
      <c r="AT628" s="12">
        <v>7.4999999999999997E-3</v>
      </c>
      <c r="AU628" s="11">
        <v>3135.5959877225114</v>
      </c>
      <c r="AV628" s="11">
        <v>0</v>
      </c>
      <c r="AW628" s="11">
        <v>0</v>
      </c>
      <c r="AX628" s="11">
        <v>7129.060509875967</v>
      </c>
      <c r="AY628" s="11">
        <v>189.41409128653007</v>
      </c>
      <c r="AZ628" s="11">
        <v>16625.607532359998</v>
      </c>
      <c r="BA628" s="11">
        <v>0</v>
      </c>
      <c r="BB628" s="11">
        <v>0</v>
      </c>
      <c r="BC628" s="11">
        <v>7315.2673142383992</v>
      </c>
      <c r="BD628" s="11">
        <v>997.53645194159981</v>
      </c>
    </row>
    <row r="629" spans="1:56" x14ac:dyDescent="0.25">
      <c r="A629" s="9" t="s">
        <v>2</v>
      </c>
      <c r="B629" s="9" t="s">
        <v>57</v>
      </c>
      <c r="C629" s="9" t="s">
        <v>57</v>
      </c>
      <c r="D629" s="9" t="e">
        <f>IF(C629="United States",#REF!, "")</f>
        <v>#REF!</v>
      </c>
      <c r="E629" s="9" t="s">
        <v>82</v>
      </c>
      <c r="F629" s="9" t="s">
        <v>1080</v>
      </c>
      <c r="G629" s="9" t="s">
        <v>230</v>
      </c>
      <c r="H629" s="10" t="s">
        <v>17</v>
      </c>
      <c r="I629" s="10" t="s">
        <v>1783</v>
      </c>
      <c r="J629" s="11">
        <v>27555.51</v>
      </c>
      <c r="K629" s="11">
        <v>27555.51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11">
        <v>0</v>
      </c>
      <c r="U629" s="11">
        <v>814.69005479556961</v>
      </c>
      <c r="V629" s="11">
        <v>0</v>
      </c>
      <c r="W629" s="11">
        <v>0</v>
      </c>
      <c r="X629" s="11">
        <v>0</v>
      </c>
      <c r="Y629" s="11">
        <v>47.797408204430305</v>
      </c>
      <c r="Z629" s="11">
        <v>154.44477577859993</v>
      </c>
      <c r="AA629" s="9" t="s">
        <v>6</v>
      </c>
      <c r="AB629" s="9" t="s">
        <v>96</v>
      </c>
      <c r="AC629" s="9" t="s">
        <v>96</v>
      </c>
      <c r="AD629" s="9" t="s">
        <v>192</v>
      </c>
      <c r="AE629" s="9" t="s">
        <v>275</v>
      </c>
      <c r="AF629" s="9" t="s">
        <v>6</v>
      </c>
      <c r="AG629" s="9" t="s">
        <v>96</v>
      </c>
      <c r="AH629" s="9" t="s">
        <v>96</v>
      </c>
      <c r="AI629" s="9" t="s">
        <v>192</v>
      </c>
      <c r="AJ629" s="9" t="s">
        <v>141</v>
      </c>
      <c r="AK629" s="12">
        <v>7.2689731863881973E-2</v>
      </c>
      <c r="AL629" s="12">
        <v>0</v>
      </c>
      <c r="AM629" s="12">
        <v>0</v>
      </c>
      <c r="AN629" s="12">
        <v>0</v>
      </c>
      <c r="AO629" s="12">
        <v>1.4241140580716783E-3</v>
      </c>
      <c r="AP629" s="12">
        <v>0.125</v>
      </c>
      <c r="AQ629" s="12">
        <v>0</v>
      </c>
      <c r="AR629" s="12">
        <v>0</v>
      </c>
      <c r="AS629" s="12">
        <v>0</v>
      </c>
      <c r="AT629" s="12">
        <v>7.4999999999999997E-3</v>
      </c>
      <c r="AU629" s="11">
        <v>2003.0026332725183</v>
      </c>
      <c r="AV629" s="11">
        <v>0</v>
      </c>
      <c r="AW629" s="11">
        <v>0</v>
      </c>
      <c r="AX629" s="11">
        <v>0</v>
      </c>
      <c r="AY629" s="11">
        <v>39.242189168334711</v>
      </c>
      <c r="AZ629" s="11">
        <v>3444.4387499999998</v>
      </c>
      <c r="BA629" s="11">
        <v>0</v>
      </c>
      <c r="BB629" s="11">
        <v>0</v>
      </c>
      <c r="BC629" s="11">
        <v>0</v>
      </c>
      <c r="BD629" s="11">
        <v>206.66632499999997</v>
      </c>
    </row>
    <row r="630" spans="1:56" x14ac:dyDescent="0.25">
      <c r="A630" s="9" t="s">
        <v>2</v>
      </c>
      <c r="B630" s="9" t="s">
        <v>57</v>
      </c>
      <c r="C630" s="9" t="s">
        <v>57</v>
      </c>
      <c r="D630" s="9" t="e">
        <f>IF(C630="United States",#REF!, "")</f>
        <v>#REF!</v>
      </c>
      <c r="E630" s="9" t="s">
        <v>115</v>
      </c>
      <c r="F630" s="9" t="s">
        <v>698</v>
      </c>
      <c r="G630" s="9" t="s">
        <v>163</v>
      </c>
      <c r="H630" s="10" t="s">
        <v>4</v>
      </c>
      <c r="I630" s="10" t="s">
        <v>1807</v>
      </c>
      <c r="J630" s="11">
        <v>144964.13151901998</v>
      </c>
      <c r="K630" s="11">
        <v>144964.13151901998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11">
        <v>0</v>
      </c>
      <c r="U630" s="11">
        <v>1387.160845954448</v>
      </c>
      <c r="V630" s="11">
        <v>0</v>
      </c>
      <c r="W630" s="11">
        <v>0</v>
      </c>
      <c r="X630" s="11">
        <v>0</v>
      </c>
      <c r="Y630" s="11">
        <v>250.93384021047774</v>
      </c>
      <c r="Z630" s="11">
        <v>676.52730682085371</v>
      </c>
      <c r="AA630" s="9" t="s">
        <v>6</v>
      </c>
      <c r="AB630" s="9" t="s">
        <v>96</v>
      </c>
      <c r="AC630" s="9" t="s">
        <v>96</v>
      </c>
      <c r="AD630" s="9" t="s">
        <v>192</v>
      </c>
      <c r="AE630" s="9" t="s">
        <v>275</v>
      </c>
      <c r="AF630" s="9" t="s">
        <v>6</v>
      </c>
      <c r="AG630" s="9" t="s">
        <v>96</v>
      </c>
      <c r="AH630" s="9" t="s">
        <v>96</v>
      </c>
      <c r="AI630" s="9" t="s">
        <v>192</v>
      </c>
      <c r="AJ630" s="9" t="s">
        <v>141</v>
      </c>
      <c r="AK630" s="12">
        <v>2.3575048172069828E-2</v>
      </c>
      <c r="AL630" s="12">
        <v>0</v>
      </c>
      <c r="AM630" s="12">
        <v>0</v>
      </c>
      <c r="AN630" s="12">
        <v>0</v>
      </c>
      <c r="AO630" s="12">
        <v>1.4241140580716783E-3</v>
      </c>
      <c r="AP630" s="12">
        <v>0.125</v>
      </c>
      <c r="AQ630" s="12">
        <v>0</v>
      </c>
      <c r="AR630" s="12">
        <v>0</v>
      </c>
      <c r="AS630" s="12">
        <v>0</v>
      </c>
      <c r="AT630" s="12">
        <v>7.4999999999999997E-3</v>
      </c>
      <c r="AU630" s="11">
        <v>3417.5363837831624</v>
      </c>
      <c r="AV630" s="11">
        <v>0</v>
      </c>
      <c r="AW630" s="11">
        <v>0</v>
      </c>
      <c r="AX630" s="11">
        <v>0</v>
      </c>
      <c r="AY630" s="11">
        <v>206.44545761238803</v>
      </c>
      <c r="AZ630" s="11">
        <v>18120.516439877498</v>
      </c>
      <c r="BA630" s="11">
        <v>0</v>
      </c>
      <c r="BB630" s="11">
        <v>0</v>
      </c>
      <c r="BC630" s="11">
        <v>0</v>
      </c>
      <c r="BD630" s="11">
        <v>1087.2309863926498</v>
      </c>
    </row>
    <row r="631" spans="1:56" x14ac:dyDescent="0.25">
      <c r="A631" s="9" t="s">
        <v>2</v>
      </c>
      <c r="B631" s="9" t="s">
        <v>57</v>
      </c>
      <c r="C631" s="9" t="s">
        <v>57</v>
      </c>
      <c r="D631" s="9" t="e">
        <f>IF(C631="United States",#REF!, "")</f>
        <v>#REF!</v>
      </c>
      <c r="E631" s="9" t="s">
        <v>115</v>
      </c>
      <c r="F631" s="9" t="s">
        <v>1696</v>
      </c>
      <c r="G631" s="9" t="s">
        <v>292</v>
      </c>
      <c r="H631" s="10" t="s">
        <v>4</v>
      </c>
      <c r="I631" s="10" t="s">
        <v>1807</v>
      </c>
      <c r="J631" s="11">
        <v>80081.663100320002</v>
      </c>
      <c r="K631" s="11">
        <v>80081.663100320002</v>
      </c>
      <c r="L631" s="11">
        <v>0</v>
      </c>
      <c r="M631" s="11">
        <v>0</v>
      </c>
      <c r="N631" s="11">
        <v>0</v>
      </c>
      <c r="O631" s="11">
        <v>0</v>
      </c>
      <c r="P631" s="11">
        <v>0</v>
      </c>
      <c r="Q631" s="11">
        <v>0</v>
      </c>
      <c r="R631" s="11">
        <v>0</v>
      </c>
      <c r="S631" s="11">
        <v>0</v>
      </c>
      <c r="T631" s="11">
        <v>0</v>
      </c>
      <c r="U631" s="11">
        <v>766.30092125308931</v>
      </c>
      <c r="V631" s="11">
        <v>0</v>
      </c>
      <c r="W631" s="11">
        <v>0</v>
      </c>
      <c r="X631" s="11">
        <v>0</v>
      </c>
      <c r="Y631" s="11">
        <v>138.62187178052682</v>
      </c>
      <c r="Z631" s="11">
        <v>373.7299102563594</v>
      </c>
      <c r="AA631" s="9" t="s">
        <v>6</v>
      </c>
      <c r="AB631" s="9" t="s">
        <v>96</v>
      </c>
      <c r="AC631" s="9" t="s">
        <v>96</v>
      </c>
      <c r="AD631" s="9" t="s">
        <v>192</v>
      </c>
      <c r="AE631" s="9" t="s">
        <v>275</v>
      </c>
      <c r="AF631" s="9" t="s">
        <v>6</v>
      </c>
      <c r="AG631" s="9" t="s">
        <v>96</v>
      </c>
      <c r="AH631" s="9" t="s">
        <v>96</v>
      </c>
      <c r="AI631" s="9" t="s">
        <v>192</v>
      </c>
      <c r="AJ631" s="9" t="s">
        <v>141</v>
      </c>
      <c r="AK631" s="12">
        <v>2.3575048172069828E-2</v>
      </c>
      <c r="AL631" s="12">
        <v>0</v>
      </c>
      <c r="AM631" s="12">
        <v>0</v>
      </c>
      <c r="AN631" s="12">
        <v>0</v>
      </c>
      <c r="AO631" s="12">
        <v>1.4241140580716783E-3</v>
      </c>
      <c r="AP631" s="12">
        <v>0.125</v>
      </c>
      <c r="AQ631" s="12">
        <v>0</v>
      </c>
      <c r="AR631" s="12">
        <v>0</v>
      </c>
      <c r="AS631" s="12">
        <v>0</v>
      </c>
      <c r="AT631" s="12">
        <v>7.4999999999999997E-3</v>
      </c>
      <c r="AU631" s="11">
        <v>1887.9290652895108</v>
      </c>
      <c r="AV631" s="11">
        <v>0</v>
      </c>
      <c r="AW631" s="11">
        <v>0</v>
      </c>
      <c r="AX631" s="11">
        <v>0</v>
      </c>
      <c r="AY631" s="11">
        <v>114.04542221492569</v>
      </c>
      <c r="AZ631" s="11">
        <v>10010.20788754</v>
      </c>
      <c r="BA631" s="11">
        <v>0</v>
      </c>
      <c r="BB631" s="11">
        <v>0</v>
      </c>
      <c r="BC631" s="11">
        <v>0</v>
      </c>
      <c r="BD631" s="11">
        <v>600.61247325240004</v>
      </c>
    </row>
    <row r="632" spans="1:56" x14ac:dyDescent="0.25">
      <c r="A632" s="9" t="s">
        <v>2</v>
      </c>
      <c r="B632" s="9" t="s">
        <v>57</v>
      </c>
      <c r="C632" s="9" t="s">
        <v>57</v>
      </c>
      <c r="D632" s="9" t="e">
        <f>IF(C632="United States",#REF!, "")</f>
        <v>#REF!</v>
      </c>
      <c r="E632" s="9" t="s">
        <v>115</v>
      </c>
      <c r="F632" s="9" t="s">
        <v>766</v>
      </c>
      <c r="G632" s="9" t="s">
        <v>163</v>
      </c>
      <c r="H632" s="10" t="s">
        <v>4</v>
      </c>
      <c r="I632" s="10" t="s">
        <v>1783</v>
      </c>
      <c r="J632" s="11">
        <v>163306.94405634431</v>
      </c>
      <c r="K632" s="11">
        <v>163306.94409999999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11">
        <v>0</v>
      </c>
      <c r="U632" s="11">
        <v>1562.6831020490715</v>
      </c>
      <c r="V632" s="11">
        <v>0</v>
      </c>
      <c r="W632" s="11">
        <v>0</v>
      </c>
      <c r="X632" s="11">
        <v>0</v>
      </c>
      <c r="Y632" s="11">
        <v>282.68536628092824</v>
      </c>
      <c r="Z632" s="11">
        <v>762.13064514252619</v>
      </c>
      <c r="AA632" s="9" t="s">
        <v>6</v>
      </c>
      <c r="AB632" s="9" t="s">
        <v>96</v>
      </c>
      <c r="AC632" s="9" t="s">
        <v>96</v>
      </c>
      <c r="AD632" s="9" t="s">
        <v>192</v>
      </c>
      <c r="AE632" s="9" t="s">
        <v>275</v>
      </c>
      <c r="AF632" s="9" t="s">
        <v>6</v>
      </c>
      <c r="AG632" s="9" t="s">
        <v>96</v>
      </c>
      <c r="AH632" s="9" t="s">
        <v>96</v>
      </c>
      <c r="AI632" s="9" t="s">
        <v>192</v>
      </c>
      <c r="AJ632" s="9" t="s">
        <v>141</v>
      </c>
      <c r="AK632" s="12">
        <v>2.3575048172069828E-2</v>
      </c>
      <c r="AL632" s="12">
        <v>0</v>
      </c>
      <c r="AM632" s="12">
        <v>0</v>
      </c>
      <c r="AN632" s="12">
        <v>0</v>
      </c>
      <c r="AO632" s="12">
        <v>1.4241140580716783E-3</v>
      </c>
      <c r="AP632" s="12">
        <v>0.125</v>
      </c>
      <c r="AQ632" s="12">
        <v>0</v>
      </c>
      <c r="AR632" s="12">
        <v>0</v>
      </c>
      <c r="AS632" s="12">
        <v>0</v>
      </c>
      <c r="AT632" s="12">
        <v>7.4999999999999997E-3</v>
      </c>
      <c r="AU632" s="11">
        <v>3849.9690729618296</v>
      </c>
      <c r="AV632" s="11">
        <v>0</v>
      </c>
      <c r="AW632" s="11">
        <v>0</v>
      </c>
      <c r="AX632" s="11">
        <v>0</v>
      </c>
      <c r="AY632" s="11">
        <v>232.56771481136502</v>
      </c>
      <c r="AZ632" s="11">
        <v>20413.368007043038</v>
      </c>
      <c r="BA632" s="11">
        <v>0</v>
      </c>
      <c r="BB632" s="11">
        <v>0</v>
      </c>
      <c r="BC632" s="11">
        <v>0</v>
      </c>
      <c r="BD632" s="11">
        <v>1224.8020804225823</v>
      </c>
    </row>
    <row r="633" spans="1:56" x14ac:dyDescent="0.25">
      <c r="A633" s="9" t="s">
        <v>2</v>
      </c>
      <c r="B633" s="9" t="s">
        <v>57</v>
      </c>
      <c r="C633" s="9" t="s">
        <v>57</v>
      </c>
      <c r="D633" s="9" t="e">
        <f>IF(C633="United States",#REF!, "")</f>
        <v>#REF!</v>
      </c>
      <c r="E633" s="9" t="s">
        <v>115</v>
      </c>
      <c r="F633" s="9" t="s">
        <v>1688</v>
      </c>
      <c r="G633" s="9" t="s">
        <v>292</v>
      </c>
      <c r="H633" s="10" t="s">
        <v>4</v>
      </c>
      <c r="I633" s="10" t="s">
        <v>1807</v>
      </c>
      <c r="J633" s="11">
        <v>68047.319384300004</v>
      </c>
      <c r="K633" s="11">
        <v>68047.319384300004</v>
      </c>
      <c r="L633" s="11">
        <v>0</v>
      </c>
      <c r="M633" s="11">
        <v>0</v>
      </c>
      <c r="N633" s="11">
        <v>0</v>
      </c>
      <c r="O633" s="11">
        <v>0</v>
      </c>
      <c r="P633" s="11">
        <v>0</v>
      </c>
      <c r="Q633" s="11">
        <v>0</v>
      </c>
      <c r="R633" s="11">
        <v>0</v>
      </c>
      <c r="S633" s="11">
        <v>0</v>
      </c>
      <c r="T633" s="11">
        <v>0</v>
      </c>
      <c r="U633" s="11">
        <v>651.1443633190969</v>
      </c>
      <c r="V633" s="11">
        <v>0</v>
      </c>
      <c r="W633" s="11">
        <v>0</v>
      </c>
      <c r="X633" s="11">
        <v>0</v>
      </c>
      <c r="Y633" s="11">
        <v>117.79034572349305</v>
      </c>
      <c r="Z633" s="11">
        <v>317.56731294181441</v>
      </c>
      <c r="AA633" s="9" t="s">
        <v>6</v>
      </c>
      <c r="AB633" s="9" t="s">
        <v>96</v>
      </c>
      <c r="AC633" s="9" t="s">
        <v>96</v>
      </c>
      <c r="AD633" s="9" t="s">
        <v>192</v>
      </c>
      <c r="AE633" s="9" t="s">
        <v>275</v>
      </c>
      <c r="AF633" s="9" t="s">
        <v>6</v>
      </c>
      <c r="AG633" s="9" t="s">
        <v>96</v>
      </c>
      <c r="AH633" s="9" t="s">
        <v>96</v>
      </c>
      <c r="AI633" s="9" t="s">
        <v>192</v>
      </c>
      <c r="AJ633" s="9" t="s">
        <v>141</v>
      </c>
      <c r="AK633" s="12">
        <v>2.3575048172069828E-2</v>
      </c>
      <c r="AL633" s="12">
        <v>0</v>
      </c>
      <c r="AM633" s="12">
        <v>0</v>
      </c>
      <c r="AN633" s="12">
        <v>0</v>
      </c>
      <c r="AO633" s="12">
        <v>1.4241140580716783E-3</v>
      </c>
      <c r="AP633" s="12">
        <v>0.125</v>
      </c>
      <c r="AQ633" s="12">
        <v>0</v>
      </c>
      <c r="AR633" s="12">
        <v>0</v>
      </c>
      <c r="AS633" s="12">
        <v>0</v>
      </c>
      <c r="AT633" s="12">
        <v>7.4999999999999997E-3</v>
      </c>
      <c r="AU633" s="11">
        <v>1604.2188324650936</v>
      </c>
      <c r="AV633" s="11">
        <v>0</v>
      </c>
      <c r="AW633" s="11">
        <v>0</v>
      </c>
      <c r="AX633" s="11">
        <v>0</v>
      </c>
      <c r="AY633" s="11">
        <v>96.907144149275055</v>
      </c>
      <c r="AZ633" s="11">
        <v>8505.9149230375006</v>
      </c>
      <c r="BA633" s="11">
        <v>0</v>
      </c>
      <c r="BB633" s="11">
        <v>0</v>
      </c>
      <c r="BC633" s="11">
        <v>0</v>
      </c>
      <c r="BD633" s="11">
        <v>510.35489538224999</v>
      </c>
    </row>
    <row r="634" spans="1:56" x14ac:dyDescent="0.25">
      <c r="A634" s="9" t="s">
        <v>2</v>
      </c>
      <c r="B634" s="9" t="s">
        <v>57</v>
      </c>
      <c r="C634" s="9" t="s">
        <v>57</v>
      </c>
      <c r="D634" s="9" t="e">
        <f>IF(C634="United States",#REF!, "")</f>
        <v>#REF!</v>
      </c>
      <c r="E634" s="9" t="s">
        <v>98</v>
      </c>
      <c r="F634" s="9" t="s">
        <v>1714</v>
      </c>
      <c r="G634" s="9" t="s">
        <v>294</v>
      </c>
      <c r="H634" s="10" t="s">
        <v>4</v>
      </c>
      <c r="I634" s="10" t="s">
        <v>1783</v>
      </c>
      <c r="J634" s="11">
        <v>348177.58</v>
      </c>
      <c r="K634" s="11">
        <v>0</v>
      </c>
      <c r="L634" s="11">
        <v>1</v>
      </c>
      <c r="M634" s="11">
        <v>0</v>
      </c>
      <c r="N634" s="11">
        <v>0</v>
      </c>
      <c r="O634" s="11">
        <v>0</v>
      </c>
      <c r="P634" s="11">
        <v>0</v>
      </c>
      <c r="Q634" s="11">
        <v>0</v>
      </c>
      <c r="R634" s="11">
        <v>0</v>
      </c>
      <c r="S634" s="11">
        <v>0</v>
      </c>
      <c r="T634" s="11">
        <v>0</v>
      </c>
      <c r="U634" s="11">
        <v>0</v>
      </c>
      <c r="V634" s="11">
        <v>0</v>
      </c>
      <c r="W634" s="11">
        <v>0</v>
      </c>
      <c r="X634" s="11">
        <v>0</v>
      </c>
      <c r="Y634" s="11">
        <v>0</v>
      </c>
      <c r="Z634" s="11">
        <v>0</v>
      </c>
      <c r="AA634" s="9" t="s">
        <v>31</v>
      </c>
      <c r="AB634" s="9" t="s">
        <v>96</v>
      </c>
      <c r="AC634" s="9" t="s">
        <v>96</v>
      </c>
      <c r="AD634" s="9" t="s">
        <v>192</v>
      </c>
      <c r="AE634" s="9" t="s">
        <v>275</v>
      </c>
      <c r="AF634" s="9" t="s">
        <v>31</v>
      </c>
      <c r="AG634" s="9" t="s">
        <v>96</v>
      </c>
      <c r="AH634" s="9" t="s">
        <v>96</v>
      </c>
      <c r="AI634" s="9" t="s">
        <v>192</v>
      </c>
      <c r="AJ634" s="9" t="s">
        <v>141</v>
      </c>
      <c r="AK634" s="12">
        <v>4.9114683691812142E-2</v>
      </c>
      <c r="AL634" s="12">
        <v>0</v>
      </c>
      <c r="AM634" s="12">
        <v>0</v>
      </c>
      <c r="AN634" s="12">
        <v>0</v>
      </c>
      <c r="AO634" s="12">
        <v>1.4241140580716783E-3</v>
      </c>
      <c r="AP634" s="12">
        <v>7.4999999999999997E-2</v>
      </c>
      <c r="AQ634" s="12">
        <v>0</v>
      </c>
      <c r="AR634" s="12">
        <v>0</v>
      </c>
      <c r="AS634" s="12">
        <v>0</v>
      </c>
      <c r="AT634" s="12">
        <v>7.4999999999999997E-3</v>
      </c>
      <c r="AU634" s="11">
        <v>17100.631710280617</v>
      </c>
      <c r="AV634" s="11">
        <v>0</v>
      </c>
      <c r="AW634" s="11">
        <v>0</v>
      </c>
      <c r="AX634" s="11">
        <v>0</v>
      </c>
      <c r="AY634" s="11">
        <v>495.84458638337645</v>
      </c>
      <c r="AZ634" s="11">
        <v>26113.318500000001</v>
      </c>
      <c r="BA634" s="11">
        <v>0</v>
      </c>
      <c r="BB634" s="11">
        <v>0</v>
      </c>
      <c r="BC634" s="11">
        <v>0</v>
      </c>
      <c r="BD634" s="11">
        <v>2611.33185</v>
      </c>
    </row>
    <row r="635" spans="1:56" x14ac:dyDescent="0.25">
      <c r="A635" s="9" t="s">
        <v>2</v>
      </c>
      <c r="B635" s="9" t="s">
        <v>21</v>
      </c>
      <c r="C635" s="9" t="s">
        <v>57</v>
      </c>
      <c r="D635" s="9" t="e">
        <f>IF(C635="United States",#REF!, "")</f>
        <v>#REF!</v>
      </c>
      <c r="E635" s="9" t="s">
        <v>82</v>
      </c>
      <c r="F635" s="9" t="s">
        <v>1596</v>
      </c>
      <c r="G635" s="9" t="s">
        <v>261</v>
      </c>
      <c r="H635" s="10" t="s">
        <v>4</v>
      </c>
      <c r="I635" s="10" t="s">
        <v>1807</v>
      </c>
      <c r="J635" s="11">
        <v>171927.02760000003</v>
      </c>
      <c r="K635" s="11">
        <v>171927.02759999997</v>
      </c>
      <c r="L635" s="11">
        <v>0</v>
      </c>
      <c r="M635" s="11">
        <v>1</v>
      </c>
      <c r="N635" s="11">
        <v>0</v>
      </c>
      <c r="O635" s="11">
        <v>0</v>
      </c>
      <c r="P635" s="11">
        <v>0</v>
      </c>
      <c r="Q635" s="11">
        <v>0</v>
      </c>
      <c r="R635" s="11">
        <v>0</v>
      </c>
      <c r="S635" s="11">
        <v>0</v>
      </c>
      <c r="T635" s="11">
        <v>0</v>
      </c>
      <c r="U635" s="11">
        <v>1323.7942733761752</v>
      </c>
      <c r="V635" s="11">
        <v>8406.9532426097376</v>
      </c>
      <c r="W635" s="11">
        <v>382971.96407438553</v>
      </c>
      <c r="X635" s="11">
        <v>9214.9835133718188</v>
      </c>
      <c r="Y635" s="11">
        <v>632.24731889678503</v>
      </c>
      <c r="Z635" s="11">
        <v>62377.524512796721</v>
      </c>
      <c r="AA635" s="9" t="s">
        <v>21</v>
      </c>
      <c r="AB635" s="9" t="s">
        <v>75</v>
      </c>
      <c r="AC635" s="9" t="s">
        <v>171</v>
      </c>
      <c r="AD635" s="9" t="s">
        <v>246</v>
      </c>
      <c r="AE635" s="9" t="s">
        <v>280</v>
      </c>
      <c r="AF635" s="9" t="s">
        <v>21</v>
      </c>
      <c r="AG635" s="9" t="s">
        <v>96</v>
      </c>
      <c r="AH635" s="9" t="s">
        <v>107</v>
      </c>
      <c r="AI635" s="9" t="s">
        <v>124</v>
      </c>
      <c r="AJ635" s="9" t="s">
        <v>141</v>
      </c>
      <c r="AK635" s="12">
        <v>2.1610460824397347E-2</v>
      </c>
      <c r="AL635" s="12">
        <v>4.8899999999999999E-2</v>
      </c>
      <c r="AM635" s="12">
        <v>2.2275999999999998</v>
      </c>
      <c r="AN635" s="12">
        <v>5.3600000000000002E-2</v>
      </c>
      <c r="AO635" s="12">
        <v>3.0157709465047301E-3</v>
      </c>
      <c r="AP635" s="12">
        <v>7.4999999999999997E-2</v>
      </c>
      <c r="AQ635" s="12">
        <v>0</v>
      </c>
      <c r="AR635" s="12">
        <v>1</v>
      </c>
      <c r="AS635" s="12">
        <v>5.5E-2</v>
      </c>
      <c r="AT635" s="12">
        <v>7.4999999999999997E-3</v>
      </c>
      <c r="AU635" s="11">
        <v>3715.4222946048822</v>
      </c>
      <c r="AV635" s="11">
        <v>8407.2316496400017</v>
      </c>
      <c r="AW635" s="11">
        <v>382984.64668176003</v>
      </c>
      <c r="AX635" s="11">
        <v>9215.2886793600028</v>
      </c>
      <c r="AY635" s="11">
        <v>518.492534754997</v>
      </c>
      <c r="AZ635" s="11">
        <v>12894.527070000002</v>
      </c>
      <c r="BA635" s="11">
        <v>0</v>
      </c>
      <c r="BB635" s="11">
        <v>171927.02760000003</v>
      </c>
      <c r="BC635" s="11">
        <v>9455.9865180000015</v>
      </c>
      <c r="BD635" s="11">
        <v>1289.4527070000001</v>
      </c>
    </row>
    <row r="636" spans="1:56" x14ac:dyDescent="0.25">
      <c r="A636" s="9" t="s">
        <v>2</v>
      </c>
      <c r="B636" s="9" t="s">
        <v>21</v>
      </c>
      <c r="C636" s="9" t="s">
        <v>57</v>
      </c>
      <c r="D636" s="9" t="e">
        <f>IF(C636="United States",#REF!, "")</f>
        <v>#REF!</v>
      </c>
      <c r="E636" s="9" t="s">
        <v>82</v>
      </c>
      <c r="F636" s="9" t="s">
        <v>1594</v>
      </c>
      <c r="G636" s="9" t="s">
        <v>261</v>
      </c>
      <c r="H636" s="10" t="s">
        <v>4</v>
      </c>
      <c r="I636" s="10" t="s">
        <v>1807</v>
      </c>
      <c r="J636" s="11">
        <v>163068.1476</v>
      </c>
      <c r="K636" s="11">
        <v>162342.1844</v>
      </c>
      <c r="L636" s="11">
        <v>0</v>
      </c>
      <c r="M636" s="11">
        <v>0</v>
      </c>
      <c r="N636" s="11">
        <v>0</v>
      </c>
      <c r="O636" s="11">
        <v>0</v>
      </c>
      <c r="P636" s="11">
        <v>0</v>
      </c>
      <c r="Q636" s="11">
        <v>0</v>
      </c>
      <c r="R636" s="11">
        <v>0</v>
      </c>
      <c r="S636" s="11">
        <v>0</v>
      </c>
      <c r="T636" s="11">
        <v>0</v>
      </c>
      <c r="U636" s="11">
        <v>1249.9934247458546</v>
      </c>
      <c r="V636" s="11">
        <v>7938.2699311782189</v>
      </c>
      <c r="W636" s="11">
        <v>361621.47441089159</v>
      </c>
      <c r="X636" s="11">
        <v>8701.2529306984161</v>
      </c>
      <c r="Y636" s="11">
        <v>596.99985664585245</v>
      </c>
      <c r="Z636" s="11">
        <v>56998.485960042221</v>
      </c>
      <c r="AA636" s="9" t="s">
        <v>21</v>
      </c>
      <c r="AB636" s="9" t="s">
        <v>75</v>
      </c>
      <c r="AC636" s="9" t="s">
        <v>171</v>
      </c>
      <c r="AD636" s="9" t="s">
        <v>246</v>
      </c>
      <c r="AE636" s="9" t="s">
        <v>280</v>
      </c>
      <c r="AF636" s="9" t="s">
        <v>21</v>
      </c>
      <c r="AG636" s="9" t="s">
        <v>96</v>
      </c>
      <c r="AH636" s="9" t="s">
        <v>107</v>
      </c>
      <c r="AI636" s="9" t="s">
        <v>124</v>
      </c>
      <c r="AJ636" s="9" t="s">
        <v>141</v>
      </c>
      <c r="AK636" s="12">
        <v>2.1610460824397347E-2</v>
      </c>
      <c r="AL636" s="12">
        <v>4.8899999999999999E-2</v>
      </c>
      <c r="AM636" s="12">
        <v>2.2275999999999998</v>
      </c>
      <c r="AN636" s="12">
        <v>5.3600000000000002E-2</v>
      </c>
      <c r="AO636" s="12">
        <v>3.0157709465047301E-3</v>
      </c>
      <c r="AP636" s="12">
        <v>7.4999999999999997E-2</v>
      </c>
      <c r="AQ636" s="12">
        <v>0</v>
      </c>
      <c r="AR636" s="12">
        <v>1</v>
      </c>
      <c r="AS636" s="12">
        <v>5.5E-2</v>
      </c>
      <c r="AT636" s="12">
        <v>7.4999999999999997E-3</v>
      </c>
      <c r="AU636" s="11">
        <v>3523.9778154168444</v>
      </c>
      <c r="AV636" s="11">
        <v>7974.0324176399999</v>
      </c>
      <c r="AW636" s="11">
        <v>363250.60559375997</v>
      </c>
      <c r="AX636" s="11">
        <v>8740.4527113599997</v>
      </c>
      <c r="AY636" s="11">
        <v>491.77618183242504</v>
      </c>
      <c r="AZ636" s="11">
        <v>12230.111069999999</v>
      </c>
      <c r="BA636" s="11">
        <v>0</v>
      </c>
      <c r="BB636" s="11">
        <v>163068.1476</v>
      </c>
      <c r="BC636" s="11">
        <v>8968.7481179999995</v>
      </c>
      <c r="BD636" s="11">
        <v>1223.011107</v>
      </c>
    </row>
    <row r="637" spans="1:56" x14ac:dyDescent="0.25">
      <c r="A637" s="9" t="s">
        <v>2</v>
      </c>
      <c r="B637" s="9" t="s">
        <v>21</v>
      </c>
      <c r="C637" s="9" t="s">
        <v>57</v>
      </c>
      <c r="D637" s="9" t="e">
        <f>IF(C637="United States",#REF!, "")</f>
        <v>#REF!</v>
      </c>
      <c r="E637" s="9" t="s">
        <v>82</v>
      </c>
      <c r="F637" s="9" t="s">
        <v>1592</v>
      </c>
      <c r="G637" s="9" t="s">
        <v>261</v>
      </c>
      <c r="H637" s="10" t="s">
        <v>4</v>
      </c>
      <c r="I637" s="10" t="s">
        <v>1783</v>
      </c>
      <c r="J637" s="11">
        <v>160077.60759999999</v>
      </c>
      <c r="K637" s="11">
        <v>159351.64439999999</v>
      </c>
      <c r="L637" s="11">
        <v>0</v>
      </c>
      <c r="M637" s="11">
        <v>0</v>
      </c>
      <c r="N637" s="11">
        <v>0</v>
      </c>
      <c r="O637" s="11">
        <v>0</v>
      </c>
      <c r="P637" s="11">
        <v>0</v>
      </c>
      <c r="Q637" s="11">
        <v>0</v>
      </c>
      <c r="R637" s="11">
        <v>0</v>
      </c>
      <c r="S637" s="11">
        <v>0</v>
      </c>
      <c r="T637" s="11">
        <v>0</v>
      </c>
      <c r="U637" s="11">
        <v>1226.9670292944486</v>
      </c>
      <c r="V637" s="11">
        <v>7792.0373678569522</v>
      </c>
      <c r="W637" s="11">
        <v>354959.96811120963</v>
      </c>
      <c r="X637" s="11">
        <v>8540.9652948288895</v>
      </c>
      <c r="Y637" s="11">
        <v>586.00239497011967</v>
      </c>
      <c r="Z637" s="11">
        <v>55217.611366208934</v>
      </c>
      <c r="AA637" s="9" t="s">
        <v>21</v>
      </c>
      <c r="AB637" s="9" t="s">
        <v>75</v>
      </c>
      <c r="AC637" s="9" t="s">
        <v>171</v>
      </c>
      <c r="AD637" s="9" t="s">
        <v>246</v>
      </c>
      <c r="AE637" s="9" t="s">
        <v>280</v>
      </c>
      <c r="AF637" s="9" t="s">
        <v>21</v>
      </c>
      <c r="AG637" s="9" t="s">
        <v>96</v>
      </c>
      <c r="AH637" s="9" t="s">
        <v>107</v>
      </c>
      <c r="AI637" s="9" t="s">
        <v>124</v>
      </c>
      <c r="AJ637" s="9" t="s">
        <v>141</v>
      </c>
      <c r="AK637" s="12">
        <v>2.1610460824397347E-2</v>
      </c>
      <c r="AL637" s="12">
        <v>4.8899999999999999E-2</v>
      </c>
      <c r="AM637" s="12">
        <v>2.2275999999999998</v>
      </c>
      <c r="AN637" s="12">
        <v>5.3600000000000002E-2</v>
      </c>
      <c r="AO637" s="12">
        <v>3.0157709465047301E-3</v>
      </c>
      <c r="AP637" s="12">
        <v>7.4999999999999997E-2</v>
      </c>
      <c r="AQ637" s="12">
        <v>0</v>
      </c>
      <c r="AR637" s="12">
        <v>1</v>
      </c>
      <c r="AS637" s="12">
        <v>5.5E-2</v>
      </c>
      <c r="AT637" s="12">
        <v>7.4999999999999997E-3</v>
      </c>
      <c r="AU637" s="11">
        <v>3459.3508679030506</v>
      </c>
      <c r="AV637" s="11">
        <v>7827.7950116399988</v>
      </c>
      <c r="AW637" s="11">
        <v>356588.87868975993</v>
      </c>
      <c r="AX637" s="11">
        <v>8580.159767359999</v>
      </c>
      <c r="AY637" s="11">
        <v>482.75739818606473</v>
      </c>
      <c r="AZ637" s="11">
        <v>12005.820569999998</v>
      </c>
      <c r="BA637" s="11">
        <v>0</v>
      </c>
      <c r="BB637" s="11">
        <v>160077.60759999999</v>
      </c>
      <c r="BC637" s="11">
        <v>8804.2684179999997</v>
      </c>
      <c r="BD637" s="11">
        <v>1200.5820569999998</v>
      </c>
    </row>
    <row r="638" spans="1:56" x14ac:dyDescent="0.25">
      <c r="A638" s="9" t="s">
        <v>2</v>
      </c>
      <c r="B638" s="9" t="s">
        <v>21</v>
      </c>
      <c r="C638" s="9" t="s">
        <v>57</v>
      </c>
      <c r="D638" s="9" t="e">
        <f>IF(C638="United States",#REF!, "")</f>
        <v>#REF!</v>
      </c>
      <c r="E638" s="9" t="s">
        <v>82</v>
      </c>
      <c r="F638" s="9" t="s">
        <v>1590</v>
      </c>
      <c r="G638" s="9" t="s">
        <v>261</v>
      </c>
      <c r="H638" s="10" t="s">
        <v>4</v>
      </c>
      <c r="I638" s="10" t="s">
        <v>1783</v>
      </c>
      <c r="J638" s="11">
        <v>208551.31760000001</v>
      </c>
      <c r="K638" s="11">
        <v>211455.1704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  <c r="U638" s="11">
        <v>1628.150893776653</v>
      </c>
      <c r="V638" s="11">
        <v>10339.815416321862</v>
      </c>
      <c r="W638" s="11">
        <v>471021.93908790551</v>
      </c>
      <c r="X638" s="11">
        <v>11333.621806029687</v>
      </c>
      <c r="Y638" s="11">
        <v>777.60877052621595</v>
      </c>
      <c r="Z638" s="11">
        <v>75142.919265961973</v>
      </c>
      <c r="AA638" s="9" t="s">
        <v>21</v>
      </c>
      <c r="AB638" s="9" t="s">
        <v>75</v>
      </c>
      <c r="AC638" s="9" t="s">
        <v>171</v>
      </c>
      <c r="AD638" s="9" t="s">
        <v>246</v>
      </c>
      <c r="AE638" s="9" t="s">
        <v>280</v>
      </c>
      <c r="AF638" s="9" t="s">
        <v>21</v>
      </c>
      <c r="AG638" s="9" t="s">
        <v>96</v>
      </c>
      <c r="AH638" s="9" t="s">
        <v>107</v>
      </c>
      <c r="AI638" s="9" t="s">
        <v>124</v>
      </c>
      <c r="AJ638" s="9" t="s">
        <v>141</v>
      </c>
      <c r="AK638" s="12">
        <v>2.1610460824397347E-2</v>
      </c>
      <c r="AL638" s="12">
        <v>4.8899999999999999E-2</v>
      </c>
      <c r="AM638" s="12">
        <v>2.2275999999999998</v>
      </c>
      <c r="AN638" s="12">
        <v>5.3600000000000002E-2</v>
      </c>
      <c r="AO638" s="12">
        <v>3.0157709465047301E-3</v>
      </c>
      <c r="AP638" s="12">
        <v>7.4999999999999997E-2</v>
      </c>
      <c r="AQ638" s="12">
        <v>0</v>
      </c>
      <c r="AR638" s="12">
        <v>1</v>
      </c>
      <c r="AS638" s="12">
        <v>5.5E-2</v>
      </c>
      <c r="AT638" s="12">
        <v>7.4999999999999997E-3</v>
      </c>
      <c r="AU638" s="11">
        <v>4506.890078871249</v>
      </c>
      <c r="AV638" s="11">
        <v>10198.15943064</v>
      </c>
      <c r="AW638" s="11">
        <v>464568.91508576</v>
      </c>
      <c r="AX638" s="11">
        <v>11178.35062336</v>
      </c>
      <c r="AY638" s="11">
        <v>628.94300447336059</v>
      </c>
      <c r="AZ638" s="11">
        <v>15641.348819999999</v>
      </c>
      <c r="BA638" s="11">
        <v>0</v>
      </c>
      <c r="BB638" s="11">
        <v>208551.31760000001</v>
      </c>
      <c r="BC638" s="11">
        <v>11470.322468</v>
      </c>
      <c r="BD638" s="11">
        <v>1564.1348820000001</v>
      </c>
    </row>
    <row r="639" spans="1:56" x14ac:dyDescent="0.25">
      <c r="A639" s="9" t="s">
        <v>2</v>
      </c>
      <c r="B639" s="9" t="s">
        <v>21</v>
      </c>
      <c r="C639" s="9" t="s">
        <v>57</v>
      </c>
      <c r="D639" s="9" t="e">
        <f>IF(C639="United States",#REF!, "")</f>
        <v>#REF!</v>
      </c>
      <c r="E639" s="9" t="s">
        <v>82</v>
      </c>
      <c r="F639" s="9" t="s">
        <v>1588</v>
      </c>
      <c r="G639" s="9" t="s">
        <v>261</v>
      </c>
      <c r="H639" s="10" t="s">
        <v>4</v>
      </c>
      <c r="I639" s="10" t="s">
        <v>1783</v>
      </c>
      <c r="J639" s="11">
        <v>110875.62759999999</v>
      </c>
      <c r="K639" s="11">
        <v>105793.88519999999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0</v>
      </c>
      <c r="T639" s="11">
        <v>0</v>
      </c>
      <c r="U639" s="11">
        <v>814.58593998269362</v>
      </c>
      <c r="V639" s="11">
        <v>5173.1496707991837</v>
      </c>
      <c r="W639" s="11">
        <v>235658.65453317505</v>
      </c>
      <c r="X639" s="11">
        <v>5670.3644653340752</v>
      </c>
      <c r="Y639" s="11">
        <v>389.0481979889372</v>
      </c>
      <c r="Z639" s="11">
        <v>42459.421699293278</v>
      </c>
      <c r="AA639" s="9" t="s">
        <v>21</v>
      </c>
      <c r="AB639" s="9" t="s">
        <v>75</v>
      </c>
      <c r="AC639" s="9" t="s">
        <v>171</v>
      </c>
      <c r="AD639" s="9" t="s">
        <v>246</v>
      </c>
      <c r="AE639" s="9" t="s">
        <v>280</v>
      </c>
      <c r="AF639" s="9" t="s">
        <v>21</v>
      </c>
      <c r="AG639" s="9" t="s">
        <v>96</v>
      </c>
      <c r="AH639" s="9" t="s">
        <v>107</v>
      </c>
      <c r="AI639" s="9" t="s">
        <v>124</v>
      </c>
      <c r="AJ639" s="9" t="s">
        <v>141</v>
      </c>
      <c r="AK639" s="12">
        <v>2.1610460824397347E-2</v>
      </c>
      <c r="AL639" s="12">
        <v>4.8899999999999999E-2</v>
      </c>
      <c r="AM639" s="12">
        <v>2.2275999999999998</v>
      </c>
      <c r="AN639" s="12">
        <v>5.3600000000000002E-2</v>
      </c>
      <c r="AO639" s="12">
        <v>3.0157709465047301E-3</v>
      </c>
      <c r="AP639" s="12">
        <v>7.4999999999999997E-2</v>
      </c>
      <c r="AQ639" s="12">
        <v>0</v>
      </c>
      <c r="AR639" s="12">
        <v>1</v>
      </c>
      <c r="AS639" s="12">
        <v>5.5E-2</v>
      </c>
      <c r="AT639" s="12">
        <v>7.4999999999999997E-3</v>
      </c>
      <c r="AU639" s="11">
        <v>2396.0734066302689</v>
      </c>
      <c r="AV639" s="11">
        <v>5421.8181896399992</v>
      </c>
      <c r="AW639" s="11">
        <v>246986.54804175996</v>
      </c>
      <c r="AX639" s="11">
        <v>5942.9336393599997</v>
      </c>
      <c r="AY639" s="11">
        <v>334.37549639155793</v>
      </c>
      <c r="AZ639" s="11">
        <v>8315.6720699999987</v>
      </c>
      <c r="BA639" s="11">
        <v>0</v>
      </c>
      <c r="BB639" s="11">
        <v>110875.62759999999</v>
      </c>
      <c r="BC639" s="11">
        <v>6098.1595179999995</v>
      </c>
      <c r="BD639" s="11">
        <v>831.56720699999994</v>
      </c>
    </row>
    <row r="640" spans="1:56" x14ac:dyDescent="0.25">
      <c r="A640" s="9" t="s">
        <v>2</v>
      </c>
      <c r="B640" s="9" t="s">
        <v>21</v>
      </c>
      <c r="C640" s="9" t="s">
        <v>57</v>
      </c>
      <c r="D640" s="9" t="e">
        <f>IF(C640="United States",#REF!, "")</f>
        <v>#REF!</v>
      </c>
      <c r="E640" s="9" t="s">
        <v>82</v>
      </c>
      <c r="F640" s="9" t="s">
        <v>1586</v>
      </c>
      <c r="G640" s="9" t="s">
        <v>261</v>
      </c>
      <c r="H640" s="10" t="s">
        <v>4</v>
      </c>
      <c r="I640" s="10" t="s">
        <v>1783</v>
      </c>
      <c r="J640" s="11">
        <v>142560.01759999999</v>
      </c>
      <c r="K640" s="11">
        <v>140382.128</v>
      </c>
      <c r="L640" s="11">
        <v>0</v>
      </c>
      <c r="M640" s="11">
        <v>0</v>
      </c>
      <c r="N640" s="11">
        <v>0</v>
      </c>
      <c r="O640" s="11">
        <v>0</v>
      </c>
      <c r="P640" s="11">
        <v>0</v>
      </c>
      <c r="Q640" s="11">
        <v>0</v>
      </c>
      <c r="R640" s="11">
        <v>0</v>
      </c>
      <c r="S640" s="11">
        <v>0</v>
      </c>
      <c r="T640" s="11">
        <v>0</v>
      </c>
      <c r="U640" s="11">
        <v>1080.9065899930747</v>
      </c>
      <c r="V640" s="11">
        <v>6864.4587338521224</v>
      </c>
      <c r="W640" s="11">
        <v>312704.87271020428</v>
      </c>
      <c r="X640" s="11">
        <v>7524.2328861855576</v>
      </c>
      <c r="Y640" s="11">
        <v>516.24357896492427</v>
      </c>
      <c r="Z640" s="11">
        <v>49652.60217065824</v>
      </c>
      <c r="AA640" s="9" t="s">
        <v>21</v>
      </c>
      <c r="AB640" s="9" t="s">
        <v>75</v>
      </c>
      <c r="AC640" s="9" t="s">
        <v>171</v>
      </c>
      <c r="AD640" s="9" t="s">
        <v>246</v>
      </c>
      <c r="AE640" s="9" t="s">
        <v>280</v>
      </c>
      <c r="AF640" s="9" t="s">
        <v>21</v>
      </c>
      <c r="AG640" s="9" t="s">
        <v>96</v>
      </c>
      <c r="AH640" s="9" t="s">
        <v>107</v>
      </c>
      <c r="AI640" s="9" t="s">
        <v>124</v>
      </c>
      <c r="AJ640" s="9" t="s">
        <v>141</v>
      </c>
      <c r="AK640" s="12">
        <v>2.1610460824397347E-2</v>
      </c>
      <c r="AL640" s="12">
        <v>4.8899999999999999E-2</v>
      </c>
      <c r="AM640" s="12">
        <v>2.2275999999999998</v>
      </c>
      <c r="AN640" s="12">
        <v>5.3600000000000002E-2</v>
      </c>
      <c r="AO640" s="12">
        <v>3.0157709465047301E-3</v>
      </c>
      <c r="AP640" s="12">
        <v>7.4999999999999997E-2</v>
      </c>
      <c r="AQ640" s="12">
        <v>0</v>
      </c>
      <c r="AR640" s="12">
        <v>1</v>
      </c>
      <c r="AS640" s="12">
        <v>5.5E-2</v>
      </c>
      <c r="AT640" s="12">
        <v>7.4999999999999997E-3</v>
      </c>
      <c r="AU640" s="11">
        <v>3080.7876754701961</v>
      </c>
      <c r="AV640" s="11">
        <v>6971.1848606399999</v>
      </c>
      <c r="AW640" s="11">
        <v>317566.69520575996</v>
      </c>
      <c r="AX640" s="11">
        <v>7641.2169433600002</v>
      </c>
      <c r="AY640" s="11">
        <v>429.92835921128295</v>
      </c>
      <c r="AZ640" s="11">
        <v>10692.001319999999</v>
      </c>
      <c r="BA640" s="11">
        <v>0</v>
      </c>
      <c r="BB640" s="11">
        <v>142560.01759999999</v>
      </c>
      <c r="BC640" s="11">
        <v>7840.8009679999996</v>
      </c>
      <c r="BD640" s="11">
        <v>1069.2001319999999</v>
      </c>
    </row>
    <row r="641" spans="1:56" x14ac:dyDescent="0.25">
      <c r="A641" s="9" t="s">
        <v>2</v>
      </c>
      <c r="B641" s="9" t="s">
        <v>57</v>
      </c>
      <c r="C641" s="9" t="s">
        <v>57</v>
      </c>
      <c r="D641" s="9" t="e">
        <f>IF(C641="United States",#REF!, "")</f>
        <v>#REF!</v>
      </c>
      <c r="E641" s="9" t="s">
        <v>115</v>
      </c>
      <c r="F641" s="9" t="s">
        <v>726</v>
      </c>
      <c r="G641" s="9" t="s">
        <v>163</v>
      </c>
      <c r="H641" s="10" t="s">
        <v>4</v>
      </c>
      <c r="I641" s="10" t="s">
        <v>1807</v>
      </c>
      <c r="J641" s="11">
        <v>175338.56292217562</v>
      </c>
      <c r="K641" s="11">
        <v>175338.56289999999</v>
      </c>
      <c r="L641" s="11">
        <v>0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  <c r="U641" s="11">
        <v>1348.9613003332558</v>
      </c>
      <c r="V641" s="11">
        <v>14015.182341124731</v>
      </c>
      <c r="W641" s="11">
        <v>0</v>
      </c>
      <c r="X641" s="11">
        <v>0</v>
      </c>
      <c r="Y641" s="11">
        <v>644.2671513120107</v>
      </c>
      <c r="Z641" s="11">
        <v>1483.3800226046624</v>
      </c>
      <c r="AA641" s="9" t="s">
        <v>6</v>
      </c>
      <c r="AB641" s="9" t="s">
        <v>91</v>
      </c>
      <c r="AC641" s="9" t="s">
        <v>96</v>
      </c>
      <c r="AD641" s="9" t="s">
        <v>192</v>
      </c>
      <c r="AE641" s="9" t="s">
        <v>280</v>
      </c>
      <c r="AF641" s="9" t="s">
        <v>6</v>
      </c>
      <c r="AG641" s="9" t="s">
        <v>71</v>
      </c>
      <c r="AH641" s="9" t="s">
        <v>96</v>
      </c>
      <c r="AI641" s="9" t="s">
        <v>192</v>
      </c>
      <c r="AJ641" s="9" t="s">
        <v>141</v>
      </c>
      <c r="AK641" s="12">
        <v>2.3575048172069828E-2</v>
      </c>
      <c r="AL641" s="12">
        <v>0.08</v>
      </c>
      <c r="AM641" s="12">
        <v>0</v>
      </c>
      <c r="AN641" s="12">
        <v>0</v>
      </c>
      <c r="AO641" s="12">
        <v>3.0157709465047301E-3</v>
      </c>
      <c r="AP641" s="12">
        <v>0.125</v>
      </c>
      <c r="AQ641" s="12">
        <v>0.12</v>
      </c>
      <c r="AR641" s="12">
        <v>0</v>
      </c>
      <c r="AS641" s="12">
        <v>0</v>
      </c>
      <c r="AT641" s="12">
        <v>7.4999999999999997E-3</v>
      </c>
      <c r="AU641" s="11">
        <v>4133.6150673117872</v>
      </c>
      <c r="AV641" s="11">
        <v>14027.08503377405</v>
      </c>
      <c r="AW641" s="11">
        <v>0</v>
      </c>
      <c r="AX641" s="11">
        <v>0</v>
      </c>
      <c r="AY641" s="11">
        <v>528.78094386258874</v>
      </c>
      <c r="AZ641" s="11">
        <v>21917.320365271953</v>
      </c>
      <c r="BA641" s="11">
        <v>21040.627550661073</v>
      </c>
      <c r="BB641" s="11">
        <v>0</v>
      </c>
      <c r="BC641" s="11">
        <v>0</v>
      </c>
      <c r="BD641" s="11">
        <v>1315.039221916317</v>
      </c>
    </row>
    <row r="642" spans="1:56" x14ac:dyDescent="0.25">
      <c r="A642" s="9" t="s">
        <v>2</v>
      </c>
      <c r="B642" s="9" t="s">
        <v>57</v>
      </c>
      <c r="C642" s="9" t="s">
        <v>57</v>
      </c>
      <c r="D642" s="9" t="e">
        <f>IF(C642="United States",#REF!, "")</f>
        <v>#REF!</v>
      </c>
      <c r="E642" s="9" t="s">
        <v>115</v>
      </c>
      <c r="F642" s="9" t="s">
        <v>1332</v>
      </c>
      <c r="G642" s="9" t="s">
        <v>273</v>
      </c>
      <c r="H642" s="10" t="s">
        <v>4</v>
      </c>
      <c r="I642" s="10" t="s">
        <v>1783</v>
      </c>
      <c r="J642" s="11">
        <v>234547.83950940002</v>
      </c>
      <c r="K642" s="11">
        <v>234547.83950940002</v>
      </c>
      <c r="L642" s="11">
        <v>0</v>
      </c>
      <c r="M642" s="11">
        <v>0</v>
      </c>
      <c r="N642" s="11">
        <v>0</v>
      </c>
      <c r="O642" s="11">
        <v>0</v>
      </c>
      <c r="P642" s="11">
        <v>1</v>
      </c>
      <c r="Q642" s="11">
        <v>1</v>
      </c>
      <c r="R642" s="11">
        <v>0</v>
      </c>
      <c r="S642" s="11">
        <v>0</v>
      </c>
      <c r="T642" s="11">
        <v>0</v>
      </c>
      <c r="U642" s="11">
        <v>1805.2789796119043</v>
      </c>
      <c r="V642" s="11">
        <v>18756.145242721086</v>
      </c>
      <c r="W642" s="11">
        <v>0</v>
      </c>
      <c r="X642" s="11">
        <v>0</v>
      </c>
      <c r="Y642" s="11">
        <v>407.15262980737617</v>
      </c>
      <c r="Z642" s="11">
        <v>1953.7248661534213</v>
      </c>
      <c r="AA642" s="9" t="s">
        <v>6</v>
      </c>
      <c r="AB642" s="9" t="s">
        <v>91</v>
      </c>
      <c r="AC642" s="9" t="s">
        <v>96</v>
      </c>
      <c r="AD642" s="9" t="s">
        <v>192</v>
      </c>
      <c r="AE642" s="9" t="s">
        <v>275</v>
      </c>
      <c r="AF642" s="9" t="s">
        <v>6</v>
      </c>
      <c r="AG642" s="9" t="s">
        <v>71</v>
      </c>
      <c r="AH642" s="9" t="s">
        <v>96</v>
      </c>
      <c r="AI642" s="9" t="s">
        <v>192</v>
      </c>
      <c r="AJ642" s="9" t="s">
        <v>141</v>
      </c>
      <c r="AK642" s="12">
        <v>2.3575048172069828E-2</v>
      </c>
      <c r="AL642" s="12">
        <v>0.08</v>
      </c>
      <c r="AM642" s="12">
        <v>0</v>
      </c>
      <c r="AN642" s="12">
        <v>0</v>
      </c>
      <c r="AO642" s="12">
        <v>1.4241140580716783E-3</v>
      </c>
      <c r="AP642" s="12">
        <v>0.125</v>
      </c>
      <c r="AQ642" s="12">
        <v>0.12</v>
      </c>
      <c r="AR642" s="12">
        <v>0</v>
      </c>
      <c r="AS642" s="12">
        <v>0</v>
      </c>
      <c r="AT642" s="12">
        <v>7.4999999999999997E-3</v>
      </c>
      <c r="AU642" s="11">
        <v>5529.4766150890082</v>
      </c>
      <c r="AV642" s="11">
        <v>18763.827160752</v>
      </c>
      <c r="AW642" s="11">
        <v>0</v>
      </c>
      <c r="AX642" s="11">
        <v>0</v>
      </c>
      <c r="AY642" s="11">
        <v>334.02287553567635</v>
      </c>
      <c r="AZ642" s="11">
        <v>29318.479938675002</v>
      </c>
      <c r="BA642" s="11">
        <v>28145.740741128</v>
      </c>
      <c r="BB642" s="11">
        <v>0</v>
      </c>
      <c r="BC642" s="11">
        <v>0</v>
      </c>
      <c r="BD642" s="11">
        <v>1759.1087963205</v>
      </c>
    </row>
    <row r="643" spans="1:56" x14ac:dyDescent="0.25">
      <c r="A643" s="9" t="s">
        <v>2</v>
      </c>
      <c r="B643" s="9" t="s">
        <v>57</v>
      </c>
      <c r="C643" s="9" t="s">
        <v>57</v>
      </c>
      <c r="D643" s="9" t="e">
        <f>IF(C643="United States",#REF!, "")</f>
        <v>#REF!</v>
      </c>
      <c r="E643" s="9" t="s">
        <v>115</v>
      </c>
      <c r="F643" s="9" t="s">
        <v>1450</v>
      </c>
      <c r="G643" s="9" t="s">
        <v>284</v>
      </c>
      <c r="H643" s="10" t="s">
        <v>4</v>
      </c>
      <c r="I643" s="10" t="s">
        <v>1783</v>
      </c>
      <c r="J643" s="11">
        <v>183106.44417494</v>
      </c>
      <c r="K643" s="11">
        <v>183106.44417494</v>
      </c>
      <c r="L643" s="11">
        <v>0</v>
      </c>
      <c r="M643" s="11">
        <v>0</v>
      </c>
      <c r="N643" s="11">
        <v>0</v>
      </c>
      <c r="O643" s="11">
        <v>0</v>
      </c>
      <c r="P643" s="11">
        <v>0</v>
      </c>
      <c r="Q643" s="11">
        <v>0</v>
      </c>
      <c r="R643" s="11">
        <v>0</v>
      </c>
      <c r="S643" s="11">
        <v>0</v>
      </c>
      <c r="T643" s="11">
        <v>0</v>
      </c>
      <c r="U643" s="11">
        <v>1409.1655516244298</v>
      </c>
      <c r="V643" s="11">
        <v>14640.681055838229</v>
      </c>
      <c r="W643" s="11">
        <v>0</v>
      </c>
      <c r="X643" s="11">
        <v>9809.2563074116151</v>
      </c>
      <c r="Y643" s="11">
        <v>673.02084607453276</v>
      </c>
      <c r="Z643" s="11">
        <v>2009.3973009246947</v>
      </c>
      <c r="AA643" s="9" t="s">
        <v>6</v>
      </c>
      <c r="AB643" s="9" t="s">
        <v>91</v>
      </c>
      <c r="AC643" s="9" t="s">
        <v>96</v>
      </c>
      <c r="AD643" s="9" t="s">
        <v>246</v>
      </c>
      <c r="AE643" s="9" t="s">
        <v>280</v>
      </c>
      <c r="AF643" s="9" t="s">
        <v>6</v>
      </c>
      <c r="AG643" s="9" t="s">
        <v>71</v>
      </c>
      <c r="AH643" s="9" t="s">
        <v>96</v>
      </c>
      <c r="AI643" s="9" t="s">
        <v>124</v>
      </c>
      <c r="AJ643" s="9" t="s">
        <v>141</v>
      </c>
      <c r="AK643" s="12">
        <v>2.3575048172069828E-2</v>
      </c>
      <c r="AL643" s="12">
        <v>0.08</v>
      </c>
      <c r="AM643" s="12">
        <v>0</v>
      </c>
      <c r="AN643" s="12">
        <v>5.3600000000000002E-2</v>
      </c>
      <c r="AO643" s="12">
        <v>3.0157709465047301E-3</v>
      </c>
      <c r="AP643" s="12">
        <v>0.125</v>
      </c>
      <c r="AQ643" s="12">
        <v>0.12</v>
      </c>
      <c r="AR643" s="12">
        <v>0</v>
      </c>
      <c r="AS643" s="12">
        <v>5.5E-2</v>
      </c>
      <c r="AT643" s="12">
        <v>7.4999999999999997E-3</v>
      </c>
      <c r="AU643" s="11">
        <v>4316.7432420406249</v>
      </c>
      <c r="AV643" s="11">
        <v>14648.5155339952</v>
      </c>
      <c r="AW643" s="11">
        <v>0</v>
      </c>
      <c r="AX643" s="11">
        <v>9814.5054077767836</v>
      </c>
      <c r="AY643" s="11">
        <v>552.20709446057435</v>
      </c>
      <c r="AZ643" s="11">
        <v>22888.3055218675</v>
      </c>
      <c r="BA643" s="11">
        <v>21972.773300992798</v>
      </c>
      <c r="BB643" s="11">
        <v>0</v>
      </c>
      <c r="BC643" s="11">
        <v>10070.854429621701</v>
      </c>
      <c r="BD643" s="11">
        <v>1373.2983313120499</v>
      </c>
    </row>
    <row r="644" spans="1:56" x14ac:dyDescent="0.25">
      <c r="A644" s="9" t="s">
        <v>2</v>
      </c>
      <c r="B644" s="9" t="s">
        <v>57</v>
      </c>
      <c r="C644" s="9" t="s">
        <v>57</v>
      </c>
      <c r="D644" s="9" t="e">
        <f>IF(C644="United States",#REF!, "")</f>
        <v>#REF!</v>
      </c>
      <c r="E644" s="9" t="s">
        <v>115</v>
      </c>
      <c r="F644" s="9" t="s">
        <v>1694</v>
      </c>
      <c r="G644" s="9" t="s">
        <v>292</v>
      </c>
      <c r="H644" s="10" t="s">
        <v>4</v>
      </c>
      <c r="I644" s="10" t="s">
        <v>1807</v>
      </c>
      <c r="J644" s="11">
        <v>222290.39353192001</v>
      </c>
      <c r="K644" s="11">
        <v>222290.39353192001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  <c r="U644" s="11">
        <v>1710.7205944261916</v>
      </c>
      <c r="V644" s="11">
        <v>17773.720461570821</v>
      </c>
      <c r="W644" s="11">
        <v>0</v>
      </c>
      <c r="X644" s="11">
        <v>11908.39270925245</v>
      </c>
      <c r="Y644" s="11">
        <v>817.04425752574775</v>
      </c>
      <c r="Z644" s="11">
        <v>2439.3992182917391</v>
      </c>
      <c r="AA644" s="9" t="s">
        <v>6</v>
      </c>
      <c r="AB644" s="9" t="s">
        <v>91</v>
      </c>
      <c r="AC644" s="9" t="s">
        <v>96</v>
      </c>
      <c r="AD644" s="9" t="s">
        <v>246</v>
      </c>
      <c r="AE644" s="9" t="s">
        <v>280</v>
      </c>
      <c r="AF644" s="9" t="s">
        <v>6</v>
      </c>
      <c r="AG644" s="9" t="s">
        <v>71</v>
      </c>
      <c r="AH644" s="9" t="s">
        <v>96</v>
      </c>
      <c r="AI644" s="9" t="s">
        <v>124</v>
      </c>
      <c r="AJ644" s="9" t="s">
        <v>141</v>
      </c>
      <c r="AK644" s="12">
        <v>2.3575048172069828E-2</v>
      </c>
      <c r="AL644" s="12">
        <v>0.08</v>
      </c>
      <c r="AM644" s="12">
        <v>0</v>
      </c>
      <c r="AN644" s="12">
        <v>5.3600000000000002E-2</v>
      </c>
      <c r="AO644" s="12">
        <v>3.0157709465047301E-3</v>
      </c>
      <c r="AP644" s="12">
        <v>0.125</v>
      </c>
      <c r="AQ644" s="12">
        <v>0.12</v>
      </c>
      <c r="AR644" s="12">
        <v>0</v>
      </c>
      <c r="AS644" s="12">
        <v>5.5E-2</v>
      </c>
      <c r="AT644" s="12">
        <v>7.4999999999999997E-3</v>
      </c>
      <c r="AU644" s="11">
        <v>5240.506735703374</v>
      </c>
      <c r="AV644" s="11">
        <v>17783.231482553601</v>
      </c>
      <c r="AW644" s="11">
        <v>0</v>
      </c>
      <c r="AX644" s="11">
        <v>11914.765093310913</v>
      </c>
      <c r="AY644" s="11">
        <v>670.37691050066735</v>
      </c>
      <c r="AZ644" s="11">
        <v>27786.299191490001</v>
      </c>
      <c r="BA644" s="11">
        <v>26674.847223830398</v>
      </c>
      <c r="BB644" s="11">
        <v>0</v>
      </c>
      <c r="BC644" s="11">
        <v>12225.9716442556</v>
      </c>
      <c r="BD644" s="11">
        <v>1667.1779514893999</v>
      </c>
    </row>
    <row r="645" spans="1:56" x14ac:dyDescent="0.25">
      <c r="A645" s="9" t="s">
        <v>9</v>
      </c>
      <c r="B645" s="9" t="s">
        <v>57</v>
      </c>
      <c r="C645" s="9" t="s">
        <v>57</v>
      </c>
      <c r="D645" s="9" t="e">
        <f>IF(C645="United States",#REF!, "")</f>
        <v>#REF!</v>
      </c>
      <c r="E645" s="9" t="s">
        <v>82</v>
      </c>
      <c r="F645" s="9" t="s">
        <v>1402</v>
      </c>
      <c r="G645" s="9" t="s">
        <v>282</v>
      </c>
      <c r="H645" s="10" t="s">
        <v>4</v>
      </c>
      <c r="I645" s="10" t="s">
        <v>1807</v>
      </c>
      <c r="J645" s="11">
        <v>4249300.2414999995</v>
      </c>
      <c r="K645" s="11">
        <v>4249300.2414999995</v>
      </c>
      <c r="L645" s="11">
        <v>0</v>
      </c>
      <c r="M645" s="11">
        <v>0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11">
        <v>0</v>
      </c>
      <c r="U645" s="11">
        <v>32691.847614545815</v>
      </c>
      <c r="V645" s="11">
        <v>339655.55963164486</v>
      </c>
      <c r="W645" s="11">
        <v>0</v>
      </c>
      <c r="X645" s="11">
        <v>0</v>
      </c>
      <c r="Y645" s="11">
        <v>15613.704802759303</v>
      </c>
      <c r="Z645" s="11">
        <v>32845.773583720089</v>
      </c>
      <c r="AA645" s="9" t="s">
        <v>6</v>
      </c>
      <c r="AB645" s="9" t="s">
        <v>132</v>
      </c>
      <c r="AC645" s="9" t="s">
        <v>96</v>
      </c>
      <c r="AD645" s="9" t="s">
        <v>192</v>
      </c>
      <c r="AE645" s="9" t="s">
        <v>280</v>
      </c>
      <c r="AF645" s="9" t="s">
        <v>13</v>
      </c>
      <c r="AG645" s="9" t="s">
        <v>71</v>
      </c>
      <c r="AH645" s="9" t="s">
        <v>96</v>
      </c>
      <c r="AI645" s="9" t="s">
        <v>192</v>
      </c>
      <c r="AJ645" s="9" t="s">
        <v>141</v>
      </c>
      <c r="AK645" s="12">
        <v>4.715009634413965E-2</v>
      </c>
      <c r="AL645" s="12">
        <v>0.08</v>
      </c>
      <c r="AM645" s="12">
        <v>0</v>
      </c>
      <c r="AN645" s="12">
        <v>0</v>
      </c>
      <c r="AO645" s="12">
        <v>3.0157709465047301E-3</v>
      </c>
      <c r="AP645" s="12">
        <v>7.4999999999999997E-2</v>
      </c>
      <c r="AQ645" s="12">
        <v>0.12</v>
      </c>
      <c r="AR645" s="12">
        <v>0</v>
      </c>
      <c r="AS645" s="12">
        <v>0</v>
      </c>
      <c r="AT645" s="12">
        <v>7.4999999999999997E-3</v>
      </c>
      <c r="AU645" s="11">
        <v>200354.91578190087</v>
      </c>
      <c r="AV645" s="11">
        <v>339944.01931999996</v>
      </c>
      <c r="AW645" s="11">
        <v>0</v>
      </c>
      <c r="AX645" s="11">
        <v>0</v>
      </c>
      <c r="AY645" s="11">
        <v>12814.916211291233</v>
      </c>
      <c r="AZ645" s="11">
        <v>318697.51811249997</v>
      </c>
      <c r="BA645" s="11">
        <v>509916.02897999994</v>
      </c>
      <c r="BB645" s="11">
        <v>0</v>
      </c>
      <c r="BC645" s="11">
        <v>0</v>
      </c>
      <c r="BD645" s="11">
        <v>31869.751811249997</v>
      </c>
    </row>
    <row r="646" spans="1:56" x14ac:dyDescent="0.25">
      <c r="A646" s="9" t="s">
        <v>2</v>
      </c>
      <c r="B646" s="9" t="s">
        <v>57</v>
      </c>
      <c r="C646" s="9" t="s">
        <v>57</v>
      </c>
      <c r="D646" s="9" t="e">
        <f>IF(C646="United States",#REF!, "")</f>
        <v>#REF!</v>
      </c>
      <c r="E646" s="9" t="s">
        <v>115</v>
      </c>
      <c r="F646" s="9" t="s">
        <v>728</v>
      </c>
      <c r="G646" s="9" t="s">
        <v>163</v>
      </c>
      <c r="H646" s="10" t="s">
        <v>4</v>
      </c>
      <c r="I646" s="10" t="s">
        <v>1807</v>
      </c>
      <c r="J646" s="11">
        <v>906125.44685101998</v>
      </c>
      <c r="K646" s="11">
        <v>906125.44685101998</v>
      </c>
      <c r="L646" s="11">
        <v>0</v>
      </c>
      <c r="M646" s="11">
        <v>0</v>
      </c>
      <c r="N646" s="11">
        <v>0</v>
      </c>
      <c r="O646" s="11">
        <v>0</v>
      </c>
      <c r="P646" s="11">
        <v>0</v>
      </c>
      <c r="Q646" s="11">
        <v>0</v>
      </c>
      <c r="R646" s="11">
        <v>0</v>
      </c>
      <c r="S646" s="11">
        <v>0</v>
      </c>
      <c r="T646" s="11">
        <v>0</v>
      </c>
      <c r="U646" s="11">
        <v>6971.2454626785611</v>
      </c>
      <c r="V646" s="11">
        <v>72428.524287569468</v>
      </c>
      <c r="W646" s="11">
        <v>0</v>
      </c>
      <c r="X646" s="11">
        <v>0</v>
      </c>
      <c r="Y646" s="11">
        <v>3329.483547250115</v>
      </c>
      <c r="Z646" s="11">
        <v>7665.9028316498297</v>
      </c>
      <c r="AA646" s="9" t="s">
        <v>6</v>
      </c>
      <c r="AB646" s="9" t="s">
        <v>91</v>
      </c>
      <c r="AC646" s="9" t="s">
        <v>96</v>
      </c>
      <c r="AD646" s="9" t="s">
        <v>192</v>
      </c>
      <c r="AE646" s="9" t="s">
        <v>280</v>
      </c>
      <c r="AF646" s="9" t="s">
        <v>6</v>
      </c>
      <c r="AG646" s="9" t="s">
        <v>71</v>
      </c>
      <c r="AH646" s="9" t="s">
        <v>96</v>
      </c>
      <c r="AI646" s="9" t="s">
        <v>192</v>
      </c>
      <c r="AJ646" s="9" t="s">
        <v>141</v>
      </c>
      <c r="AK646" s="12">
        <v>2.3575048172069828E-2</v>
      </c>
      <c r="AL646" s="12">
        <v>0.08</v>
      </c>
      <c r="AM646" s="12">
        <v>0</v>
      </c>
      <c r="AN646" s="12">
        <v>0</v>
      </c>
      <c r="AO646" s="12">
        <v>3.0157709465047301E-3</v>
      </c>
      <c r="AP646" s="12">
        <v>0.125</v>
      </c>
      <c r="AQ646" s="12">
        <v>0.12</v>
      </c>
      <c r="AR646" s="12">
        <v>0</v>
      </c>
      <c r="AS646" s="12">
        <v>0</v>
      </c>
      <c r="AT646" s="12">
        <v>7.4999999999999997E-3</v>
      </c>
      <c r="AU646" s="11">
        <v>21361.951059451094</v>
      </c>
      <c r="AV646" s="11">
        <v>72490.035748081602</v>
      </c>
      <c r="AW646" s="11">
        <v>0</v>
      </c>
      <c r="AX646" s="11">
        <v>0</v>
      </c>
      <c r="AY646" s="11">
        <v>2732.6667965019219</v>
      </c>
      <c r="AZ646" s="11">
        <v>113265.6808563775</v>
      </c>
      <c r="BA646" s="11">
        <v>108735.05362212239</v>
      </c>
      <c r="BB646" s="11">
        <v>0</v>
      </c>
      <c r="BC646" s="11">
        <v>0</v>
      </c>
      <c r="BD646" s="11">
        <v>6795.9408513826493</v>
      </c>
    </row>
    <row r="647" spans="1:56" x14ac:dyDescent="0.25">
      <c r="A647" s="9" t="s">
        <v>2</v>
      </c>
      <c r="B647" s="9" t="s">
        <v>57</v>
      </c>
      <c r="C647" s="9" t="s">
        <v>57</v>
      </c>
      <c r="D647" s="9" t="e">
        <f>IF(C647="United States",#REF!, "")</f>
        <v>#REF!</v>
      </c>
      <c r="E647" s="9" t="s">
        <v>115</v>
      </c>
      <c r="F647" s="9" t="s">
        <v>724</v>
      </c>
      <c r="G647" s="9" t="s">
        <v>163</v>
      </c>
      <c r="H647" s="10" t="s">
        <v>4</v>
      </c>
      <c r="I647" s="10" t="s">
        <v>1807</v>
      </c>
      <c r="J647" s="11">
        <v>631192.00139878003</v>
      </c>
      <c r="K647" s="11">
        <v>631192.00139878003</v>
      </c>
      <c r="L647" s="11">
        <v>0</v>
      </c>
      <c r="M647" s="11">
        <v>0</v>
      </c>
      <c r="N647" s="11">
        <v>0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11">
        <v>0</v>
      </c>
      <c r="U647" s="11">
        <v>4856.0543036528361</v>
      </c>
      <c r="V647" s="11">
        <v>50452.512245743754</v>
      </c>
      <c r="W647" s="11">
        <v>0</v>
      </c>
      <c r="X647" s="11">
        <v>0</v>
      </c>
      <c r="Y647" s="11">
        <v>2319.2631783120355</v>
      </c>
      <c r="Z647" s="11">
        <v>5339.941139113791</v>
      </c>
      <c r="AA647" s="9" t="s">
        <v>6</v>
      </c>
      <c r="AB647" s="9" t="s">
        <v>91</v>
      </c>
      <c r="AC647" s="9" t="s">
        <v>96</v>
      </c>
      <c r="AD647" s="9" t="s">
        <v>192</v>
      </c>
      <c r="AE647" s="9" t="s">
        <v>280</v>
      </c>
      <c r="AF647" s="9" t="s">
        <v>6</v>
      </c>
      <c r="AG647" s="9" t="s">
        <v>71</v>
      </c>
      <c r="AH647" s="9" t="s">
        <v>96</v>
      </c>
      <c r="AI647" s="9" t="s">
        <v>192</v>
      </c>
      <c r="AJ647" s="9" t="s">
        <v>141</v>
      </c>
      <c r="AK647" s="12">
        <v>2.3575048172069828E-2</v>
      </c>
      <c r="AL647" s="12">
        <v>0.08</v>
      </c>
      <c r="AM647" s="12">
        <v>0</v>
      </c>
      <c r="AN647" s="12">
        <v>0</v>
      </c>
      <c r="AO647" s="12">
        <v>3.0157709465047301E-3</v>
      </c>
      <c r="AP647" s="12">
        <v>0.125</v>
      </c>
      <c r="AQ647" s="12">
        <v>0.12</v>
      </c>
      <c r="AR647" s="12">
        <v>0</v>
      </c>
      <c r="AS647" s="12">
        <v>0</v>
      </c>
      <c r="AT647" s="12">
        <v>7.4999999999999997E-3</v>
      </c>
      <c r="AU647" s="11">
        <v>14880.381838801406</v>
      </c>
      <c r="AV647" s="11">
        <v>50495.360111902402</v>
      </c>
      <c r="AW647" s="11">
        <v>0</v>
      </c>
      <c r="AX647" s="11">
        <v>0</v>
      </c>
      <c r="AY647" s="11">
        <v>1903.5304994846138</v>
      </c>
      <c r="AZ647" s="11">
        <v>78899.000174847504</v>
      </c>
      <c r="BA647" s="11">
        <v>75743.0401678536</v>
      </c>
      <c r="BB647" s="11">
        <v>0</v>
      </c>
      <c r="BC647" s="11">
        <v>0</v>
      </c>
      <c r="BD647" s="11">
        <v>4733.94001049085</v>
      </c>
    </row>
    <row r="648" spans="1:56" x14ac:dyDescent="0.25">
      <c r="A648" s="9" t="s">
        <v>2</v>
      </c>
      <c r="B648" s="9" t="s">
        <v>57</v>
      </c>
      <c r="C648" s="9" t="s">
        <v>57</v>
      </c>
      <c r="D648" s="9" t="e">
        <f>IF(C648="United States",#REF!, "")</f>
        <v>#REF!</v>
      </c>
      <c r="E648" s="9" t="s">
        <v>115</v>
      </c>
      <c r="F648" s="9" t="s">
        <v>738</v>
      </c>
      <c r="G648" s="9" t="s">
        <v>163</v>
      </c>
      <c r="H648" s="10" t="s">
        <v>4</v>
      </c>
      <c r="I648" s="10" t="s">
        <v>1807</v>
      </c>
      <c r="J648" s="11">
        <v>168729.34768584001</v>
      </c>
      <c r="K648" s="11">
        <v>168729.34768583998</v>
      </c>
      <c r="L648" s="11">
        <v>0</v>
      </c>
      <c r="M648" s="11">
        <v>0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11">
        <v>0</v>
      </c>
      <c r="U648" s="11">
        <v>1298.5708256174632</v>
      </c>
      <c r="V648" s="11">
        <v>0</v>
      </c>
      <c r="W648" s="11">
        <v>0</v>
      </c>
      <c r="X648" s="11">
        <v>10843.909621714658</v>
      </c>
      <c r="Y648" s="11">
        <v>292.8724771142841</v>
      </c>
      <c r="Z648" s="11">
        <v>1281.2328033046106</v>
      </c>
      <c r="AA648" s="9" t="s">
        <v>6</v>
      </c>
      <c r="AB648" s="9" t="s">
        <v>96</v>
      </c>
      <c r="AC648" s="9" t="s">
        <v>96</v>
      </c>
      <c r="AD648" s="9" t="s">
        <v>246</v>
      </c>
      <c r="AE648" s="9" t="s">
        <v>275</v>
      </c>
      <c r="AF648" s="9" t="s">
        <v>6</v>
      </c>
      <c r="AG648" s="9" t="s">
        <v>96</v>
      </c>
      <c r="AH648" s="9" t="s">
        <v>96</v>
      </c>
      <c r="AI648" s="9" t="s">
        <v>124</v>
      </c>
      <c r="AJ648" s="9" t="s">
        <v>141</v>
      </c>
      <c r="AK648" s="12">
        <v>2.3575048172069828E-2</v>
      </c>
      <c r="AL648" s="12">
        <v>0</v>
      </c>
      <c r="AM648" s="12">
        <v>0</v>
      </c>
      <c r="AN648" s="12">
        <v>5.3600000000000002E-2</v>
      </c>
      <c r="AO648" s="12">
        <v>1.4241140580716783E-3</v>
      </c>
      <c r="AP648" s="12">
        <v>0.125</v>
      </c>
      <c r="AQ648" s="12">
        <v>0</v>
      </c>
      <c r="AR648" s="12">
        <v>0</v>
      </c>
      <c r="AS648" s="12">
        <v>5.5E-2</v>
      </c>
      <c r="AT648" s="12">
        <v>7.4999999999999997E-3</v>
      </c>
      <c r="AU648" s="11">
        <v>3977.8024997355969</v>
      </c>
      <c r="AV648" s="11">
        <v>0</v>
      </c>
      <c r="AW648" s="11">
        <v>0</v>
      </c>
      <c r="AX648" s="11">
        <v>9043.893035961024</v>
      </c>
      <c r="AY648" s="11">
        <v>240.28983604866875</v>
      </c>
      <c r="AZ648" s="11">
        <v>21091.168460730001</v>
      </c>
      <c r="BA648" s="11">
        <v>0</v>
      </c>
      <c r="BB648" s="11">
        <v>0</v>
      </c>
      <c r="BC648" s="11">
        <v>9280.1141227212011</v>
      </c>
      <c r="BD648" s="11">
        <v>1265.4701076438</v>
      </c>
    </row>
    <row r="649" spans="1:56" x14ac:dyDescent="0.25">
      <c r="A649" s="9" t="s">
        <v>2</v>
      </c>
      <c r="B649" s="9" t="s">
        <v>57</v>
      </c>
      <c r="C649" s="9" t="s">
        <v>57</v>
      </c>
      <c r="D649" s="9" t="e">
        <f>IF(C649="United States",#REF!, "")</f>
        <v>#REF!</v>
      </c>
      <c r="E649" s="9" t="s">
        <v>115</v>
      </c>
      <c r="F649" s="9" t="s">
        <v>730</v>
      </c>
      <c r="G649" s="9" t="s">
        <v>163</v>
      </c>
      <c r="H649" s="10" t="s">
        <v>4</v>
      </c>
      <c r="I649" s="10" t="s">
        <v>1783</v>
      </c>
      <c r="J649" s="11">
        <v>180745.59685460775</v>
      </c>
      <c r="K649" s="11">
        <v>180745.59689999997</v>
      </c>
      <c r="L649" s="11">
        <v>0</v>
      </c>
      <c r="M649" s="11">
        <v>0</v>
      </c>
      <c r="N649" s="11">
        <v>0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11">
        <v>0</v>
      </c>
      <c r="U649" s="11">
        <v>1390.5601334418971</v>
      </c>
      <c r="V649" s="11">
        <v>14447.378009785942</v>
      </c>
      <c r="W649" s="11">
        <v>0</v>
      </c>
      <c r="X649" s="11">
        <v>0</v>
      </c>
      <c r="Y649" s="11">
        <v>664.13485374215986</v>
      </c>
      <c r="Z649" s="11">
        <v>1529.1240168777222</v>
      </c>
      <c r="AA649" s="9" t="s">
        <v>6</v>
      </c>
      <c r="AB649" s="9" t="s">
        <v>91</v>
      </c>
      <c r="AC649" s="9" t="s">
        <v>96</v>
      </c>
      <c r="AD649" s="9" t="s">
        <v>192</v>
      </c>
      <c r="AE649" s="9" t="s">
        <v>280</v>
      </c>
      <c r="AF649" s="9" t="s">
        <v>6</v>
      </c>
      <c r="AG649" s="9" t="s">
        <v>71</v>
      </c>
      <c r="AH649" s="9" t="s">
        <v>96</v>
      </c>
      <c r="AI649" s="9" t="s">
        <v>192</v>
      </c>
      <c r="AJ649" s="9" t="s">
        <v>141</v>
      </c>
      <c r="AK649" s="12">
        <v>2.3575048172069828E-2</v>
      </c>
      <c r="AL649" s="12">
        <v>0.08</v>
      </c>
      <c r="AM649" s="12">
        <v>0</v>
      </c>
      <c r="AN649" s="12">
        <v>0</v>
      </c>
      <c r="AO649" s="12">
        <v>3.0157709465047301E-3</v>
      </c>
      <c r="AP649" s="12">
        <v>0.125</v>
      </c>
      <c r="AQ649" s="12">
        <v>0.12</v>
      </c>
      <c r="AR649" s="12">
        <v>0</v>
      </c>
      <c r="AS649" s="12">
        <v>0</v>
      </c>
      <c r="AT649" s="12">
        <v>7.4999999999999997E-3</v>
      </c>
      <c r="AU649" s="11">
        <v>4261.0861527368907</v>
      </c>
      <c r="AV649" s="11">
        <v>14459.647748368619</v>
      </c>
      <c r="AW649" s="11">
        <v>0</v>
      </c>
      <c r="AX649" s="11">
        <v>0</v>
      </c>
      <c r="AY649" s="11">
        <v>545.08731970278279</v>
      </c>
      <c r="AZ649" s="11">
        <v>22593.199606825969</v>
      </c>
      <c r="BA649" s="11">
        <v>21689.47162255293</v>
      </c>
      <c r="BB649" s="11">
        <v>0</v>
      </c>
      <c r="BC649" s="11">
        <v>0</v>
      </c>
      <c r="BD649" s="11">
        <v>1355.5919764095581</v>
      </c>
    </row>
    <row r="650" spans="1:56" x14ac:dyDescent="0.25">
      <c r="A650" s="9" t="s">
        <v>2</v>
      </c>
      <c r="B650" s="9" t="s">
        <v>57</v>
      </c>
      <c r="C650" s="9" t="s">
        <v>57</v>
      </c>
      <c r="D650" s="9" t="e">
        <f>IF(C650="United States",#REF!, "")</f>
        <v>#REF!</v>
      </c>
      <c r="E650" s="9" t="s">
        <v>115</v>
      </c>
      <c r="F650" s="9" t="s">
        <v>618</v>
      </c>
      <c r="G650" s="9" t="s">
        <v>163</v>
      </c>
      <c r="H650" s="10" t="s">
        <v>4</v>
      </c>
      <c r="I650" s="10" t="s">
        <v>1783</v>
      </c>
      <c r="J650" s="11">
        <v>171140.62209054996</v>
      </c>
      <c r="K650" s="11">
        <v>171140.62210000001</v>
      </c>
      <c r="L650" s="11">
        <v>0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0</v>
      </c>
      <c r="U650" s="11">
        <v>1633.3554367274749</v>
      </c>
      <c r="V650" s="11">
        <v>0</v>
      </c>
      <c r="W650" s="11">
        <v>0</v>
      </c>
      <c r="X650" s="11">
        <v>0</v>
      </c>
      <c r="Y650" s="11">
        <v>625.700774992525</v>
      </c>
      <c r="Z650" s="11">
        <v>820.99579233812074</v>
      </c>
      <c r="AA650" s="9" t="s">
        <v>6</v>
      </c>
      <c r="AB650" s="9" t="s">
        <v>96</v>
      </c>
      <c r="AC650" s="9" t="s">
        <v>96</v>
      </c>
      <c r="AD650" s="9" t="s">
        <v>192</v>
      </c>
      <c r="AE650" s="9" t="s">
        <v>280</v>
      </c>
      <c r="AF650" s="9" t="s">
        <v>6</v>
      </c>
      <c r="AG650" s="9" t="s">
        <v>96</v>
      </c>
      <c r="AH650" s="9" t="s">
        <v>96</v>
      </c>
      <c r="AI650" s="9" t="s">
        <v>192</v>
      </c>
      <c r="AJ650" s="9" t="s">
        <v>141</v>
      </c>
      <c r="AK650" s="12">
        <v>2.3575048172069828E-2</v>
      </c>
      <c r="AL650" s="12">
        <v>0</v>
      </c>
      <c r="AM650" s="12">
        <v>0</v>
      </c>
      <c r="AN650" s="12">
        <v>0</v>
      </c>
      <c r="AO650" s="12">
        <v>3.0157709465047301E-3</v>
      </c>
      <c r="AP650" s="12">
        <v>0.125</v>
      </c>
      <c r="AQ650" s="12">
        <v>0</v>
      </c>
      <c r="AR650" s="12">
        <v>0</v>
      </c>
      <c r="AS650" s="12">
        <v>0</v>
      </c>
      <c r="AT650" s="12">
        <v>7.4999999999999997E-3</v>
      </c>
      <c r="AU650" s="11">
        <v>4034.648409982713</v>
      </c>
      <c r="AV650" s="11">
        <v>0</v>
      </c>
      <c r="AW650" s="11">
        <v>0</v>
      </c>
      <c r="AX650" s="11">
        <v>0</v>
      </c>
      <c r="AY650" s="11">
        <v>516.12091586742622</v>
      </c>
      <c r="AZ650" s="11">
        <v>21392.577761318746</v>
      </c>
      <c r="BA650" s="11">
        <v>0</v>
      </c>
      <c r="BB650" s="11">
        <v>0</v>
      </c>
      <c r="BC650" s="11">
        <v>0</v>
      </c>
      <c r="BD650" s="11">
        <v>1283.5546656791246</v>
      </c>
    </row>
    <row r="651" spans="1:56" x14ac:dyDescent="0.25">
      <c r="A651" s="9" t="s">
        <v>2</v>
      </c>
      <c r="B651" s="9" t="s">
        <v>57</v>
      </c>
      <c r="C651" s="9" t="s">
        <v>57</v>
      </c>
      <c r="D651" s="9" t="e">
        <f>IF(C651="United States",#REF!, "")</f>
        <v>#REF!</v>
      </c>
      <c r="E651" s="9" t="s">
        <v>82</v>
      </c>
      <c r="F651" s="9" t="s">
        <v>388</v>
      </c>
      <c r="G651" s="9" t="s">
        <v>230</v>
      </c>
      <c r="H651" s="10" t="s">
        <v>4</v>
      </c>
      <c r="I651" s="10" t="s">
        <v>1783</v>
      </c>
      <c r="J651" s="11">
        <v>475879.69483999995</v>
      </c>
      <c r="K651" s="11">
        <v>475879.69483999995</v>
      </c>
      <c r="L651" s="11">
        <v>0</v>
      </c>
      <c r="M651" s="11">
        <v>1</v>
      </c>
      <c r="N651" s="11">
        <v>0</v>
      </c>
      <c r="O651" s="11">
        <v>1</v>
      </c>
      <c r="P651" s="11">
        <v>0</v>
      </c>
      <c r="Q651" s="11">
        <v>0</v>
      </c>
      <c r="R651" s="11">
        <v>0</v>
      </c>
      <c r="S651" s="11">
        <v>0</v>
      </c>
      <c r="T651" s="11">
        <v>0</v>
      </c>
      <c r="U651" s="11">
        <v>4541.7661643239153</v>
      </c>
      <c r="V651" s="11">
        <v>0</v>
      </c>
      <c r="W651" s="11">
        <v>0</v>
      </c>
      <c r="X651" s="11">
        <v>0</v>
      </c>
      <c r="Y651" s="11">
        <v>1739.8458075640845</v>
      </c>
      <c r="Z651" s="11">
        <v>2282.8900720864476</v>
      </c>
      <c r="AA651" s="9" t="s">
        <v>6</v>
      </c>
      <c r="AB651" s="9" t="s">
        <v>96</v>
      </c>
      <c r="AC651" s="9" t="s">
        <v>96</v>
      </c>
      <c r="AD651" s="9" t="s">
        <v>192</v>
      </c>
      <c r="AE651" s="9" t="s">
        <v>280</v>
      </c>
      <c r="AF651" s="9" t="s">
        <v>6</v>
      </c>
      <c r="AG651" s="9" t="s">
        <v>96</v>
      </c>
      <c r="AH651" s="9" t="s">
        <v>96</v>
      </c>
      <c r="AI651" s="9" t="s">
        <v>192</v>
      </c>
      <c r="AJ651" s="9" t="s">
        <v>141</v>
      </c>
      <c r="AK651" s="12">
        <v>2.3575048172069828E-2</v>
      </c>
      <c r="AL651" s="12">
        <v>0</v>
      </c>
      <c r="AM651" s="12">
        <v>0</v>
      </c>
      <c r="AN651" s="12">
        <v>0</v>
      </c>
      <c r="AO651" s="12">
        <v>3.0157709465047301E-3</v>
      </c>
      <c r="AP651" s="12">
        <v>0.125</v>
      </c>
      <c r="AQ651" s="12">
        <v>0</v>
      </c>
      <c r="AR651" s="12">
        <v>0</v>
      </c>
      <c r="AS651" s="12">
        <v>0</v>
      </c>
      <c r="AT651" s="12">
        <v>7.4999999999999997E-3</v>
      </c>
      <c r="AU651" s="11">
        <v>11218.886729962889</v>
      </c>
      <c r="AV651" s="11">
        <v>0</v>
      </c>
      <c r="AW651" s="11">
        <v>0</v>
      </c>
      <c r="AX651" s="11">
        <v>0</v>
      </c>
      <c r="AY651" s="11">
        <v>1435.1441577300088</v>
      </c>
      <c r="AZ651" s="11">
        <v>59484.961854999994</v>
      </c>
      <c r="BA651" s="11">
        <v>0</v>
      </c>
      <c r="BB651" s="11">
        <v>0</v>
      </c>
      <c r="BC651" s="11">
        <v>0</v>
      </c>
      <c r="BD651" s="11">
        <v>3569.0977112999994</v>
      </c>
    </row>
    <row r="652" spans="1:56" x14ac:dyDescent="0.25">
      <c r="A652" s="9" t="s">
        <v>2</v>
      </c>
      <c r="B652" s="9" t="s">
        <v>57</v>
      </c>
      <c r="C652" s="9" t="s">
        <v>57</v>
      </c>
      <c r="D652" s="9" t="e">
        <f>IF(C652="United States",#REF!, "")</f>
        <v>#REF!</v>
      </c>
      <c r="E652" s="9" t="s">
        <v>115</v>
      </c>
      <c r="F652" s="9" t="s">
        <v>1238</v>
      </c>
      <c r="G652" s="9" t="s">
        <v>273</v>
      </c>
      <c r="H652" s="10" t="s">
        <v>4</v>
      </c>
      <c r="I652" s="10" t="s">
        <v>1807</v>
      </c>
      <c r="J652" s="11">
        <v>125548.02385735999</v>
      </c>
      <c r="K652" s="11">
        <v>125548.02385735999</v>
      </c>
      <c r="L652" s="11">
        <v>0</v>
      </c>
      <c r="M652" s="11">
        <v>0</v>
      </c>
      <c r="N652" s="11">
        <v>0</v>
      </c>
      <c r="O652" s="11">
        <v>0</v>
      </c>
      <c r="P652" s="11">
        <v>0</v>
      </c>
      <c r="Q652" s="11">
        <v>0</v>
      </c>
      <c r="R652" s="11">
        <v>0</v>
      </c>
      <c r="S652" s="11">
        <v>0</v>
      </c>
      <c r="T652" s="11">
        <v>0</v>
      </c>
      <c r="U652" s="11">
        <v>1198.222519128085</v>
      </c>
      <c r="V652" s="11">
        <v>0</v>
      </c>
      <c r="W652" s="11">
        <v>0</v>
      </c>
      <c r="X652" s="11">
        <v>0</v>
      </c>
      <c r="Y652" s="11">
        <v>459.01139578906657</v>
      </c>
      <c r="Z652" s="11">
        <v>602.2789800485275</v>
      </c>
      <c r="AA652" s="9" t="s">
        <v>6</v>
      </c>
      <c r="AB652" s="9" t="s">
        <v>96</v>
      </c>
      <c r="AC652" s="9" t="s">
        <v>96</v>
      </c>
      <c r="AD652" s="9" t="s">
        <v>192</v>
      </c>
      <c r="AE652" s="9" t="s">
        <v>280</v>
      </c>
      <c r="AF652" s="9" t="s">
        <v>6</v>
      </c>
      <c r="AG652" s="9" t="s">
        <v>96</v>
      </c>
      <c r="AH652" s="9" t="s">
        <v>96</v>
      </c>
      <c r="AI652" s="9" t="s">
        <v>192</v>
      </c>
      <c r="AJ652" s="9" t="s">
        <v>141</v>
      </c>
      <c r="AK652" s="12">
        <v>2.3575048172069828E-2</v>
      </c>
      <c r="AL652" s="12">
        <v>0</v>
      </c>
      <c r="AM652" s="12">
        <v>0</v>
      </c>
      <c r="AN652" s="12">
        <v>0</v>
      </c>
      <c r="AO652" s="12">
        <v>3.0157709465047301E-3</v>
      </c>
      <c r="AP652" s="12">
        <v>0.125</v>
      </c>
      <c r="AQ652" s="12">
        <v>0</v>
      </c>
      <c r="AR652" s="12">
        <v>0</v>
      </c>
      <c r="AS652" s="12">
        <v>0</v>
      </c>
      <c r="AT652" s="12">
        <v>7.4999999999999997E-3</v>
      </c>
      <c r="AU652" s="11">
        <v>2959.8007103454338</v>
      </c>
      <c r="AV652" s="11">
        <v>0</v>
      </c>
      <c r="AW652" s="11">
        <v>0</v>
      </c>
      <c r="AX652" s="11">
        <v>0</v>
      </c>
      <c r="AY652" s="11">
        <v>378.62408274010897</v>
      </c>
      <c r="AZ652" s="11">
        <v>15693.502982169999</v>
      </c>
      <c r="BA652" s="11">
        <v>0</v>
      </c>
      <c r="BB652" s="11">
        <v>0</v>
      </c>
      <c r="BC652" s="11">
        <v>0</v>
      </c>
      <c r="BD652" s="11">
        <v>941.61017893019994</v>
      </c>
    </row>
    <row r="653" spans="1:56" x14ac:dyDescent="0.25">
      <c r="A653" s="9" t="s">
        <v>2</v>
      </c>
      <c r="B653" s="9" t="s">
        <v>25</v>
      </c>
      <c r="C653" s="9" t="s">
        <v>1884</v>
      </c>
      <c r="D653" s="9" t="str">
        <f>IF(C653="United States",#REF!, "")</f>
        <v/>
      </c>
      <c r="E653" s="9" t="s">
        <v>98</v>
      </c>
      <c r="F653" s="9" t="s">
        <v>1716</v>
      </c>
      <c r="G653" s="9" t="s">
        <v>294</v>
      </c>
      <c r="H653" s="10" t="s">
        <v>4</v>
      </c>
      <c r="I653" s="10" t="s">
        <v>1807</v>
      </c>
      <c r="J653" s="11">
        <v>200849.68</v>
      </c>
      <c r="K653" s="11">
        <v>0</v>
      </c>
      <c r="L653" s="11">
        <v>1</v>
      </c>
      <c r="M653" s="11">
        <v>0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  <c r="U653" s="11">
        <v>0</v>
      </c>
      <c r="V653" s="11">
        <v>0</v>
      </c>
      <c r="W653" s="11">
        <v>0</v>
      </c>
      <c r="X653" s="11">
        <v>0</v>
      </c>
      <c r="Y653" s="11">
        <v>0</v>
      </c>
      <c r="Z653" s="11">
        <v>0</v>
      </c>
      <c r="AA653" s="9" t="s">
        <v>31</v>
      </c>
      <c r="AB653" s="9" t="s">
        <v>96</v>
      </c>
      <c r="AC653" s="9" t="s">
        <v>96</v>
      </c>
      <c r="AD653" s="9" t="s">
        <v>192</v>
      </c>
      <c r="AE653" s="9" t="s">
        <v>244</v>
      </c>
      <c r="AF653" s="9" t="s">
        <v>25</v>
      </c>
      <c r="AG653" s="9" t="s">
        <v>96</v>
      </c>
      <c r="AH653" s="9" t="s">
        <v>96</v>
      </c>
      <c r="AI653" s="9" t="s">
        <v>192</v>
      </c>
      <c r="AJ653" s="9" t="s">
        <v>141</v>
      </c>
      <c r="AK653" s="12">
        <v>4.9114683691812142E-2</v>
      </c>
      <c r="AL653" s="12">
        <v>0</v>
      </c>
      <c r="AM653" s="12">
        <v>0</v>
      </c>
      <c r="AN653" s="12">
        <v>0</v>
      </c>
      <c r="AO653" s="12">
        <v>1.8764797000473881E-2</v>
      </c>
      <c r="AP653" s="12">
        <v>3.5000000000000003E-2</v>
      </c>
      <c r="AQ653" s="12">
        <v>0</v>
      </c>
      <c r="AR653" s="12">
        <v>0</v>
      </c>
      <c r="AS653" s="12">
        <v>0</v>
      </c>
      <c r="AT653" s="12">
        <v>7.4999999999999997E-3</v>
      </c>
      <c r="AU653" s="11">
        <v>9864.6685028016873</v>
      </c>
      <c r="AV653" s="11">
        <v>0</v>
      </c>
      <c r="AW653" s="11">
        <v>0</v>
      </c>
      <c r="AX653" s="11">
        <v>0</v>
      </c>
      <c r="AY653" s="11">
        <v>3768.9034728101387</v>
      </c>
      <c r="AZ653" s="11">
        <v>7029.7388000000001</v>
      </c>
      <c r="BA653" s="11">
        <v>0</v>
      </c>
      <c r="BB653" s="11">
        <v>0</v>
      </c>
      <c r="BC653" s="11">
        <v>0</v>
      </c>
      <c r="BD653" s="11">
        <v>1506.3725999999999</v>
      </c>
    </row>
    <row r="654" spans="1:56" x14ac:dyDescent="0.25">
      <c r="A654" s="9" t="s">
        <v>9</v>
      </c>
      <c r="B654" s="9" t="s">
        <v>21</v>
      </c>
      <c r="C654" s="9" t="s">
        <v>1806</v>
      </c>
      <c r="D654" s="9" t="str">
        <f>IF(C654="United States",#REF!, "")</f>
        <v/>
      </c>
      <c r="E654" s="9" t="s">
        <v>98</v>
      </c>
      <c r="F654" s="9" t="s">
        <v>908</v>
      </c>
      <c r="G654" s="9" t="s">
        <v>153</v>
      </c>
      <c r="H654" s="10" t="s">
        <v>4</v>
      </c>
      <c r="I654" s="10" t="s">
        <v>1807</v>
      </c>
      <c r="J654" s="11">
        <v>2500</v>
      </c>
      <c r="K654" s="11">
        <v>2500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</v>
      </c>
      <c r="U654" s="11">
        <v>41.300415412109651</v>
      </c>
      <c r="V654" s="11">
        <v>100.97951568260811</v>
      </c>
      <c r="W654" s="11">
        <v>0</v>
      </c>
      <c r="X654" s="11">
        <v>0</v>
      </c>
      <c r="Y654" s="11">
        <v>64.979454860199624</v>
      </c>
      <c r="Z654" s="11">
        <v>18.582114045082619</v>
      </c>
      <c r="AA654" s="9" t="s">
        <v>31</v>
      </c>
      <c r="AB654" s="9" t="s">
        <v>123</v>
      </c>
      <c r="AC654" s="9" t="s">
        <v>96</v>
      </c>
      <c r="AD654" s="9" t="s">
        <v>192</v>
      </c>
      <c r="AE654" s="9" t="s">
        <v>257</v>
      </c>
      <c r="AF654" s="9" t="s">
        <v>31</v>
      </c>
      <c r="AG654" s="9" t="s">
        <v>96</v>
      </c>
      <c r="AH654" s="9" t="s">
        <v>96</v>
      </c>
      <c r="AI654" s="9" t="s">
        <v>192</v>
      </c>
      <c r="AJ654" s="9" t="s">
        <v>141</v>
      </c>
      <c r="AK654" s="12">
        <v>9.8229367383624283E-2</v>
      </c>
      <c r="AL654" s="12">
        <v>4.8899999999999999E-2</v>
      </c>
      <c r="AM654" s="12">
        <v>0</v>
      </c>
      <c r="AN654" s="12">
        <v>0</v>
      </c>
      <c r="AO654" s="12">
        <v>2.6304224366735698E-2</v>
      </c>
      <c r="AP654" s="12">
        <v>7.4999999999999997E-2</v>
      </c>
      <c r="AQ654" s="12">
        <v>0</v>
      </c>
      <c r="AR654" s="12">
        <v>0</v>
      </c>
      <c r="AS654" s="12">
        <v>0</v>
      </c>
      <c r="AT654" s="12">
        <v>7.4999999999999997E-3</v>
      </c>
      <c r="AU654" s="11">
        <v>245.57341845906072</v>
      </c>
      <c r="AV654" s="11">
        <v>122.25</v>
      </c>
      <c r="AW654" s="11">
        <v>0</v>
      </c>
      <c r="AX654" s="11">
        <v>0</v>
      </c>
      <c r="AY654" s="11">
        <v>65.760560916839239</v>
      </c>
      <c r="AZ654" s="11">
        <v>187.5</v>
      </c>
      <c r="BA654" s="11">
        <v>0</v>
      </c>
      <c r="BB654" s="11">
        <v>0</v>
      </c>
      <c r="BC654" s="11">
        <v>0</v>
      </c>
      <c r="BD654" s="11">
        <v>18.75</v>
      </c>
    </row>
    <row r="655" spans="1:56" x14ac:dyDescent="0.25">
      <c r="A655" s="9" t="s">
        <v>2</v>
      </c>
      <c r="B655" s="9" t="s">
        <v>40</v>
      </c>
      <c r="C655" s="9" t="s">
        <v>40</v>
      </c>
      <c r="D655" s="9" t="str">
        <f>IF(C655="United States",#REF!, "")</f>
        <v/>
      </c>
      <c r="E655" s="9" t="s">
        <v>98</v>
      </c>
      <c r="F655" s="9" t="s">
        <v>1074</v>
      </c>
      <c r="G655" s="9" t="s">
        <v>139</v>
      </c>
      <c r="H655" s="10" t="s">
        <v>4</v>
      </c>
      <c r="I655" s="10" t="s">
        <v>1807</v>
      </c>
      <c r="J655" s="11">
        <v>11282.41</v>
      </c>
      <c r="K655" s="11">
        <v>11282.41</v>
      </c>
      <c r="L655" s="11">
        <v>0</v>
      </c>
      <c r="M655" s="11">
        <v>0</v>
      </c>
      <c r="N655" s="11">
        <v>0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11">
        <v>0</v>
      </c>
      <c r="U655" s="11">
        <v>225.39513607467177</v>
      </c>
      <c r="V655" s="11">
        <v>0</v>
      </c>
      <c r="W655" s="11">
        <v>0</v>
      </c>
      <c r="X655" s="11">
        <v>0</v>
      </c>
      <c r="Y655" s="11">
        <v>252.97904792532825</v>
      </c>
      <c r="Z655" s="11">
        <v>92.64997754935996</v>
      </c>
      <c r="AA655" s="9" t="s">
        <v>31</v>
      </c>
      <c r="AB655" s="9" t="s">
        <v>96</v>
      </c>
      <c r="AC655" s="9" t="s">
        <v>96</v>
      </c>
      <c r="AD655" s="9" t="s">
        <v>192</v>
      </c>
      <c r="AE655" s="9" t="s">
        <v>232</v>
      </c>
      <c r="AF655" s="9" t="s">
        <v>31</v>
      </c>
      <c r="AG655" s="9" t="s">
        <v>96</v>
      </c>
      <c r="AH655" s="9" t="s">
        <v>96</v>
      </c>
      <c r="AI655" s="9" t="s">
        <v>192</v>
      </c>
      <c r="AJ655" s="9" t="s">
        <v>141</v>
      </c>
      <c r="AK655" s="12">
        <v>4.9114683691812142E-2</v>
      </c>
      <c r="AL655" s="12">
        <v>0</v>
      </c>
      <c r="AM655" s="12">
        <v>0</v>
      </c>
      <c r="AN655" s="12">
        <v>0</v>
      </c>
      <c r="AO655" s="12">
        <v>1.8764797000473881E-2</v>
      </c>
      <c r="AP655" s="12">
        <v>7.4999999999999997E-2</v>
      </c>
      <c r="AQ655" s="12">
        <v>0</v>
      </c>
      <c r="AR655" s="12">
        <v>0</v>
      </c>
      <c r="AS655" s="12">
        <v>0</v>
      </c>
      <c r="AT655" s="12">
        <v>7.4999999999999997E-3</v>
      </c>
      <c r="AU655" s="11">
        <v>554.13199843133816</v>
      </c>
      <c r="AV655" s="11">
        <v>0</v>
      </c>
      <c r="AW655" s="11">
        <v>0</v>
      </c>
      <c r="AX655" s="11">
        <v>0</v>
      </c>
      <c r="AY655" s="11">
        <v>211.71213332611651</v>
      </c>
      <c r="AZ655" s="11">
        <v>846.18074999999999</v>
      </c>
      <c r="BA655" s="11">
        <v>0</v>
      </c>
      <c r="BB655" s="11">
        <v>0</v>
      </c>
      <c r="BC655" s="11">
        <v>0</v>
      </c>
      <c r="BD655" s="11">
        <v>84.61807499999999</v>
      </c>
    </row>
    <row r="656" spans="1:56" x14ac:dyDescent="0.25">
      <c r="A656" s="9" t="s">
        <v>2</v>
      </c>
      <c r="B656" s="9" t="s">
        <v>40</v>
      </c>
      <c r="C656" s="9" t="s">
        <v>40</v>
      </c>
      <c r="D656" s="9" t="str">
        <f>IF(C656="United States",#REF!, "")</f>
        <v/>
      </c>
      <c r="E656" s="9" t="s">
        <v>98</v>
      </c>
      <c r="F656" s="9" t="s">
        <v>1356</v>
      </c>
      <c r="G656" s="9" t="s">
        <v>139</v>
      </c>
      <c r="H656" s="10" t="s">
        <v>4</v>
      </c>
      <c r="I656" s="10" t="s">
        <v>1783</v>
      </c>
      <c r="J656" s="11">
        <v>16292.95</v>
      </c>
      <c r="K656" s="11">
        <v>16292.95</v>
      </c>
      <c r="L656" s="11">
        <v>0</v>
      </c>
      <c r="M656" s="11">
        <v>0</v>
      </c>
      <c r="N656" s="11">
        <v>0</v>
      </c>
      <c r="O656" s="11">
        <v>0</v>
      </c>
      <c r="P656" s="11">
        <v>0</v>
      </c>
      <c r="Q656" s="11">
        <v>0</v>
      </c>
      <c r="R656" s="11">
        <v>0</v>
      </c>
      <c r="S656" s="11">
        <v>0</v>
      </c>
      <c r="T656" s="11">
        <v>0</v>
      </c>
      <c r="U656" s="11">
        <v>325.49354989827737</v>
      </c>
      <c r="V656" s="11">
        <v>0</v>
      </c>
      <c r="W656" s="11">
        <v>0</v>
      </c>
      <c r="X656" s="11">
        <v>0</v>
      </c>
      <c r="Y656" s="11">
        <v>365.32753010172263</v>
      </c>
      <c r="Z656" s="11">
        <v>133.79601093320002</v>
      </c>
      <c r="AA656" s="9" t="s">
        <v>31</v>
      </c>
      <c r="AB656" s="9" t="s">
        <v>96</v>
      </c>
      <c r="AC656" s="9" t="s">
        <v>96</v>
      </c>
      <c r="AD656" s="9" t="s">
        <v>192</v>
      </c>
      <c r="AE656" s="9" t="s">
        <v>232</v>
      </c>
      <c r="AF656" s="9" t="s">
        <v>31</v>
      </c>
      <c r="AG656" s="9" t="s">
        <v>96</v>
      </c>
      <c r="AH656" s="9" t="s">
        <v>96</v>
      </c>
      <c r="AI656" s="9" t="s">
        <v>192</v>
      </c>
      <c r="AJ656" s="9" t="s">
        <v>141</v>
      </c>
      <c r="AK656" s="12">
        <v>4.9114683691812142E-2</v>
      </c>
      <c r="AL656" s="12">
        <v>0</v>
      </c>
      <c r="AM656" s="12">
        <v>0</v>
      </c>
      <c r="AN656" s="12">
        <v>0</v>
      </c>
      <c r="AO656" s="12">
        <v>1.8764797000473881E-2</v>
      </c>
      <c r="AP656" s="12">
        <v>7.4999999999999997E-2</v>
      </c>
      <c r="AQ656" s="12">
        <v>0</v>
      </c>
      <c r="AR656" s="12">
        <v>0</v>
      </c>
      <c r="AS656" s="12">
        <v>0</v>
      </c>
      <c r="AT656" s="12">
        <v>7.4999999999999997E-3</v>
      </c>
      <c r="AU656" s="11">
        <v>800.22308565651065</v>
      </c>
      <c r="AV656" s="11">
        <v>0</v>
      </c>
      <c r="AW656" s="11">
        <v>0</v>
      </c>
      <c r="AX656" s="11">
        <v>0</v>
      </c>
      <c r="AY656" s="11">
        <v>305.73389928887093</v>
      </c>
      <c r="AZ656" s="11">
        <v>1221.9712500000001</v>
      </c>
      <c r="BA656" s="11">
        <v>0</v>
      </c>
      <c r="BB656" s="11">
        <v>0</v>
      </c>
      <c r="BC656" s="11">
        <v>0</v>
      </c>
      <c r="BD656" s="11">
        <v>122.197125</v>
      </c>
    </row>
    <row r="657" spans="1:56" x14ac:dyDescent="0.25">
      <c r="A657" s="9" t="s">
        <v>9</v>
      </c>
      <c r="B657" s="9" t="s">
        <v>28</v>
      </c>
      <c r="C657" s="9" t="s">
        <v>1885</v>
      </c>
      <c r="D657" s="9" t="str">
        <f>IF(C657="United States",#REF!, "")</f>
        <v/>
      </c>
      <c r="E657" s="9" t="s">
        <v>98</v>
      </c>
      <c r="F657" s="9" t="s">
        <v>1488</v>
      </c>
      <c r="G657" s="9" t="s">
        <v>153</v>
      </c>
      <c r="H657" s="10" t="s">
        <v>4</v>
      </c>
      <c r="I657" s="10" t="s">
        <v>1783</v>
      </c>
      <c r="J657" s="11">
        <v>2500</v>
      </c>
      <c r="K657" s="11">
        <v>2500</v>
      </c>
      <c r="L657" s="11">
        <v>0</v>
      </c>
      <c r="M657" s="11">
        <v>0</v>
      </c>
      <c r="N657" s="11">
        <v>0</v>
      </c>
      <c r="O657" s="11">
        <v>0</v>
      </c>
      <c r="P657" s="11">
        <v>0</v>
      </c>
      <c r="Q657" s="11">
        <v>0</v>
      </c>
      <c r="R657" s="11">
        <v>0</v>
      </c>
      <c r="S657" s="11">
        <v>0</v>
      </c>
      <c r="T657" s="11">
        <v>0</v>
      </c>
      <c r="U657" s="11">
        <v>67.016644311362157</v>
      </c>
      <c r="V657" s="11">
        <v>0</v>
      </c>
      <c r="W657" s="11">
        <v>0</v>
      </c>
      <c r="X657" s="11">
        <v>0</v>
      </c>
      <c r="Y657" s="11">
        <v>77.076930869827294</v>
      </c>
      <c r="Z657" s="11">
        <v>32.346424818810561</v>
      </c>
      <c r="AA657" s="9" t="s">
        <v>31</v>
      </c>
      <c r="AB657" s="9" t="s">
        <v>96</v>
      </c>
      <c r="AC657" s="9" t="s">
        <v>96</v>
      </c>
      <c r="AD657" s="9" t="s">
        <v>192</v>
      </c>
      <c r="AE657" s="9" t="s">
        <v>15</v>
      </c>
      <c r="AF657" s="9" t="s">
        <v>31</v>
      </c>
      <c r="AG657" s="9" t="s">
        <v>96</v>
      </c>
      <c r="AH657" s="9" t="s">
        <v>96</v>
      </c>
      <c r="AI657" s="9" t="s">
        <v>192</v>
      </c>
      <c r="AJ657" s="9" t="s">
        <v>141</v>
      </c>
      <c r="AK657" s="12">
        <v>9.8229367383624283E-2</v>
      </c>
      <c r="AL657" s="12">
        <v>0</v>
      </c>
      <c r="AM657" s="12">
        <v>0</v>
      </c>
      <c r="AN657" s="12">
        <v>0</v>
      </c>
      <c r="AO657" s="12">
        <v>1.8764797000473881E-2</v>
      </c>
      <c r="AP657" s="12">
        <v>7.4999999999999997E-2</v>
      </c>
      <c r="AQ657" s="12">
        <v>0</v>
      </c>
      <c r="AR657" s="12">
        <v>0</v>
      </c>
      <c r="AS657" s="12">
        <v>0</v>
      </c>
      <c r="AT657" s="12">
        <v>7.4999999999999997E-3</v>
      </c>
      <c r="AU657" s="11">
        <v>245.57341845906072</v>
      </c>
      <c r="AV657" s="11">
        <v>0</v>
      </c>
      <c r="AW657" s="11">
        <v>0</v>
      </c>
      <c r="AX657" s="11">
        <v>0</v>
      </c>
      <c r="AY657" s="11">
        <v>46.911992501184706</v>
      </c>
      <c r="AZ657" s="11">
        <v>187.5</v>
      </c>
      <c r="BA657" s="11">
        <v>0</v>
      </c>
      <c r="BB657" s="11">
        <v>0</v>
      </c>
      <c r="BC657" s="11">
        <v>0</v>
      </c>
      <c r="BD657" s="11">
        <v>18.75</v>
      </c>
    </row>
    <row r="658" spans="1:56" x14ac:dyDescent="0.25">
      <c r="A658" s="9" t="s">
        <v>9</v>
      </c>
      <c r="B658" s="9" t="s">
        <v>28</v>
      </c>
      <c r="C658" s="9" t="s">
        <v>1885</v>
      </c>
      <c r="D658" s="9" t="str">
        <f>IF(C658="United States",#REF!, "")</f>
        <v/>
      </c>
      <c r="E658" s="9" t="s">
        <v>98</v>
      </c>
      <c r="F658" s="9" t="s">
        <v>906</v>
      </c>
      <c r="G658" s="9" t="s">
        <v>153</v>
      </c>
      <c r="H658" s="10" t="s">
        <v>4</v>
      </c>
      <c r="I658" s="10" t="s">
        <v>1807</v>
      </c>
      <c r="J658" s="11">
        <v>2500</v>
      </c>
      <c r="K658" s="11">
        <v>2500</v>
      </c>
      <c r="L658" s="11">
        <v>0</v>
      </c>
      <c r="M658" s="11">
        <v>0</v>
      </c>
      <c r="N658" s="11">
        <v>0</v>
      </c>
      <c r="O658" s="11">
        <v>0</v>
      </c>
      <c r="P658" s="11">
        <v>0</v>
      </c>
      <c r="Q658" s="11">
        <v>0</v>
      </c>
      <c r="R658" s="11">
        <v>0</v>
      </c>
      <c r="S658" s="11">
        <v>0</v>
      </c>
      <c r="T658" s="11">
        <v>0</v>
      </c>
      <c r="U658" s="11">
        <v>67.016644311362157</v>
      </c>
      <c r="V658" s="11">
        <v>0</v>
      </c>
      <c r="W658" s="11">
        <v>0</v>
      </c>
      <c r="X658" s="11">
        <v>0</v>
      </c>
      <c r="Y658" s="11">
        <v>77.076930869827294</v>
      </c>
      <c r="Z658" s="11">
        <v>32.346424818810561</v>
      </c>
      <c r="AA658" s="9" t="s">
        <v>31</v>
      </c>
      <c r="AB658" s="9" t="s">
        <v>96</v>
      </c>
      <c r="AC658" s="9" t="s">
        <v>96</v>
      </c>
      <c r="AD658" s="9" t="s">
        <v>192</v>
      </c>
      <c r="AE658" s="9" t="s">
        <v>15</v>
      </c>
      <c r="AF658" s="9" t="s">
        <v>31</v>
      </c>
      <c r="AG658" s="9" t="s">
        <v>96</v>
      </c>
      <c r="AH658" s="9" t="s">
        <v>96</v>
      </c>
      <c r="AI658" s="9" t="s">
        <v>192</v>
      </c>
      <c r="AJ658" s="9" t="s">
        <v>141</v>
      </c>
      <c r="AK658" s="12">
        <v>9.8229367383624283E-2</v>
      </c>
      <c r="AL658" s="12">
        <v>0</v>
      </c>
      <c r="AM658" s="12">
        <v>0</v>
      </c>
      <c r="AN658" s="12">
        <v>0</v>
      </c>
      <c r="AO658" s="12">
        <v>1.8764797000473881E-2</v>
      </c>
      <c r="AP658" s="12">
        <v>7.4999999999999997E-2</v>
      </c>
      <c r="AQ658" s="12">
        <v>0</v>
      </c>
      <c r="AR658" s="12">
        <v>0</v>
      </c>
      <c r="AS658" s="12">
        <v>0</v>
      </c>
      <c r="AT658" s="12">
        <v>7.4999999999999997E-3</v>
      </c>
      <c r="AU658" s="11">
        <v>245.57341845906072</v>
      </c>
      <c r="AV658" s="11">
        <v>0</v>
      </c>
      <c r="AW658" s="11">
        <v>0</v>
      </c>
      <c r="AX658" s="11">
        <v>0</v>
      </c>
      <c r="AY658" s="11">
        <v>46.911992501184706</v>
      </c>
      <c r="AZ658" s="11">
        <v>187.5</v>
      </c>
      <c r="BA658" s="11">
        <v>0</v>
      </c>
      <c r="BB658" s="11">
        <v>0</v>
      </c>
      <c r="BC658" s="11">
        <v>0</v>
      </c>
      <c r="BD658" s="11">
        <v>18.75</v>
      </c>
    </row>
    <row r="659" spans="1:56" x14ac:dyDescent="0.25">
      <c r="A659" s="9" t="s">
        <v>9</v>
      </c>
      <c r="B659" s="9" t="s">
        <v>28</v>
      </c>
      <c r="C659" s="9" t="s">
        <v>1885</v>
      </c>
      <c r="D659" s="9" t="str">
        <f>IF(C659="United States",#REF!, "")</f>
        <v/>
      </c>
      <c r="E659" s="9" t="s">
        <v>98</v>
      </c>
      <c r="F659" s="9" t="s">
        <v>1490</v>
      </c>
      <c r="G659" s="9" t="s">
        <v>153</v>
      </c>
      <c r="H659" s="10" t="s">
        <v>4</v>
      </c>
      <c r="I659" s="10" t="s">
        <v>1807</v>
      </c>
      <c r="J659" s="11">
        <v>2500</v>
      </c>
      <c r="K659" s="11">
        <v>2500</v>
      </c>
      <c r="L659" s="11">
        <v>0</v>
      </c>
      <c r="M659" s="11">
        <v>0</v>
      </c>
      <c r="N659" s="11">
        <v>0</v>
      </c>
      <c r="O659" s="11">
        <v>0</v>
      </c>
      <c r="P659" s="11">
        <v>0</v>
      </c>
      <c r="Q659" s="11">
        <v>0</v>
      </c>
      <c r="R659" s="11">
        <v>0</v>
      </c>
      <c r="S659" s="11">
        <v>0</v>
      </c>
      <c r="T659" s="11">
        <v>0</v>
      </c>
      <c r="U659" s="11">
        <v>67.016644311362157</v>
      </c>
      <c r="V659" s="11">
        <v>0</v>
      </c>
      <c r="W659" s="11">
        <v>0</v>
      </c>
      <c r="X659" s="11">
        <v>0</v>
      </c>
      <c r="Y659" s="11">
        <v>77.076930869827294</v>
      </c>
      <c r="Z659" s="11">
        <v>32.346424818810561</v>
      </c>
      <c r="AA659" s="9" t="s">
        <v>31</v>
      </c>
      <c r="AB659" s="9" t="s">
        <v>96</v>
      </c>
      <c r="AC659" s="9" t="s">
        <v>96</v>
      </c>
      <c r="AD659" s="9" t="s">
        <v>192</v>
      </c>
      <c r="AE659" s="9" t="s">
        <v>15</v>
      </c>
      <c r="AF659" s="9" t="s">
        <v>31</v>
      </c>
      <c r="AG659" s="9" t="s">
        <v>96</v>
      </c>
      <c r="AH659" s="9" t="s">
        <v>96</v>
      </c>
      <c r="AI659" s="9" t="s">
        <v>192</v>
      </c>
      <c r="AJ659" s="9" t="s">
        <v>141</v>
      </c>
      <c r="AK659" s="12">
        <v>9.8229367383624283E-2</v>
      </c>
      <c r="AL659" s="12">
        <v>0</v>
      </c>
      <c r="AM659" s="12">
        <v>0</v>
      </c>
      <c r="AN659" s="12">
        <v>0</v>
      </c>
      <c r="AO659" s="12">
        <v>1.8764797000473881E-2</v>
      </c>
      <c r="AP659" s="12">
        <v>7.4999999999999997E-2</v>
      </c>
      <c r="AQ659" s="12">
        <v>0</v>
      </c>
      <c r="AR659" s="12">
        <v>0</v>
      </c>
      <c r="AS659" s="12">
        <v>0</v>
      </c>
      <c r="AT659" s="12">
        <v>7.4999999999999997E-3</v>
      </c>
      <c r="AU659" s="11">
        <v>245.57341845906072</v>
      </c>
      <c r="AV659" s="11">
        <v>0</v>
      </c>
      <c r="AW659" s="11">
        <v>0</v>
      </c>
      <c r="AX659" s="11">
        <v>0</v>
      </c>
      <c r="AY659" s="11">
        <v>46.911992501184706</v>
      </c>
      <c r="AZ659" s="11">
        <v>187.5</v>
      </c>
      <c r="BA659" s="11">
        <v>0</v>
      </c>
      <c r="BB659" s="11">
        <v>0</v>
      </c>
      <c r="BC659" s="11">
        <v>0</v>
      </c>
      <c r="BD659" s="11">
        <v>18.75</v>
      </c>
    </row>
    <row r="660" spans="1:56" x14ac:dyDescent="0.25">
      <c r="A660" s="9" t="s">
        <v>9</v>
      </c>
      <c r="B660" s="9" t="s">
        <v>28</v>
      </c>
      <c r="C660" s="9" t="s">
        <v>1885</v>
      </c>
      <c r="D660" s="9" t="str">
        <f>IF(C660="United States",#REF!, "")</f>
        <v/>
      </c>
      <c r="E660" s="9" t="s">
        <v>98</v>
      </c>
      <c r="F660" s="9" t="s">
        <v>936</v>
      </c>
      <c r="G660" s="9" t="s">
        <v>153</v>
      </c>
      <c r="H660" s="10" t="s">
        <v>4</v>
      </c>
      <c r="I660" s="10" t="s">
        <v>1783</v>
      </c>
      <c r="J660" s="11">
        <v>15580.4</v>
      </c>
      <c r="K660" s="11">
        <v>15580.4</v>
      </c>
      <c r="L660" s="11">
        <v>0</v>
      </c>
      <c r="M660" s="11">
        <v>0</v>
      </c>
      <c r="N660" s="11">
        <v>0</v>
      </c>
      <c r="O660" s="11">
        <v>0</v>
      </c>
      <c r="P660" s="11">
        <v>0</v>
      </c>
      <c r="Q660" s="11">
        <v>0</v>
      </c>
      <c r="R660" s="11">
        <v>0</v>
      </c>
      <c r="S660" s="11">
        <v>0</v>
      </c>
      <c r="T660" s="11">
        <v>0</v>
      </c>
      <c r="U660" s="11">
        <v>749.61292014482808</v>
      </c>
      <c r="V660" s="11">
        <v>0</v>
      </c>
      <c r="W660" s="11">
        <v>0</v>
      </c>
      <c r="X660" s="11">
        <v>0</v>
      </c>
      <c r="Y660" s="11">
        <v>862.1419920205775</v>
      </c>
      <c r="Z660" s="11">
        <v>361.81008783459492</v>
      </c>
      <c r="AA660" s="9" t="s">
        <v>31</v>
      </c>
      <c r="AB660" s="9" t="s">
        <v>96</v>
      </c>
      <c r="AC660" s="9" t="s">
        <v>96</v>
      </c>
      <c r="AD660" s="9" t="s">
        <v>192</v>
      </c>
      <c r="AE660" s="9" t="s">
        <v>15</v>
      </c>
      <c r="AF660" s="9" t="s">
        <v>31</v>
      </c>
      <c r="AG660" s="9" t="s">
        <v>96</v>
      </c>
      <c r="AH660" s="9" t="s">
        <v>96</v>
      </c>
      <c r="AI660" s="9" t="s">
        <v>192</v>
      </c>
      <c r="AJ660" s="9" t="s">
        <v>141</v>
      </c>
      <c r="AK660" s="12">
        <v>9.8229367383624283E-2</v>
      </c>
      <c r="AL660" s="12">
        <v>0</v>
      </c>
      <c r="AM660" s="12">
        <v>0</v>
      </c>
      <c r="AN660" s="12">
        <v>0</v>
      </c>
      <c r="AO660" s="12">
        <v>1.8764797000473881E-2</v>
      </c>
      <c r="AP660" s="12">
        <v>7.4999999999999997E-2</v>
      </c>
      <c r="AQ660" s="12">
        <v>0</v>
      </c>
      <c r="AR660" s="12">
        <v>0</v>
      </c>
      <c r="AS660" s="12">
        <v>0</v>
      </c>
      <c r="AT660" s="12">
        <v>7.4999999999999997E-3</v>
      </c>
      <c r="AU660" s="11">
        <v>1530.4528355838197</v>
      </c>
      <c r="AV660" s="11">
        <v>0</v>
      </c>
      <c r="AW660" s="11">
        <v>0</v>
      </c>
      <c r="AX660" s="11">
        <v>0</v>
      </c>
      <c r="AY660" s="11">
        <v>292.36304318618323</v>
      </c>
      <c r="AZ660" s="11">
        <v>1168.53</v>
      </c>
      <c r="BA660" s="11">
        <v>0</v>
      </c>
      <c r="BB660" s="11">
        <v>0</v>
      </c>
      <c r="BC660" s="11">
        <v>0</v>
      </c>
      <c r="BD660" s="11">
        <v>116.85299999999999</v>
      </c>
    </row>
    <row r="661" spans="1:56" x14ac:dyDescent="0.25">
      <c r="A661" s="9" t="s">
        <v>9</v>
      </c>
      <c r="B661" s="9" t="s">
        <v>28</v>
      </c>
      <c r="C661" s="9" t="s">
        <v>1885</v>
      </c>
      <c r="D661" s="9" t="str">
        <f>IF(C661="United States",#REF!, "")</f>
        <v/>
      </c>
      <c r="E661" s="9" t="s">
        <v>98</v>
      </c>
      <c r="F661" s="9" t="s">
        <v>1358</v>
      </c>
      <c r="G661" s="9" t="s">
        <v>153</v>
      </c>
      <c r="H661" s="10" t="s">
        <v>4</v>
      </c>
      <c r="I661" s="10" t="s">
        <v>1783</v>
      </c>
      <c r="J661" s="11">
        <v>18338.82</v>
      </c>
      <c r="K661" s="11">
        <v>18338.82</v>
      </c>
      <c r="L661" s="11">
        <v>0</v>
      </c>
      <c r="M661" s="11">
        <v>0</v>
      </c>
      <c r="N661" s="11">
        <v>0</v>
      </c>
      <c r="O661" s="11">
        <v>0</v>
      </c>
      <c r="P661" s="11">
        <v>0</v>
      </c>
      <c r="Q661" s="11">
        <v>0</v>
      </c>
      <c r="R661" s="11">
        <v>0</v>
      </c>
      <c r="S661" s="11">
        <v>0</v>
      </c>
      <c r="T661" s="11">
        <v>0</v>
      </c>
      <c r="U661" s="11">
        <v>846.39013536827485</v>
      </c>
      <c r="V661" s="11">
        <v>0</v>
      </c>
      <c r="W661" s="11">
        <v>0</v>
      </c>
      <c r="X661" s="11">
        <v>0</v>
      </c>
      <c r="Y661" s="11">
        <v>973.44703876233655</v>
      </c>
      <c r="Z661" s="11">
        <v>408.52082586938923</v>
      </c>
      <c r="AA661" s="9" t="s">
        <v>31</v>
      </c>
      <c r="AB661" s="9" t="s">
        <v>96</v>
      </c>
      <c r="AC661" s="9" t="s">
        <v>96</v>
      </c>
      <c r="AD661" s="9" t="s">
        <v>192</v>
      </c>
      <c r="AE661" s="9" t="s">
        <v>15</v>
      </c>
      <c r="AF661" s="9" t="s">
        <v>31</v>
      </c>
      <c r="AG661" s="9" t="s">
        <v>96</v>
      </c>
      <c r="AH661" s="9" t="s">
        <v>96</v>
      </c>
      <c r="AI661" s="9" t="s">
        <v>192</v>
      </c>
      <c r="AJ661" s="9" t="s">
        <v>141</v>
      </c>
      <c r="AK661" s="12">
        <v>9.8229367383624283E-2</v>
      </c>
      <c r="AL661" s="12">
        <v>0</v>
      </c>
      <c r="AM661" s="12">
        <v>0</v>
      </c>
      <c r="AN661" s="12">
        <v>0</v>
      </c>
      <c r="AO661" s="12">
        <v>1.8764797000473881E-2</v>
      </c>
      <c r="AP661" s="12">
        <v>7.4999999999999997E-2</v>
      </c>
      <c r="AQ661" s="12">
        <v>0</v>
      </c>
      <c r="AR661" s="12">
        <v>0</v>
      </c>
      <c r="AS661" s="12">
        <v>0</v>
      </c>
      <c r="AT661" s="12">
        <v>7.4999999999999997E-3</v>
      </c>
      <c r="AU661" s="11">
        <v>1801.4106871621566</v>
      </c>
      <c r="AV661" s="11">
        <v>0</v>
      </c>
      <c r="AW661" s="11">
        <v>0</v>
      </c>
      <c r="AX661" s="11">
        <v>0</v>
      </c>
      <c r="AY661" s="11">
        <v>344.12423452823043</v>
      </c>
      <c r="AZ661" s="11">
        <v>1375.4114999999999</v>
      </c>
      <c r="BA661" s="11">
        <v>0</v>
      </c>
      <c r="BB661" s="11">
        <v>0</v>
      </c>
      <c r="BC661" s="11">
        <v>0</v>
      </c>
      <c r="BD661" s="11">
        <v>137.54114999999999</v>
      </c>
    </row>
    <row r="662" spans="1:56" x14ac:dyDescent="0.25">
      <c r="A662" s="9" t="s">
        <v>9</v>
      </c>
      <c r="B662" s="9" t="s">
        <v>28</v>
      </c>
      <c r="C662" s="9" t="s">
        <v>1886</v>
      </c>
      <c r="D662" s="9" t="str">
        <f>IF(C662="United States",#REF!, "")</f>
        <v/>
      </c>
      <c r="E662" s="9" t="s">
        <v>98</v>
      </c>
      <c r="F662" s="9" t="s">
        <v>380</v>
      </c>
      <c r="G662" s="9" t="s">
        <v>153</v>
      </c>
      <c r="H662" s="10" t="s">
        <v>4</v>
      </c>
      <c r="I662" s="10" t="s">
        <v>1783</v>
      </c>
      <c r="J662" s="11">
        <v>2939.56</v>
      </c>
      <c r="K662" s="11">
        <v>2813.98</v>
      </c>
      <c r="L662" s="11">
        <v>0</v>
      </c>
      <c r="M662" s="11">
        <v>0</v>
      </c>
      <c r="N662" s="11">
        <v>0</v>
      </c>
      <c r="O662" s="11">
        <v>0</v>
      </c>
      <c r="P662" s="11">
        <v>0</v>
      </c>
      <c r="Q662" s="11">
        <v>0</v>
      </c>
      <c r="R662" s="11">
        <v>0</v>
      </c>
      <c r="S662" s="11">
        <v>0</v>
      </c>
      <c r="T662" s="11">
        <v>0</v>
      </c>
      <c r="U662" s="11">
        <v>84.781904386917745</v>
      </c>
      <c r="V662" s="11">
        <v>0</v>
      </c>
      <c r="W662" s="11">
        <v>0</v>
      </c>
      <c r="X662" s="11">
        <v>0</v>
      </c>
      <c r="Y662" s="11">
        <v>97.50904496325029</v>
      </c>
      <c r="Z662" s="11">
        <v>40.921050649831955</v>
      </c>
      <c r="AA662" s="9" t="s">
        <v>31</v>
      </c>
      <c r="AB662" s="9" t="s">
        <v>96</v>
      </c>
      <c r="AC662" s="9" t="s">
        <v>96</v>
      </c>
      <c r="AD662" s="9" t="s">
        <v>192</v>
      </c>
      <c r="AE662" s="9" t="s">
        <v>15</v>
      </c>
      <c r="AF662" s="9" t="s">
        <v>31</v>
      </c>
      <c r="AG662" s="9" t="s">
        <v>96</v>
      </c>
      <c r="AH662" s="9" t="s">
        <v>96</v>
      </c>
      <c r="AI662" s="9" t="s">
        <v>192</v>
      </c>
      <c r="AJ662" s="9" t="s">
        <v>141</v>
      </c>
      <c r="AK662" s="12">
        <v>9.8229367383624283E-2</v>
      </c>
      <c r="AL662" s="12">
        <v>0</v>
      </c>
      <c r="AM662" s="12">
        <v>0</v>
      </c>
      <c r="AN662" s="12">
        <v>0</v>
      </c>
      <c r="AO662" s="12">
        <v>1.8764797000473881E-2</v>
      </c>
      <c r="AP662" s="12">
        <v>7.4999999999999997E-2</v>
      </c>
      <c r="AQ662" s="12">
        <v>0</v>
      </c>
      <c r="AR662" s="12">
        <v>0</v>
      </c>
      <c r="AS662" s="12">
        <v>0</v>
      </c>
      <c r="AT662" s="12">
        <v>7.4999999999999997E-3</v>
      </c>
      <c r="AU662" s="11">
        <v>288.75111918620661</v>
      </c>
      <c r="AV662" s="11">
        <v>0</v>
      </c>
      <c r="AW662" s="11">
        <v>0</v>
      </c>
      <c r="AX662" s="11">
        <v>0</v>
      </c>
      <c r="AY662" s="11">
        <v>55.160246670713001</v>
      </c>
      <c r="AZ662" s="11">
        <v>220.46699999999998</v>
      </c>
      <c r="BA662" s="11">
        <v>0</v>
      </c>
      <c r="BB662" s="11">
        <v>0</v>
      </c>
      <c r="BC662" s="11">
        <v>0</v>
      </c>
      <c r="BD662" s="11">
        <v>22.046699999999998</v>
      </c>
    </row>
    <row r="663" spans="1:56" x14ac:dyDescent="0.25">
      <c r="A663" s="9" t="s">
        <v>9</v>
      </c>
      <c r="B663" s="9" t="s">
        <v>28</v>
      </c>
      <c r="C663" s="9" t="s">
        <v>1886</v>
      </c>
      <c r="D663" s="9" t="str">
        <f>IF(C663="United States",#REF!, "")</f>
        <v/>
      </c>
      <c r="E663" s="9" t="s">
        <v>98</v>
      </c>
      <c r="F663" s="9" t="s">
        <v>910</v>
      </c>
      <c r="G663" s="9" t="s">
        <v>153</v>
      </c>
      <c r="H663" s="10" t="s">
        <v>4</v>
      </c>
      <c r="I663" s="10" t="s">
        <v>1807</v>
      </c>
      <c r="J663" s="11">
        <v>2500</v>
      </c>
      <c r="K663" s="11">
        <v>2500</v>
      </c>
      <c r="L663" s="11">
        <v>0</v>
      </c>
      <c r="M663" s="11">
        <v>0</v>
      </c>
      <c r="N663" s="11">
        <v>0</v>
      </c>
      <c r="O663" s="11">
        <v>0</v>
      </c>
      <c r="P663" s="11">
        <v>0</v>
      </c>
      <c r="Q663" s="11">
        <v>0</v>
      </c>
      <c r="R663" s="11">
        <v>0</v>
      </c>
      <c r="S663" s="11">
        <v>0</v>
      </c>
      <c r="T663" s="11">
        <v>0</v>
      </c>
      <c r="U663" s="11">
        <v>67.016644311362157</v>
      </c>
      <c r="V663" s="11">
        <v>0</v>
      </c>
      <c r="W663" s="11">
        <v>0</v>
      </c>
      <c r="X663" s="11">
        <v>0</v>
      </c>
      <c r="Y663" s="11">
        <v>77.076930869827294</v>
      </c>
      <c r="Z663" s="11">
        <v>32.346424818810561</v>
      </c>
      <c r="AA663" s="9" t="s">
        <v>31</v>
      </c>
      <c r="AB663" s="9" t="s">
        <v>96</v>
      </c>
      <c r="AC663" s="9" t="s">
        <v>96</v>
      </c>
      <c r="AD663" s="9" t="s">
        <v>192</v>
      </c>
      <c r="AE663" s="9" t="s">
        <v>15</v>
      </c>
      <c r="AF663" s="9" t="s">
        <v>31</v>
      </c>
      <c r="AG663" s="9" t="s">
        <v>96</v>
      </c>
      <c r="AH663" s="9" t="s">
        <v>96</v>
      </c>
      <c r="AI663" s="9" t="s">
        <v>192</v>
      </c>
      <c r="AJ663" s="9" t="s">
        <v>141</v>
      </c>
      <c r="AK663" s="12">
        <v>9.8229367383624283E-2</v>
      </c>
      <c r="AL663" s="12">
        <v>0</v>
      </c>
      <c r="AM663" s="12">
        <v>0</v>
      </c>
      <c r="AN663" s="12">
        <v>0</v>
      </c>
      <c r="AO663" s="12">
        <v>1.8764797000473881E-2</v>
      </c>
      <c r="AP663" s="12">
        <v>7.4999999999999997E-2</v>
      </c>
      <c r="AQ663" s="12">
        <v>0</v>
      </c>
      <c r="AR663" s="12">
        <v>0</v>
      </c>
      <c r="AS663" s="12">
        <v>0</v>
      </c>
      <c r="AT663" s="12">
        <v>7.4999999999999997E-3</v>
      </c>
      <c r="AU663" s="11">
        <v>245.57341845906072</v>
      </c>
      <c r="AV663" s="11">
        <v>0</v>
      </c>
      <c r="AW663" s="11">
        <v>0</v>
      </c>
      <c r="AX663" s="11">
        <v>0</v>
      </c>
      <c r="AY663" s="11">
        <v>46.911992501184706</v>
      </c>
      <c r="AZ663" s="11">
        <v>187.5</v>
      </c>
      <c r="BA663" s="11">
        <v>0</v>
      </c>
      <c r="BB663" s="11">
        <v>0</v>
      </c>
      <c r="BC663" s="11">
        <v>0</v>
      </c>
      <c r="BD663" s="11">
        <v>18.75</v>
      </c>
    </row>
    <row r="664" spans="1:56" x14ac:dyDescent="0.25">
      <c r="A664" s="9" t="s">
        <v>2</v>
      </c>
      <c r="B664" s="9" t="s">
        <v>28</v>
      </c>
      <c r="C664" s="9" t="s">
        <v>1886</v>
      </c>
      <c r="D664" s="9" t="str">
        <f>IF(C664="United States",#REF!, "")</f>
        <v/>
      </c>
      <c r="E664" s="9" t="s">
        <v>98</v>
      </c>
      <c r="F664" s="9" t="s">
        <v>1344</v>
      </c>
      <c r="G664" s="9" t="s">
        <v>139</v>
      </c>
      <c r="H664" s="10" t="s">
        <v>4</v>
      </c>
      <c r="I664" s="10" t="s">
        <v>1783</v>
      </c>
      <c r="J664" s="11">
        <v>6949.76</v>
      </c>
      <c r="K664" s="11">
        <v>6949.76</v>
      </c>
      <c r="L664" s="11">
        <v>0</v>
      </c>
      <c r="M664" s="11">
        <v>0</v>
      </c>
      <c r="N664" s="11">
        <v>0</v>
      </c>
      <c r="O664" s="11">
        <v>0</v>
      </c>
      <c r="P664" s="11">
        <v>0</v>
      </c>
      <c r="Q664" s="11">
        <v>0</v>
      </c>
      <c r="R664" s="11">
        <v>0</v>
      </c>
      <c r="S664" s="11">
        <v>0</v>
      </c>
      <c r="T664" s="11">
        <v>0</v>
      </c>
      <c r="U664" s="11">
        <v>138.87793842521702</v>
      </c>
      <c r="V664" s="11">
        <v>3673.3214713469902</v>
      </c>
      <c r="W664" s="11">
        <v>0</v>
      </c>
      <c r="X664" s="11">
        <v>0</v>
      </c>
      <c r="Y664" s="11">
        <v>158.89345422779286</v>
      </c>
      <c r="Z664" s="11">
        <v>243.13554666239997</v>
      </c>
      <c r="AA664" s="9" t="s">
        <v>31</v>
      </c>
      <c r="AB664" s="9" t="s">
        <v>52</v>
      </c>
      <c r="AC664" s="9" t="s">
        <v>96</v>
      </c>
      <c r="AD664" s="9" t="s">
        <v>192</v>
      </c>
      <c r="AE664" s="9" t="s">
        <v>15</v>
      </c>
      <c r="AF664" s="9" t="s">
        <v>31</v>
      </c>
      <c r="AG664" s="9" t="s">
        <v>78</v>
      </c>
      <c r="AH664" s="9" t="s">
        <v>96</v>
      </c>
      <c r="AI664" s="9" t="s">
        <v>192</v>
      </c>
      <c r="AJ664" s="9" t="s">
        <v>141</v>
      </c>
      <c r="AK664" s="12">
        <v>4.9114683691812142E-2</v>
      </c>
      <c r="AL664" s="12">
        <v>0.52900000000000003</v>
      </c>
      <c r="AM664" s="12">
        <v>0</v>
      </c>
      <c r="AN664" s="12">
        <v>0</v>
      </c>
      <c r="AO664" s="12">
        <v>1.8764797000473881E-2</v>
      </c>
      <c r="AP664" s="12">
        <v>7.4999999999999997E-2</v>
      </c>
      <c r="AQ664" s="12">
        <v>0.27500000000000002</v>
      </c>
      <c r="AR664" s="12">
        <v>0</v>
      </c>
      <c r="AS664" s="12">
        <v>0</v>
      </c>
      <c r="AT664" s="12">
        <v>7.4999999999999997E-3</v>
      </c>
      <c r="AU664" s="11">
        <v>341.33526413400836</v>
      </c>
      <c r="AV664" s="11">
        <v>3676.4230400000001</v>
      </c>
      <c r="AW664" s="11">
        <v>0</v>
      </c>
      <c r="AX664" s="11">
        <v>0</v>
      </c>
      <c r="AY664" s="11">
        <v>130.41083560201335</v>
      </c>
      <c r="AZ664" s="11">
        <v>521.23199999999997</v>
      </c>
      <c r="BA664" s="11">
        <v>1911.1840000000002</v>
      </c>
      <c r="BB664" s="11">
        <v>0</v>
      </c>
      <c r="BC664" s="11">
        <v>0</v>
      </c>
      <c r="BD664" s="11">
        <v>52.123199999999997</v>
      </c>
    </row>
    <row r="665" spans="1:56" x14ac:dyDescent="0.25">
      <c r="A665" s="9" t="s">
        <v>9</v>
      </c>
      <c r="B665" s="9" t="s">
        <v>28</v>
      </c>
      <c r="C665" s="9" t="s">
        <v>1829</v>
      </c>
      <c r="D665" s="9" t="str">
        <f>IF(C665="United States",#REF!, "")</f>
        <v/>
      </c>
      <c r="E665" s="9" t="s">
        <v>98</v>
      </c>
      <c r="F665" s="9" t="s">
        <v>382</v>
      </c>
      <c r="G665" s="9" t="s">
        <v>153</v>
      </c>
      <c r="H665" s="10" t="s">
        <v>4</v>
      </c>
      <c r="I665" s="10" t="s">
        <v>1783</v>
      </c>
      <c r="J665" s="11">
        <v>2500</v>
      </c>
      <c r="K665" s="11">
        <v>2500</v>
      </c>
      <c r="L665" s="11">
        <v>0</v>
      </c>
      <c r="M665" s="11">
        <v>0</v>
      </c>
      <c r="N665" s="11">
        <v>0</v>
      </c>
      <c r="O665" s="11">
        <v>0</v>
      </c>
      <c r="P665" s="11">
        <v>0</v>
      </c>
      <c r="Q665" s="11">
        <v>0</v>
      </c>
      <c r="R665" s="11">
        <v>0</v>
      </c>
      <c r="S665" s="11">
        <v>0</v>
      </c>
      <c r="T665" s="11">
        <v>0</v>
      </c>
      <c r="U665" s="11">
        <v>77.574710423870698</v>
      </c>
      <c r="V665" s="11">
        <v>2051.85109071138</v>
      </c>
      <c r="W665" s="11">
        <v>0</v>
      </c>
      <c r="X665" s="11">
        <v>0</v>
      </c>
      <c r="Y665" s="11">
        <v>87.068322448680988</v>
      </c>
      <c r="Z665" s="11">
        <v>60.726376416067978</v>
      </c>
      <c r="AA665" s="9" t="s">
        <v>31</v>
      </c>
      <c r="AB665" s="9" t="s">
        <v>117</v>
      </c>
      <c r="AC665" s="9" t="s">
        <v>96</v>
      </c>
      <c r="AD665" s="9" t="s">
        <v>192</v>
      </c>
      <c r="AE665" s="9" t="s">
        <v>15</v>
      </c>
      <c r="AF665" s="9" t="s">
        <v>31</v>
      </c>
      <c r="AG665" s="9" t="s">
        <v>78</v>
      </c>
      <c r="AH665" s="9" t="s">
        <v>87</v>
      </c>
      <c r="AI665" s="9" t="s">
        <v>192</v>
      </c>
      <c r="AJ665" s="9" t="s">
        <v>141</v>
      </c>
      <c r="AK665" s="12">
        <v>9.8229367383624283E-2</v>
      </c>
      <c r="AL665" s="12">
        <v>0.52900000000000003</v>
      </c>
      <c r="AM665" s="12">
        <v>0</v>
      </c>
      <c r="AN665" s="12">
        <v>0</v>
      </c>
      <c r="AO665" s="12">
        <v>1.8764797000473881E-2</v>
      </c>
      <c r="AP665" s="12">
        <v>7.4999999999999997E-2</v>
      </c>
      <c r="AQ665" s="12">
        <v>0.27500000000000002</v>
      </c>
      <c r="AR665" s="12">
        <v>0.25</v>
      </c>
      <c r="AS665" s="12">
        <v>0</v>
      </c>
      <c r="AT665" s="12">
        <v>7.4999999999999997E-3</v>
      </c>
      <c r="AU665" s="11">
        <v>245.57341845906072</v>
      </c>
      <c r="AV665" s="11">
        <v>1322.5</v>
      </c>
      <c r="AW665" s="11">
        <v>0</v>
      </c>
      <c r="AX665" s="11">
        <v>0</v>
      </c>
      <c r="AY665" s="11">
        <v>46.911992501184706</v>
      </c>
      <c r="AZ665" s="11">
        <v>187.5</v>
      </c>
      <c r="BA665" s="11">
        <v>687.5</v>
      </c>
      <c r="BB665" s="11">
        <v>625</v>
      </c>
      <c r="BC665" s="11">
        <v>0</v>
      </c>
      <c r="BD665" s="11">
        <v>18.75</v>
      </c>
    </row>
    <row r="666" spans="1:56" x14ac:dyDescent="0.25">
      <c r="A666" s="9" t="s">
        <v>9</v>
      </c>
      <c r="B666" s="9" t="s">
        <v>28</v>
      </c>
      <c r="C666" s="9" t="s">
        <v>1829</v>
      </c>
      <c r="D666" s="9" t="str">
        <f>IF(C666="United States",#REF!, "")</f>
        <v/>
      </c>
      <c r="E666" s="9" t="s">
        <v>98</v>
      </c>
      <c r="F666" s="9" t="s">
        <v>914</v>
      </c>
      <c r="G666" s="9" t="s">
        <v>153</v>
      </c>
      <c r="H666" s="10" t="s">
        <v>4</v>
      </c>
      <c r="I666" s="10" t="s">
        <v>1807</v>
      </c>
      <c r="J666" s="11">
        <v>2500</v>
      </c>
      <c r="K666" s="11">
        <v>2500</v>
      </c>
      <c r="L666" s="11">
        <v>0</v>
      </c>
      <c r="M666" s="11">
        <v>0</v>
      </c>
      <c r="N666" s="11">
        <v>0</v>
      </c>
      <c r="O666" s="11">
        <v>0</v>
      </c>
      <c r="P666" s="11">
        <v>0</v>
      </c>
      <c r="Q666" s="11">
        <v>0</v>
      </c>
      <c r="R666" s="11">
        <v>0</v>
      </c>
      <c r="S666" s="11">
        <v>0</v>
      </c>
      <c r="T666" s="11">
        <v>0</v>
      </c>
      <c r="U666" s="11">
        <v>7.5834967061863257</v>
      </c>
      <c r="V666" s="11">
        <v>200.58348787862832</v>
      </c>
      <c r="W666" s="11">
        <v>0</v>
      </c>
      <c r="X666" s="11">
        <v>0</v>
      </c>
      <c r="Y666" s="11">
        <v>8.511566886875082</v>
      </c>
      <c r="Z666" s="11">
        <v>5.9364485283102795</v>
      </c>
      <c r="AA666" s="9" t="s">
        <v>31</v>
      </c>
      <c r="AB666" s="9" t="s">
        <v>117</v>
      </c>
      <c r="AC666" s="9" t="s">
        <v>96</v>
      </c>
      <c r="AD666" s="9" t="s">
        <v>192</v>
      </c>
      <c r="AE666" s="9" t="s">
        <v>15</v>
      </c>
      <c r="AF666" s="9" t="s">
        <v>31</v>
      </c>
      <c r="AG666" s="9" t="s">
        <v>78</v>
      </c>
      <c r="AH666" s="9" t="s">
        <v>87</v>
      </c>
      <c r="AI666" s="9" t="s">
        <v>192</v>
      </c>
      <c r="AJ666" s="9" t="s">
        <v>141</v>
      </c>
      <c r="AK666" s="12">
        <v>9.8229367383624283E-2</v>
      </c>
      <c r="AL666" s="12">
        <v>0.52900000000000003</v>
      </c>
      <c r="AM666" s="12">
        <v>0</v>
      </c>
      <c r="AN666" s="12">
        <v>0</v>
      </c>
      <c r="AO666" s="12">
        <v>1.8764797000473881E-2</v>
      </c>
      <c r="AP666" s="12">
        <v>7.4999999999999997E-2</v>
      </c>
      <c r="AQ666" s="12">
        <v>0.27500000000000002</v>
      </c>
      <c r="AR666" s="12">
        <v>0.25</v>
      </c>
      <c r="AS666" s="12">
        <v>0</v>
      </c>
      <c r="AT666" s="12">
        <v>7.4999999999999997E-3</v>
      </c>
      <c r="AU666" s="11">
        <v>245.57341845906072</v>
      </c>
      <c r="AV666" s="11">
        <v>1322.5</v>
      </c>
      <c r="AW666" s="11">
        <v>0</v>
      </c>
      <c r="AX666" s="11">
        <v>0</v>
      </c>
      <c r="AY666" s="11">
        <v>46.911992501184706</v>
      </c>
      <c r="AZ666" s="11">
        <v>187.5</v>
      </c>
      <c r="BA666" s="11">
        <v>687.5</v>
      </c>
      <c r="BB666" s="11">
        <v>625</v>
      </c>
      <c r="BC666" s="11">
        <v>0</v>
      </c>
      <c r="BD666" s="11">
        <v>18.75</v>
      </c>
    </row>
    <row r="667" spans="1:56" x14ac:dyDescent="0.25">
      <c r="A667" s="9" t="s">
        <v>9</v>
      </c>
      <c r="B667" s="9" t="s">
        <v>28</v>
      </c>
      <c r="C667" s="9" t="s">
        <v>1829</v>
      </c>
      <c r="D667" s="9" t="str">
        <f>IF(C667="United States",#REF!, "")</f>
        <v/>
      </c>
      <c r="E667" s="9" t="s">
        <v>98</v>
      </c>
      <c r="F667" s="9" t="s">
        <v>918</v>
      </c>
      <c r="G667" s="9" t="s">
        <v>153</v>
      </c>
      <c r="H667" s="10" t="s">
        <v>4</v>
      </c>
      <c r="I667" s="10" t="s">
        <v>1807</v>
      </c>
      <c r="J667" s="11">
        <v>2500</v>
      </c>
      <c r="K667" s="11">
        <v>2500</v>
      </c>
      <c r="L667" s="11">
        <v>0</v>
      </c>
      <c r="M667" s="11">
        <v>0</v>
      </c>
      <c r="N667" s="11">
        <v>0</v>
      </c>
      <c r="O667" s="11">
        <v>0</v>
      </c>
      <c r="P667" s="11">
        <v>0</v>
      </c>
      <c r="Q667" s="11">
        <v>0</v>
      </c>
      <c r="R667" s="11">
        <v>0</v>
      </c>
      <c r="S667" s="11">
        <v>0</v>
      </c>
      <c r="T667" s="11">
        <v>0</v>
      </c>
      <c r="U667" s="11">
        <v>77.574710423870698</v>
      </c>
      <c r="V667" s="11">
        <v>2051.85109071138</v>
      </c>
      <c r="W667" s="11">
        <v>0</v>
      </c>
      <c r="X667" s="11">
        <v>0</v>
      </c>
      <c r="Y667" s="11">
        <v>87.068322448680988</v>
      </c>
      <c r="Z667" s="11">
        <v>60.726376416067978</v>
      </c>
      <c r="AA667" s="9" t="s">
        <v>31</v>
      </c>
      <c r="AB667" s="9" t="s">
        <v>117</v>
      </c>
      <c r="AC667" s="9" t="s">
        <v>96</v>
      </c>
      <c r="AD667" s="9" t="s">
        <v>192</v>
      </c>
      <c r="AE667" s="9" t="s">
        <v>15</v>
      </c>
      <c r="AF667" s="9" t="s">
        <v>31</v>
      </c>
      <c r="AG667" s="9" t="s">
        <v>78</v>
      </c>
      <c r="AH667" s="9" t="s">
        <v>87</v>
      </c>
      <c r="AI667" s="9" t="s">
        <v>192</v>
      </c>
      <c r="AJ667" s="9" t="s">
        <v>141</v>
      </c>
      <c r="AK667" s="12">
        <v>9.8229367383624283E-2</v>
      </c>
      <c r="AL667" s="12">
        <v>0.52900000000000003</v>
      </c>
      <c r="AM667" s="12">
        <v>0</v>
      </c>
      <c r="AN667" s="12">
        <v>0</v>
      </c>
      <c r="AO667" s="12">
        <v>1.8764797000473881E-2</v>
      </c>
      <c r="AP667" s="12">
        <v>7.4999999999999997E-2</v>
      </c>
      <c r="AQ667" s="12">
        <v>0.27500000000000002</v>
      </c>
      <c r="AR667" s="12">
        <v>0.25</v>
      </c>
      <c r="AS667" s="12">
        <v>0</v>
      </c>
      <c r="AT667" s="12">
        <v>7.4999999999999997E-3</v>
      </c>
      <c r="AU667" s="11">
        <v>245.57341845906072</v>
      </c>
      <c r="AV667" s="11">
        <v>1322.5</v>
      </c>
      <c r="AW667" s="11">
        <v>0</v>
      </c>
      <c r="AX667" s="11">
        <v>0</v>
      </c>
      <c r="AY667" s="11">
        <v>46.911992501184706</v>
      </c>
      <c r="AZ667" s="11">
        <v>187.5</v>
      </c>
      <c r="BA667" s="11">
        <v>687.5</v>
      </c>
      <c r="BB667" s="11">
        <v>625</v>
      </c>
      <c r="BC667" s="11">
        <v>0</v>
      </c>
      <c r="BD667" s="11">
        <v>18.75</v>
      </c>
    </row>
    <row r="668" spans="1:56" x14ac:dyDescent="0.25">
      <c r="A668" s="9" t="s">
        <v>2</v>
      </c>
      <c r="B668" s="9" t="s">
        <v>28</v>
      </c>
      <c r="C668" s="9" t="s">
        <v>1829</v>
      </c>
      <c r="D668" s="9" t="str">
        <f>IF(C668="United States",#REF!, "")</f>
        <v/>
      </c>
      <c r="E668" s="9" t="s">
        <v>98</v>
      </c>
      <c r="F668" s="9" t="s">
        <v>1662</v>
      </c>
      <c r="G668" s="9" t="s">
        <v>139</v>
      </c>
      <c r="H668" s="10" t="s">
        <v>4</v>
      </c>
      <c r="I668" s="10" t="s">
        <v>1783</v>
      </c>
      <c r="J668" s="11">
        <v>5897.73</v>
      </c>
      <c r="K668" s="11">
        <v>5897.73</v>
      </c>
      <c r="L668" s="11">
        <v>0</v>
      </c>
      <c r="M668" s="11">
        <v>0</v>
      </c>
      <c r="N668" s="11">
        <v>0</v>
      </c>
      <c r="O668" s="11">
        <v>0</v>
      </c>
      <c r="P668" s="11">
        <v>0</v>
      </c>
      <c r="Q668" s="11">
        <v>0</v>
      </c>
      <c r="R668" s="11">
        <v>0</v>
      </c>
      <c r="S668" s="11">
        <v>0</v>
      </c>
      <c r="T668" s="11">
        <v>0</v>
      </c>
      <c r="U668" s="11">
        <v>117.94477369992983</v>
      </c>
      <c r="V668" s="11">
        <v>3119.6392643631443</v>
      </c>
      <c r="W668" s="11">
        <v>0</v>
      </c>
      <c r="X668" s="11">
        <v>0</v>
      </c>
      <c r="Y668" s="11">
        <v>132.37888393692572</v>
      </c>
      <c r="Z668" s="11">
        <v>92.328526717979912</v>
      </c>
      <c r="AA668" s="9" t="s">
        <v>31</v>
      </c>
      <c r="AB668" s="9" t="s">
        <v>52</v>
      </c>
      <c r="AC668" s="9" t="s">
        <v>96</v>
      </c>
      <c r="AD668" s="9" t="s">
        <v>192</v>
      </c>
      <c r="AE668" s="9" t="s">
        <v>15</v>
      </c>
      <c r="AF668" s="9" t="s">
        <v>31</v>
      </c>
      <c r="AG668" s="9" t="s">
        <v>78</v>
      </c>
      <c r="AH668" s="9" t="s">
        <v>87</v>
      </c>
      <c r="AI668" s="9" t="s">
        <v>192</v>
      </c>
      <c r="AJ668" s="9" t="s">
        <v>141</v>
      </c>
      <c r="AK668" s="12">
        <v>4.9114683691812142E-2</v>
      </c>
      <c r="AL668" s="12">
        <v>0.52900000000000003</v>
      </c>
      <c r="AM668" s="12">
        <v>0</v>
      </c>
      <c r="AN668" s="12">
        <v>0</v>
      </c>
      <c r="AO668" s="12">
        <v>1.8764797000473881E-2</v>
      </c>
      <c r="AP668" s="12">
        <v>7.4999999999999997E-2</v>
      </c>
      <c r="AQ668" s="12">
        <v>0.27500000000000002</v>
      </c>
      <c r="AR668" s="12">
        <v>0.25</v>
      </c>
      <c r="AS668" s="12">
        <v>0</v>
      </c>
      <c r="AT668" s="12">
        <v>7.4999999999999997E-3</v>
      </c>
      <c r="AU668" s="11">
        <v>289.66514344971119</v>
      </c>
      <c r="AV668" s="11">
        <v>3119.8991700000001</v>
      </c>
      <c r="AW668" s="11">
        <v>0</v>
      </c>
      <c r="AX668" s="11">
        <v>0</v>
      </c>
      <c r="AY668" s="11">
        <v>110.66970621360481</v>
      </c>
      <c r="AZ668" s="11">
        <v>442.32974999999993</v>
      </c>
      <c r="BA668" s="11">
        <v>1621.8757499999999</v>
      </c>
      <c r="BB668" s="11">
        <v>1474.4324999999999</v>
      </c>
      <c r="BC668" s="11">
        <v>0</v>
      </c>
      <c r="BD668" s="11">
        <v>44.232974999999996</v>
      </c>
    </row>
    <row r="669" spans="1:56" x14ac:dyDescent="0.25">
      <c r="A669" s="9" t="s">
        <v>2</v>
      </c>
      <c r="B669" s="9" t="s">
        <v>21</v>
      </c>
      <c r="C669" s="9" t="s">
        <v>1831</v>
      </c>
      <c r="D669" s="9" t="str">
        <f>IF(C669="United States",#REF!, "")</f>
        <v/>
      </c>
      <c r="E669" s="9" t="s">
        <v>98</v>
      </c>
      <c r="F669" s="9" t="s">
        <v>1086</v>
      </c>
      <c r="G669" s="9" t="s">
        <v>139</v>
      </c>
      <c r="H669" s="10" t="s">
        <v>4</v>
      </c>
      <c r="I669" s="10" t="s">
        <v>1783</v>
      </c>
      <c r="J669" s="11">
        <v>4710.7</v>
      </c>
      <c r="K669" s="11">
        <v>4710.7</v>
      </c>
      <c r="L669" s="11">
        <v>0</v>
      </c>
      <c r="M669" s="11">
        <v>0</v>
      </c>
      <c r="N669" s="11">
        <v>0</v>
      </c>
      <c r="O669" s="11">
        <v>0</v>
      </c>
      <c r="P669" s="11">
        <v>0</v>
      </c>
      <c r="Q669" s="11">
        <v>0</v>
      </c>
      <c r="R669" s="11">
        <v>0</v>
      </c>
      <c r="S669" s="11">
        <v>0</v>
      </c>
      <c r="T669" s="11">
        <v>0</v>
      </c>
      <c r="U669" s="11">
        <v>94.202486618094639</v>
      </c>
      <c r="V669" s="11">
        <v>2329.6274940654798</v>
      </c>
      <c r="W669" s="11">
        <v>0</v>
      </c>
      <c r="X669" s="11">
        <v>0</v>
      </c>
      <c r="Y669" s="11">
        <v>148.21221931642464</v>
      </c>
      <c r="Z669" s="11">
        <v>71.901901349600394</v>
      </c>
      <c r="AA669" s="9" t="s">
        <v>31</v>
      </c>
      <c r="AB669" s="9" t="s">
        <v>42</v>
      </c>
      <c r="AC669" s="9" t="s">
        <v>96</v>
      </c>
      <c r="AD669" s="9" t="s">
        <v>192</v>
      </c>
      <c r="AE669" s="9" t="s">
        <v>257</v>
      </c>
      <c r="AF669" s="9" t="s">
        <v>31</v>
      </c>
      <c r="AG669" s="9" t="s">
        <v>78</v>
      </c>
      <c r="AH669" s="9" t="s">
        <v>101</v>
      </c>
      <c r="AI669" s="9" t="s">
        <v>192</v>
      </c>
      <c r="AJ669" s="9" t="s">
        <v>141</v>
      </c>
      <c r="AK669" s="12">
        <v>4.9114683691812142E-2</v>
      </c>
      <c r="AL669" s="12">
        <v>0.49459999999999998</v>
      </c>
      <c r="AM669" s="12">
        <v>0</v>
      </c>
      <c r="AN669" s="12">
        <v>0</v>
      </c>
      <c r="AO669" s="12">
        <v>2.6304224366735698E-2</v>
      </c>
      <c r="AP669" s="12">
        <v>7.4999999999999997E-2</v>
      </c>
      <c r="AQ669" s="12">
        <v>0.27500000000000002</v>
      </c>
      <c r="AR669" s="12">
        <v>0.3</v>
      </c>
      <c r="AS669" s="12">
        <v>0</v>
      </c>
      <c r="AT669" s="12">
        <v>7.4999999999999997E-3</v>
      </c>
      <c r="AU669" s="11">
        <v>231.36454046701945</v>
      </c>
      <c r="AV669" s="11">
        <v>2329.9122199999997</v>
      </c>
      <c r="AW669" s="11">
        <v>0</v>
      </c>
      <c r="AX669" s="11">
        <v>0</v>
      </c>
      <c r="AY669" s="11">
        <v>123.91130972438185</v>
      </c>
      <c r="AZ669" s="11">
        <v>353.30249999999995</v>
      </c>
      <c r="BA669" s="11">
        <v>1295.4425000000001</v>
      </c>
      <c r="BB669" s="11">
        <v>1413.2099999999998</v>
      </c>
      <c r="BC669" s="11">
        <v>0</v>
      </c>
      <c r="BD669" s="11">
        <v>35.330249999999999</v>
      </c>
    </row>
    <row r="670" spans="1:56" x14ac:dyDescent="0.25">
      <c r="A670" s="9" t="s">
        <v>9</v>
      </c>
      <c r="B670" s="9" t="s">
        <v>28</v>
      </c>
      <c r="C670" s="9" t="s">
        <v>1887</v>
      </c>
      <c r="D670" s="9" t="str">
        <f>IF(C670="United States",#REF!, "")</f>
        <v/>
      </c>
      <c r="E670" s="9" t="s">
        <v>98</v>
      </c>
      <c r="F670" s="9" t="s">
        <v>904</v>
      </c>
      <c r="G670" s="9" t="s">
        <v>153</v>
      </c>
      <c r="H670" s="10" t="s">
        <v>4</v>
      </c>
      <c r="I670" s="10" t="s">
        <v>1807</v>
      </c>
      <c r="J670" s="11">
        <v>2500</v>
      </c>
      <c r="K670" s="11">
        <v>2500</v>
      </c>
      <c r="L670" s="11">
        <v>0</v>
      </c>
      <c r="M670" s="11">
        <v>0</v>
      </c>
      <c r="N670" s="11">
        <v>0</v>
      </c>
      <c r="O670" s="11">
        <v>0</v>
      </c>
      <c r="P670" s="11">
        <v>0</v>
      </c>
      <c r="Q670" s="11">
        <v>0</v>
      </c>
      <c r="R670" s="11">
        <v>0</v>
      </c>
      <c r="S670" s="11">
        <v>0</v>
      </c>
      <c r="T670" s="11">
        <v>0</v>
      </c>
      <c r="U670" s="11">
        <v>67.016644311362157</v>
      </c>
      <c r="V670" s="11">
        <v>0</v>
      </c>
      <c r="W670" s="11">
        <v>0</v>
      </c>
      <c r="X670" s="11">
        <v>0</v>
      </c>
      <c r="Y670" s="11">
        <v>77.076930869827294</v>
      </c>
      <c r="Z670" s="11">
        <v>32.346424818810561</v>
      </c>
      <c r="AA670" s="9" t="s">
        <v>31</v>
      </c>
      <c r="AB670" s="9" t="s">
        <v>96</v>
      </c>
      <c r="AC670" s="9" t="s">
        <v>96</v>
      </c>
      <c r="AD670" s="9" t="s">
        <v>192</v>
      </c>
      <c r="AE670" s="9" t="s">
        <v>15</v>
      </c>
      <c r="AF670" s="9" t="s">
        <v>31</v>
      </c>
      <c r="AG670" s="9" t="s">
        <v>96</v>
      </c>
      <c r="AH670" s="9" t="s">
        <v>96</v>
      </c>
      <c r="AI670" s="9" t="s">
        <v>192</v>
      </c>
      <c r="AJ670" s="9" t="s">
        <v>141</v>
      </c>
      <c r="AK670" s="12">
        <v>9.8229367383624283E-2</v>
      </c>
      <c r="AL670" s="12">
        <v>0</v>
      </c>
      <c r="AM670" s="12">
        <v>0</v>
      </c>
      <c r="AN670" s="12">
        <v>0</v>
      </c>
      <c r="AO670" s="12">
        <v>1.8764797000473881E-2</v>
      </c>
      <c r="AP670" s="12">
        <v>7.4999999999999997E-2</v>
      </c>
      <c r="AQ670" s="12">
        <v>0</v>
      </c>
      <c r="AR670" s="12">
        <v>0</v>
      </c>
      <c r="AS670" s="12">
        <v>0</v>
      </c>
      <c r="AT670" s="12">
        <v>7.4999999999999997E-3</v>
      </c>
      <c r="AU670" s="11">
        <v>245.57341845906072</v>
      </c>
      <c r="AV670" s="11">
        <v>0</v>
      </c>
      <c r="AW670" s="11">
        <v>0</v>
      </c>
      <c r="AX670" s="11">
        <v>0</v>
      </c>
      <c r="AY670" s="11">
        <v>46.911992501184706</v>
      </c>
      <c r="AZ670" s="11">
        <v>187.5</v>
      </c>
      <c r="BA670" s="11">
        <v>0</v>
      </c>
      <c r="BB670" s="11">
        <v>0</v>
      </c>
      <c r="BC670" s="11">
        <v>0</v>
      </c>
      <c r="BD670" s="11">
        <v>18.75</v>
      </c>
    </row>
    <row r="671" spans="1:56" x14ac:dyDescent="0.25">
      <c r="A671" s="9" t="s">
        <v>9</v>
      </c>
      <c r="B671" s="9" t="s">
        <v>28</v>
      </c>
      <c r="C671" s="9" t="s">
        <v>1888</v>
      </c>
      <c r="D671" s="9" t="str">
        <f>IF(C671="United States",#REF!, "")</f>
        <v/>
      </c>
      <c r="E671" s="9" t="s">
        <v>98</v>
      </c>
      <c r="F671" s="9" t="s">
        <v>916</v>
      </c>
      <c r="G671" s="9" t="s">
        <v>153</v>
      </c>
      <c r="H671" s="10" t="s">
        <v>4</v>
      </c>
      <c r="I671" s="10" t="s">
        <v>1807</v>
      </c>
      <c r="J671" s="11">
        <v>8114.16</v>
      </c>
      <c r="K671" s="11">
        <v>5499.51</v>
      </c>
      <c r="L671" s="11">
        <v>0</v>
      </c>
      <c r="M671" s="11">
        <v>0</v>
      </c>
      <c r="N671" s="11">
        <v>0</v>
      </c>
      <c r="O671" s="11">
        <v>0</v>
      </c>
      <c r="P671" s="11">
        <v>0</v>
      </c>
      <c r="Q671" s="11">
        <v>0</v>
      </c>
      <c r="R671" s="11">
        <v>0</v>
      </c>
      <c r="S671" s="11">
        <v>0</v>
      </c>
      <c r="T671" s="11">
        <v>0</v>
      </c>
      <c r="U671" s="11">
        <v>3653.7232149042784</v>
      </c>
      <c r="V671" s="11">
        <v>0</v>
      </c>
      <c r="W671" s="11">
        <v>0</v>
      </c>
      <c r="X671" s="11">
        <v>0</v>
      </c>
      <c r="Y671" s="11">
        <v>4202.2064003123187</v>
      </c>
      <c r="Z671" s="11">
        <v>1763.5153847834026</v>
      </c>
      <c r="AA671" s="9" t="s">
        <v>31</v>
      </c>
      <c r="AB671" s="9" t="s">
        <v>96</v>
      </c>
      <c r="AC671" s="9" t="s">
        <v>96</v>
      </c>
      <c r="AD671" s="9" t="s">
        <v>192</v>
      </c>
      <c r="AE671" s="9" t="s">
        <v>15</v>
      </c>
      <c r="AF671" s="9" t="s">
        <v>31</v>
      </c>
      <c r="AG671" s="9" t="s">
        <v>96</v>
      </c>
      <c r="AH671" s="9" t="s">
        <v>96</v>
      </c>
      <c r="AI671" s="9" t="s">
        <v>192</v>
      </c>
      <c r="AJ671" s="9" t="s">
        <v>141</v>
      </c>
      <c r="AK671" s="12">
        <v>9.8229367383624283E-2</v>
      </c>
      <c r="AL671" s="12">
        <v>0</v>
      </c>
      <c r="AM671" s="12">
        <v>0</v>
      </c>
      <c r="AN671" s="12">
        <v>0</v>
      </c>
      <c r="AO671" s="12">
        <v>1.8764797000473881E-2</v>
      </c>
      <c r="AP671" s="12">
        <v>7.4999999999999997E-2</v>
      </c>
      <c r="AQ671" s="12">
        <v>0</v>
      </c>
      <c r="AR671" s="12">
        <v>0</v>
      </c>
      <c r="AS671" s="12">
        <v>0</v>
      </c>
      <c r="AT671" s="12">
        <v>7.4999999999999997E-3</v>
      </c>
      <c r="AU671" s="11">
        <v>797.04880364950884</v>
      </c>
      <c r="AV671" s="11">
        <v>0</v>
      </c>
      <c r="AW671" s="11">
        <v>0</v>
      </c>
      <c r="AX671" s="11">
        <v>0</v>
      </c>
      <c r="AY671" s="11">
        <v>152.26056522936514</v>
      </c>
      <c r="AZ671" s="11">
        <v>608.56200000000001</v>
      </c>
      <c r="BA671" s="11">
        <v>0</v>
      </c>
      <c r="BB671" s="11">
        <v>0</v>
      </c>
      <c r="BC671" s="11">
        <v>0</v>
      </c>
      <c r="BD671" s="11">
        <v>60.856199999999994</v>
      </c>
    </row>
    <row r="672" spans="1:56" x14ac:dyDescent="0.25">
      <c r="A672" s="9" t="s">
        <v>2</v>
      </c>
      <c r="B672" s="9" t="s">
        <v>28</v>
      </c>
      <c r="C672" s="9" t="s">
        <v>1889</v>
      </c>
      <c r="D672" s="9" t="str">
        <f>IF(C672="United States",#REF!, "")</f>
        <v/>
      </c>
      <c r="E672" s="9" t="s">
        <v>98</v>
      </c>
      <c r="F672" s="9" t="s">
        <v>1542</v>
      </c>
      <c r="G672" s="9" t="s">
        <v>104</v>
      </c>
      <c r="H672" s="10" t="s">
        <v>4</v>
      </c>
      <c r="I672" s="10" t="s">
        <v>1807</v>
      </c>
      <c r="J672" s="11">
        <v>4836.17</v>
      </c>
      <c r="K672" s="11">
        <v>4836.17</v>
      </c>
      <c r="L672" s="11">
        <v>0</v>
      </c>
      <c r="M672" s="11">
        <v>0</v>
      </c>
      <c r="N672" s="11">
        <v>0</v>
      </c>
      <c r="O672" s="11">
        <v>0</v>
      </c>
      <c r="P672" s="11">
        <v>0</v>
      </c>
      <c r="Q672" s="11">
        <v>0</v>
      </c>
      <c r="R672" s="11">
        <v>0</v>
      </c>
      <c r="S672" s="11">
        <v>0</v>
      </c>
      <c r="T672" s="11">
        <v>0</v>
      </c>
      <c r="U672" s="11">
        <v>96.614924934499399</v>
      </c>
      <c r="V672" s="11">
        <v>0</v>
      </c>
      <c r="W672" s="11">
        <v>0</v>
      </c>
      <c r="X672" s="11">
        <v>0</v>
      </c>
      <c r="Y672" s="11">
        <v>108.43868306550063</v>
      </c>
      <c r="Z672" s="11">
        <v>39.714125078319967</v>
      </c>
      <c r="AA672" s="9" t="s">
        <v>31</v>
      </c>
      <c r="AB672" s="9" t="s">
        <v>96</v>
      </c>
      <c r="AC672" s="9" t="s">
        <v>96</v>
      </c>
      <c r="AD672" s="9" t="s">
        <v>192</v>
      </c>
      <c r="AE672" s="9" t="s">
        <v>15</v>
      </c>
      <c r="AF672" s="9" t="s">
        <v>31</v>
      </c>
      <c r="AG672" s="9" t="s">
        <v>96</v>
      </c>
      <c r="AH672" s="9" t="s">
        <v>87</v>
      </c>
      <c r="AI672" s="9" t="s">
        <v>192</v>
      </c>
      <c r="AJ672" s="9" t="s">
        <v>133</v>
      </c>
      <c r="AK672" s="12">
        <v>4.9114683691812142E-2</v>
      </c>
      <c r="AL672" s="12">
        <v>0</v>
      </c>
      <c r="AM672" s="12">
        <v>0</v>
      </c>
      <c r="AN672" s="12">
        <v>0</v>
      </c>
      <c r="AO672" s="12">
        <v>1.8764797000473881E-2</v>
      </c>
      <c r="AP672" s="12">
        <v>7.4999999999999997E-2</v>
      </c>
      <c r="AQ672" s="12">
        <v>0</v>
      </c>
      <c r="AR672" s="12">
        <v>0.25</v>
      </c>
      <c r="AS672" s="12">
        <v>0</v>
      </c>
      <c r="AT672" s="12">
        <v>1.7500000000000002E-2</v>
      </c>
      <c r="AU672" s="11">
        <v>237.52695982983113</v>
      </c>
      <c r="AV672" s="11">
        <v>0</v>
      </c>
      <c r="AW672" s="11">
        <v>0</v>
      </c>
      <c r="AX672" s="11">
        <v>0</v>
      </c>
      <c r="AY672" s="11">
        <v>90.749748309781765</v>
      </c>
      <c r="AZ672" s="11">
        <v>362.71274999999997</v>
      </c>
      <c r="BA672" s="11">
        <v>0</v>
      </c>
      <c r="BB672" s="11">
        <v>1209.0425</v>
      </c>
      <c r="BC672" s="11">
        <v>0</v>
      </c>
      <c r="BD672" s="11">
        <v>84.632975000000016</v>
      </c>
    </row>
    <row r="673" spans="1:56" x14ac:dyDescent="0.25">
      <c r="A673" s="9" t="s">
        <v>2</v>
      </c>
      <c r="B673" s="9" t="s">
        <v>25</v>
      </c>
      <c r="C673" s="9" t="s">
        <v>1890</v>
      </c>
      <c r="D673" s="9" t="str">
        <f>IF(C673="United States",#REF!, "")</f>
        <v/>
      </c>
      <c r="E673" s="9" t="s">
        <v>98</v>
      </c>
      <c r="F673" s="9" t="s">
        <v>334</v>
      </c>
      <c r="G673" s="9" t="s">
        <v>242</v>
      </c>
      <c r="H673" s="10" t="s">
        <v>4</v>
      </c>
      <c r="I673" s="10" t="s">
        <v>1783</v>
      </c>
      <c r="J673" s="11">
        <v>2500</v>
      </c>
      <c r="K673" s="11">
        <v>2500</v>
      </c>
      <c r="L673" s="11">
        <v>0</v>
      </c>
      <c r="M673" s="11">
        <v>0</v>
      </c>
      <c r="N673" s="11">
        <v>0</v>
      </c>
      <c r="O673" s="11">
        <v>0</v>
      </c>
      <c r="P673" s="11">
        <v>0</v>
      </c>
      <c r="Q673" s="11">
        <v>0</v>
      </c>
      <c r="R673" s="11">
        <v>0</v>
      </c>
      <c r="S673" s="11">
        <v>0</v>
      </c>
      <c r="T673" s="11">
        <v>0</v>
      </c>
      <c r="U673" s="11">
        <v>49.943925117654771</v>
      </c>
      <c r="V673" s="11">
        <v>0</v>
      </c>
      <c r="W673" s="11">
        <v>0</v>
      </c>
      <c r="X673" s="11">
        <v>0</v>
      </c>
      <c r="Y673" s="11">
        <v>56.056074882345229</v>
      </c>
      <c r="Z673" s="11">
        <v>20.529740000000004</v>
      </c>
      <c r="AA673" s="9" t="s">
        <v>31</v>
      </c>
      <c r="AB673" s="9" t="s">
        <v>96</v>
      </c>
      <c r="AC673" s="9" t="s">
        <v>96</v>
      </c>
      <c r="AD673" s="9" t="s">
        <v>192</v>
      </c>
      <c r="AE673" s="9" t="s">
        <v>244</v>
      </c>
      <c r="AF673" s="9" t="s">
        <v>25</v>
      </c>
      <c r="AG673" s="9" t="s">
        <v>96</v>
      </c>
      <c r="AH673" s="9" t="s">
        <v>96</v>
      </c>
      <c r="AI673" s="9" t="s">
        <v>192</v>
      </c>
      <c r="AJ673" s="9" t="s">
        <v>141</v>
      </c>
      <c r="AK673" s="12">
        <v>4.9114683691812142E-2</v>
      </c>
      <c r="AL673" s="12">
        <v>0</v>
      </c>
      <c r="AM673" s="12">
        <v>0</v>
      </c>
      <c r="AN673" s="12">
        <v>0</v>
      </c>
      <c r="AO673" s="12">
        <v>1.8764797000473881E-2</v>
      </c>
      <c r="AP673" s="12">
        <v>3.5000000000000003E-2</v>
      </c>
      <c r="AQ673" s="12">
        <v>0</v>
      </c>
      <c r="AR673" s="12">
        <v>0</v>
      </c>
      <c r="AS673" s="12">
        <v>0</v>
      </c>
      <c r="AT673" s="12">
        <v>7.4999999999999997E-3</v>
      </c>
      <c r="AU673" s="11">
        <v>122.78670922953036</v>
      </c>
      <c r="AV673" s="11">
        <v>0</v>
      </c>
      <c r="AW673" s="11">
        <v>0</v>
      </c>
      <c r="AX673" s="11">
        <v>0</v>
      </c>
      <c r="AY673" s="11">
        <v>46.911992501184706</v>
      </c>
      <c r="AZ673" s="11">
        <v>87.500000000000014</v>
      </c>
      <c r="BA673" s="11">
        <v>0</v>
      </c>
      <c r="BB673" s="11">
        <v>0</v>
      </c>
      <c r="BC673" s="11">
        <v>0</v>
      </c>
      <c r="BD673" s="11">
        <v>18.75</v>
      </c>
    </row>
    <row r="674" spans="1:56" x14ac:dyDescent="0.25">
      <c r="A674" s="9" t="s">
        <v>2</v>
      </c>
      <c r="B674" s="9" t="s">
        <v>25</v>
      </c>
      <c r="C674" s="9" t="s">
        <v>1890</v>
      </c>
      <c r="D674" s="9" t="str">
        <f>IF(C674="United States",#REF!, "")</f>
        <v/>
      </c>
      <c r="E674" s="9" t="s">
        <v>98</v>
      </c>
      <c r="F674" s="9" t="s">
        <v>336</v>
      </c>
      <c r="G674" s="9" t="s">
        <v>242</v>
      </c>
      <c r="H674" s="10" t="s">
        <v>4</v>
      </c>
      <c r="I674" s="10" t="s">
        <v>1807</v>
      </c>
      <c r="J674" s="11">
        <v>2500</v>
      </c>
      <c r="K674" s="11">
        <v>2500</v>
      </c>
      <c r="L674" s="11">
        <v>0</v>
      </c>
      <c r="M674" s="11">
        <v>0</v>
      </c>
      <c r="N674" s="11">
        <v>0</v>
      </c>
      <c r="O674" s="11">
        <v>0</v>
      </c>
      <c r="P674" s="11">
        <v>0</v>
      </c>
      <c r="Q674" s="11">
        <v>0</v>
      </c>
      <c r="R674" s="11">
        <v>0</v>
      </c>
      <c r="S674" s="11">
        <v>0</v>
      </c>
      <c r="T674" s="11">
        <v>0</v>
      </c>
      <c r="U674" s="11">
        <v>49.943925117654771</v>
      </c>
      <c r="V674" s="11">
        <v>0</v>
      </c>
      <c r="W674" s="11">
        <v>0</v>
      </c>
      <c r="X674" s="11">
        <v>0</v>
      </c>
      <c r="Y674" s="11">
        <v>56.056074882345229</v>
      </c>
      <c r="Z674" s="11">
        <v>20.529740000000004</v>
      </c>
      <c r="AA674" s="9" t="s">
        <v>31</v>
      </c>
      <c r="AB674" s="9" t="s">
        <v>96</v>
      </c>
      <c r="AC674" s="9" t="s">
        <v>96</v>
      </c>
      <c r="AD674" s="9" t="s">
        <v>192</v>
      </c>
      <c r="AE674" s="9" t="s">
        <v>244</v>
      </c>
      <c r="AF674" s="9" t="s">
        <v>25</v>
      </c>
      <c r="AG674" s="9" t="s">
        <v>96</v>
      </c>
      <c r="AH674" s="9" t="s">
        <v>96</v>
      </c>
      <c r="AI674" s="9" t="s">
        <v>192</v>
      </c>
      <c r="AJ674" s="9" t="s">
        <v>141</v>
      </c>
      <c r="AK674" s="12">
        <v>4.9114683691812142E-2</v>
      </c>
      <c r="AL674" s="12">
        <v>0</v>
      </c>
      <c r="AM674" s="12">
        <v>0</v>
      </c>
      <c r="AN674" s="12">
        <v>0</v>
      </c>
      <c r="AO674" s="12">
        <v>1.8764797000473881E-2</v>
      </c>
      <c r="AP674" s="12">
        <v>3.5000000000000003E-2</v>
      </c>
      <c r="AQ674" s="12">
        <v>0</v>
      </c>
      <c r="AR674" s="12">
        <v>0</v>
      </c>
      <c r="AS674" s="12">
        <v>0</v>
      </c>
      <c r="AT674" s="12">
        <v>7.4999999999999997E-3</v>
      </c>
      <c r="AU674" s="11">
        <v>122.78670922953036</v>
      </c>
      <c r="AV674" s="11">
        <v>0</v>
      </c>
      <c r="AW674" s="11">
        <v>0</v>
      </c>
      <c r="AX674" s="11">
        <v>0</v>
      </c>
      <c r="AY674" s="11">
        <v>46.911992501184706</v>
      </c>
      <c r="AZ674" s="11">
        <v>87.500000000000014</v>
      </c>
      <c r="BA674" s="11">
        <v>0</v>
      </c>
      <c r="BB674" s="11">
        <v>0</v>
      </c>
      <c r="BC674" s="11">
        <v>0</v>
      </c>
      <c r="BD674" s="11">
        <v>18.75</v>
      </c>
    </row>
    <row r="675" spans="1:56" x14ac:dyDescent="0.25">
      <c r="A675" s="9" t="s">
        <v>2</v>
      </c>
      <c r="B675" s="9" t="s">
        <v>25</v>
      </c>
      <c r="C675" s="9" t="s">
        <v>1842</v>
      </c>
      <c r="D675" s="9" t="str">
        <f>IF(C675="United States",#REF!, "")</f>
        <v/>
      </c>
      <c r="E675" s="9" t="s">
        <v>98</v>
      </c>
      <c r="F675" s="9" t="s">
        <v>1036</v>
      </c>
      <c r="G675" s="9" t="s">
        <v>242</v>
      </c>
      <c r="H675" s="10" t="s">
        <v>4</v>
      </c>
      <c r="I675" s="10" t="s">
        <v>1783</v>
      </c>
      <c r="J675" s="11">
        <v>2500</v>
      </c>
      <c r="K675" s="11">
        <v>2500</v>
      </c>
      <c r="L675" s="11">
        <v>0</v>
      </c>
      <c r="M675" s="11">
        <v>0</v>
      </c>
      <c r="N675" s="11">
        <v>0</v>
      </c>
      <c r="O675" s="11">
        <v>0</v>
      </c>
      <c r="P675" s="11">
        <v>0</v>
      </c>
      <c r="Q675" s="11">
        <v>0</v>
      </c>
      <c r="R675" s="11">
        <v>0</v>
      </c>
      <c r="S675" s="11">
        <v>0</v>
      </c>
      <c r="T675" s="11">
        <v>0</v>
      </c>
      <c r="U675" s="11">
        <v>49.867117839962276</v>
      </c>
      <c r="V675" s="11">
        <v>0</v>
      </c>
      <c r="W675" s="11">
        <v>0</v>
      </c>
      <c r="X675" s="11">
        <v>0</v>
      </c>
      <c r="Y675" s="11">
        <v>5.6328821600377239</v>
      </c>
      <c r="Z675" s="11">
        <v>24.830799999999996</v>
      </c>
      <c r="AA675" s="9" t="s">
        <v>31</v>
      </c>
      <c r="AB675" s="9" t="s">
        <v>96</v>
      </c>
      <c r="AC675" s="9" t="s">
        <v>96</v>
      </c>
      <c r="AD675" s="9" t="s">
        <v>192</v>
      </c>
      <c r="AE675" s="9" t="s">
        <v>239</v>
      </c>
      <c r="AF675" s="9" t="s">
        <v>25</v>
      </c>
      <c r="AG675" s="9" t="s">
        <v>96</v>
      </c>
      <c r="AH675" s="9" t="s">
        <v>96</v>
      </c>
      <c r="AI675" s="9" t="s">
        <v>192</v>
      </c>
      <c r="AJ675" s="9" t="s">
        <v>137</v>
      </c>
      <c r="AK675" s="12">
        <v>4.9114683691812142E-2</v>
      </c>
      <c r="AL675" s="12">
        <v>0</v>
      </c>
      <c r="AM675" s="12">
        <v>0</v>
      </c>
      <c r="AN675" s="12">
        <v>0</v>
      </c>
      <c r="AO675" s="12">
        <v>1.8429711339751132E-3</v>
      </c>
      <c r="AP675" s="12">
        <v>3.5000000000000003E-2</v>
      </c>
      <c r="AQ675" s="12">
        <v>0</v>
      </c>
      <c r="AR675" s="12">
        <v>0</v>
      </c>
      <c r="AS675" s="12">
        <v>0</v>
      </c>
      <c r="AT675" s="12">
        <v>5.4999999999999997E-3</v>
      </c>
      <c r="AU675" s="11">
        <v>122.78670922953036</v>
      </c>
      <c r="AV675" s="11">
        <v>0</v>
      </c>
      <c r="AW675" s="11">
        <v>0</v>
      </c>
      <c r="AX675" s="11">
        <v>0</v>
      </c>
      <c r="AY675" s="11">
        <v>4.6074278349377833</v>
      </c>
      <c r="AZ675" s="11">
        <v>87.500000000000014</v>
      </c>
      <c r="BA675" s="11">
        <v>0</v>
      </c>
      <c r="BB675" s="11">
        <v>0</v>
      </c>
      <c r="BC675" s="11">
        <v>0</v>
      </c>
      <c r="BD675" s="11">
        <v>13.75</v>
      </c>
    </row>
    <row r="676" spans="1:56" x14ac:dyDescent="0.25">
      <c r="A676" s="9" t="s">
        <v>2</v>
      </c>
      <c r="B676" s="9" t="s">
        <v>25</v>
      </c>
      <c r="C676" s="9" t="s">
        <v>1842</v>
      </c>
      <c r="D676" s="9" t="str">
        <f>IF(C676="United States",#REF!, "")</f>
        <v/>
      </c>
      <c r="E676" s="9" t="s">
        <v>98</v>
      </c>
      <c r="F676" s="9" t="s">
        <v>1034</v>
      </c>
      <c r="G676" s="9" t="s">
        <v>242</v>
      </c>
      <c r="H676" s="10" t="s">
        <v>4</v>
      </c>
      <c r="I676" s="10" t="s">
        <v>1783</v>
      </c>
      <c r="J676" s="11">
        <v>2500</v>
      </c>
      <c r="K676" s="11">
        <v>2500</v>
      </c>
      <c r="L676" s="11">
        <v>0</v>
      </c>
      <c r="M676" s="11">
        <v>0</v>
      </c>
      <c r="N676" s="11">
        <v>0</v>
      </c>
      <c r="O676" s="11">
        <v>0</v>
      </c>
      <c r="P676" s="11">
        <v>0</v>
      </c>
      <c r="Q676" s="11">
        <v>0</v>
      </c>
      <c r="R676" s="11">
        <v>0</v>
      </c>
      <c r="S676" s="11">
        <v>0</v>
      </c>
      <c r="T676" s="11">
        <v>0</v>
      </c>
      <c r="U676" s="11">
        <v>49.867117839962276</v>
      </c>
      <c r="V676" s="11">
        <v>0</v>
      </c>
      <c r="W676" s="11">
        <v>0</v>
      </c>
      <c r="X676" s="11">
        <v>0</v>
      </c>
      <c r="Y676" s="11">
        <v>5.6328821600377239</v>
      </c>
      <c r="Z676" s="11">
        <v>24.830799999999996</v>
      </c>
      <c r="AA676" s="9" t="s">
        <v>31</v>
      </c>
      <c r="AB676" s="9" t="s">
        <v>96</v>
      </c>
      <c r="AC676" s="9" t="s">
        <v>96</v>
      </c>
      <c r="AD676" s="9" t="s">
        <v>192</v>
      </c>
      <c r="AE676" s="9" t="s">
        <v>239</v>
      </c>
      <c r="AF676" s="9" t="s">
        <v>25</v>
      </c>
      <c r="AG676" s="9" t="s">
        <v>96</v>
      </c>
      <c r="AH676" s="9" t="s">
        <v>96</v>
      </c>
      <c r="AI676" s="9" t="s">
        <v>192</v>
      </c>
      <c r="AJ676" s="9" t="s">
        <v>137</v>
      </c>
      <c r="AK676" s="12">
        <v>4.9114683691812142E-2</v>
      </c>
      <c r="AL676" s="12">
        <v>0</v>
      </c>
      <c r="AM676" s="12">
        <v>0</v>
      </c>
      <c r="AN676" s="12">
        <v>0</v>
      </c>
      <c r="AO676" s="12">
        <v>1.8429711339751132E-3</v>
      </c>
      <c r="AP676" s="12">
        <v>3.5000000000000003E-2</v>
      </c>
      <c r="AQ676" s="12">
        <v>0</v>
      </c>
      <c r="AR676" s="12">
        <v>0</v>
      </c>
      <c r="AS676" s="12">
        <v>0</v>
      </c>
      <c r="AT676" s="12">
        <v>5.4999999999999997E-3</v>
      </c>
      <c r="AU676" s="11">
        <v>122.78670922953036</v>
      </c>
      <c r="AV676" s="11">
        <v>0</v>
      </c>
      <c r="AW676" s="11">
        <v>0</v>
      </c>
      <c r="AX676" s="11">
        <v>0</v>
      </c>
      <c r="AY676" s="11">
        <v>4.6074278349377833</v>
      </c>
      <c r="AZ676" s="11">
        <v>87.500000000000014</v>
      </c>
      <c r="BA676" s="11">
        <v>0</v>
      </c>
      <c r="BB676" s="11">
        <v>0</v>
      </c>
      <c r="BC676" s="11">
        <v>0</v>
      </c>
      <c r="BD676" s="11">
        <v>13.75</v>
      </c>
    </row>
    <row r="677" spans="1:56" x14ac:dyDescent="0.25">
      <c r="A677" s="9" t="s">
        <v>2</v>
      </c>
      <c r="B677" s="9" t="s">
        <v>25</v>
      </c>
      <c r="C677" s="9" t="s">
        <v>1812</v>
      </c>
      <c r="D677" s="9" t="str">
        <f>IF(C677="United States",#REF!, "")</f>
        <v/>
      </c>
      <c r="E677" s="9" t="s">
        <v>98</v>
      </c>
      <c r="F677" s="9" t="s">
        <v>366</v>
      </c>
      <c r="G677" s="9" t="s">
        <v>242</v>
      </c>
      <c r="H677" s="10" t="s">
        <v>4</v>
      </c>
      <c r="I677" s="10" t="s">
        <v>1807</v>
      </c>
      <c r="J677" s="11">
        <v>2500</v>
      </c>
      <c r="K677" s="11">
        <v>2500</v>
      </c>
      <c r="L677" s="11">
        <v>0</v>
      </c>
      <c r="M677" s="11">
        <v>0</v>
      </c>
      <c r="N677" s="11">
        <v>0</v>
      </c>
      <c r="O677" s="11">
        <v>0</v>
      </c>
      <c r="P677" s="11">
        <v>0</v>
      </c>
      <c r="Q677" s="11">
        <v>0</v>
      </c>
      <c r="R677" s="11">
        <v>0</v>
      </c>
      <c r="S677" s="11">
        <v>0</v>
      </c>
      <c r="T677" s="11">
        <v>0</v>
      </c>
      <c r="U677" s="11">
        <v>49.911445487079966</v>
      </c>
      <c r="V677" s="11">
        <v>0</v>
      </c>
      <c r="W677" s="11">
        <v>0</v>
      </c>
      <c r="X677" s="11">
        <v>0</v>
      </c>
      <c r="Y677" s="11">
        <v>252.83855451292001</v>
      </c>
      <c r="Z677" s="11">
        <v>22.554297499999961</v>
      </c>
      <c r="AA677" s="9" t="s">
        <v>31</v>
      </c>
      <c r="AB677" s="9" t="s">
        <v>96</v>
      </c>
      <c r="AC677" s="9" t="s">
        <v>96</v>
      </c>
      <c r="AD677" s="9" t="s">
        <v>192</v>
      </c>
      <c r="AE677" s="9" t="s">
        <v>248</v>
      </c>
      <c r="AF677" s="9" t="s">
        <v>25</v>
      </c>
      <c r="AG677" s="9" t="s">
        <v>96</v>
      </c>
      <c r="AH677" s="9" t="s">
        <v>96</v>
      </c>
      <c r="AI677" s="9" t="s">
        <v>192</v>
      </c>
      <c r="AJ677" s="9" t="s">
        <v>141</v>
      </c>
      <c r="AK677" s="12">
        <v>4.9114683691812142E-2</v>
      </c>
      <c r="AL677" s="12">
        <v>0</v>
      </c>
      <c r="AM677" s="12">
        <v>0</v>
      </c>
      <c r="AN677" s="12">
        <v>0</v>
      </c>
      <c r="AO677" s="12">
        <v>8.4692900747674507E-2</v>
      </c>
      <c r="AP677" s="12">
        <v>3.5000000000000003E-2</v>
      </c>
      <c r="AQ677" s="12">
        <v>0</v>
      </c>
      <c r="AR677" s="12">
        <v>0</v>
      </c>
      <c r="AS677" s="12">
        <v>0</v>
      </c>
      <c r="AT677" s="12">
        <v>7.4999999999999997E-3</v>
      </c>
      <c r="AU677" s="11">
        <v>122.78670922953036</v>
      </c>
      <c r="AV677" s="11">
        <v>0</v>
      </c>
      <c r="AW677" s="11">
        <v>0</v>
      </c>
      <c r="AX677" s="11">
        <v>0</v>
      </c>
      <c r="AY677" s="11">
        <v>211.73225186918626</v>
      </c>
      <c r="AZ677" s="11">
        <v>87.500000000000014</v>
      </c>
      <c r="BA677" s="11">
        <v>0</v>
      </c>
      <c r="BB677" s="11">
        <v>0</v>
      </c>
      <c r="BC677" s="11">
        <v>0</v>
      </c>
      <c r="BD677" s="11">
        <v>18.75</v>
      </c>
    </row>
    <row r="678" spans="1:56" x14ac:dyDescent="0.25">
      <c r="A678" s="9" t="s">
        <v>2</v>
      </c>
      <c r="B678" s="9" t="s">
        <v>25</v>
      </c>
      <c r="C678" s="9" t="s">
        <v>1812</v>
      </c>
      <c r="D678" s="9" t="str">
        <f>IF(C678="United States",#REF!, "")</f>
        <v/>
      </c>
      <c r="E678" s="9" t="s">
        <v>98</v>
      </c>
      <c r="F678" s="9" t="s">
        <v>932</v>
      </c>
      <c r="G678" s="9" t="s">
        <v>98</v>
      </c>
      <c r="H678" s="10" t="s">
        <v>4</v>
      </c>
      <c r="I678" s="10" t="s">
        <v>1783</v>
      </c>
      <c r="J678" s="11">
        <v>2500</v>
      </c>
      <c r="K678" s="11">
        <v>2500</v>
      </c>
      <c r="L678" s="11">
        <v>0</v>
      </c>
      <c r="M678" s="11">
        <v>0</v>
      </c>
      <c r="N678" s="11">
        <v>0</v>
      </c>
      <c r="O678" s="11">
        <v>0</v>
      </c>
      <c r="P678" s="11">
        <v>0</v>
      </c>
      <c r="Q678" s="11">
        <v>0</v>
      </c>
      <c r="R678" s="11">
        <v>0</v>
      </c>
      <c r="S678" s="11">
        <v>0</v>
      </c>
      <c r="T678" s="11">
        <v>0</v>
      </c>
      <c r="U678" s="11">
        <v>49.911445487079966</v>
      </c>
      <c r="V678" s="11">
        <v>0</v>
      </c>
      <c r="W678" s="11">
        <v>0</v>
      </c>
      <c r="X678" s="11">
        <v>0</v>
      </c>
      <c r="Y678" s="11">
        <v>252.83855451292001</v>
      </c>
      <c r="Z678" s="11">
        <v>22.554297499999961</v>
      </c>
      <c r="AA678" s="9" t="s">
        <v>31</v>
      </c>
      <c r="AB678" s="9" t="s">
        <v>96</v>
      </c>
      <c r="AC678" s="9" t="s">
        <v>96</v>
      </c>
      <c r="AD678" s="9" t="s">
        <v>192</v>
      </c>
      <c r="AE678" s="9" t="s">
        <v>248</v>
      </c>
      <c r="AF678" s="9" t="s">
        <v>25</v>
      </c>
      <c r="AG678" s="9" t="s">
        <v>96</v>
      </c>
      <c r="AH678" s="9" t="s">
        <v>96</v>
      </c>
      <c r="AI678" s="9" t="s">
        <v>192</v>
      </c>
      <c r="AJ678" s="9" t="s">
        <v>141</v>
      </c>
      <c r="AK678" s="12">
        <v>4.9114683691812142E-2</v>
      </c>
      <c r="AL678" s="12">
        <v>0</v>
      </c>
      <c r="AM678" s="12">
        <v>0</v>
      </c>
      <c r="AN678" s="12">
        <v>0</v>
      </c>
      <c r="AO678" s="12">
        <v>8.4692900747674507E-2</v>
      </c>
      <c r="AP678" s="12">
        <v>3.5000000000000003E-2</v>
      </c>
      <c r="AQ678" s="12">
        <v>0</v>
      </c>
      <c r="AR678" s="12">
        <v>0</v>
      </c>
      <c r="AS678" s="12">
        <v>0</v>
      </c>
      <c r="AT678" s="12">
        <v>7.4999999999999997E-3</v>
      </c>
      <c r="AU678" s="11">
        <v>122.78670922953036</v>
      </c>
      <c r="AV678" s="11">
        <v>0</v>
      </c>
      <c r="AW678" s="11">
        <v>0</v>
      </c>
      <c r="AX678" s="11">
        <v>0</v>
      </c>
      <c r="AY678" s="11">
        <v>211.73225186918626</v>
      </c>
      <c r="AZ678" s="11">
        <v>87.500000000000014</v>
      </c>
      <c r="BA678" s="11">
        <v>0</v>
      </c>
      <c r="BB678" s="11">
        <v>0</v>
      </c>
      <c r="BC678" s="11">
        <v>0</v>
      </c>
      <c r="BD678" s="11">
        <v>18.75</v>
      </c>
    </row>
    <row r="679" spans="1:56" x14ac:dyDescent="0.25">
      <c r="A679" s="9" t="s">
        <v>2</v>
      </c>
      <c r="B679" s="9" t="s">
        <v>25</v>
      </c>
      <c r="C679" s="9" t="s">
        <v>1819</v>
      </c>
      <c r="D679" s="9" t="str">
        <f>IF(C679="United States",#REF!, "")</f>
        <v/>
      </c>
      <c r="E679" s="9" t="s">
        <v>98</v>
      </c>
      <c r="F679" s="9" t="s">
        <v>930</v>
      </c>
      <c r="G679" s="9" t="s">
        <v>242</v>
      </c>
      <c r="H679" s="10" t="s">
        <v>4</v>
      </c>
      <c r="I679" s="10" t="s">
        <v>1807</v>
      </c>
      <c r="J679" s="11">
        <v>2500</v>
      </c>
      <c r="K679" s="11">
        <v>2500</v>
      </c>
      <c r="L679" s="11">
        <v>0</v>
      </c>
      <c r="M679" s="11">
        <v>0</v>
      </c>
      <c r="N679" s="11">
        <v>0</v>
      </c>
      <c r="O679" s="11">
        <v>0</v>
      </c>
      <c r="P679" s="11">
        <v>0</v>
      </c>
      <c r="Q679" s="11">
        <v>0</v>
      </c>
      <c r="R679" s="11">
        <v>0</v>
      </c>
      <c r="S679" s="11">
        <v>0</v>
      </c>
      <c r="T679" s="11">
        <v>0</v>
      </c>
      <c r="U679" s="11">
        <v>49.989471856560577</v>
      </c>
      <c r="V679" s="11">
        <v>0</v>
      </c>
      <c r="W679" s="11">
        <v>0</v>
      </c>
      <c r="X679" s="11">
        <v>0</v>
      </c>
      <c r="Y679" s="11">
        <v>5.5105281434394158</v>
      </c>
      <c r="Z679" s="11">
        <v>20.010095000000014</v>
      </c>
      <c r="AA679" s="9" t="s">
        <v>31</v>
      </c>
      <c r="AB679" s="9" t="s">
        <v>96</v>
      </c>
      <c r="AC679" s="9" t="s">
        <v>96</v>
      </c>
      <c r="AD679" s="9" t="s">
        <v>192</v>
      </c>
      <c r="AE679" s="9" t="s">
        <v>239</v>
      </c>
      <c r="AF679" s="9" t="s">
        <v>25</v>
      </c>
      <c r="AG679" s="9" t="s">
        <v>96</v>
      </c>
      <c r="AH679" s="9" t="s">
        <v>96</v>
      </c>
      <c r="AI679" s="9" t="s">
        <v>192</v>
      </c>
      <c r="AJ679" s="9" t="s">
        <v>137</v>
      </c>
      <c r="AK679" s="12">
        <v>4.9114683691812142E-2</v>
      </c>
      <c r="AL679" s="12">
        <v>0</v>
      </c>
      <c r="AM679" s="12">
        <v>0</v>
      </c>
      <c r="AN679" s="12">
        <v>0</v>
      </c>
      <c r="AO679" s="12">
        <v>1.8429711339751132E-3</v>
      </c>
      <c r="AP679" s="12">
        <v>3.5000000000000003E-2</v>
      </c>
      <c r="AQ679" s="12">
        <v>0</v>
      </c>
      <c r="AR679" s="12">
        <v>0</v>
      </c>
      <c r="AS679" s="12">
        <v>0</v>
      </c>
      <c r="AT679" s="12">
        <v>5.4999999999999997E-3</v>
      </c>
      <c r="AU679" s="11">
        <v>122.78670922953036</v>
      </c>
      <c r="AV679" s="11">
        <v>0</v>
      </c>
      <c r="AW679" s="11">
        <v>0</v>
      </c>
      <c r="AX679" s="11">
        <v>0</v>
      </c>
      <c r="AY679" s="11">
        <v>4.6074278349377833</v>
      </c>
      <c r="AZ679" s="11">
        <v>87.500000000000014</v>
      </c>
      <c r="BA679" s="11">
        <v>0</v>
      </c>
      <c r="BB679" s="11">
        <v>0</v>
      </c>
      <c r="BC679" s="11">
        <v>0</v>
      </c>
      <c r="BD679" s="11">
        <v>13.75</v>
      </c>
    </row>
    <row r="680" spans="1:56" x14ac:dyDescent="0.25">
      <c r="A680" s="9" t="s">
        <v>2</v>
      </c>
      <c r="B680" s="9" t="s">
        <v>25</v>
      </c>
      <c r="C680" s="9" t="s">
        <v>1819</v>
      </c>
      <c r="D680" s="9" t="str">
        <f>IF(C680="United States",#REF!, "")</f>
        <v/>
      </c>
      <c r="E680" s="9" t="s">
        <v>98</v>
      </c>
      <c r="F680" s="9" t="s">
        <v>1126</v>
      </c>
      <c r="G680" s="9" t="s">
        <v>242</v>
      </c>
      <c r="H680" s="10" t="s">
        <v>4</v>
      </c>
      <c r="I680" s="10" t="s">
        <v>1807</v>
      </c>
      <c r="J680" s="11">
        <v>2500</v>
      </c>
      <c r="K680" s="11">
        <v>2500</v>
      </c>
      <c r="L680" s="11">
        <v>0</v>
      </c>
      <c r="M680" s="11">
        <v>0</v>
      </c>
      <c r="N680" s="11">
        <v>0</v>
      </c>
      <c r="O680" s="11">
        <v>0</v>
      </c>
      <c r="P680" s="11">
        <v>0</v>
      </c>
      <c r="Q680" s="11">
        <v>0</v>
      </c>
      <c r="R680" s="11">
        <v>0</v>
      </c>
      <c r="S680" s="11">
        <v>0</v>
      </c>
      <c r="T680" s="11">
        <v>0</v>
      </c>
      <c r="U680" s="11">
        <v>49.989471856560577</v>
      </c>
      <c r="V680" s="11">
        <v>0</v>
      </c>
      <c r="W680" s="11">
        <v>0</v>
      </c>
      <c r="X680" s="11">
        <v>0</v>
      </c>
      <c r="Y680" s="11">
        <v>5.5105281434394158</v>
      </c>
      <c r="Z680" s="11">
        <v>20.010095000000014</v>
      </c>
      <c r="AA680" s="9" t="s">
        <v>31</v>
      </c>
      <c r="AB680" s="9" t="s">
        <v>96</v>
      </c>
      <c r="AC680" s="9" t="s">
        <v>96</v>
      </c>
      <c r="AD680" s="9" t="s">
        <v>192</v>
      </c>
      <c r="AE680" s="9" t="s">
        <v>239</v>
      </c>
      <c r="AF680" s="9" t="s">
        <v>25</v>
      </c>
      <c r="AG680" s="9" t="s">
        <v>96</v>
      </c>
      <c r="AH680" s="9" t="s">
        <v>96</v>
      </c>
      <c r="AI680" s="9" t="s">
        <v>192</v>
      </c>
      <c r="AJ680" s="9" t="s">
        <v>137</v>
      </c>
      <c r="AK680" s="12">
        <v>4.9114683691812142E-2</v>
      </c>
      <c r="AL680" s="12">
        <v>0</v>
      </c>
      <c r="AM680" s="12">
        <v>0</v>
      </c>
      <c r="AN680" s="12">
        <v>0</v>
      </c>
      <c r="AO680" s="12">
        <v>1.8429711339751132E-3</v>
      </c>
      <c r="AP680" s="12">
        <v>3.5000000000000003E-2</v>
      </c>
      <c r="AQ680" s="12">
        <v>0</v>
      </c>
      <c r="AR680" s="12">
        <v>0</v>
      </c>
      <c r="AS680" s="12">
        <v>0</v>
      </c>
      <c r="AT680" s="12">
        <v>5.4999999999999997E-3</v>
      </c>
      <c r="AU680" s="11">
        <v>122.78670922953036</v>
      </c>
      <c r="AV680" s="11">
        <v>0</v>
      </c>
      <c r="AW680" s="11">
        <v>0</v>
      </c>
      <c r="AX680" s="11">
        <v>0</v>
      </c>
      <c r="AY680" s="11">
        <v>4.6074278349377833</v>
      </c>
      <c r="AZ680" s="11">
        <v>87.500000000000014</v>
      </c>
      <c r="BA680" s="11">
        <v>0</v>
      </c>
      <c r="BB680" s="11">
        <v>0</v>
      </c>
      <c r="BC680" s="11">
        <v>0</v>
      </c>
      <c r="BD680" s="11">
        <v>13.75</v>
      </c>
    </row>
    <row r="681" spans="1:56" x14ac:dyDescent="0.25">
      <c r="A681" s="9" t="s">
        <v>2</v>
      </c>
      <c r="B681" s="9" t="s">
        <v>25</v>
      </c>
      <c r="C681" s="9" t="s">
        <v>1819</v>
      </c>
      <c r="D681" s="9" t="str">
        <f>IF(C681="United States",#REF!, "")</f>
        <v/>
      </c>
      <c r="E681" s="9" t="s">
        <v>98</v>
      </c>
      <c r="F681" s="9" t="s">
        <v>344</v>
      </c>
      <c r="G681" s="9" t="s">
        <v>242</v>
      </c>
      <c r="H681" s="10" t="s">
        <v>4</v>
      </c>
      <c r="I681" s="10" t="s">
        <v>1783</v>
      </c>
      <c r="J681" s="11">
        <v>2500</v>
      </c>
      <c r="K681" s="11">
        <v>2500</v>
      </c>
      <c r="L681" s="11">
        <v>0</v>
      </c>
      <c r="M681" s="11">
        <v>0</v>
      </c>
      <c r="N681" s="11">
        <v>0</v>
      </c>
      <c r="O681" s="11">
        <v>0</v>
      </c>
      <c r="P681" s="11">
        <v>0</v>
      </c>
      <c r="Q681" s="11">
        <v>0</v>
      </c>
      <c r="R681" s="11">
        <v>0</v>
      </c>
      <c r="S681" s="11">
        <v>0</v>
      </c>
      <c r="T681" s="11">
        <v>0</v>
      </c>
      <c r="U681" s="11">
        <v>49.943925117654771</v>
      </c>
      <c r="V681" s="11">
        <v>0</v>
      </c>
      <c r="W681" s="11">
        <v>0</v>
      </c>
      <c r="X681" s="11">
        <v>0</v>
      </c>
      <c r="Y681" s="11">
        <v>56.056074882345229</v>
      </c>
      <c r="Z681" s="11">
        <v>20.529740000000004</v>
      </c>
      <c r="AA681" s="9" t="s">
        <v>31</v>
      </c>
      <c r="AB681" s="9" t="s">
        <v>96</v>
      </c>
      <c r="AC681" s="9" t="s">
        <v>96</v>
      </c>
      <c r="AD681" s="9" t="s">
        <v>192</v>
      </c>
      <c r="AE681" s="9" t="s">
        <v>244</v>
      </c>
      <c r="AF681" s="9" t="s">
        <v>25</v>
      </c>
      <c r="AG681" s="9" t="s">
        <v>96</v>
      </c>
      <c r="AH681" s="9" t="s">
        <v>96</v>
      </c>
      <c r="AI681" s="9" t="s">
        <v>192</v>
      </c>
      <c r="AJ681" s="9" t="s">
        <v>137</v>
      </c>
      <c r="AK681" s="12">
        <v>4.9114683691812142E-2</v>
      </c>
      <c r="AL681" s="12">
        <v>0</v>
      </c>
      <c r="AM681" s="12">
        <v>0</v>
      </c>
      <c r="AN681" s="12">
        <v>0</v>
      </c>
      <c r="AO681" s="12">
        <v>1.8764797000473881E-2</v>
      </c>
      <c r="AP681" s="12">
        <v>3.5000000000000003E-2</v>
      </c>
      <c r="AQ681" s="12">
        <v>0</v>
      </c>
      <c r="AR681" s="12">
        <v>0</v>
      </c>
      <c r="AS681" s="12">
        <v>0</v>
      </c>
      <c r="AT681" s="12">
        <v>5.4999999999999997E-3</v>
      </c>
      <c r="AU681" s="11">
        <v>122.78670922953036</v>
      </c>
      <c r="AV681" s="11">
        <v>0</v>
      </c>
      <c r="AW681" s="11">
        <v>0</v>
      </c>
      <c r="AX681" s="11">
        <v>0</v>
      </c>
      <c r="AY681" s="11">
        <v>46.911992501184706</v>
      </c>
      <c r="AZ681" s="11">
        <v>87.500000000000014</v>
      </c>
      <c r="BA681" s="11">
        <v>0</v>
      </c>
      <c r="BB681" s="11">
        <v>0</v>
      </c>
      <c r="BC681" s="11">
        <v>0</v>
      </c>
      <c r="BD681" s="11">
        <v>13.75</v>
      </c>
    </row>
    <row r="682" spans="1:56" x14ac:dyDescent="0.25">
      <c r="A682" s="9" t="s">
        <v>2</v>
      </c>
      <c r="B682" s="9" t="s">
        <v>25</v>
      </c>
      <c r="C682" s="9" t="s">
        <v>1820</v>
      </c>
      <c r="D682" s="9" t="str">
        <f>IF(C682="United States",#REF!, "")</f>
        <v/>
      </c>
      <c r="E682" s="9" t="s">
        <v>98</v>
      </c>
      <c r="F682" s="9" t="s">
        <v>898</v>
      </c>
      <c r="G682" s="9" t="s">
        <v>242</v>
      </c>
      <c r="H682" s="10" t="s">
        <v>4</v>
      </c>
      <c r="I682" s="10" t="s">
        <v>1783</v>
      </c>
      <c r="J682" s="11">
        <v>2500</v>
      </c>
      <c r="K682" s="11">
        <v>2500</v>
      </c>
      <c r="L682" s="11">
        <v>0</v>
      </c>
      <c r="M682" s="11">
        <v>0</v>
      </c>
      <c r="N682" s="11">
        <v>0</v>
      </c>
      <c r="O682" s="11">
        <v>0</v>
      </c>
      <c r="P682" s="11">
        <v>0</v>
      </c>
      <c r="Q682" s="11">
        <v>0</v>
      </c>
      <c r="R682" s="11">
        <v>0</v>
      </c>
      <c r="S682" s="11">
        <v>0</v>
      </c>
      <c r="T682" s="11">
        <v>0</v>
      </c>
      <c r="U682" s="11">
        <v>49.943925117654771</v>
      </c>
      <c r="V682" s="11">
        <v>0</v>
      </c>
      <c r="W682" s="11">
        <v>0</v>
      </c>
      <c r="X682" s="11">
        <v>0</v>
      </c>
      <c r="Y682" s="11">
        <v>56.056074882345229</v>
      </c>
      <c r="Z682" s="11">
        <v>20.529740000000004</v>
      </c>
      <c r="AA682" s="9" t="s">
        <v>31</v>
      </c>
      <c r="AB682" s="9" t="s">
        <v>96</v>
      </c>
      <c r="AC682" s="9" t="s">
        <v>96</v>
      </c>
      <c r="AD682" s="9" t="s">
        <v>192</v>
      </c>
      <c r="AE682" s="9" t="s">
        <v>244</v>
      </c>
      <c r="AF682" s="9" t="s">
        <v>25</v>
      </c>
      <c r="AG682" s="9" t="s">
        <v>96</v>
      </c>
      <c r="AH682" s="9" t="s">
        <v>96</v>
      </c>
      <c r="AI682" s="9" t="s">
        <v>192</v>
      </c>
      <c r="AJ682" s="9" t="s">
        <v>141</v>
      </c>
      <c r="AK682" s="12">
        <v>4.9114683691812142E-2</v>
      </c>
      <c r="AL682" s="12">
        <v>0</v>
      </c>
      <c r="AM682" s="12">
        <v>0</v>
      </c>
      <c r="AN682" s="12">
        <v>0</v>
      </c>
      <c r="AO682" s="12">
        <v>1.8764797000473881E-2</v>
      </c>
      <c r="AP682" s="12">
        <v>3.5000000000000003E-2</v>
      </c>
      <c r="AQ682" s="12">
        <v>0</v>
      </c>
      <c r="AR682" s="12">
        <v>0</v>
      </c>
      <c r="AS682" s="12">
        <v>0</v>
      </c>
      <c r="AT682" s="12">
        <v>7.4999999999999997E-3</v>
      </c>
      <c r="AU682" s="11">
        <v>122.78670922953036</v>
      </c>
      <c r="AV682" s="11">
        <v>0</v>
      </c>
      <c r="AW682" s="11">
        <v>0</v>
      </c>
      <c r="AX682" s="11">
        <v>0</v>
      </c>
      <c r="AY682" s="11">
        <v>46.911992501184706</v>
      </c>
      <c r="AZ682" s="11">
        <v>87.500000000000014</v>
      </c>
      <c r="BA682" s="11">
        <v>0</v>
      </c>
      <c r="BB682" s="11">
        <v>0</v>
      </c>
      <c r="BC682" s="11">
        <v>0</v>
      </c>
      <c r="BD682" s="11">
        <v>18.75</v>
      </c>
    </row>
    <row r="683" spans="1:56" x14ac:dyDescent="0.25">
      <c r="A683" s="9" t="s">
        <v>2</v>
      </c>
      <c r="B683" s="9" t="s">
        <v>25</v>
      </c>
      <c r="C683" s="9" t="s">
        <v>1820</v>
      </c>
      <c r="D683" s="9" t="str">
        <f>IF(C683="United States",#REF!, "")</f>
        <v/>
      </c>
      <c r="E683" s="9" t="s">
        <v>98</v>
      </c>
      <c r="F683" s="9" t="s">
        <v>928</v>
      </c>
      <c r="G683" s="9" t="s">
        <v>242</v>
      </c>
      <c r="H683" s="10" t="s">
        <v>4</v>
      </c>
      <c r="I683" s="10" t="s">
        <v>1807</v>
      </c>
      <c r="J683" s="11">
        <v>2500</v>
      </c>
      <c r="K683" s="11">
        <v>2500</v>
      </c>
      <c r="L683" s="11">
        <v>0</v>
      </c>
      <c r="M683" s="11">
        <v>0</v>
      </c>
      <c r="N683" s="11">
        <v>0</v>
      </c>
      <c r="O683" s="11">
        <v>0</v>
      </c>
      <c r="P683" s="11">
        <v>0</v>
      </c>
      <c r="Q683" s="11">
        <v>0</v>
      </c>
      <c r="R683" s="11">
        <v>0</v>
      </c>
      <c r="S683" s="11">
        <v>0</v>
      </c>
      <c r="T683" s="11">
        <v>0</v>
      </c>
      <c r="U683" s="11">
        <v>49.943925117654771</v>
      </c>
      <c r="V683" s="11">
        <v>0</v>
      </c>
      <c r="W683" s="11">
        <v>0</v>
      </c>
      <c r="X683" s="11">
        <v>0</v>
      </c>
      <c r="Y683" s="11">
        <v>56.056074882345229</v>
      </c>
      <c r="Z683" s="11">
        <v>20.529740000000004</v>
      </c>
      <c r="AA683" s="9" t="s">
        <v>31</v>
      </c>
      <c r="AB683" s="9" t="s">
        <v>96</v>
      </c>
      <c r="AC683" s="9" t="s">
        <v>96</v>
      </c>
      <c r="AD683" s="9" t="s">
        <v>192</v>
      </c>
      <c r="AE683" s="9" t="s">
        <v>244</v>
      </c>
      <c r="AF683" s="9" t="s">
        <v>25</v>
      </c>
      <c r="AG683" s="9" t="s">
        <v>96</v>
      </c>
      <c r="AH683" s="9" t="s">
        <v>96</v>
      </c>
      <c r="AI683" s="9" t="s">
        <v>192</v>
      </c>
      <c r="AJ683" s="9" t="s">
        <v>141</v>
      </c>
      <c r="AK683" s="12">
        <v>4.9114683691812142E-2</v>
      </c>
      <c r="AL683" s="12">
        <v>0</v>
      </c>
      <c r="AM683" s="12">
        <v>0</v>
      </c>
      <c r="AN683" s="12">
        <v>0</v>
      </c>
      <c r="AO683" s="12">
        <v>1.8764797000473881E-2</v>
      </c>
      <c r="AP683" s="12">
        <v>3.5000000000000003E-2</v>
      </c>
      <c r="AQ683" s="12">
        <v>0</v>
      </c>
      <c r="AR683" s="12">
        <v>0</v>
      </c>
      <c r="AS683" s="12">
        <v>0</v>
      </c>
      <c r="AT683" s="12">
        <v>7.4999999999999997E-3</v>
      </c>
      <c r="AU683" s="11">
        <v>122.78670922953036</v>
      </c>
      <c r="AV683" s="11">
        <v>0</v>
      </c>
      <c r="AW683" s="11">
        <v>0</v>
      </c>
      <c r="AX683" s="11">
        <v>0</v>
      </c>
      <c r="AY683" s="11">
        <v>46.911992501184706</v>
      </c>
      <c r="AZ683" s="11">
        <v>87.500000000000014</v>
      </c>
      <c r="BA683" s="11">
        <v>0</v>
      </c>
      <c r="BB683" s="11">
        <v>0</v>
      </c>
      <c r="BC683" s="11">
        <v>0</v>
      </c>
      <c r="BD683" s="11">
        <v>18.75</v>
      </c>
    </row>
    <row r="684" spans="1:56" x14ac:dyDescent="0.25">
      <c r="A684" s="9" t="s">
        <v>2</v>
      </c>
      <c r="B684" s="9" t="s">
        <v>25</v>
      </c>
      <c r="C684" s="9" t="s">
        <v>1826</v>
      </c>
      <c r="D684" s="9" t="str">
        <f>IF(C684="United States",#REF!, "")</f>
        <v/>
      </c>
      <c r="E684" s="9" t="s">
        <v>98</v>
      </c>
      <c r="F684" s="9" t="s">
        <v>974</v>
      </c>
      <c r="G684" s="9" t="s">
        <v>242</v>
      </c>
      <c r="H684" s="10" t="s">
        <v>4</v>
      </c>
      <c r="I684" s="10" t="s">
        <v>1783</v>
      </c>
      <c r="J684" s="11">
        <v>2500</v>
      </c>
      <c r="K684" s="11">
        <v>0</v>
      </c>
      <c r="L684" s="11">
        <v>1</v>
      </c>
      <c r="M684" s="11">
        <v>0</v>
      </c>
      <c r="N684" s="11">
        <v>0</v>
      </c>
      <c r="O684" s="11">
        <v>0</v>
      </c>
      <c r="P684" s="11">
        <v>0</v>
      </c>
      <c r="Q684" s="11">
        <v>0</v>
      </c>
      <c r="R684" s="11">
        <v>0</v>
      </c>
      <c r="S684" s="11">
        <v>0</v>
      </c>
      <c r="T684" s="11">
        <v>0</v>
      </c>
      <c r="U684" s="11">
        <v>0</v>
      </c>
      <c r="V684" s="11">
        <v>0</v>
      </c>
      <c r="W684" s="11">
        <v>0</v>
      </c>
      <c r="X684" s="11">
        <v>0</v>
      </c>
      <c r="Y684" s="11">
        <v>0</v>
      </c>
      <c r="Z684" s="11">
        <v>0</v>
      </c>
      <c r="AA684" s="9" t="s">
        <v>31</v>
      </c>
      <c r="AB684" s="9" t="s">
        <v>96</v>
      </c>
      <c r="AC684" s="9" t="s">
        <v>96</v>
      </c>
      <c r="AD684" s="9" t="s">
        <v>192</v>
      </c>
      <c r="AE684" s="9" t="s">
        <v>244</v>
      </c>
      <c r="AF684" s="9" t="s">
        <v>25</v>
      </c>
      <c r="AG684" s="9" t="s">
        <v>96</v>
      </c>
      <c r="AH684" s="9" t="s">
        <v>96</v>
      </c>
      <c r="AI684" s="9" t="s">
        <v>192</v>
      </c>
      <c r="AJ684" s="9" t="s">
        <v>141</v>
      </c>
      <c r="AK684" s="12">
        <v>4.9114683691812142E-2</v>
      </c>
      <c r="AL684" s="12">
        <v>0</v>
      </c>
      <c r="AM684" s="12">
        <v>0</v>
      </c>
      <c r="AN684" s="12">
        <v>0</v>
      </c>
      <c r="AO684" s="12">
        <v>1.8764797000473881E-2</v>
      </c>
      <c r="AP684" s="12">
        <v>3.5000000000000003E-2</v>
      </c>
      <c r="AQ684" s="12">
        <v>0</v>
      </c>
      <c r="AR684" s="12">
        <v>0</v>
      </c>
      <c r="AS684" s="12">
        <v>0</v>
      </c>
      <c r="AT684" s="12">
        <v>7.4999999999999997E-3</v>
      </c>
      <c r="AU684" s="11">
        <v>122.78670922953036</v>
      </c>
      <c r="AV684" s="11">
        <v>0</v>
      </c>
      <c r="AW684" s="11">
        <v>0</v>
      </c>
      <c r="AX684" s="11">
        <v>0</v>
      </c>
      <c r="AY684" s="11">
        <v>46.911992501184706</v>
      </c>
      <c r="AZ684" s="11">
        <v>87.500000000000014</v>
      </c>
      <c r="BA684" s="11">
        <v>0</v>
      </c>
      <c r="BB684" s="11">
        <v>0</v>
      </c>
      <c r="BC684" s="11">
        <v>0</v>
      </c>
      <c r="BD684" s="11">
        <v>18.75</v>
      </c>
    </row>
    <row r="685" spans="1:56" x14ac:dyDescent="0.25">
      <c r="A685" s="9" t="s">
        <v>2</v>
      </c>
      <c r="B685" s="9" t="s">
        <v>25</v>
      </c>
      <c r="C685" s="9" t="s">
        <v>1828</v>
      </c>
      <c r="D685" s="9" t="str">
        <f>IF(C685="United States",#REF!, "")</f>
        <v/>
      </c>
      <c r="E685" s="9" t="s">
        <v>98</v>
      </c>
      <c r="F685" s="9" t="s">
        <v>396</v>
      </c>
      <c r="G685" s="9" t="s">
        <v>242</v>
      </c>
      <c r="H685" s="10" t="s">
        <v>4</v>
      </c>
      <c r="I685" s="10" t="s">
        <v>1783</v>
      </c>
      <c r="J685" s="11">
        <v>2500</v>
      </c>
      <c r="K685" s="11">
        <v>2500</v>
      </c>
      <c r="L685" s="11">
        <v>0</v>
      </c>
      <c r="M685" s="11">
        <v>0</v>
      </c>
      <c r="N685" s="11">
        <v>0</v>
      </c>
      <c r="O685" s="11">
        <v>0</v>
      </c>
      <c r="P685" s="11">
        <v>0</v>
      </c>
      <c r="Q685" s="11">
        <v>0</v>
      </c>
      <c r="R685" s="11">
        <v>0</v>
      </c>
      <c r="S685" s="11">
        <v>0</v>
      </c>
      <c r="T685" s="11">
        <v>0</v>
      </c>
      <c r="U685" s="11">
        <v>49.992686243763274</v>
      </c>
      <c r="V685" s="11">
        <v>573.41611121596463</v>
      </c>
      <c r="W685" s="11">
        <v>0</v>
      </c>
      <c r="X685" s="11">
        <v>133.98039913328557</v>
      </c>
      <c r="Y685" s="11">
        <v>56.110803406986534</v>
      </c>
      <c r="Z685" s="11">
        <v>30.48426500000005</v>
      </c>
      <c r="AA685" s="9" t="s">
        <v>31</v>
      </c>
      <c r="AB685" s="9" t="s">
        <v>47</v>
      </c>
      <c r="AC685" s="9" t="s">
        <v>96</v>
      </c>
      <c r="AD685" s="9" t="s">
        <v>246</v>
      </c>
      <c r="AE685" s="9" t="s">
        <v>244</v>
      </c>
      <c r="AF685" s="9" t="s">
        <v>25</v>
      </c>
      <c r="AG685" s="9" t="s">
        <v>67</v>
      </c>
      <c r="AH685" s="9" t="s">
        <v>96</v>
      </c>
      <c r="AI685" s="9" t="s">
        <v>124</v>
      </c>
      <c r="AJ685" s="9" t="s">
        <v>141</v>
      </c>
      <c r="AK685" s="12">
        <v>4.9114683691812142E-2</v>
      </c>
      <c r="AL685" s="12">
        <v>0.22939999999999999</v>
      </c>
      <c r="AM685" s="12">
        <v>0</v>
      </c>
      <c r="AN685" s="12">
        <v>5.3600000000000002E-2</v>
      </c>
      <c r="AO685" s="12">
        <v>1.8764797000473881E-2</v>
      </c>
      <c r="AP685" s="12">
        <v>3.5000000000000003E-2</v>
      </c>
      <c r="AQ685" s="12">
        <v>0.1</v>
      </c>
      <c r="AR685" s="12">
        <v>0</v>
      </c>
      <c r="AS685" s="12">
        <v>5.5E-2</v>
      </c>
      <c r="AT685" s="12">
        <v>7.4999999999999997E-3</v>
      </c>
      <c r="AU685" s="11">
        <v>122.78670922953036</v>
      </c>
      <c r="AV685" s="11">
        <v>573.5</v>
      </c>
      <c r="AW685" s="11">
        <v>0</v>
      </c>
      <c r="AX685" s="11">
        <v>134</v>
      </c>
      <c r="AY685" s="11">
        <v>46.911992501184706</v>
      </c>
      <c r="AZ685" s="11">
        <v>87.500000000000014</v>
      </c>
      <c r="BA685" s="11">
        <v>250</v>
      </c>
      <c r="BB685" s="11">
        <v>0</v>
      </c>
      <c r="BC685" s="11">
        <v>137.5</v>
      </c>
      <c r="BD685" s="11">
        <v>18.75</v>
      </c>
    </row>
    <row r="686" spans="1:56" x14ac:dyDescent="0.25">
      <c r="A686" s="9" t="s">
        <v>2</v>
      </c>
      <c r="B686" s="9" t="s">
        <v>25</v>
      </c>
      <c r="C686" s="9" t="s">
        <v>1828</v>
      </c>
      <c r="D686" s="9" t="str">
        <f>IF(C686="United States",#REF!, "")</f>
        <v/>
      </c>
      <c r="E686" s="9" t="s">
        <v>98</v>
      </c>
      <c r="F686" s="9" t="s">
        <v>980</v>
      </c>
      <c r="G686" s="9" t="s">
        <v>242</v>
      </c>
      <c r="H686" s="10" t="s">
        <v>4</v>
      </c>
      <c r="I686" s="10" t="s">
        <v>1783</v>
      </c>
      <c r="J686" s="11">
        <v>2500</v>
      </c>
      <c r="K686" s="11">
        <v>2500</v>
      </c>
      <c r="L686" s="11">
        <v>0</v>
      </c>
      <c r="M686" s="11">
        <v>0</v>
      </c>
      <c r="N686" s="11">
        <v>0</v>
      </c>
      <c r="O686" s="11">
        <v>0</v>
      </c>
      <c r="P686" s="11">
        <v>0</v>
      </c>
      <c r="Q686" s="11">
        <v>0</v>
      </c>
      <c r="R686" s="11">
        <v>0</v>
      </c>
      <c r="S686" s="11">
        <v>0</v>
      </c>
      <c r="T686" s="11">
        <v>0</v>
      </c>
      <c r="U686" s="11">
        <v>49.991244195618485</v>
      </c>
      <c r="V686" s="11">
        <v>573.39957092374402</v>
      </c>
      <c r="W686" s="11">
        <v>0</v>
      </c>
      <c r="X686" s="11">
        <v>0</v>
      </c>
      <c r="Y686" s="11">
        <v>56.109184880637308</v>
      </c>
      <c r="Z686" s="11">
        <v>28.598885000000223</v>
      </c>
      <c r="AA686" s="9" t="s">
        <v>31</v>
      </c>
      <c r="AB686" s="9" t="s">
        <v>47</v>
      </c>
      <c r="AC686" s="9" t="s">
        <v>96</v>
      </c>
      <c r="AD686" s="9" t="s">
        <v>192</v>
      </c>
      <c r="AE686" s="9" t="s">
        <v>244</v>
      </c>
      <c r="AF686" s="9" t="s">
        <v>25</v>
      </c>
      <c r="AG686" s="9" t="s">
        <v>67</v>
      </c>
      <c r="AH686" s="9" t="s">
        <v>96</v>
      </c>
      <c r="AI686" s="9" t="s">
        <v>192</v>
      </c>
      <c r="AJ686" s="9" t="s">
        <v>141</v>
      </c>
      <c r="AK686" s="12">
        <v>4.9114683691812142E-2</v>
      </c>
      <c r="AL686" s="12">
        <v>0.22939999999999999</v>
      </c>
      <c r="AM686" s="12">
        <v>0</v>
      </c>
      <c r="AN686" s="12">
        <v>0</v>
      </c>
      <c r="AO686" s="12">
        <v>1.8764797000473881E-2</v>
      </c>
      <c r="AP686" s="12">
        <v>3.5000000000000003E-2</v>
      </c>
      <c r="AQ686" s="12">
        <v>0.1</v>
      </c>
      <c r="AR686" s="12">
        <v>0</v>
      </c>
      <c r="AS686" s="12">
        <v>0</v>
      </c>
      <c r="AT686" s="12">
        <v>7.4999999999999997E-3</v>
      </c>
      <c r="AU686" s="11">
        <v>122.78670922953036</v>
      </c>
      <c r="AV686" s="11">
        <v>573.5</v>
      </c>
      <c r="AW686" s="11">
        <v>0</v>
      </c>
      <c r="AX686" s="11">
        <v>0</v>
      </c>
      <c r="AY686" s="11">
        <v>46.911992501184706</v>
      </c>
      <c r="AZ686" s="11">
        <v>87.500000000000014</v>
      </c>
      <c r="BA686" s="11">
        <v>250</v>
      </c>
      <c r="BB686" s="11">
        <v>0</v>
      </c>
      <c r="BC686" s="11">
        <v>0</v>
      </c>
      <c r="BD686" s="11">
        <v>18.75</v>
      </c>
    </row>
    <row r="687" spans="1:56" x14ac:dyDescent="0.25">
      <c r="A687" s="9" t="s">
        <v>2</v>
      </c>
      <c r="B687" s="9" t="s">
        <v>25</v>
      </c>
      <c r="C687" s="9" t="s">
        <v>1828</v>
      </c>
      <c r="D687" s="9" t="str">
        <f>IF(C687="United States",#REF!, "")</f>
        <v/>
      </c>
      <c r="E687" s="9" t="s">
        <v>98</v>
      </c>
      <c r="F687" s="9" t="s">
        <v>1078</v>
      </c>
      <c r="G687" s="9" t="s">
        <v>242</v>
      </c>
      <c r="H687" s="10" t="s">
        <v>4</v>
      </c>
      <c r="I687" s="10" t="s">
        <v>1807</v>
      </c>
      <c r="J687" s="11">
        <v>2500</v>
      </c>
      <c r="K687" s="11">
        <v>2500</v>
      </c>
      <c r="L687" s="11">
        <v>0</v>
      </c>
      <c r="M687" s="11">
        <v>0</v>
      </c>
      <c r="N687" s="11">
        <v>0</v>
      </c>
      <c r="O687" s="11">
        <v>0</v>
      </c>
      <c r="P687" s="11">
        <v>0</v>
      </c>
      <c r="Q687" s="11">
        <v>0</v>
      </c>
      <c r="R687" s="11">
        <v>0</v>
      </c>
      <c r="S687" s="11">
        <v>0</v>
      </c>
      <c r="T687" s="11">
        <v>0</v>
      </c>
      <c r="U687" s="11">
        <v>49.973943000991859</v>
      </c>
      <c r="V687" s="11">
        <v>122.18629063742512</v>
      </c>
      <c r="W687" s="11">
        <v>0</v>
      </c>
      <c r="X687" s="11">
        <v>0</v>
      </c>
      <c r="Y687" s="11">
        <v>56.089766361582996</v>
      </c>
      <c r="Z687" s="11">
        <v>22.249797500000028</v>
      </c>
      <c r="AA687" s="9" t="s">
        <v>31</v>
      </c>
      <c r="AB687" s="9" t="s">
        <v>75</v>
      </c>
      <c r="AC687" s="9" t="s">
        <v>96</v>
      </c>
      <c r="AD687" s="9" t="s">
        <v>192</v>
      </c>
      <c r="AE687" s="9" t="s">
        <v>244</v>
      </c>
      <c r="AF687" s="9" t="s">
        <v>25</v>
      </c>
      <c r="AG687" s="9" t="s">
        <v>96</v>
      </c>
      <c r="AH687" s="9" t="s">
        <v>96</v>
      </c>
      <c r="AI687" s="9" t="s">
        <v>192</v>
      </c>
      <c r="AJ687" s="9" t="s">
        <v>141</v>
      </c>
      <c r="AK687" s="12">
        <v>4.9114683691812142E-2</v>
      </c>
      <c r="AL687" s="12">
        <v>4.8899999999999999E-2</v>
      </c>
      <c r="AM687" s="12">
        <v>0</v>
      </c>
      <c r="AN687" s="12">
        <v>0</v>
      </c>
      <c r="AO687" s="12">
        <v>1.8764797000473881E-2</v>
      </c>
      <c r="AP687" s="12">
        <v>3.5000000000000003E-2</v>
      </c>
      <c r="AQ687" s="12">
        <v>0</v>
      </c>
      <c r="AR687" s="12">
        <v>0</v>
      </c>
      <c r="AS687" s="12">
        <v>0</v>
      </c>
      <c r="AT687" s="12">
        <v>7.4999999999999997E-3</v>
      </c>
      <c r="AU687" s="11">
        <v>122.78670922953036</v>
      </c>
      <c r="AV687" s="11">
        <v>122.25</v>
      </c>
      <c r="AW687" s="11">
        <v>0</v>
      </c>
      <c r="AX687" s="11">
        <v>0</v>
      </c>
      <c r="AY687" s="11">
        <v>46.911992501184706</v>
      </c>
      <c r="AZ687" s="11">
        <v>87.500000000000014</v>
      </c>
      <c r="BA687" s="11">
        <v>0</v>
      </c>
      <c r="BB687" s="11">
        <v>0</v>
      </c>
      <c r="BC687" s="11">
        <v>0</v>
      </c>
      <c r="BD687" s="11">
        <v>18.75</v>
      </c>
    </row>
    <row r="688" spans="1:56" x14ac:dyDescent="0.25">
      <c r="A688" s="9" t="s">
        <v>2</v>
      </c>
      <c r="B688" s="9" t="s">
        <v>25</v>
      </c>
      <c r="C688" s="9" t="s">
        <v>1828</v>
      </c>
      <c r="D688" s="9" t="str">
        <f>IF(C688="United States",#REF!, "")</f>
        <v/>
      </c>
      <c r="E688" s="9" t="s">
        <v>98</v>
      </c>
      <c r="F688" s="9" t="s">
        <v>1500</v>
      </c>
      <c r="G688" s="9" t="s">
        <v>242</v>
      </c>
      <c r="H688" s="10" t="s">
        <v>4</v>
      </c>
      <c r="I688" s="10" t="s">
        <v>1807</v>
      </c>
      <c r="J688" s="11">
        <v>2500</v>
      </c>
      <c r="K688" s="11">
        <v>2500</v>
      </c>
      <c r="L688" s="11">
        <v>0</v>
      </c>
      <c r="M688" s="11">
        <v>0</v>
      </c>
      <c r="N688" s="11">
        <v>0</v>
      </c>
      <c r="O688" s="11">
        <v>0</v>
      </c>
      <c r="P688" s="11">
        <v>0</v>
      </c>
      <c r="Q688" s="11">
        <v>0</v>
      </c>
      <c r="R688" s="11">
        <v>0</v>
      </c>
      <c r="S688" s="11">
        <v>0</v>
      </c>
      <c r="T688" s="11">
        <v>0</v>
      </c>
      <c r="U688" s="11">
        <v>49.973943000991859</v>
      </c>
      <c r="V688" s="11">
        <v>122.18629063742512</v>
      </c>
      <c r="W688" s="11">
        <v>0</v>
      </c>
      <c r="X688" s="11">
        <v>0</v>
      </c>
      <c r="Y688" s="11">
        <v>56.089766361582996</v>
      </c>
      <c r="Z688" s="11">
        <v>22.249797500000028</v>
      </c>
      <c r="AA688" s="9" t="s">
        <v>31</v>
      </c>
      <c r="AB688" s="9" t="s">
        <v>96</v>
      </c>
      <c r="AC688" s="9" t="s">
        <v>96</v>
      </c>
      <c r="AD688" s="9" t="s">
        <v>192</v>
      </c>
      <c r="AE688" s="9" t="s">
        <v>244</v>
      </c>
      <c r="AF688" s="9" t="s">
        <v>25</v>
      </c>
      <c r="AG688" s="9" t="s">
        <v>96</v>
      </c>
      <c r="AH688" s="9" t="s">
        <v>96</v>
      </c>
      <c r="AI688" s="9" t="s">
        <v>192</v>
      </c>
      <c r="AJ688" s="9" t="s">
        <v>141</v>
      </c>
      <c r="AK688" s="12">
        <v>4.9114683691812142E-2</v>
      </c>
      <c r="AL688" s="12">
        <v>0</v>
      </c>
      <c r="AM688" s="12">
        <v>0</v>
      </c>
      <c r="AN688" s="12">
        <v>0</v>
      </c>
      <c r="AO688" s="12">
        <v>1.8764797000473881E-2</v>
      </c>
      <c r="AP688" s="12">
        <v>3.5000000000000003E-2</v>
      </c>
      <c r="AQ688" s="12">
        <v>0</v>
      </c>
      <c r="AR688" s="12">
        <v>0</v>
      </c>
      <c r="AS688" s="12">
        <v>0</v>
      </c>
      <c r="AT688" s="12">
        <v>7.4999999999999997E-3</v>
      </c>
      <c r="AU688" s="11">
        <v>122.78670922953036</v>
      </c>
      <c r="AV688" s="11">
        <v>0</v>
      </c>
      <c r="AW688" s="11">
        <v>0</v>
      </c>
      <c r="AX688" s="11">
        <v>0</v>
      </c>
      <c r="AY688" s="11">
        <v>46.911992501184706</v>
      </c>
      <c r="AZ688" s="11">
        <v>87.500000000000014</v>
      </c>
      <c r="BA688" s="11">
        <v>0</v>
      </c>
      <c r="BB688" s="11">
        <v>0</v>
      </c>
      <c r="BC688" s="11">
        <v>0</v>
      </c>
      <c r="BD688" s="11">
        <v>18.75</v>
      </c>
    </row>
    <row r="689" spans="1:56" x14ac:dyDescent="0.25">
      <c r="A689" s="9" t="s">
        <v>2</v>
      </c>
      <c r="B689" s="9" t="s">
        <v>25</v>
      </c>
      <c r="C689" s="9" t="s">
        <v>1891</v>
      </c>
      <c r="D689" s="9" t="str">
        <f>IF(C689="United States",#REF!, "")</f>
        <v/>
      </c>
      <c r="E689" s="9" t="s">
        <v>98</v>
      </c>
      <c r="F689" s="9" t="s">
        <v>1498</v>
      </c>
      <c r="G689" s="9" t="s">
        <v>242</v>
      </c>
      <c r="H689" s="10" t="s">
        <v>4</v>
      </c>
      <c r="I689" s="10" t="s">
        <v>1807</v>
      </c>
      <c r="J689" s="11">
        <v>2500</v>
      </c>
      <c r="K689" s="11">
        <v>2500</v>
      </c>
      <c r="L689" s="11">
        <v>0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  <c r="R689" s="11">
        <v>0</v>
      </c>
      <c r="S689" s="11">
        <v>0</v>
      </c>
      <c r="T689" s="11">
        <v>0</v>
      </c>
      <c r="U689" s="11">
        <v>49.943925117654771</v>
      </c>
      <c r="V689" s="11">
        <v>0</v>
      </c>
      <c r="W689" s="11">
        <v>0</v>
      </c>
      <c r="X689" s="11">
        <v>0</v>
      </c>
      <c r="Y689" s="11">
        <v>56.056074882345229</v>
      </c>
      <c r="Z689" s="11">
        <v>20.529740000000004</v>
      </c>
      <c r="AA689" s="9" t="s">
        <v>31</v>
      </c>
      <c r="AB689" s="9" t="s">
        <v>96</v>
      </c>
      <c r="AC689" s="9" t="s">
        <v>96</v>
      </c>
      <c r="AD689" s="9" t="s">
        <v>192</v>
      </c>
      <c r="AE689" s="9" t="s">
        <v>244</v>
      </c>
      <c r="AF689" s="9" t="s">
        <v>25</v>
      </c>
      <c r="AG689" s="9" t="s">
        <v>96</v>
      </c>
      <c r="AH689" s="9" t="s">
        <v>96</v>
      </c>
      <c r="AI689" s="9" t="s">
        <v>192</v>
      </c>
      <c r="AJ689" s="9" t="s">
        <v>141</v>
      </c>
      <c r="AK689" s="12">
        <v>4.9114683691812142E-2</v>
      </c>
      <c r="AL689" s="12">
        <v>0</v>
      </c>
      <c r="AM689" s="12">
        <v>0</v>
      </c>
      <c r="AN689" s="12">
        <v>0</v>
      </c>
      <c r="AO689" s="12">
        <v>1.8764797000473881E-2</v>
      </c>
      <c r="AP689" s="12">
        <v>3.5000000000000003E-2</v>
      </c>
      <c r="AQ689" s="12">
        <v>0</v>
      </c>
      <c r="AR689" s="12">
        <v>0</v>
      </c>
      <c r="AS689" s="12">
        <v>0</v>
      </c>
      <c r="AT689" s="12">
        <v>7.4999999999999997E-3</v>
      </c>
      <c r="AU689" s="11">
        <v>122.78670922953036</v>
      </c>
      <c r="AV689" s="11">
        <v>0</v>
      </c>
      <c r="AW689" s="11">
        <v>0</v>
      </c>
      <c r="AX689" s="11">
        <v>0</v>
      </c>
      <c r="AY689" s="11">
        <v>46.911992501184706</v>
      </c>
      <c r="AZ689" s="11">
        <v>87.500000000000014</v>
      </c>
      <c r="BA689" s="11">
        <v>0</v>
      </c>
      <c r="BB689" s="11">
        <v>0</v>
      </c>
      <c r="BC689" s="11">
        <v>0</v>
      </c>
      <c r="BD689" s="11">
        <v>18.75</v>
      </c>
    </row>
    <row r="690" spans="1:56" x14ac:dyDescent="0.25">
      <c r="A690" s="9" t="s">
        <v>2</v>
      </c>
      <c r="B690" s="9" t="s">
        <v>25</v>
      </c>
      <c r="C690" s="9" t="s">
        <v>1833</v>
      </c>
      <c r="D690" s="9" t="str">
        <f>IF(C690="United States",#REF!, "")</f>
        <v/>
      </c>
      <c r="E690" s="9" t="s">
        <v>98</v>
      </c>
      <c r="F690" s="9" t="s">
        <v>1198</v>
      </c>
      <c r="G690" s="9" t="s">
        <v>242</v>
      </c>
      <c r="H690" s="10" t="s">
        <v>4</v>
      </c>
      <c r="I690" s="10" t="s">
        <v>1807</v>
      </c>
      <c r="J690" s="11">
        <v>2500</v>
      </c>
      <c r="K690" s="11">
        <v>2500</v>
      </c>
      <c r="L690" s="11">
        <v>0</v>
      </c>
      <c r="M690" s="11">
        <v>0</v>
      </c>
      <c r="N690" s="11">
        <v>0</v>
      </c>
      <c r="O690" s="11">
        <v>0</v>
      </c>
      <c r="P690" s="11">
        <v>0</v>
      </c>
      <c r="Q690" s="11">
        <v>0</v>
      </c>
      <c r="R690" s="11">
        <v>0</v>
      </c>
      <c r="S690" s="11">
        <v>0</v>
      </c>
      <c r="T690" s="11">
        <v>0</v>
      </c>
      <c r="U690" s="11">
        <v>49.975218075945371</v>
      </c>
      <c r="V690" s="11">
        <v>0</v>
      </c>
      <c r="W690" s="11">
        <v>0</v>
      </c>
      <c r="X690" s="11">
        <v>133.93358444353362</v>
      </c>
      <c r="Y690" s="11">
        <v>56.091197480521018</v>
      </c>
      <c r="Z690" s="11">
        <v>22.415120000000002</v>
      </c>
      <c r="AA690" s="9" t="s">
        <v>31</v>
      </c>
      <c r="AB690" s="9" t="s">
        <v>96</v>
      </c>
      <c r="AC690" s="9" t="s">
        <v>96</v>
      </c>
      <c r="AD690" s="9" t="s">
        <v>246</v>
      </c>
      <c r="AE690" s="9" t="s">
        <v>244</v>
      </c>
      <c r="AF690" s="9" t="s">
        <v>25</v>
      </c>
      <c r="AG690" s="9" t="s">
        <v>96</v>
      </c>
      <c r="AH690" s="9" t="s">
        <v>96</v>
      </c>
      <c r="AI690" s="9" t="s">
        <v>124</v>
      </c>
      <c r="AJ690" s="9" t="s">
        <v>141</v>
      </c>
      <c r="AK690" s="12">
        <v>4.9114683691812142E-2</v>
      </c>
      <c r="AL690" s="12">
        <v>0</v>
      </c>
      <c r="AM690" s="12">
        <v>0</v>
      </c>
      <c r="AN690" s="12">
        <v>5.3600000000000002E-2</v>
      </c>
      <c r="AO690" s="12">
        <v>1.8764797000473881E-2</v>
      </c>
      <c r="AP690" s="12">
        <v>3.5000000000000003E-2</v>
      </c>
      <c r="AQ690" s="12">
        <v>0</v>
      </c>
      <c r="AR690" s="12">
        <v>0</v>
      </c>
      <c r="AS690" s="12">
        <v>5.5E-2</v>
      </c>
      <c r="AT690" s="12">
        <v>7.4999999999999997E-3</v>
      </c>
      <c r="AU690" s="11">
        <v>122.78670922953036</v>
      </c>
      <c r="AV690" s="11">
        <v>0</v>
      </c>
      <c r="AW690" s="11">
        <v>0</v>
      </c>
      <c r="AX690" s="11">
        <v>134</v>
      </c>
      <c r="AY690" s="11">
        <v>46.911992501184706</v>
      </c>
      <c r="AZ690" s="11">
        <v>87.500000000000014</v>
      </c>
      <c r="BA690" s="11">
        <v>0</v>
      </c>
      <c r="BB690" s="11">
        <v>0</v>
      </c>
      <c r="BC690" s="11">
        <v>137.5</v>
      </c>
      <c r="BD690" s="11">
        <v>18.75</v>
      </c>
    </row>
    <row r="691" spans="1:56" x14ac:dyDescent="0.25">
      <c r="A691" s="9" t="s">
        <v>2</v>
      </c>
      <c r="B691" s="9" t="s">
        <v>25</v>
      </c>
      <c r="C691" s="9" t="s">
        <v>1835</v>
      </c>
      <c r="D691" s="9" t="str">
        <f>IF(C691="United States",#REF!, "")</f>
        <v/>
      </c>
      <c r="E691" s="9" t="s">
        <v>98</v>
      </c>
      <c r="F691" s="9" t="s">
        <v>1136</v>
      </c>
      <c r="G691" s="9" t="s">
        <v>242</v>
      </c>
      <c r="H691" s="10" t="s">
        <v>4</v>
      </c>
      <c r="I691" s="10" t="s">
        <v>1783</v>
      </c>
      <c r="J691" s="11">
        <v>2500</v>
      </c>
      <c r="K691" s="11">
        <v>2500</v>
      </c>
      <c r="L691" s="11">
        <v>0</v>
      </c>
      <c r="M691" s="11">
        <v>0</v>
      </c>
      <c r="N691" s="11">
        <v>0</v>
      </c>
      <c r="O691" s="11">
        <v>0</v>
      </c>
      <c r="P691" s="11">
        <v>0</v>
      </c>
      <c r="Q691" s="11">
        <v>0</v>
      </c>
      <c r="R691" s="11">
        <v>0</v>
      </c>
      <c r="S691" s="11">
        <v>0</v>
      </c>
      <c r="T691" s="11">
        <v>0</v>
      </c>
      <c r="U691" s="11">
        <v>49.943925117654771</v>
      </c>
      <c r="V691" s="11">
        <v>0</v>
      </c>
      <c r="W691" s="11">
        <v>0</v>
      </c>
      <c r="X691" s="11">
        <v>0</v>
      </c>
      <c r="Y691" s="11">
        <v>56.056074882345229</v>
      </c>
      <c r="Z691" s="11">
        <v>20.529740000000004</v>
      </c>
      <c r="AA691" s="9" t="s">
        <v>31</v>
      </c>
      <c r="AB691" s="9" t="s">
        <v>96</v>
      </c>
      <c r="AC691" s="9" t="s">
        <v>96</v>
      </c>
      <c r="AD691" s="9" t="s">
        <v>192</v>
      </c>
      <c r="AE691" s="9" t="s">
        <v>244</v>
      </c>
      <c r="AF691" s="9" t="s">
        <v>25</v>
      </c>
      <c r="AG691" s="9" t="s">
        <v>96</v>
      </c>
      <c r="AH691" s="9" t="s">
        <v>96</v>
      </c>
      <c r="AI691" s="9" t="s">
        <v>192</v>
      </c>
      <c r="AJ691" s="9" t="s">
        <v>141</v>
      </c>
      <c r="AK691" s="12">
        <v>4.9114683691812142E-2</v>
      </c>
      <c r="AL691" s="12">
        <v>0</v>
      </c>
      <c r="AM691" s="12">
        <v>0</v>
      </c>
      <c r="AN691" s="12">
        <v>0</v>
      </c>
      <c r="AO691" s="12">
        <v>1.8764797000473881E-2</v>
      </c>
      <c r="AP691" s="12">
        <v>3.5000000000000003E-2</v>
      </c>
      <c r="AQ691" s="12">
        <v>0</v>
      </c>
      <c r="AR691" s="12">
        <v>0</v>
      </c>
      <c r="AS691" s="12">
        <v>0</v>
      </c>
      <c r="AT691" s="12">
        <v>7.4999999999999997E-3</v>
      </c>
      <c r="AU691" s="11">
        <v>122.78670922953036</v>
      </c>
      <c r="AV691" s="11">
        <v>0</v>
      </c>
      <c r="AW691" s="11">
        <v>0</v>
      </c>
      <c r="AX691" s="11">
        <v>0</v>
      </c>
      <c r="AY691" s="11">
        <v>46.911992501184706</v>
      </c>
      <c r="AZ691" s="11">
        <v>87.500000000000014</v>
      </c>
      <c r="BA691" s="11">
        <v>0</v>
      </c>
      <c r="BB691" s="11">
        <v>0</v>
      </c>
      <c r="BC691" s="11">
        <v>0</v>
      </c>
      <c r="BD691" s="11">
        <v>18.75</v>
      </c>
    </row>
    <row r="692" spans="1:56" x14ac:dyDescent="0.25">
      <c r="A692" s="9" t="s">
        <v>2</v>
      </c>
      <c r="B692" s="9" t="s">
        <v>25</v>
      </c>
      <c r="C692" s="9" t="s">
        <v>1835</v>
      </c>
      <c r="D692" s="9" t="str">
        <f>IF(C692="United States",#REF!, "")</f>
        <v/>
      </c>
      <c r="E692" s="9" t="s">
        <v>98</v>
      </c>
      <c r="F692" s="9" t="s">
        <v>1138</v>
      </c>
      <c r="G692" s="9" t="s">
        <v>242</v>
      </c>
      <c r="H692" s="10" t="s">
        <v>4</v>
      </c>
      <c r="I692" s="10" t="s">
        <v>1783</v>
      </c>
      <c r="J692" s="11">
        <v>2500</v>
      </c>
      <c r="K692" s="11">
        <v>2500</v>
      </c>
      <c r="L692" s="11">
        <v>0</v>
      </c>
      <c r="M692" s="11">
        <v>0</v>
      </c>
      <c r="N692" s="11">
        <v>0</v>
      </c>
      <c r="O692" s="11">
        <v>0</v>
      </c>
      <c r="P692" s="11">
        <v>0</v>
      </c>
      <c r="Q692" s="11">
        <v>0</v>
      </c>
      <c r="R692" s="11">
        <v>0</v>
      </c>
      <c r="S692" s="11">
        <v>0</v>
      </c>
      <c r="T692" s="11">
        <v>0</v>
      </c>
      <c r="U692" s="11">
        <v>49.943925117654771</v>
      </c>
      <c r="V692" s="11">
        <v>0</v>
      </c>
      <c r="W692" s="11">
        <v>0</v>
      </c>
      <c r="X692" s="11">
        <v>0</v>
      </c>
      <c r="Y692" s="11">
        <v>56.056074882345229</v>
      </c>
      <c r="Z692" s="11">
        <v>20.529740000000004</v>
      </c>
      <c r="AA692" s="9" t="s">
        <v>31</v>
      </c>
      <c r="AB692" s="9" t="s">
        <v>96</v>
      </c>
      <c r="AC692" s="9" t="s">
        <v>96</v>
      </c>
      <c r="AD692" s="9" t="s">
        <v>192</v>
      </c>
      <c r="AE692" s="9" t="s">
        <v>244</v>
      </c>
      <c r="AF692" s="9" t="s">
        <v>25</v>
      </c>
      <c r="AG692" s="9" t="s">
        <v>96</v>
      </c>
      <c r="AH692" s="9" t="s">
        <v>96</v>
      </c>
      <c r="AI692" s="9" t="s">
        <v>192</v>
      </c>
      <c r="AJ692" s="9" t="s">
        <v>141</v>
      </c>
      <c r="AK692" s="12">
        <v>4.9114683691812142E-2</v>
      </c>
      <c r="AL692" s="12">
        <v>0</v>
      </c>
      <c r="AM692" s="12">
        <v>0</v>
      </c>
      <c r="AN692" s="12">
        <v>0</v>
      </c>
      <c r="AO692" s="12">
        <v>1.8764797000473881E-2</v>
      </c>
      <c r="AP692" s="12">
        <v>3.5000000000000003E-2</v>
      </c>
      <c r="AQ692" s="12">
        <v>0</v>
      </c>
      <c r="AR692" s="12">
        <v>0</v>
      </c>
      <c r="AS692" s="12">
        <v>0</v>
      </c>
      <c r="AT692" s="12">
        <v>7.4999999999999997E-3</v>
      </c>
      <c r="AU692" s="11">
        <v>122.78670922953036</v>
      </c>
      <c r="AV692" s="11">
        <v>0</v>
      </c>
      <c r="AW692" s="11">
        <v>0</v>
      </c>
      <c r="AX692" s="11">
        <v>0</v>
      </c>
      <c r="AY692" s="11">
        <v>46.911992501184706</v>
      </c>
      <c r="AZ692" s="11">
        <v>87.500000000000014</v>
      </c>
      <c r="BA692" s="11">
        <v>0</v>
      </c>
      <c r="BB692" s="11">
        <v>0</v>
      </c>
      <c r="BC692" s="11">
        <v>0</v>
      </c>
      <c r="BD692" s="11">
        <v>18.75</v>
      </c>
    </row>
    <row r="693" spans="1:56" x14ac:dyDescent="0.25">
      <c r="A693" s="9" t="s">
        <v>2</v>
      </c>
      <c r="B693" s="9" t="s">
        <v>25</v>
      </c>
      <c r="C693" s="9" t="s">
        <v>1892</v>
      </c>
      <c r="D693" s="9" t="str">
        <f>IF(C693="United States",#REF!, "")</f>
        <v/>
      </c>
      <c r="E693" s="9" t="s">
        <v>98</v>
      </c>
      <c r="F693" s="9" t="s">
        <v>1100</v>
      </c>
      <c r="G693" s="9" t="s">
        <v>242</v>
      </c>
      <c r="H693" s="10" t="s">
        <v>4</v>
      </c>
      <c r="I693" s="10" t="s">
        <v>1807</v>
      </c>
      <c r="J693" s="11">
        <v>2500</v>
      </c>
      <c r="K693" s="11">
        <v>2500</v>
      </c>
      <c r="L693" s="11">
        <v>0</v>
      </c>
      <c r="M693" s="11">
        <v>0</v>
      </c>
      <c r="N693" s="11">
        <v>0</v>
      </c>
      <c r="O693" s="11">
        <v>0</v>
      </c>
      <c r="P693" s="11">
        <v>0</v>
      </c>
      <c r="Q693" s="11">
        <v>0</v>
      </c>
      <c r="R693" s="11">
        <v>0</v>
      </c>
      <c r="S693" s="11">
        <v>0</v>
      </c>
      <c r="T693" s="11">
        <v>0</v>
      </c>
      <c r="U693" s="11">
        <v>49.943925117654771</v>
      </c>
      <c r="V693" s="11">
        <v>0</v>
      </c>
      <c r="W693" s="11">
        <v>0</v>
      </c>
      <c r="X693" s="11">
        <v>0</v>
      </c>
      <c r="Y693" s="11">
        <v>56.056074882345229</v>
      </c>
      <c r="Z693" s="11">
        <v>20.529740000000004</v>
      </c>
      <c r="AA693" s="9" t="s">
        <v>31</v>
      </c>
      <c r="AB693" s="9" t="s">
        <v>96</v>
      </c>
      <c r="AC693" s="9" t="s">
        <v>96</v>
      </c>
      <c r="AD693" s="9" t="s">
        <v>192</v>
      </c>
      <c r="AE693" s="9" t="s">
        <v>244</v>
      </c>
      <c r="AF693" s="9" t="s">
        <v>25</v>
      </c>
      <c r="AG693" s="9" t="s">
        <v>96</v>
      </c>
      <c r="AH693" s="9" t="s">
        <v>96</v>
      </c>
      <c r="AI693" s="9" t="s">
        <v>192</v>
      </c>
      <c r="AJ693" s="9" t="s">
        <v>141</v>
      </c>
      <c r="AK693" s="12">
        <v>4.9114683691812142E-2</v>
      </c>
      <c r="AL693" s="12">
        <v>0</v>
      </c>
      <c r="AM693" s="12">
        <v>0</v>
      </c>
      <c r="AN693" s="12">
        <v>0</v>
      </c>
      <c r="AO693" s="12">
        <v>1.8764797000473881E-2</v>
      </c>
      <c r="AP693" s="12">
        <v>3.5000000000000003E-2</v>
      </c>
      <c r="AQ693" s="12">
        <v>0</v>
      </c>
      <c r="AR693" s="12">
        <v>0</v>
      </c>
      <c r="AS693" s="12">
        <v>0</v>
      </c>
      <c r="AT693" s="12">
        <v>7.4999999999999997E-3</v>
      </c>
      <c r="AU693" s="11">
        <v>122.78670922953036</v>
      </c>
      <c r="AV693" s="11">
        <v>0</v>
      </c>
      <c r="AW693" s="11">
        <v>0</v>
      </c>
      <c r="AX693" s="11">
        <v>0</v>
      </c>
      <c r="AY693" s="11">
        <v>46.911992501184706</v>
      </c>
      <c r="AZ693" s="11">
        <v>87.500000000000014</v>
      </c>
      <c r="BA693" s="11">
        <v>0</v>
      </c>
      <c r="BB693" s="11">
        <v>0</v>
      </c>
      <c r="BC693" s="11">
        <v>0</v>
      </c>
      <c r="BD693" s="11">
        <v>18.75</v>
      </c>
    </row>
    <row r="694" spans="1:56" x14ac:dyDescent="0.25">
      <c r="A694" s="9" t="s">
        <v>2</v>
      </c>
      <c r="B694" s="9" t="s">
        <v>25</v>
      </c>
      <c r="C694" s="9" t="s">
        <v>1892</v>
      </c>
      <c r="D694" s="9" t="str">
        <f>IF(C694="United States",#REF!, "")</f>
        <v/>
      </c>
      <c r="E694" s="9" t="s">
        <v>98</v>
      </c>
      <c r="F694" s="9" t="s">
        <v>1626</v>
      </c>
      <c r="G694" s="9" t="s">
        <v>242</v>
      </c>
      <c r="H694" s="10" t="s">
        <v>4</v>
      </c>
      <c r="I694" s="10" t="s">
        <v>1807</v>
      </c>
      <c r="J694" s="11">
        <v>2500</v>
      </c>
      <c r="K694" s="11">
        <v>2500</v>
      </c>
      <c r="L694" s="11">
        <v>0</v>
      </c>
      <c r="M694" s="11">
        <v>0</v>
      </c>
      <c r="N694" s="11">
        <v>0</v>
      </c>
      <c r="O694" s="11">
        <v>0</v>
      </c>
      <c r="P694" s="11">
        <v>0</v>
      </c>
      <c r="Q694" s="11">
        <v>0</v>
      </c>
      <c r="R694" s="11">
        <v>0</v>
      </c>
      <c r="S694" s="11">
        <v>0</v>
      </c>
      <c r="T694" s="11">
        <v>0</v>
      </c>
      <c r="U694" s="11">
        <v>49.943925117654771</v>
      </c>
      <c r="V694" s="11">
        <v>0</v>
      </c>
      <c r="W694" s="11">
        <v>0</v>
      </c>
      <c r="X694" s="11">
        <v>0</v>
      </c>
      <c r="Y694" s="11">
        <v>56.056074882345229</v>
      </c>
      <c r="Z694" s="11">
        <v>20.529740000000004</v>
      </c>
      <c r="AA694" s="9" t="s">
        <v>31</v>
      </c>
      <c r="AB694" s="9" t="s">
        <v>96</v>
      </c>
      <c r="AC694" s="9" t="s">
        <v>96</v>
      </c>
      <c r="AD694" s="9" t="s">
        <v>192</v>
      </c>
      <c r="AE694" s="9" t="s">
        <v>244</v>
      </c>
      <c r="AF694" s="9" t="s">
        <v>25</v>
      </c>
      <c r="AG694" s="9" t="s">
        <v>96</v>
      </c>
      <c r="AH694" s="9" t="s">
        <v>96</v>
      </c>
      <c r="AI694" s="9" t="s">
        <v>192</v>
      </c>
      <c r="AJ694" s="9" t="s">
        <v>141</v>
      </c>
      <c r="AK694" s="12">
        <v>4.9114683691812142E-2</v>
      </c>
      <c r="AL694" s="12">
        <v>0</v>
      </c>
      <c r="AM694" s="12">
        <v>0</v>
      </c>
      <c r="AN694" s="12">
        <v>0</v>
      </c>
      <c r="AO694" s="12">
        <v>1.8764797000473881E-2</v>
      </c>
      <c r="AP694" s="12">
        <v>3.5000000000000003E-2</v>
      </c>
      <c r="AQ694" s="12">
        <v>0</v>
      </c>
      <c r="AR694" s="12">
        <v>0</v>
      </c>
      <c r="AS694" s="12">
        <v>0</v>
      </c>
      <c r="AT694" s="12">
        <v>7.4999999999999997E-3</v>
      </c>
      <c r="AU694" s="11">
        <v>122.78670922953036</v>
      </c>
      <c r="AV694" s="11">
        <v>0</v>
      </c>
      <c r="AW694" s="11">
        <v>0</v>
      </c>
      <c r="AX694" s="11">
        <v>0</v>
      </c>
      <c r="AY694" s="11">
        <v>46.911992501184706</v>
      </c>
      <c r="AZ694" s="11">
        <v>87.500000000000014</v>
      </c>
      <c r="BA694" s="11">
        <v>0</v>
      </c>
      <c r="BB694" s="11">
        <v>0</v>
      </c>
      <c r="BC694" s="11">
        <v>0</v>
      </c>
      <c r="BD694" s="11">
        <v>18.75</v>
      </c>
    </row>
    <row r="695" spans="1:56" x14ac:dyDescent="0.25">
      <c r="A695" s="9" t="s">
        <v>2</v>
      </c>
      <c r="B695" s="9" t="s">
        <v>25</v>
      </c>
      <c r="C695" s="9" t="s">
        <v>1839</v>
      </c>
      <c r="D695" s="9" t="str">
        <f>IF(C695="United States",#REF!, "")</f>
        <v/>
      </c>
      <c r="E695" s="9" t="s">
        <v>98</v>
      </c>
      <c r="F695" s="9" t="s">
        <v>934</v>
      </c>
      <c r="G695" s="9" t="s">
        <v>242</v>
      </c>
      <c r="H695" s="10" t="s">
        <v>4</v>
      </c>
      <c r="I695" s="10" t="s">
        <v>1783</v>
      </c>
      <c r="J695" s="11">
        <v>2500</v>
      </c>
      <c r="K695" s="11">
        <v>2500</v>
      </c>
      <c r="L695" s="11">
        <v>0</v>
      </c>
      <c r="M695" s="11">
        <v>0</v>
      </c>
      <c r="N695" s="11">
        <v>0</v>
      </c>
      <c r="O695" s="11">
        <v>0</v>
      </c>
      <c r="P695" s="11">
        <v>0</v>
      </c>
      <c r="Q695" s="11">
        <v>0</v>
      </c>
      <c r="R695" s="11">
        <v>0</v>
      </c>
      <c r="S695" s="11">
        <v>0</v>
      </c>
      <c r="T695" s="11">
        <v>0</v>
      </c>
      <c r="U695" s="11">
        <v>49.989471856560577</v>
      </c>
      <c r="V695" s="11">
        <v>0</v>
      </c>
      <c r="W695" s="11">
        <v>0</v>
      </c>
      <c r="X695" s="11">
        <v>0</v>
      </c>
      <c r="Y695" s="11">
        <v>5.5105281434394158</v>
      </c>
      <c r="Z695" s="11">
        <v>20.010095000000014</v>
      </c>
      <c r="AA695" s="9" t="s">
        <v>31</v>
      </c>
      <c r="AB695" s="9" t="s">
        <v>96</v>
      </c>
      <c r="AC695" s="9" t="s">
        <v>96</v>
      </c>
      <c r="AD695" s="9" t="s">
        <v>192</v>
      </c>
      <c r="AE695" s="9" t="s">
        <v>239</v>
      </c>
      <c r="AF695" s="9" t="s">
        <v>25</v>
      </c>
      <c r="AG695" s="9" t="s">
        <v>67</v>
      </c>
      <c r="AH695" s="9" t="s">
        <v>96</v>
      </c>
      <c r="AI695" s="9" t="s">
        <v>192</v>
      </c>
      <c r="AJ695" s="9" t="s">
        <v>137</v>
      </c>
      <c r="AK695" s="12">
        <v>4.9114683691812142E-2</v>
      </c>
      <c r="AL695" s="12">
        <v>0</v>
      </c>
      <c r="AM695" s="12">
        <v>0</v>
      </c>
      <c r="AN695" s="12">
        <v>0</v>
      </c>
      <c r="AO695" s="12">
        <v>1.8429711339751132E-3</v>
      </c>
      <c r="AP695" s="12">
        <v>3.5000000000000003E-2</v>
      </c>
      <c r="AQ695" s="12">
        <v>0.1</v>
      </c>
      <c r="AR695" s="12">
        <v>0</v>
      </c>
      <c r="AS695" s="12">
        <v>0</v>
      </c>
      <c r="AT695" s="12">
        <v>5.4999999999999997E-3</v>
      </c>
      <c r="AU695" s="11">
        <v>122.78670922953036</v>
      </c>
      <c r="AV695" s="11">
        <v>0</v>
      </c>
      <c r="AW695" s="11">
        <v>0</v>
      </c>
      <c r="AX695" s="11">
        <v>0</v>
      </c>
      <c r="AY695" s="11">
        <v>4.6074278349377833</v>
      </c>
      <c r="AZ695" s="11">
        <v>87.500000000000014</v>
      </c>
      <c r="BA695" s="11">
        <v>250</v>
      </c>
      <c r="BB695" s="11">
        <v>0</v>
      </c>
      <c r="BC695" s="11">
        <v>0</v>
      </c>
      <c r="BD695" s="11">
        <v>13.75</v>
      </c>
    </row>
    <row r="696" spans="1:56" x14ac:dyDescent="0.25">
      <c r="A696" s="9" t="s">
        <v>2</v>
      </c>
      <c r="B696" s="9" t="s">
        <v>25</v>
      </c>
      <c r="C696" s="9" t="s">
        <v>1839</v>
      </c>
      <c r="D696" s="9" t="str">
        <f>IF(C696="United States",#REF!, "")</f>
        <v/>
      </c>
      <c r="E696" s="9" t="s">
        <v>98</v>
      </c>
      <c r="F696" s="9" t="s">
        <v>1116</v>
      </c>
      <c r="G696" s="9" t="s">
        <v>153</v>
      </c>
      <c r="H696" s="10" t="s">
        <v>4</v>
      </c>
      <c r="I696" s="10" t="s">
        <v>1783</v>
      </c>
      <c r="J696" s="11">
        <v>2500</v>
      </c>
      <c r="K696" s="11">
        <v>2500</v>
      </c>
      <c r="L696" s="11">
        <v>0</v>
      </c>
      <c r="M696" s="11">
        <v>0</v>
      </c>
      <c r="N696" s="11">
        <v>0</v>
      </c>
      <c r="O696" s="11">
        <v>0</v>
      </c>
      <c r="P696" s="11">
        <v>0</v>
      </c>
      <c r="Q696" s="11">
        <v>0</v>
      </c>
      <c r="R696" s="11">
        <v>0</v>
      </c>
      <c r="S696" s="11">
        <v>0</v>
      </c>
      <c r="T696" s="11">
        <v>0</v>
      </c>
      <c r="U696" s="11">
        <v>49.989471856560577</v>
      </c>
      <c r="V696" s="11">
        <v>0</v>
      </c>
      <c r="W696" s="11">
        <v>0</v>
      </c>
      <c r="X696" s="11">
        <v>0</v>
      </c>
      <c r="Y696" s="11">
        <v>5.5105281434394158</v>
      </c>
      <c r="Z696" s="11">
        <v>20.010095000000014</v>
      </c>
      <c r="AA696" s="9" t="s">
        <v>31</v>
      </c>
      <c r="AB696" s="9" t="s">
        <v>96</v>
      </c>
      <c r="AC696" s="9" t="s">
        <v>96</v>
      </c>
      <c r="AD696" s="9" t="s">
        <v>192</v>
      </c>
      <c r="AE696" s="9" t="s">
        <v>239</v>
      </c>
      <c r="AF696" s="9" t="s">
        <v>25</v>
      </c>
      <c r="AG696" s="9" t="s">
        <v>96</v>
      </c>
      <c r="AH696" s="9" t="s">
        <v>96</v>
      </c>
      <c r="AI696" s="9" t="s">
        <v>192</v>
      </c>
      <c r="AJ696" s="9" t="s">
        <v>137</v>
      </c>
      <c r="AK696" s="12">
        <v>4.9114683691812142E-2</v>
      </c>
      <c r="AL696" s="12">
        <v>0</v>
      </c>
      <c r="AM696" s="12">
        <v>0</v>
      </c>
      <c r="AN696" s="12">
        <v>0</v>
      </c>
      <c r="AO696" s="12">
        <v>1.8429711339751132E-3</v>
      </c>
      <c r="AP696" s="12">
        <v>3.5000000000000003E-2</v>
      </c>
      <c r="AQ696" s="12">
        <v>0</v>
      </c>
      <c r="AR696" s="12">
        <v>0</v>
      </c>
      <c r="AS696" s="12">
        <v>0</v>
      </c>
      <c r="AT696" s="12">
        <v>5.4999999999999997E-3</v>
      </c>
      <c r="AU696" s="11">
        <v>122.78670922953036</v>
      </c>
      <c r="AV696" s="11">
        <v>0</v>
      </c>
      <c r="AW696" s="11">
        <v>0</v>
      </c>
      <c r="AX696" s="11">
        <v>0</v>
      </c>
      <c r="AY696" s="11">
        <v>4.6074278349377833</v>
      </c>
      <c r="AZ696" s="11">
        <v>87.500000000000014</v>
      </c>
      <c r="BA696" s="11">
        <v>0</v>
      </c>
      <c r="BB696" s="11">
        <v>0</v>
      </c>
      <c r="BC696" s="11">
        <v>0</v>
      </c>
      <c r="BD696" s="11">
        <v>13.75</v>
      </c>
    </row>
    <row r="697" spans="1:56" x14ac:dyDescent="0.25">
      <c r="A697" s="9" t="s">
        <v>2</v>
      </c>
      <c r="B697" s="9" t="s">
        <v>25</v>
      </c>
      <c r="C697" s="9" t="s">
        <v>1839</v>
      </c>
      <c r="D697" s="9" t="str">
        <f>IF(C697="United States",#REF!, "")</f>
        <v/>
      </c>
      <c r="E697" s="9" t="s">
        <v>98</v>
      </c>
      <c r="F697" s="9" t="s">
        <v>1424</v>
      </c>
      <c r="G697" s="9" t="s">
        <v>242</v>
      </c>
      <c r="H697" s="10" t="s">
        <v>4</v>
      </c>
      <c r="I697" s="10" t="s">
        <v>1783</v>
      </c>
      <c r="J697" s="11">
        <v>2500</v>
      </c>
      <c r="K697" s="11">
        <v>2500</v>
      </c>
      <c r="L697" s="11">
        <v>0</v>
      </c>
      <c r="M697" s="11">
        <v>0</v>
      </c>
      <c r="N697" s="11">
        <v>0</v>
      </c>
      <c r="O697" s="11">
        <v>0</v>
      </c>
      <c r="P697" s="11">
        <v>0</v>
      </c>
      <c r="Q697" s="11">
        <v>0</v>
      </c>
      <c r="R697" s="11">
        <v>0</v>
      </c>
      <c r="S697" s="11">
        <v>0</v>
      </c>
      <c r="T697" s="11">
        <v>0</v>
      </c>
      <c r="U697" s="11">
        <v>49.989471856560577</v>
      </c>
      <c r="V697" s="11">
        <v>0</v>
      </c>
      <c r="W697" s="11">
        <v>0</v>
      </c>
      <c r="X697" s="11">
        <v>0</v>
      </c>
      <c r="Y697" s="11">
        <v>5.5105281434394158</v>
      </c>
      <c r="Z697" s="11">
        <v>20.010095000000014</v>
      </c>
      <c r="AA697" s="9" t="s">
        <v>31</v>
      </c>
      <c r="AB697" s="9" t="s">
        <v>96</v>
      </c>
      <c r="AC697" s="9" t="s">
        <v>96</v>
      </c>
      <c r="AD697" s="9" t="s">
        <v>192</v>
      </c>
      <c r="AE697" s="9" t="s">
        <v>239</v>
      </c>
      <c r="AF697" s="9" t="s">
        <v>25</v>
      </c>
      <c r="AG697" s="9" t="s">
        <v>67</v>
      </c>
      <c r="AH697" s="9" t="s">
        <v>96</v>
      </c>
      <c r="AI697" s="9" t="s">
        <v>192</v>
      </c>
      <c r="AJ697" s="9" t="s">
        <v>137</v>
      </c>
      <c r="AK697" s="12">
        <v>4.9114683691812142E-2</v>
      </c>
      <c r="AL697" s="12">
        <v>0</v>
      </c>
      <c r="AM697" s="12">
        <v>0</v>
      </c>
      <c r="AN697" s="12">
        <v>0</v>
      </c>
      <c r="AO697" s="12">
        <v>1.8429711339751132E-3</v>
      </c>
      <c r="AP697" s="12">
        <v>3.5000000000000003E-2</v>
      </c>
      <c r="AQ697" s="12">
        <v>0.1</v>
      </c>
      <c r="AR697" s="12">
        <v>0</v>
      </c>
      <c r="AS697" s="12">
        <v>0</v>
      </c>
      <c r="AT697" s="12">
        <v>5.4999999999999997E-3</v>
      </c>
      <c r="AU697" s="11">
        <v>122.78670922953036</v>
      </c>
      <c r="AV697" s="11">
        <v>0</v>
      </c>
      <c r="AW697" s="11">
        <v>0</v>
      </c>
      <c r="AX697" s="11">
        <v>0</v>
      </c>
      <c r="AY697" s="11">
        <v>4.6074278349377833</v>
      </c>
      <c r="AZ697" s="11">
        <v>87.500000000000014</v>
      </c>
      <c r="BA697" s="11">
        <v>250</v>
      </c>
      <c r="BB697" s="11">
        <v>0</v>
      </c>
      <c r="BC697" s="11">
        <v>0</v>
      </c>
      <c r="BD697" s="11">
        <v>13.75</v>
      </c>
    </row>
    <row r="698" spans="1:56" x14ac:dyDescent="0.25">
      <c r="A698" s="9" t="s">
        <v>2</v>
      </c>
      <c r="B698" s="9" t="s">
        <v>25</v>
      </c>
      <c r="C698" s="9" t="s">
        <v>1839</v>
      </c>
      <c r="D698" s="9" t="str">
        <f>IF(C698="United States",#REF!, "")</f>
        <v/>
      </c>
      <c r="E698" s="9" t="s">
        <v>98</v>
      </c>
      <c r="F698" s="9" t="s">
        <v>1426</v>
      </c>
      <c r="G698" s="9" t="s">
        <v>242</v>
      </c>
      <c r="H698" s="10" t="s">
        <v>4</v>
      </c>
      <c r="I698" s="10" t="s">
        <v>1783</v>
      </c>
      <c r="J698" s="11">
        <v>2500</v>
      </c>
      <c r="K698" s="11">
        <v>2500</v>
      </c>
      <c r="L698" s="11">
        <v>0</v>
      </c>
      <c r="M698" s="11">
        <v>0</v>
      </c>
      <c r="N698" s="11">
        <v>0</v>
      </c>
      <c r="O698" s="11">
        <v>0</v>
      </c>
      <c r="P698" s="11">
        <v>0</v>
      </c>
      <c r="Q698" s="11">
        <v>0</v>
      </c>
      <c r="R698" s="11">
        <v>0</v>
      </c>
      <c r="S698" s="11">
        <v>0</v>
      </c>
      <c r="T698" s="11">
        <v>0</v>
      </c>
      <c r="U698" s="11">
        <v>49.989471856560577</v>
      </c>
      <c r="V698" s="11">
        <v>0</v>
      </c>
      <c r="W698" s="11">
        <v>0</v>
      </c>
      <c r="X698" s="11">
        <v>0</v>
      </c>
      <c r="Y698" s="11">
        <v>5.5105281434394158</v>
      </c>
      <c r="Z698" s="11">
        <v>20.010095000000014</v>
      </c>
      <c r="AA698" s="9" t="s">
        <v>31</v>
      </c>
      <c r="AB698" s="9" t="s">
        <v>96</v>
      </c>
      <c r="AC698" s="9" t="s">
        <v>96</v>
      </c>
      <c r="AD698" s="9" t="s">
        <v>192</v>
      </c>
      <c r="AE698" s="9" t="s">
        <v>239</v>
      </c>
      <c r="AF698" s="9" t="s">
        <v>25</v>
      </c>
      <c r="AG698" s="9" t="s">
        <v>67</v>
      </c>
      <c r="AH698" s="9" t="s">
        <v>96</v>
      </c>
      <c r="AI698" s="9" t="s">
        <v>192</v>
      </c>
      <c r="AJ698" s="9" t="s">
        <v>137</v>
      </c>
      <c r="AK698" s="12">
        <v>4.9114683691812142E-2</v>
      </c>
      <c r="AL698" s="12">
        <v>0</v>
      </c>
      <c r="AM698" s="12">
        <v>0</v>
      </c>
      <c r="AN698" s="12">
        <v>0</v>
      </c>
      <c r="AO698" s="12">
        <v>1.8429711339751132E-3</v>
      </c>
      <c r="AP698" s="12">
        <v>3.5000000000000003E-2</v>
      </c>
      <c r="AQ698" s="12">
        <v>0.1</v>
      </c>
      <c r="AR698" s="12">
        <v>0</v>
      </c>
      <c r="AS698" s="12">
        <v>0</v>
      </c>
      <c r="AT698" s="12">
        <v>5.4999999999999997E-3</v>
      </c>
      <c r="AU698" s="11">
        <v>122.78670922953036</v>
      </c>
      <c r="AV698" s="11">
        <v>0</v>
      </c>
      <c r="AW698" s="11">
        <v>0</v>
      </c>
      <c r="AX698" s="11">
        <v>0</v>
      </c>
      <c r="AY698" s="11">
        <v>4.6074278349377833</v>
      </c>
      <c r="AZ698" s="11">
        <v>87.500000000000014</v>
      </c>
      <c r="BA698" s="11">
        <v>250</v>
      </c>
      <c r="BB698" s="11">
        <v>0</v>
      </c>
      <c r="BC698" s="11">
        <v>0</v>
      </c>
      <c r="BD698" s="11">
        <v>13.75</v>
      </c>
    </row>
    <row r="699" spans="1:56" x14ac:dyDescent="0.25">
      <c r="A699" s="9" t="s">
        <v>2</v>
      </c>
      <c r="B699" s="9" t="s">
        <v>25</v>
      </c>
      <c r="C699" s="9" t="s">
        <v>1839</v>
      </c>
      <c r="D699" s="9" t="str">
        <f>IF(C699="United States",#REF!, "")</f>
        <v/>
      </c>
      <c r="E699" s="9" t="s">
        <v>98</v>
      </c>
      <c r="F699" s="9" t="s">
        <v>1428</v>
      </c>
      <c r="G699" s="9" t="s">
        <v>242</v>
      </c>
      <c r="H699" s="10" t="s">
        <v>4</v>
      </c>
      <c r="I699" s="10" t="s">
        <v>1783</v>
      </c>
      <c r="J699" s="11">
        <v>2500</v>
      </c>
      <c r="K699" s="11">
        <v>2500</v>
      </c>
      <c r="L699" s="11">
        <v>0</v>
      </c>
      <c r="M699" s="11">
        <v>0</v>
      </c>
      <c r="N699" s="11">
        <v>0</v>
      </c>
      <c r="O699" s="11">
        <v>0</v>
      </c>
      <c r="P699" s="11">
        <v>0</v>
      </c>
      <c r="Q699" s="11">
        <v>0</v>
      </c>
      <c r="R699" s="11">
        <v>0</v>
      </c>
      <c r="S699" s="11">
        <v>0</v>
      </c>
      <c r="T699" s="11">
        <v>0</v>
      </c>
      <c r="U699" s="11">
        <v>49.989471856560577</v>
      </c>
      <c r="V699" s="11">
        <v>0</v>
      </c>
      <c r="W699" s="11">
        <v>0</v>
      </c>
      <c r="X699" s="11">
        <v>0</v>
      </c>
      <c r="Y699" s="11">
        <v>5.5105281434394158</v>
      </c>
      <c r="Z699" s="11">
        <v>20.010095000000014</v>
      </c>
      <c r="AA699" s="9" t="s">
        <v>31</v>
      </c>
      <c r="AB699" s="9" t="s">
        <v>96</v>
      </c>
      <c r="AC699" s="9" t="s">
        <v>96</v>
      </c>
      <c r="AD699" s="9" t="s">
        <v>192</v>
      </c>
      <c r="AE699" s="9" t="s">
        <v>239</v>
      </c>
      <c r="AF699" s="9" t="s">
        <v>25</v>
      </c>
      <c r="AG699" s="9" t="s">
        <v>96</v>
      </c>
      <c r="AH699" s="9" t="s">
        <v>96</v>
      </c>
      <c r="AI699" s="9" t="s">
        <v>192</v>
      </c>
      <c r="AJ699" s="9" t="s">
        <v>137</v>
      </c>
      <c r="AK699" s="12">
        <v>4.9114683691812142E-2</v>
      </c>
      <c r="AL699" s="12">
        <v>0</v>
      </c>
      <c r="AM699" s="12">
        <v>0</v>
      </c>
      <c r="AN699" s="12">
        <v>0</v>
      </c>
      <c r="AO699" s="12">
        <v>1.8429711339751132E-3</v>
      </c>
      <c r="AP699" s="12">
        <v>3.5000000000000003E-2</v>
      </c>
      <c r="AQ699" s="12">
        <v>0</v>
      </c>
      <c r="AR699" s="12">
        <v>0</v>
      </c>
      <c r="AS699" s="12">
        <v>0</v>
      </c>
      <c r="AT699" s="12">
        <v>5.4999999999999997E-3</v>
      </c>
      <c r="AU699" s="11">
        <v>122.78670922953036</v>
      </c>
      <c r="AV699" s="11">
        <v>0</v>
      </c>
      <c r="AW699" s="11">
        <v>0</v>
      </c>
      <c r="AX699" s="11">
        <v>0</v>
      </c>
      <c r="AY699" s="11">
        <v>4.6074278349377833</v>
      </c>
      <c r="AZ699" s="11">
        <v>87.500000000000014</v>
      </c>
      <c r="BA699" s="11">
        <v>0</v>
      </c>
      <c r="BB699" s="11">
        <v>0</v>
      </c>
      <c r="BC699" s="11">
        <v>0</v>
      </c>
      <c r="BD699" s="11">
        <v>13.75</v>
      </c>
    </row>
    <row r="700" spans="1:56" x14ac:dyDescent="0.25">
      <c r="A700" s="9" t="s">
        <v>2</v>
      </c>
      <c r="B700" s="9" t="s">
        <v>25</v>
      </c>
      <c r="C700" s="9" t="s">
        <v>1893</v>
      </c>
      <c r="D700" s="9" t="str">
        <f>IF(C700="United States",#REF!, "")</f>
        <v/>
      </c>
      <c r="E700" s="9" t="s">
        <v>98</v>
      </c>
      <c r="F700" s="9" t="s">
        <v>1112</v>
      </c>
      <c r="G700" s="9" t="s">
        <v>242</v>
      </c>
      <c r="H700" s="10" t="s">
        <v>4</v>
      </c>
      <c r="I700" s="10" t="s">
        <v>1783</v>
      </c>
      <c r="J700" s="11">
        <v>2500</v>
      </c>
      <c r="K700" s="11">
        <v>2500</v>
      </c>
      <c r="L700" s="11">
        <v>0</v>
      </c>
      <c r="M700" s="11">
        <v>0</v>
      </c>
      <c r="N700" s="11">
        <v>0</v>
      </c>
      <c r="O700" s="11">
        <v>0</v>
      </c>
      <c r="P700" s="11">
        <v>0</v>
      </c>
      <c r="Q700" s="11">
        <v>0</v>
      </c>
      <c r="R700" s="11">
        <v>0</v>
      </c>
      <c r="S700" s="11">
        <v>0</v>
      </c>
      <c r="T700" s="11">
        <v>0</v>
      </c>
      <c r="U700" s="11">
        <v>49.943925117654771</v>
      </c>
      <c r="V700" s="11">
        <v>0</v>
      </c>
      <c r="W700" s="11">
        <v>0</v>
      </c>
      <c r="X700" s="11">
        <v>0</v>
      </c>
      <c r="Y700" s="11">
        <v>56.056074882345229</v>
      </c>
      <c r="Z700" s="11">
        <v>20.529740000000004</v>
      </c>
      <c r="AA700" s="9" t="s">
        <v>31</v>
      </c>
      <c r="AB700" s="9" t="s">
        <v>96</v>
      </c>
      <c r="AC700" s="9" t="s">
        <v>96</v>
      </c>
      <c r="AD700" s="9" t="s">
        <v>192</v>
      </c>
      <c r="AE700" s="9" t="s">
        <v>244</v>
      </c>
      <c r="AF700" s="9" t="s">
        <v>25</v>
      </c>
      <c r="AG700" s="9" t="s">
        <v>96</v>
      </c>
      <c r="AH700" s="9" t="s">
        <v>96</v>
      </c>
      <c r="AI700" s="9" t="s">
        <v>192</v>
      </c>
      <c r="AJ700" s="9" t="s">
        <v>141</v>
      </c>
      <c r="AK700" s="12">
        <v>4.9114683691812142E-2</v>
      </c>
      <c r="AL700" s="12">
        <v>0</v>
      </c>
      <c r="AM700" s="12">
        <v>0</v>
      </c>
      <c r="AN700" s="12">
        <v>0</v>
      </c>
      <c r="AO700" s="12">
        <v>1.8764797000473881E-2</v>
      </c>
      <c r="AP700" s="12">
        <v>3.5000000000000003E-2</v>
      </c>
      <c r="AQ700" s="12">
        <v>0</v>
      </c>
      <c r="AR700" s="12">
        <v>0</v>
      </c>
      <c r="AS700" s="12">
        <v>0</v>
      </c>
      <c r="AT700" s="12">
        <v>7.4999999999999997E-3</v>
      </c>
      <c r="AU700" s="11">
        <v>122.78670922953036</v>
      </c>
      <c r="AV700" s="11">
        <v>0</v>
      </c>
      <c r="AW700" s="11">
        <v>0</v>
      </c>
      <c r="AX700" s="11">
        <v>0</v>
      </c>
      <c r="AY700" s="11">
        <v>46.911992501184706</v>
      </c>
      <c r="AZ700" s="11">
        <v>87.500000000000014</v>
      </c>
      <c r="BA700" s="11">
        <v>0</v>
      </c>
      <c r="BB700" s="11">
        <v>0</v>
      </c>
      <c r="BC700" s="11">
        <v>0</v>
      </c>
      <c r="BD700" s="11">
        <v>18.75</v>
      </c>
    </row>
    <row r="701" spans="1:56" x14ac:dyDescent="0.25">
      <c r="A701" s="9" t="s">
        <v>2</v>
      </c>
      <c r="B701" s="9" t="s">
        <v>25</v>
      </c>
      <c r="C701" s="9" t="s">
        <v>1840</v>
      </c>
      <c r="D701" s="9" t="str">
        <f>IF(C701="United States",#REF!, "")</f>
        <v/>
      </c>
      <c r="E701" s="9" t="s">
        <v>98</v>
      </c>
      <c r="F701" s="9" t="s">
        <v>926</v>
      </c>
      <c r="G701" s="9" t="s">
        <v>98</v>
      </c>
      <c r="H701" s="10" t="s">
        <v>4</v>
      </c>
      <c r="I701" s="10" t="s">
        <v>1807</v>
      </c>
      <c r="J701" s="11">
        <v>2500</v>
      </c>
      <c r="K701" s="11">
        <v>2500</v>
      </c>
      <c r="L701" s="11">
        <v>0</v>
      </c>
      <c r="M701" s="11">
        <v>0</v>
      </c>
      <c r="N701" s="11">
        <v>0</v>
      </c>
      <c r="O701" s="11">
        <v>0</v>
      </c>
      <c r="P701" s="11">
        <v>0</v>
      </c>
      <c r="Q701" s="11">
        <v>0</v>
      </c>
      <c r="R701" s="11">
        <v>0</v>
      </c>
      <c r="S701" s="11">
        <v>0</v>
      </c>
      <c r="T701" s="11">
        <v>0</v>
      </c>
      <c r="U701" s="11">
        <v>49.943925117654771</v>
      </c>
      <c r="V701" s="11">
        <v>0</v>
      </c>
      <c r="W701" s="11">
        <v>0</v>
      </c>
      <c r="X701" s="11">
        <v>0</v>
      </c>
      <c r="Y701" s="11">
        <v>56.056074882345229</v>
      </c>
      <c r="Z701" s="11">
        <v>20.529740000000004</v>
      </c>
      <c r="AA701" s="9" t="s">
        <v>31</v>
      </c>
      <c r="AB701" s="9" t="s">
        <v>96</v>
      </c>
      <c r="AC701" s="9" t="s">
        <v>96</v>
      </c>
      <c r="AD701" s="9" t="s">
        <v>192</v>
      </c>
      <c r="AE701" s="9" t="s">
        <v>244</v>
      </c>
      <c r="AF701" s="9" t="s">
        <v>25</v>
      </c>
      <c r="AG701" s="9" t="s">
        <v>96</v>
      </c>
      <c r="AH701" s="9" t="s">
        <v>96</v>
      </c>
      <c r="AI701" s="9" t="s">
        <v>192</v>
      </c>
      <c r="AJ701" s="9" t="s">
        <v>141</v>
      </c>
      <c r="AK701" s="12">
        <v>4.9114683691812142E-2</v>
      </c>
      <c r="AL701" s="12">
        <v>0</v>
      </c>
      <c r="AM701" s="12">
        <v>0</v>
      </c>
      <c r="AN701" s="12">
        <v>0</v>
      </c>
      <c r="AO701" s="12">
        <v>1.8764797000473881E-2</v>
      </c>
      <c r="AP701" s="12">
        <v>3.5000000000000003E-2</v>
      </c>
      <c r="AQ701" s="12">
        <v>0</v>
      </c>
      <c r="AR701" s="12">
        <v>0</v>
      </c>
      <c r="AS701" s="12">
        <v>0</v>
      </c>
      <c r="AT701" s="12">
        <v>7.4999999999999997E-3</v>
      </c>
      <c r="AU701" s="11">
        <v>122.78670922953036</v>
      </c>
      <c r="AV701" s="11">
        <v>0</v>
      </c>
      <c r="AW701" s="11">
        <v>0</v>
      </c>
      <c r="AX701" s="11">
        <v>0</v>
      </c>
      <c r="AY701" s="11">
        <v>46.911992501184706</v>
      </c>
      <c r="AZ701" s="11">
        <v>87.500000000000014</v>
      </c>
      <c r="BA701" s="11">
        <v>0</v>
      </c>
      <c r="BB701" s="11">
        <v>0</v>
      </c>
      <c r="BC701" s="11">
        <v>0</v>
      </c>
      <c r="BD701" s="11">
        <v>18.75</v>
      </c>
    </row>
    <row r="702" spans="1:56" x14ac:dyDescent="0.25">
      <c r="A702" s="9" t="s">
        <v>2</v>
      </c>
      <c r="B702" s="9" t="s">
        <v>25</v>
      </c>
      <c r="C702" s="9" t="s">
        <v>1894</v>
      </c>
      <c r="D702" s="9" t="str">
        <f>IF(C702="United States",#REF!, "")</f>
        <v/>
      </c>
      <c r="E702" s="9" t="s">
        <v>98</v>
      </c>
      <c r="F702" s="9" t="s">
        <v>1706</v>
      </c>
      <c r="G702" s="9" t="s">
        <v>242</v>
      </c>
      <c r="H702" s="10" t="s">
        <v>4</v>
      </c>
      <c r="I702" s="10" t="s">
        <v>1807</v>
      </c>
      <c r="J702" s="11">
        <v>2500</v>
      </c>
      <c r="K702" s="11">
        <v>2500</v>
      </c>
      <c r="L702" s="11">
        <v>0</v>
      </c>
      <c r="M702" s="11">
        <v>0</v>
      </c>
      <c r="N702" s="11">
        <v>0</v>
      </c>
      <c r="O702" s="11">
        <v>0</v>
      </c>
      <c r="P702" s="11">
        <v>0</v>
      </c>
      <c r="Q702" s="11">
        <v>0</v>
      </c>
      <c r="R702" s="11">
        <v>0</v>
      </c>
      <c r="S702" s="11">
        <v>0</v>
      </c>
      <c r="T702" s="11">
        <v>0</v>
      </c>
      <c r="U702" s="11">
        <v>49.943925117654771</v>
      </c>
      <c r="V702" s="11">
        <v>0</v>
      </c>
      <c r="W702" s="11">
        <v>0</v>
      </c>
      <c r="X702" s="11">
        <v>0</v>
      </c>
      <c r="Y702" s="11">
        <v>56.056074882345229</v>
      </c>
      <c r="Z702" s="11">
        <v>20.529740000000004</v>
      </c>
      <c r="AA702" s="9" t="s">
        <v>31</v>
      </c>
      <c r="AB702" s="9" t="s">
        <v>96</v>
      </c>
      <c r="AC702" s="9" t="s">
        <v>96</v>
      </c>
      <c r="AD702" s="9" t="s">
        <v>192</v>
      </c>
      <c r="AE702" s="9" t="s">
        <v>244</v>
      </c>
      <c r="AF702" s="9" t="s">
        <v>25</v>
      </c>
      <c r="AG702" s="9" t="s">
        <v>96</v>
      </c>
      <c r="AH702" s="9" t="s">
        <v>96</v>
      </c>
      <c r="AI702" s="9" t="s">
        <v>192</v>
      </c>
      <c r="AJ702" s="9" t="s">
        <v>141</v>
      </c>
      <c r="AK702" s="12">
        <v>4.9114683691812142E-2</v>
      </c>
      <c r="AL702" s="12">
        <v>0</v>
      </c>
      <c r="AM702" s="12">
        <v>0</v>
      </c>
      <c r="AN702" s="12">
        <v>0</v>
      </c>
      <c r="AO702" s="12">
        <v>1.8764797000473881E-2</v>
      </c>
      <c r="AP702" s="12">
        <v>3.5000000000000003E-2</v>
      </c>
      <c r="AQ702" s="12">
        <v>0</v>
      </c>
      <c r="AR702" s="12">
        <v>0</v>
      </c>
      <c r="AS702" s="12">
        <v>0</v>
      </c>
      <c r="AT702" s="12">
        <v>7.4999999999999997E-3</v>
      </c>
      <c r="AU702" s="11">
        <v>122.78670922953036</v>
      </c>
      <c r="AV702" s="11">
        <v>0</v>
      </c>
      <c r="AW702" s="11">
        <v>0</v>
      </c>
      <c r="AX702" s="11">
        <v>0</v>
      </c>
      <c r="AY702" s="11">
        <v>46.911992501184706</v>
      </c>
      <c r="AZ702" s="11">
        <v>87.500000000000014</v>
      </c>
      <c r="BA702" s="11">
        <v>0</v>
      </c>
      <c r="BB702" s="11">
        <v>0</v>
      </c>
      <c r="BC702" s="11">
        <v>0</v>
      </c>
      <c r="BD702" s="11">
        <v>18.75</v>
      </c>
    </row>
    <row r="703" spans="1:56" x14ac:dyDescent="0.25">
      <c r="A703" s="9" t="s">
        <v>2</v>
      </c>
      <c r="B703" s="9" t="s">
        <v>28</v>
      </c>
      <c r="C703" s="9" t="s">
        <v>1895</v>
      </c>
      <c r="D703" s="9" t="str">
        <f>IF(C703="United States",#REF!, "")</f>
        <v/>
      </c>
      <c r="E703" s="9" t="s">
        <v>98</v>
      </c>
      <c r="F703" s="9" t="s">
        <v>1162</v>
      </c>
      <c r="G703" s="9" t="s">
        <v>153</v>
      </c>
      <c r="H703" s="10" t="s">
        <v>4</v>
      </c>
      <c r="I703" s="10" t="s">
        <v>1807</v>
      </c>
      <c r="J703" s="11">
        <v>8407.02</v>
      </c>
      <c r="K703" s="11">
        <v>8407.02</v>
      </c>
      <c r="L703" s="11">
        <v>0</v>
      </c>
      <c r="M703" s="11">
        <v>0</v>
      </c>
      <c r="N703" s="11">
        <v>0</v>
      </c>
      <c r="O703" s="11">
        <v>0</v>
      </c>
      <c r="P703" s="11">
        <v>0</v>
      </c>
      <c r="Q703" s="11">
        <v>0</v>
      </c>
      <c r="R703" s="11">
        <v>0</v>
      </c>
      <c r="S703" s="11">
        <v>0</v>
      </c>
      <c r="T703" s="11">
        <v>0</v>
      </c>
      <c r="U703" s="11">
        <v>167.9518309370504</v>
      </c>
      <c r="V703" s="11">
        <v>0</v>
      </c>
      <c r="W703" s="11">
        <v>0</v>
      </c>
      <c r="X703" s="11">
        <v>0</v>
      </c>
      <c r="Y703" s="11">
        <v>188.50581706294966</v>
      </c>
      <c r="Z703" s="11">
        <v>69.037573909919956</v>
      </c>
      <c r="AA703" s="9" t="s">
        <v>31</v>
      </c>
      <c r="AB703" s="9" t="s">
        <v>96</v>
      </c>
      <c r="AC703" s="9" t="s">
        <v>96</v>
      </c>
      <c r="AD703" s="9" t="s">
        <v>192</v>
      </c>
      <c r="AE703" s="9" t="s">
        <v>15</v>
      </c>
      <c r="AF703" s="9" t="s">
        <v>31</v>
      </c>
      <c r="AG703" s="9" t="s">
        <v>96</v>
      </c>
      <c r="AH703" s="9" t="s">
        <v>96</v>
      </c>
      <c r="AI703" s="9" t="s">
        <v>192</v>
      </c>
      <c r="AJ703" s="9" t="s">
        <v>141</v>
      </c>
      <c r="AK703" s="12">
        <v>4.9114683691812142E-2</v>
      </c>
      <c r="AL703" s="12">
        <v>0</v>
      </c>
      <c r="AM703" s="12">
        <v>0</v>
      </c>
      <c r="AN703" s="12">
        <v>0</v>
      </c>
      <c r="AO703" s="12">
        <v>1.8764797000473881E-2</v>
      </c>
      <c r="AP703" s="12">
        <v>7.4999999999999997E-2</v>
      </c>
      <c r="AQ703" s="12">
        <v>0</v>
      </c>
      <c r="AR703" s="12">
        <v>0</v>
      </c>
      <c r="AS703" s="12">
        <v>0</v>
      </c>
      <c r="AT703" s="12">
        <v>7.4999999999999997E-3</v>
      </c>
      <c r="AU703" s="11">
        <v>412.90812809073856</v>
      </c>
      <c r="AV703" s="11">
        <v>0</v>
      </c>
      <c r="AW703" s="11">
        <v>0</v>
      </c>
      <c r="AX703" s="11">
        <v>0</v>
      </c>
      <c r="AY703" s="11">
        <v>157.75602367892392</v>
      </c>
      <c r="AZ703" s="11">
        <v>630.52650000000006</v>
      </c>
      <c r="BA703" s="11">
        <v>0</v>
      </c>
      <c r="BB703" s="11">
        <v>0</v>
      </c>
      <c r="BC703" s="11">
        <v>0</v>
      </c>
      <c r="BD703" s="11">
        <v>63.05265</v>
      </c>
    </row>
    <row r="704" spans="1:56" x14ac:dyDescent="0.25">
      <c r="A704" s="9" t="s">
        <v>9</v>
      </c>
      <c r="B704" s="9" t="s">
        <v>57</v>
      </c>
      <c r="C704" s="9" t="s">
        <v>57</v>
      </c>
      <c r="D704" s="9" t="e">
        <f>IF(C704="United States",#REF!, "")</f>
        <v>#REF!</v>
      </c>
      <c r="E704" s="9" t="s">
        <v>104</v>
      </c>
      <c r="F704" s="9" t="s">
        <v>1526</v>
      </c>
      <c r="G704" s="9" t="s">
        <v>153</v>
      </c>
      <c r="H704" s="10" t="s">
        <v>4</v>
      </c>
      <c r="I704" s="10" t="s">
        <v>1807</v>
      </c>
      <c r="J704" s="11">
        <v>13781.19</v>
      </c>
      <c r="K704" s="11">
        <v>13781.19</v>
      </c>
      <c r="L704" s="11">
        <v>0</v>
      </c>
      <c r="M704" s="11">
        <v>0</v>
      </c>
      <c r="N704" s="11">
        <v>0</v>
      </c>
      <c r="O704" s="11">
        <v>0</v>
      </c>
      <c r="P704" s="11">
        <v>0</v>
      </c>
      <c r="Q704" s="11">
        <v>0</v>
      </c>
      <c r="R704" s="11">
        <v>0</v>
      </c>
      <c r="S704" s="11">
        <v>0</v>
      </c>
      <c r="T704" s="11">
        <v>0</v>
      </c>
      <c r="U704" s="11">
        <v>430.96063918419912</v>
      </c>
      <c r="V704" s="11">
        <v>0</v>
      </c>
      <c r="W704" s="11">
        <v>0</v>
      </c>
      <c r="X704" s="11">
        <v>0</v>
      </c>
      <c r="Y704" s="11">
        <v>79.243716300454579</v>
      </c>
      <c r="Z704" s="11">
        <v>114.25464451534634</v>
      </c>
      <c r="AA704" s="9" t="s">
        <v>31</v>
      </c>
      <c r="AB704" s="9" t="s">
        <v>96</v>
      </c>
      <c r="AC704" s="9" t="s">
        <v>96</v>
      </c>
      <c r="AD704" s="9" t="s">
        <v>192</v>
      </c>
      <c r="AE704" s="9" t="s">
        <v>280</v>
      </c>
      <c r="AF704" s="9" t="s">
        <v>31</v>
      </c>
      <c r="AG704" s="9" t="s">
        <v>96</v>
      </c>
      <c r="AH704" s="9" t="s">
        <v>96</v>
      </c>
      <c r="AI704" s="9" t="s">
        <v>192</v>
      </c>
      <c r="AJ704" s="9" t="s">
        <v>141</v>
      </c>
      <c r="AK704" s="12">
        <v>9.8229367383624283E-2</v>
      </c>
      <c r="AL704" s="12">
        <v>0</v>
      </c>
      <c r="AM704" s="12">
        <v>0</v>
      </c>
      <c r="AN704" s="12">
        <v>0</v>
      </c>
      <c r="AO704" s="12">
        <v>3.0157709465047301E-3</v>
      </c>
      <c r="AP704" s="12">
        <v>7.4999999999999997E-2</v>
      </c>
      <c r="AQ704" s="12">
        <v>0</v>
      </c>
      <c r="AR704" s="12">
        <v>0</v>
      </c>
      <c r="AS704" s="12">
        <v>0</v>
      </c>
      <c r="AT704" s="12">
        <v>7.4999999999999997E-3</v>
      </c>
      <c r="AU704" s="11">
        <v>1353.7175754935292</v>
      </c>
      <c r="AV704" s="11">
        <v>0</v>
      </c>
      <c r="AW704" s="11">
        <v>0</v>
      </c>
      <c r="AX704" s="11">
        <v>0</v>
      </c>
      <c r="AY704" s="11">
        <v>41.560912410261523</v>
      </c>
      <c r="AZ704" s="11">
        <v>1033.58925</v>
      </c>
      <c r="BA704" s="11">
        <v>0</v>
      </c>
      <c r="BB704" s="11">
        <v>0</v>
      </c>
      <c r="BC704" s="11">
        <v>0</v>
      </c>
      <c r="BD704" s="11">
        <v>103.358925</v>
      </c>
    </row>
    <row r="705" spans="1:56" x14ac:dyDescent="0.25">
      <c r="A705" s="9" t="s">
        <v>9</v>
      </c>
      <c r="B705" s="9" t="s">
        <v>57</v>
      </c>
      <c r="C705" s="9" t="s">
        <v>57</v>
      </c>
      <c r="D705" s="9" t="e">
        <f>IF(C705="United States",#REF!, "")</f>
        <v>#REF!</v>
      </c>
      <c r="E705" s="9" t="s">
        <v>98</v>
      </c>
      <c r="F705" s="9" t="s">
        <v>1494</v>
      </c>
      <c r="G705" s="9" t="s">
        <v>153</v>
      </c>
      <c r="H705" s="10" t="s">
        <v>4</v>
      </c>
      <c r="I705" s="10" t="s">
        <v>1783</v>
      </c>
      <c r="J705" s="11">
        <v>2500</v>
      </c>
      <c r="K705" s="11">
        <v>2500</v>
      </c>
      <c r="L705" s="11">
        <v>0</v>
      </c>
      <c r="M705" s="11">
        <v>0</v>
      </c>
      <c r="N705" s="11">
        <v>0</v>
      </c>
      <c r="O705" s="11">
        <v>0</v>
      </c>
      <c r="P705" s="11">
        <v>0</v>
      </c>
      <c r="Q705" s="11">
        <v>0</v>
      </c>
      <c r="R705" s="11">
        <v>0</v>
      </c>
      <c r="S705" s="11">
        <v>0</v>
      </c>
      <c r="T705" s="11">
        <v>0</v>
      </c>
      <c r="U705" s="11">
        <v>61.954055494763828</v>
      </c>
      <c r="V705" s="11">
        <v>0</v>
      </c>
      <c r="W705" s="11">
        <v>0</v>
      </c>
      <c r="X705" s="11">
        <v>0</v>
      </c>
      <c r="Y705" s="11">
        <v>11.39192109651411</v>
      </c>
      <c r="Z705" s="11">
        <v>16.425023408722041</v>
      </c>
      <c r="AA705" s="9" t="s">
        <v>31</v>
      </c>
      <c r="AB705" s="9" t="s">
        <v>96</v>
      </c>
      <c r="AC705" s="9" t="s">
        <v>96</v>
      </c>
      <c r="AD705" s="9" t="s">
        <v>192</v>
      </c>
      <c r="AE705" s="9" t="s">
        <v>280</v>
      </c>
      <c r="AF705" s="9" t="s">
        <v>31</v>
      </c>
      <c r="AG705" s="9" t="s">
        <v>96</v>
      </c>
      <c r="AH705" s="9" t="s">
        <v>96</v>
      </c>
      <c r="AI705" s="9" t="s">
        <v>192</v>
      </c>
      <c r="AJ705" s="9" t="s">
        <v>141</v>
      </c>
      <c r="AK705" s="12">
        <v>9.8229367383624283E-2</v>
      </c>
      <c r="AL705" s="12">
        <v>0</v>
      </c>
      <c r="AM705" s="12">
        <v>0</v>
      </c>
      <c r="AN705" s="12">
        <v>0</v>
      </c>
      <c r="AO705" s="12">
        <v>3.0157709465047301E-3</v>
      </c>
      <c r="AP705" s="12">
        <v>7.4999999999999997E-2</v>
      </c>
      <c r="AQ705" s="12">
        <v>0</v>
      </c>
      <c r="AR705" s="12">
        <v>0</v>
      </c>
      <c r="AS705" s="12">
        <v>0</v>
      </c>
      <c r="AT705" s="12">
        <v>7.4999999999999997E-3</v>
      </c>
      <c r="AU705" s="11">
        <v>245.57341845906072</v>
      </c>
      <c r="AV705" s="11">
        <v>0</v>
      </c>
      <c r="AW705" s="11">
        <v>0</v>
      </c>
      <c r="AX705" s="11">
        <v>0</v>
      </c>
      <c r="AY705" s="11">
        <v>7.5394273662618252</v>
      </c>
      <c r="AZ705" s="11">
        <v>187.5</v>
      </c>
      <c r="BA705" s="11">
        <v>0</v>
      </c>
      <c r="BB705" s="11">
        <v>0</v>
      </c>
      <c r="BC705" s="11">
        <v>0</v>
      </c>
      <c r="BD705" s="11">
        <v>18.75</v>
      </c>
    </row>
    <row r="706" spans="1:56" x14ac:dyDescent="0.25">
      <c r="A706" s="9" t="s">
        <v>9</v>
      </c>
      <c r="B706" s="9" t="s">
        <v>57</v>
      </c>
      <c r="C706" s="9" t="s">
        <v>57</v>
      </c>
      <c r="D706" s="9" t="e">
        <f>IF(C706="United States",#REF!, "")</f>
        <v>#REF!</v>
      </c>
      <c r="E706" s="9" t="s">
        <v>98</v>
      </c>
      <c r="F706" s="9" t="s">
        <v>1482</v>
      </c>
      <c r="G706" s="9" t="s">
        <v>153</v>
      </c>
      <c r="H706" s="10" t="s">
        <v>4</v>
      </c>
      <c r="I706" s="10" t="s">
        <v>1783</v>
      </c>
      <c r="J706" s="11">
        <v>3383.99</v>
      </c>
      <c r="K706" s="11">
        <v>3383.99</v>
      </c>
      <c r="L706" s="11">
        <v>0</v>
      </c>
      <c r="M706" s="11">
        <v>0</v>
      </c>
      <c r="N706" s="11">
        <v>0</v>
      </c>
      <c r="O706" s="11">
        <v>0</v>
      </c>
      <c r="P706" s="11">
        <v>0</v>
      </c>
      <c r="Q706" s="11">
        <v>0</v>
      </c>
      <c r="R706" s="11">
        <v>0</v>
      </c>
      <c r="S706" s="11">
        <v>0</v>
      </c>
      <c r="T706" s="11">
        <v>0</v>
      </c>
      <c r="U706" s="11">
        <v>29.105728313555275</v>
      </c>
      <c r="V706" s="11">
        <v>0</v>
      </c>
      <c r="W706" s="11">
        <v>0</v>
      </c>
      <c r="X706" s="11">
        <v>0</v>
      </c>
      <c r="Y706" s="11">
        <v>5.3518717662094248</v>
      </c>
      <c r="Z706" s="11">
        <v>7.716399920235304</v>
      </c>
      <c r="AA706" s="9" t="s">
        <v>31</v>
      </c>
      <c r="AB706" s="9" t="s">
        <v>96</v>
      </c>
      <c r="AC706" s="9" t="s">
        <v>96</v>
      </c>
      <c r="AD706" s="9" t="s">
        <v>192</v>
      </c>
      <c r="AE706" s="9" t="s">
        <v>280</v>
      </c>
      <c r="AF706" s="9" t="s">
        <v>31</v>
      </c>
      <c r="AG706" s="9" t="s">
        <v>96</v>
      </c>
      <c r="AH706" s="9" t="s">
        <v>96</v>
      </c>
      <c r="AI706" s="9" t="s">
        <v>192</v>
      </c>
      <c r="AJ706" s="9" t="s">
        <v>141</v>
      </c>
      <c r="AK706" s="12">
        <v>9.8229367383624283E-2</v>
      </c>
      <c r="AL706" s="12">
        <v>0</v>
      </c>
      <c r="AM706" s="12">
        <v>0</v>
      </c>
      <c r="AN706" s="12">
        <v>0</v>
      </c>
      <c r="AO706" s="12">
        <v>3.0157709465047301E-3</v>
      </c>
      <c r="AP706" s="12">
        <v>7.4999999999999997E-2</v>
      </c>
      <c r="AQ706" s="12">
        <v>0</v>
      </c>
      <c r="AR706" s="12">
        <v>0</v>
      </c>
      <c r="AS706" s="12">
        <v>0</v>
      </c>
      <c r="AT706" s="12">
        <v>7.4999999999999997E-3</v>
      </c>
      <c r="AU706" s="11">
        <v>332.40719693251071</v>
      </c>
      <c r="AV706" s="11">
        <v>0</v>
      </c>
      <c r="AW706" s="11">
        <v>0</v>
      </c>
      <c r="AX706" s="11">
        <v>0</v>
      </c>
      <c r="AY706" s="11">
        <v>10.205338725262541</v>
      </c>
      <c r="AZ706" s="11">
        <v>253.79924999999997</v>
      </c>
      <c r="BA706" s="11">
        <v>0</v>
      </c>
      <c r="BB706" s="11">
        <v>0</v>
      </c>
      <c r="BC706" s="11">
        <v>0</v>
      </c>
      <c r="BD706" s="11">
        <v>25.379924999999997</v>
      </c>
    </row>
    <row r="707" spans="1:56" x14ac:dyDescent="0.25">
      <c r="A707" s="9" t="s">
        <v>2</v>
      </c>
      <c r="B707" s="9" t="s">
        <v>57</v>
      </c>
      <c r="C707" s="9" t="s">
        <v>57</v>
      </c>
      <c r="D707" s="9" t="e">
        <f>IF(C707="United States",#REF!, "")</f>
        <v>#REF!</v>
      </c>
      <c r="E707" s="9" t="s">
        <v>98</v>
      </c>
      <c r="F707" s="9" t="s">
        <v>1534</v>
      </c>
      <c r="G707" s="9" t="s">
        <v>139</v>
      </c>
      <c r="H707" s="10" t="s">
        <v>4</v>
      </c>
      <c r="I707" s="10" t="s">
        <v>1807</v>
      </c>
      <c r="J707" s="11">
        <v>2500</v>
      </c>
      <c r="K707" s="11">
        <v>2500</v>
      </c>
      <c r="L707" s="11">
        <v>0</v>
      </c>
      <c r="M707" s="11">
        <v>0</v>
      </c>
      <c r="N707" s="11">
        <v>0</v>
      </c>
      <c r="O707" s="11">
        <v>0</v>
      </c>
      <c r="P707" s="11">
        <v>0</v>
      </c>
      <c r="Q707" s="11">
        <v>0</v>
      </c>
      <c r="R707" s="11">
        <v>0</v>
      </c>
      <c r="S707" s="11">
        <v>0</v>
      </c>
      <c r="T707" s="11">
        <v>0</v>
      </c>
      <c r="U707" s="11">
        <v>49.990677729094806</v>
      </c>
      <c r="V707" s="11">
        <v>980.31719026754934</v>
      </c>
      <c r="W707" s="11">
        <v>0</v>
      </c>
      <c r="X707" s="11">
        <v>0</v>
      </c>
      <c r="Y707" s="11">
        <v>9.1921320033560168</v>
      </c>
      <c r="Z707" s="11">
        <v>59.197850000000017</v>
      </c>
      <c r="AA707" s="9" t="s">
        <v>31</v>
      </c>
      <c r="AB707" s="9" t="s">
        <v>69</v>
      </c>
      <c r="AC707" s="9" t="s">
        <v>96</v>
      </c>
      <c r="AD707" s="9" t="s">
        <v>192</v>
      </c>
      <c r="AE707" s="9" t="s">
        <v>280</v>
      </c>
      <c r="AF707" s="9" t="s">
        <v>31</v>
      </c>
      <c r="AG707" s="9" t="s">
        <v>62</v>
      </c>
      <c r="AH707" s="9" t="s">
        <v>96</v>
      </c>
      <c r="AI707" s="9" t="s">
        <v>192</v>
      </c>
      <c r="AJ707" s="9" t="s">
        <v>141</v>
      </c>
      <c r="AK707" s="12">
        <v>4.9114683691812142E-2</v>
      </c>
      <c r="AL707" s="12">
        <v>0.39219999999999999</v>
      </c>
      <c r="AM707" s="12">
        <v>0</v>
      </c>
      <c r="AN707" s="12">
        <v>0</v>
      </c>
      <c r="AO707" s="12">
        <v>3.0157709465047301E-3</v>
      </c>
      <c r="AP707" s="12">
        <v>7.4999999999999997E-2</v>
      </c>
      <c r="AQ707" s="12">
        <v>0.42499999999999999</v>
      </c>
      <c r="AR707" s="12">
        <v>0</v>
      </c>
      <c r="AS707" s="12">
        <v>0</v>
      </c>
      <c r="AT707" s="12">
        <v>7.4999999999999997E-3</v>
      </c>
      <c r="AU707" s="11">
        <v>122.78670922953036</v>
      </c>
      <c r="AV707" s="11">
        <v>980.5</v>
      </c>
      <c r="AW707" s="11">
        <v>0</v>
      </c>
      <c r="AX707" s="11">
        <v>0</v>
      </c>
      <c r="AY707" s="11">
        <v>7.5394273662618252</v>
      </c>
      <c r="AZ707" s="11">
        <v>187.5</v>
      </c>
      <c r="BA707" s="11">
        <v>1062.5</v>
      </c>
      <c r="BB707" s="11">
        <v>0</v>
      </c>
      <c r="BC707" s="11">
        <v>0</v>
      </c>
      <c r="BD707" s="11">
        <v>18.75</v>
      </c>
    </row>
    <row r="708" spans="1:56" x14ac:dyDescent="0.25">
      <c r="A708" s="9" t="s">
        <v>9</v>
      </c>
      <c r="B708" s="9" t="s">
        <v>57</v>
      </c>
      <c r="C708" s="9" t="s">
        <v>57</v>
      </c>
      <c r="D708" s="9" t="e">
        <f>IF(C708="United States",#REF!, "")</f>
        <v>#REF!</v>
      </c>
      <c r="E708" s="9" t="s">
        <v>98</v>
      </c>
      <c r="F708" s="9" t="s">
        <v>1474</v>
      </c>
      <c r="G708" s="9" t="s">
        <v>153</v>
      </c>
      <c r="H708" s="10" t="s">
        <v>4</v>
      </c>
      <c r="I708" s="10" t="s">
        <v>1783</v>
      </c>
      <c r="J708" s="11">
        <v>23500</v>
      </c>
      <c r="K708" s="11">
        <v>17500</v>
      </c>
      <c r="L708" s="11">
        <v>0</v>
      </c>
      <c r="M708" s="11">
        <v>0</v>
      </c>
      <c r="N708" s="11">
        <v>0</v>
      </c>
      <c r="O708" s="11">
        <v>0</v>
      </c>
      <c r="P708" s="11">
        <v>0</v>
      </c>
      <c r="Q708" s="11">
        <v>0</v>
      </c>
      <c r="R708" s="11">
        <v>0</v>
      </c>
      <c r="S708" s="11">
        <v>0</v>
      </c>
      <c r="T708" s="11">
        <v>0</v>
      </c>
      <c r="U708" s="11">
        <v>499.61484972568536</v>
      </c>
      <c r="V708" s="11">
        <v>9797.4472031206915</v>
      </c>
      <c r="W708" s="11">
        <v>0</v>
      </c>
      <c r="X708" s="11">
        <v>0</v>
      </c>
      <c r="Y708" s="11">
        <v>91.867641291098323</v>
      </c>
      <c r="Z708" s="11">
        <v>591.63280586252404</v>
      </c>
      <c r="AA708" s="9" t="s">
        <v>31</v>
      </c>
      <c r="AB708" s="9" t="s">
        <v>120</v>
      </c>
      <c r="AC708" s="9" t="s">
        <v>96</v>
      </c>
      <c r="AD708" s="9" t="s">
        <v>192</v>
      </c>
      <c r="AE708" s="9" t="s">
        <v>280</v>
      </c>
      <c r="AF708" s="9" t="s">
        <v>31</v>
      </c>
      <c r="AG708" s="9" t="s">
        <v>62</v>
      </c>
      <c r="AH708" s="9" t="s">
        <v>96</v>
      </c>
      <c r="AI708" s="9" t="s">
        <v>192</v>
      </c>
      <c r="AJ708" s="9" t="s">
        <v>141</v>
      </c>
      <c r="AK708" s="12">
        <v>9.8229367383624283E-2</v>
      </c>
      <c r="AL708" s="12">
        <v>0.39219999999999999</v>
      </c>
      <c r="AM708" s="12">
        <v>0</v>
      </c>
      <c r="AN708" s="12">
        <v>0</v>
      </c>
      <c r="AO708" s="12">
        <v>3.0157709465047301E-3</v>
      </c>
      <c r="AP708" s="12">
        <v>7.4999999999999997E-2</v>
      </c>
      <c r="AQ708" s="12">
        <v>0.42499999999999999</v>
      </c>
      <c r="AR708" s="12">
        <v>0</v>
      </c>
      <c r="AS708" s="12">
        <v>0</v>
      </c>
      <c r="AT708" s="12">
        <v>7.4999999999999997E-3</v>
      </c>
      <c r="AU708" s="11">
        <v>2308.3901335151709</v>
      </c>
      <c r="AV708" s="11">
        <v>9216.7000000000007</v>
      </c>
      <c r="AW708" s="11">
        <v>0</v>
      </c>
      <c r="AX708" s="11">
        <v>0</v>
      </c>
      <c r="AY708" s="11">
        <v>70.870617242861158</v>
      </c>
      <c r="AZ708" s="11">
        <v>1762.5</v>
      </c>
      <c r="BA708" s="11">
        <v>9987.5</v>
      </c>
      <c r="BB708" s="11">
        <v>0</v>
      </c>
      <c r="BC708" s="11">
        <v>0</v>
      </c>
      <c r="BD708" s="11">
        <v>176.25</v>
      </c>
    </row>
    <row r="709" spans="1:56" x14ac:dyDescent="0.25">
      <c r="A709" s="9" t="s">
        <v>2</v>
      </c>
      <c r="B709" s="9" t="s">
        <v>57</v>
      </c>
      <c r="C709" s="9" t="s">
        <v>57</v>
      </c>
      <c r="D709" s="9" t="e">
        <f>IF(C709="United States",#REF!, "")</f>
        <v>#REF!</v>
      </c>
      <c r="E709" s="9" t="s">
        <v>98</v>
      </c>
      <c r="F709" s="9" t="s">
        <v>1066</v>
      </c>
      <c r="G709" s="9" t="s">
        <v>139</v>
      </c>
      <c r="H709" s="10" t="s">
        <v>4</v>
      </c>
      <c r="I709" s="10" t="s">
        <v>1807</v>
      </c>
      <c r="J709" s="11">
        <v>5870.35</v>
      </c>
      <c r="K709" s="11">
        <v>5870.35</v>
      </c>
      <c r="L709" s="11">
        <v>0</v>
      </c>
      <c r="M709" s="11">
        <v>0</v>
      </c>
      <c r="N709" s="11">
        <v>0</v>
      </c>
      <c r="O709" s="11">
        <v>0</v>
      </c>
      <c r="P709" s="11">
        <v>0</v>
      </c>
      <c r="Q709" s="11">
        <v>0</v>
      </c>
      <c r="R709" s="11">
        <v>0</v>
      </c>
      <c r="S709" s="11">
        <v>0</v>
      </c>
      <c r="T709" s="11">
        <v>0</v>
      </c>
      <c r="U709" s="11">
        <v>117.38511000279669</v>
      </c>
      <c r="V709" s="11">
        <v>2301.922007154843</v>
      </c>
      <c r="W709" s="11">
        <v>0</v>
      </c>
      <c r="X709" s="11">
        <v>0</v>
      </c>
      <c r="Y709" s="11">
        <v>21.584412842360397</v>
      </c>
      <c r="Z709" s="11">
        <v>139.0048394989999</v>
      </c>
      <c r="AA709" s="9" t="s">
        <v>31</v>
      </c>
      <c r="AB709" s="9" t="s">
        <v>69</v>
      </c>
      <c r="AC709" s="9" t="s">
        <v>96</v>
      </c>
      <c r="AD709" s="9" t="s">
        <v>192</v>
      </c>
      <c r="AE709" s="9" t="s">
        <v>280</v>
      </c>
      <c r="AF709" s="9" t="s">
        <v>31</v>
      </c>
      <c r="AG709" s="9" t="s">
        <v>62</v>
      </c>
      <c r="AH709" s="9" t="s">
        <v>96</v>
      </c>
      <c r="AI709" s="9" t="s">
        <v>192</v>
      </c>
      <c r="AJ709" s="9" t="s">
        <v>141</v>
      </c>
      <c r="AK709" s="12">
        <v>4.9114683691812142E-2</v>
      </c>
      <c r="AL709" s="12">
        <v>0.39219999999999999</v>
      </c>
      <c r="AM709" s="12">
        <v>0</v>
      </c>
      <c r="AN709" s="12">
        <v>0</v>
      </c>
      <c r="AO709" s="12">
        <v>3.0157709465047301E-3</v>
      </c>
      <c r="AP709" s="12">
        <v>7.4999999999999997E-2</v>
      </c>
      <c r="AQ709" s="12">
        <v>0.42499999999999999</v>
      </c>
      <c r="AR709" s="12">
        <v>0</v>
      </c>
      <c r="AS709" s="12">
        <v>0</v>
      </c>
      <c r="AT709" s="12">
        <v>7.4999999999999997E-3</v>
      </c>
      <c r="AU709" s="11">
        <v>288.3203834102294</v>
      </c>
      <c r="AV709" s="11">
        <v>2302.3512700000001</v>
      </c>
      <c r="AW709" s="11">
        <v>0</v>
      </c>
      <c r="AX709" s="11">
        <v>0</v>
      </c>
      <c r="AY709" s="11">
        <v>17.703630975814043</v>
      </c>
      <c r="AZ709" s="11">
        <v>440.27625</v>
      </c>
      <c r="BA709" s="11">
        <v>2494.8987500000003</v>
      </c>
      <c r="BB709" s="11">
        <v>0</v>
      </c>
      <c r="BC709" s="11">
        <v>0</v>
      </c>
      <c r="BD709" s="11">
        <v>44.027625</v>
      </c>
    </row>
    <row r="710" spans="1:56" x14ac:dyDescent="0.25">
      <c r="A710" s="9" t="s">
        <v>9</v>
      </c>
      <c r="B710" s="9" t="s">
        <v>57</v>
      </c>
      <c r="C710" s="9" t="s">
        <v>57</v>
      </c>
      <c r="D710" s="9" t="e">
        <f>IF(C710="United States",#REF!, "")</f>
        <v>#REF!</v>
      </c>
      <c r="E710" s="9" t="s">
        <v>104</v>
      </c>
      <c r="F710" s="9" t="s">
        <v>1524</v>
      </c>
      <c r="G710" s="9" t="s">
        <v>153</v>
      </c>
      <c r="H710" s="10" t="s">
        <v>4</v>
      </c>
      <c r="I710" s="10" t="s">
        <v>1807</v>
      </c>
      <c r="J710" s="11">
        <v>27.56</v>
      </c>
      <c r="K710" s="11">
        <v>27.56</v>
      </c>
      <c r="L710" s="11">
        <v>0</v>
      </c>
      <c r="M710" s="11">
        <v>0</v>
      </c>
      <c r="N710" s="11">
        <v>0</v>
      </c>
      <c r="O710" s="11">
        <v>0</v>
      </c>
      <c r="P710" s="11">
        <v>0</v>
      </c>
      <c r="Q710" s="11">
        <v>0</v>
      </c>
      <c r="R710" s="11">
        <v>0</v>
      </c>
      <c r="S710" s="11">
        <v>0</v>
      </c>
      <c r="T710" s="11">
        <v>0</v>
      </c>
      <c r="U710" s="11">
        <v>0.65540377397548055</v>
      </c>
      <c r="V710" s="11">
        <v>12.852468007659171</v>
      </c>
      <c r="W710" s="11">
        <v>0</v>
      </c>
      <c r="X710" s="11">
        <v>0</v>
      </c>
      <c r="Y710" s="11">
        <v>0.1205136293316145</v>
      </c>
      <c r="Z710" s="11">
        <v>0.77611458903373354</v>
      </c>
      <c r="AA710" s="9" t="s">
        <v>31</v>
      </c>
      <c r="AB710" s="9" t="s">
        <v>120</v>
      </c>
      <c r="AC710" s="9" t="s">
        <v>96</v>
      </c>
      <c r="AD710" s="9" t="s">
        <v>192</v>
      </c>
      <c r="AE710" s="9" t="s">
        <v>280</v>
      </c>
      <c r="AF710" s="9" t="s">
        <v>31</v>
      </c>
      <c r="AG710" s="9" t="s">
        <v>62</v>
      </c>
      <c r="AH710" s="9" t="s">
        <v>96</v>
      </c>
      <c r="AI710" s="9" t="s">
        <v>192</v>
      </c>
      <c r="AJ710" s="9" t="s">
        <v>141</v>
      </c>
      <c r="AK710" s="12">
        <v>9.8229367383624283E-2</v>
      </c>
      <c r="AL710" s="12">
        <v>0.39219999999999999</v>
      </c>
      <c r="AM710" s="12">
        <v>0</v>
      </c>
      <c r="AN710" s="12">
        <v>0</v>
      </c>
      <c r="AO710" s="12">
        <v>3.0157709465047301E-3</v>
      </c>
      <c r="AP710" s="12">
        <v>7.4999999999999997E-2</v>
      </c>
      <c r="AQ710" s="12">
        <v>0.42499999999999999</v>
      </c>
      <c r="AR710" s="12">
        <v>0</v>
      </c>
      <c r="AS710" s="12">
        <v>0</v>
      </c>
      <c r="AT710" s="12">
        <v>7.4999999999999997E-3</v>
      </c>
      <c r="AU710" s="11">
        <v>2.7072013650926849</v>
      </c>
      <c r="AV710" s="11">
        <v>10.809031999999998</v>
      </c>
      <c r="AW710" s="11">
        <v>0</v>
      </c>
      <c r="AX710" s="11">
        <v>0</v>
      </c>
      <c r="AY710" s="11">
        <v>8.3114647285670362E-2</v>
      </c>
      <c r="AZ710" s="11">
        <v>2.0669999999999997</v>
      </c>
      <c r="BA710" s="11">
        <v>11.712999999999999</v>
      </c>
      <c r="BB710" s="11">
        <v>0</v>
      </c>
      <c r="BC710" s="11">
        <v>0</v>
      </c>
      <c r="BD710" s="11">
        <v>0.20669999999999999</v>
      </c>
    </row>
    <row r="711" spans="1:56" x14ac:dyDescent="0.25">
      <c r="A711" s="9" t="s">
        <v>9</v>
      </c>
      <c r="B711" s="9" t="s">
        <v>57</v>
      </c>
      <c r="C711" s="9" t="s">
        <v>57</v>
      </c>
      <c r="D711" s="9" t="e">
        <f>IF(C711="United States",#REF!, "")</f>
        <v>#REF!</v>
      </c>
      <c r="E711" s="9" t="s">
        <v>104</v>
      </c>
      <c r="F711" s="9" t="s">
        <v>1518</v>
      </c>
      <c r="G711" s="9" t="s">
        <v>153</v>
      </c>
      <c r="H711" s="10" t="s">
        <v>4</v>
      </c>
      <c r="I711" s="10" t="s">
        <v>1783</v>
      </c>
      <c r="J711" s="11">
        <v>13781.19</v>
      </c>
      <c r="K711" s="11">
        <v>13781.19</v>
      </c>
      <c r="L711" s="11">
        <v>0</v>
      </c>
      <c r="M711" s="11">
        <v>0</v>
      </c>
      <c r="N711" s="11">
        <v>0</v>
      </c>
      <c r="O711" s="11">
        <v>0</v>
      </c>
      <c r="P711" s="11">
        <v>0</v>
      </c>
      <c r="Q711" s="11">
        <v>0</v>
      </c>
      <c r="R711" s="11">
        <v>0</v>
      </c>
      <c r="S711" s="11">
        <v>0</v>
      </c>
      <c r="T711" s="11">
        <v>0</v>
      </c>
      <c r="U711" s="11">
        <v>327.87080548618735</v>
      </c>
      <c r="V711" s="11">
        <v>6429.5464955841344</v>
      </c>
      <c r="W711" s="11">
        <v>0</v>
      </c>
      <c r="X711" s="11">
        <v>0</v>
      </c>
      <c r="Y711" s="11">
        <v>60.287874879552483</v>
      </c>
      <c r="Z711" s="11">
        <v>388.25732405012513</v>
      </c>
      <c r="AA711" s="9" t="s">
        <v>31</v>
      </c>
      <c r="AB711" s="9" t="s">
        <v>120</v>
      </c>
      <c r="AC711" s="9" t="s">
        <v>96</v>
      </c>
      <c r="AD711" s="9" t="s">
        <v>192</v>
      </c>
      <c r="AE711" s="9" t="s">
        <v>280</v>
      </c>
      <c r="AF711" s="9" t="s">
        <v>31</v>
      </c>
      <c r="AG711" s="9" t="s">
        <v>62</v>
      </c>
      <c r="AH711" s="9" t="s">
        <v>96</v>
      </c>
      <c r="AI711" s="9" t="s">
        <v>192</v>
      </c>
      <c r="AJ711" s="9" t="s">
        <v>141</v>
      </c>
      <c r="AK711" s="12">
        <v>9.8229367383624283E-2</v>
      </c>
      <c r="AL711" s="12">
        <v>0.39219999999999999</v>
      </c>
      <c r="AM711" s="12">
        <v>0</v>
      </c>
      <c r="AN711" s="12">
        <v>0</v>
      </c>
      <c r="AO711" s="12">
        <v>3.0157709465047301E-3</v>
      </c>
      <c r="AP711" s="12">
        <v>7.4999999999999997E-2</v>
      </c>
      <c r="AQ711" s="12">
        <v>0.42499999999999999</v>
      </c>
      <c r="AR711" s="12">
        <v>0</v>
      </c>
      <c r="AS711" s="12">
        <v>0</v>
      </c>
      <c r="AT711" s="12">
        <v>7.4999999999999997E-3</v>
      </c>
      <c r="AU711" s="11">
        <v>1353.7175754935292</v>
      </c>
      <c r="AV711" s="11">
        <v>5404.9827180000002</v>
      </c>
      <c r="AW711" s="11">
        <v>0</v>
      </c>
      <c r="AX711" s="11">
        <v>0</v>
      </c>
      <c r="AY711" s="11">
        <v>41.560912410261523</v>
      </c>
      <c r="AZ711" s="11">
        <v>1033.58925</v>
      </c>
      <c r="BA711" s="11">
        <v>5857.0057500000003</v>
      </c>
      <c r="BB711" s="11">
        <v>0</v>
      </c>
      <c r="BC711" s="11">
        <v>0</v>
      </c>
      <c r="BD711" s="11">
        <v>103.358925</v>
      </c>
    </row>
    <row r="712" spans="1:56" x14ac:dyDescent="0.25">
      <c r="A712" s="9" t="s">
        <v>9</v>
      </c>
      <c r="B712" s="9" t="s">
        <v>57</v>
      </c>
      <c r="C712" s="9" t="s">
        <v>57</v>
      </c>
      <c r="D712" s="9" t="e">
        <f>IF(C712="United States",#REF!, "")</f>
        <v>#REF!</v>
      </c>
      <c r="E712" s="9" t="s">
        <v>98</v>
      </c>
      <c r="F712" s="9" t="s">
        <v>1166</v>
      </c>
      <c r="G712" s="9" t="s">
        <v>153</v>
      </c>
      <c r="H712" s="10" t="s">
        <v>4</v>
      </c>
      <c r="I712" s="10" t="s">
        <v>1807</v>
      </c>
      <c r="J712" s="11">
        <v>4376.51</v>
      </c>
      <c r="K712" s="11">
        <v>2663.03</v>
      </c>
      <c r="L712" s="11">
        <v>0</v>
      </c>
      <c r="M712" s="11">
        <v>0</v>
      </c>
      <c r="N712" s="11">
        <v>0</v>
      </c>
      <c r="O712" s="11">
        <v>0</v>
      </c>
      <c r="P712" s="11">
        <v>0</v>
      </c>
      <c r="Q712" s="11">
        <v>0</v>
      </c>
      <c r="R712" s="11">
        <v>0</v>
      </c>
      <c r="S712" s="11">
        <v>0</v>
      </c>
      <c r="T712" s="11">
        <v>0</v>
      </c>
      <c r="U712" s="11">
        <v>42.79538707013468</v>
      </c>
      <c r="V712" s="11">
        <v>839.21754044534089</v>
      </c>
      <c r="W712" s="11">
        <v>0</v>
      </c>
      <c r="X712" s="11">
        <v>0</v>
      </c>
      <c r="Y712" s="11">
        <v>45.902990561996774</v>
      </c>
      <c r="Z712" s="11">
        <v>53.277581922527816</v>
      </c>
      <c r="AA712" s="9" t="s">
        <v>31</v>
      </c>
      <c r="AB712" s="9" t="s">
        <v>120</v>
      </c>
      <c r="AC712" s="9" t="s">
        <v>96</v>
      </c>
      <c r="AD712" s="9" t="s">
        <v>192</v>
      </c>
      <c r="AE712" s="9" t="s">
        <v>271</v>
      </c>
      <c r="AF712" s="9" t="s">
        <v>31</v>
      </c>
      <c r="AG712" s="9" t="s">
        <v>62</v>
      </c>
      <c r="AH712" s="9" t="s">
        <v>96</v>
      </c>
      <c r="AI712" s="9" t="s">
        <v>192</v>
      </c>
      <c r="AJ712" s="9" t="s">
        <v>141</v>
      </c>
      <c r="AK712" s="12">
        <v>9.8229367383624283E-2</v>
      </c>
      <c r="AL712" s="12">
        <v>0.39219999999999999</v>
      </c>
      <c r="AM712" s="12">
        <v>0</v>
      </c>
      <c r="AN712" s="12">
        <v>0</v>
      </c>
      <c r="AO712" s="12">
        <v>1.7591997187944262E-2</v>
      </c>
      <c r="AP712" s="12">
        <v>7.4999999999999997E-2</v>
      </c>
      <c r="AQ712" s="12">
        <v>0.42499999999999999</v>
      </c>
      <c r="AR712" s="12">
        <v>0</v>
      </c>
      <c r="AS712" s="12">
        <v>0</v>
      </c>
      <c r="AT712" s="12">
        <v>7.4999999999999997E-3</v>
      </c>
      <c r="AU712" s="11">
        <v>429.90180864810554</v>
      </c>
      <c r="AV712" s="11">
        <v>1716.467222</v>
      </c>
      <c r="AW712" s="11">
        <v>0</v>
      </c>
      <c r="AX712" s="11">
        <v>0</v>
      </c>
      <c r="AY712" s="11">
        <v>76.991551613009946</v>
      </c>
      <c r="AZ712" s="11">
        <v>328.23824999999999</v>
      </c>
      <c r="BA712" s="11">
        <v>1860.01675</v>
      </c>
      <c r="BB712" s="11">
        <v>0</v>
      </c>
      <c r="BC712" s="11">
        <v>0</v>
      </c>
      <c r="BD712" s="11">
        <v>32.823824999999999</v>
      </c>
    </row>
    <row r="713" spans="1:56" x14ac:dyDescent="0.25">
      <c r="A713" s="9" t="s">
        <v>9</v>
      </c>
      <c r="B713" s="9" t="s">
        <v>57</v>
      </c>
      <c r="C713" s="9" t="s">
        <v>57</v>
      </c>
      <c r="D713" s="9" t="e">
        <f>IF(C713="United States",#REF!, "")</f>
        <v>#REF!</v>
      </c>
      <c r="E713" s="9" t="s">
        <v>98</v>
      </c>
      <c r="F713" s="9" t="s">
        <v>1496</v>
      </c>
      <c r="G713" s="9" t="s">
        <v>153</v>
      </c>
      <c r="H713" s="10" t="s">
        <v>4</v>
      </c>
      <c r="I713" s="10" t="s">
        <v>1807</v>
      </c>
      <c r="J713" s="11">
        <v>3000</v>
      </c>
      <c r="K713" s="11">
        <v>2750</v>
      </c>
      <c r="L713" s="11">
        <v>0</v>
      </c>
      <c r="M713" s="11">
        <v>0</v>
      </c>
      <c r="N713" s="11">
        <v>0</v>
      </c>
      <c r="O713" s="11">
        <v>0</v>
      </c>
      <c r="P713" s="11">
        <v>0</v>
      </c>
      <c r="Q713" s="11">
        <v>0</v>
      </c>
      <c r="R713" s="11">
        <v>0</v>
      </c>
      <c r="S713" s="11">
        <v>0</v>
      </c>
      <c r="T713" s="11">
        <v>0</v>
      </c>
      <c r="U713" s="11">
        <v>17.730899176797472</v>
      </c>
      <c r="V713" s="11">
        <v>0</v>
      </c>
      <c r="W713" s="11">
        <v>0</v>
      </c>
      <c r="X713" s="11">
        <v>0</v>
      </c>
      <c r="Y713" s="11">
        <v>1.5395876146745378</v>
      </c>
      <c r="Z713" s="11">
        <v>4.5775132085279928</v>
      </c>
      <c r="AA713" s="9" t="s">
        <v>31</v>
      </c>
      <c r="AB713" s="9" t="s">
        <v>96</v>
      </c>
      <c r="AC713" s="9" t="s">
        <v>96</v>
      </c>
      <c r="AD713" s="9" t="s">
        <v>192</v>
      </c>
      <c r="AE713" s="9" t="s">
        <v>275</v>
      </c>
      <c r="AF713" s="9" t="s">
        <v>31</v>
      </c>
      <c r="AG713" s="9" t="s">
        <v>96</v>
      </c>
      <c r="AH713" s="9" t="s">
        <v>96</v>
      </c>
      <c r="AI713" s="9" t="s">
        <v>192</v>
      </c>
      <c r="AJ713" s="9" t="s">
        <v>141</v>
      </c>
      <c r="AK713" s="12">
        <v>9.8229367383624283E-2</v>
      </c>
      <c r="AL713" s="12">
        <v>0</v>
      </c>
      <c r="AM713" s="12">
        <v>0</v>
      </c>
      <c r="AN713" s="12">
        <v>0</v>
      </c>
      <c r="AO713" s="12">
        <v>1.4241140580716783E-3</v>
      </c>
      <c r="AP713" s="12">
        <v>7.4999999999999997E-2</v>
      </c>
      <c r="AQ713" s="12">
        <v>0</v>
      </c>
      <c r="AR713" s="12">
        <v>0</v>
      </c>
      <c r="AS713" s="12">
        <v>0</v>
      </c>
      <c r="AT713" s="12">
        <v>7.4999999999999997E-3</v>
      </c>
      <c r="AU713" s="11">
        <v>294.68810215087285</v>
      </c>
      <c r="AV713" s="11">
        <v>0</v>
      </c>
      <c r="AW713" s="11">
        <v>0</v>
      </c>
      <c r="AX713" s="11">
        <v>0</v>
      </c>
      <c r="AY713" s="11">
        <v>4.2723421742150345</v>
      </c>
      <c r="AZ713" s="11">
        <v>225</v>
      </c>
      <c r="BA713" s="11">
        <v>0</v>
      </c>
      <c r="BB713" s="11">
        <v>0</v>
      </c>
      <c r="BC713" s="11">
        <v>0</v>
      </c>
      <c r="BD713" s="11">
        <v>22.5</v>
      </c>
    </row>
    <row r="714" spans="1:56" x14ac:dyDescent="0.25">
      <c r="A714" s="9" t="s">
        <v>9</v>
      </c>
      <c r="B714" s="9" t="s">
        <v>57</v>
      </c>
      <c r="C714" s="9" t="s">
        <v>57</v>
      </c>
      <c r="D714" s="9" t="e">
        <f>IF(C714="United States",#REF!, "")</f>
        <v>#REF!</v>
      </c>
      <c r="E714" s="9" t="s">
        <v>104</v>
      </c>
      <c r="F714" s="9" t="s">
        <v>1516</v>
      </c>
      <c r="G714" s="9" t="s">
        <v>153</v>
      </c>
      <c r="H714" s="10" t="s">
        <v>4</v>
      </c>
      <c r="I714" s="10" t="s">
        <v>1783</v>
      </c>
      <c r="J714" s="11">
        <v>13714.8</v>
      </c>
      <c r="K714" s="11">
        <v>13714.8</v>
      </c>
      <c r="L714" s="11">
        <v>0</v>
      </c>
      <c r="M714" s="11">
        <v>0</v>
      </c>
      <c r="N714" s="11">
        <v>0</v>
      </c>
      <c r="O714" s="11">
        <v>0</v>
      </c>
      <c r="P714" s="11">
        <v>0</v>
      </c>
      <c r="Q714" s="11">
        <v>0</v>
      </c>
      <c r="R714" s="11">
        <v>0</v>
      </c>
      <c r="S714" s="11">
        <v>0</v>
      </c>
      <c r="T714" s="11">
        <v>0</v>
      </c>
      <c r="U714" s="11">
        <v>462.03386443450006</v>
      </c>
      <c r="V714" s="11">
        <v>0</v>
      </c>
      <c r="W714" s="11">
        <v>0</v>
      </c>
      <c r="X714" s="11">
        <v>0</v>
      </c>
      <c r="Y714" s="11">
        <v>40.118755859512582</v>
      </c>
      <c r="Z714" s="11">
        <v>119.28137970598732</v>
      </c>
      <c r="AA714" s="9" t="s">
        <v>31</v>
      </c>
      <c r="AB714" s="9" t="s">
        <v>96</v>
      </c>
      <c r="AC714" s="9" t="s">
        <v>96</v>
      </c>
      <c r="AD714" s="9" t="s">
        <v>192</v>
      </c>
      <c r="AE714" s="9" t="s">
        <v>275</v>
      </c>
      <c r="AF714" s="9" t="s">
        <v>31</v>
      </c>
      <c r="AG714" s="9" t="s">
        <v>96</v>
      </c>
      <c r="AH714" s="9" t="s">
        <v>96</v>
      </c>
      <c r="AI714" s="9" t="s">
        <v>192</v>
      </c>
      <c r="AJ714" s="9" t="s">
        <v>141</v>
      </c>
      <c r="AK714" s="12">
        <v>9.8229367383624283E-2</v>
      </c>
      <c r="AL714" s="12">
        <v>0</v>
      </c>
      <c r="AM714" s="12">
        <v>0</v>
      </c>
      <c r="AN714" s="12">
        <v>0</v>
      </c>
      <c r="AO714" s="12">
        <v>1.4241140580716783E-3</v>
      </c>
      <c r="AP714" s="12">
        <v>7.4999999999999997E-2</v>
      </c>
      <c r="AQ714" s="12">
        <v>0</v>
      </c>
      <c r="AR714" s="12">
        <v>0</v>
      </c>
      <c r="AS714" s="12">
        <v>0</v>
      </c>
      <c r="AT714" s="12">
        <v>7.4999999999999997E-3</v>
      </c>
      <c r="AU714" s="11">
        <v>1347.1961277929302</v>
      </c>
      <c r="AV714" s="11">
        <v>0</v>
      </c>
      <c r="AW714" s="11">
        <v>0</v>
      </c>
      <c r="AX714" s="11">
        <v>0</v>
      </c>
      <c r="AY714" s="11">
        <v>19.531439483641453</v>
      </c>
      <c r="AZ714" s="11">
        <v>1028.6099999999999</v>
      </c>
      <c r="BA714" s="11">
        <v>0</v>
      </c>
      <c r="BB714" s="11">
        <v>0</v>
      </c>
      <c r="BC714" s="11">
        <v>0</v>
      </c>
      <c r="BD714" s="11">
        <v>102.86099999999999</v>
      </c>
    </row>
    <row r="715" spans="1:56" x14ac:dyDescent="0.25">
      <c r="A715" s="9" t="s">
        <v>9</v>
      </c>
      <c r="B715" s="9" t="s">
        <v>57</v>
      </c>
      <c r="C715" s="9" t="s">
        <v>57</v>
      </c>
      <c r="D715" s="9" t="e">
        <f>IF(C715="United States",#REF!, "")</f>
        <v>#REF!</v>
      </c>
      <c r="E715" s="9" t="s">
        <v>98</v>
      </c>
      <c r="F715" s="9" t="s">
        <v>920</v>
      </c>
      <c r="G715" s="9" t="s">
        <v>153</v>
      </c>
      <c r="H715" s="10" t="s">
        <v>4</v>
      </c>
      <c r="I715" s="10" t="s">
        <v>1783</v>
      </c>
      <c r="J715" s="11">
        <v>11548.77</v>
      </c>
      <c r="K715" s="11">
        <v>9384.1</v>
      </c>
      <c r="L715" s="11">
        <v>0</v>
      </c>
      <c r="M715" s="11">
        <v>0</v>
      </c>
      <c r="N715" s="11">
        <v>0</v>
      </c>
      <c r="O715" s="11">
        <v>0</v>
      </c>
      <c r="P715" s="11">
        <v>0</v>
      </c>
      <c r="Q715" s="11">
        <v>0</v>
      </c>
      <c r="R715" s="11">
        <v>0</v>
      </c>
      <c r="S715" s="11">
        <v>0</v>
      </c>
      <c r="T715" s="11">
        <v>0</v>
      </c>
      <c r="U715" s="11">
        <v>179.82275447551808</v>
      </c>
      <c r="V715" s="11">
        <v>0</v>
      </c>
      <c r="W715" s="11">
        <v>0</v>
      </c>
      <c r="X715" s="11">
        <v>0</v>
      </c>
      <c r="Y715" s="11">
        <v>192.8806529543557</v>
      </c>
      <c r="Z715" s="11">
        <v>58.89259257012634</v>
      </c>
      <c r="AA715" s="9" t="s">
        <v>31</v>
      </c>
      <c r="AB715" s="9" t="s">
        <v>96</v>
      </c>
      <c r="AC715" s="9" t="s">
        <v>96</v>
      </c>
      <c r="AD715" s="9" t="s">
        <v>192</v>
      </c>
      <c r="AE715" s="9" t="s">
        <v>271</v>
      </c>
      <c r="AF715" s="9" t="s">
        <v>31</v>
      </c>
      <c r="AG715" s="9" t="s">
        <v>96</v>
      </c>
      <c r="AH715" s="9" t="s">
        <v>96</v>
      </c>
      <c r="AI715" s="9" t="s">
        <v>192</v>
      </c>
      <c r="AJ715" s="9" t="s">
        <v>128</v>
      </c>
      <c r="AK715" s="12">
        <v>9.8229367383624283E-2</v>
      </c>
      <c r="AL715" s="12">
        <v>0</v>
      </c>
      <c r="AM715" s="12">
        <v>0</v>
      </c>
      <c r="AN715" s="12">
        <v>0</v>
      </c>
      <c r="AO715" s="12">
        <v>1.7591997187944262E-2</v>
      </c>
      <c r="AP715" s="12">
        <v>7.4999999999999997E-2</v>
      </c>
      <c r="AQ715" s="12">
        <v>0</v>
      </c>
      <c r="AR715" s="12">
        <v>0</v>
      </c>
      <c r="AS715" s="12">
        <v>0</v>
      </c>
      <c r="AT715" s="12">
        <v>2.5000000000000001E-2</v>
      </c>
      <c r="AU715" s="11">
        <v>1134.4283711589787</v>
      </c>
      <c r="AV715" s="11">
        <v>0</v>
      </c>
      <c r="AW715" s="11">
        <v>0</v>
      </c>
      <c r="AX715" s="11">
        <v>0</v>
      </c>
      <c r="AY715" s="11">
        <v>203.16592936421506</v>
      </c>
      <c r="AZ715" s="11">
        <v>866.15774999999996</v>
      </c>
      <c r="BA715" s="11">
        <v>0</v>
      </c>
      <c r="BB715" s="11">
        <v>0</v>
      </c>
      <c r="BC715" s="11">
        <v>0</v>
      </c>
      <c r="BD715" s="11">
        <v>288.71925000000005</v>
      </c>
    </row>
    <row r="716" spans="1:56" x14ac:dyDescent="0.25">
      <c r="A716" s="9" t="s">
        <v>2</v>
      </c>
      <c r="B716" s="9" t="s">
        <v>57</v>
      </c>
      <c r="C716" s="9" t="s">
        <v>57</v>
      </c>
      <c r="D716" s="9" t="e">
        <f>IF(C716="United States",#REF!, "")</f>
        <v>#REF!</v>
      </c>
      <c r="E716" s="9" t="s">
        <v>98</v>
      </c>
      <c r="F716" s="9" t="s">
        <v>1088</v>
      </c>
      <c r="G716" s="9" t="s">
        <v>139</v>
      </c>
      <c r="H716" s="10" t="s">
        <v>4</v>
      </c>
      <c r="I716" s="10" t="s">
        <v>1807</v>
      </c>
      <c r="J716" s="11">
        <v>8303.77</v>
      </c>
      <c r="K716" s="11">
        <v>8303.77</v>
      </c>
      <c r="L716" s="11">
        <v>0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0</v>
      </c>
      <c r="S716" s="11">
        <v>0</v>
      </c>
      <c r="T716" s="11">
        <v>0</v>
      </c>
      <c r="U716" s="11">
        <v>166.06832684285982</v>
      </c>
      <c r="V716" s="11">
        <v>0</v>
      </c>
      <c r="W716" s="11">
        <v>14475.345709257877</v>
      </c>
      <c r="X716" s="11">
        <v>445.06311593886437</v>
      </c>
      <c r="Y716" s="11">
        <v>30.536132960397865</v>
      </c>
      <c r="Z716" s="11">
        <v>743.68207057889776</v>
      </c>
      <c r="AA716" s="9" t="s">
        <v>31</v>
      </c>
      <c r="AB716" s="9" t="s">
        <v>96</v>
      </c>
      <c r="AC716" s="9" t="s">
        <v>160</v>
      </c>
      <c r="AD716" s="9" t="s">
        <v>246</v>
      </c>
      <c r="AE716" s="9" t="s">
        <v>280</v>
      </c>
      <c r="AF716" s="9" t="s">
        <v>31</v>
      </c>
      <c r="AG716" s="9" t="s">
        <v>96</v>
      </c>
      <c r="AH716" s="9" t="s">
        <v>113</v>
      </c>
      <c r="AI716" s="9" t="s">
        <v>124</v>
      </c>
      <c r="AJ716" s="9" t="s">
        <v>141</v>
      </c>
      <c r="AK716" s="12">
        <v>4.9114683691812142E-2</v>
      </c>
      <c r="AL716" s="12">
        <v>0</v>
      </c>
      <c r="AM716" s="12">
        <v>1.7433000000000001</v>
      </c>
      <c r="AN716" s="12">
        <v>5.3600000000000002E-2</v>
      </c>
      <c r="AO716" s="12">
        <v>3.0157709465047301E-3</v>
      </c>
      <c r="AP716" s="12">
        <v>7.4999999999999997E-2</v>
      </c>
      <c r="AQ716" s="12">
        <v>0</v>
      </c>
      <c r="AR716" s="12">
        <v>0.45</v>
      </c>
      <c r="AS716" s="12">
        <v>5.5E-2</v>
      </c>
      <c r="AT716" s="12">
        <v>7.4999999999999997E-3</v>
      </c>
      <c r="AU716" s="11">
        <v>407.8370369995589</v>
      </c>
      <c r="AV716" s="11">
        <v>0</v>
      </c>
      <c r="AW716" s="11">
        <v>14475.962241000001</v>
      </c>
      <c r="AX716" s="11">
        <v>445.08207200000004</v>
      </c>
      <c r="AY716" s="11">
        <v>25.042268312457583</v>
      </c>
      <c r="AZ716" s="11">
        <v>622.78274999999996</v>
      </c>
      <c r="BA716" s="11">
        <v>0</v>
      </c>
      <c r="BB716" s="11">
        <v>3736.6965000000005</v>
      </c>
      <c r="BC716" s="11">
        <v>456.70735000000002</v>
      </c>
      <c r="BD716" s="11">
        <v>62.278275000000001</v>
      </c>
    </row>
    <row r="717" spans="1:56" x14ac:dyDescent="0.25">
      <c r="A717" s="9" t="s">
        <v>2</v>
      </c>
      <c r="B717" s="9" t="s">
        <v>57</v>
      </c>
      <c r="C717" s="9" t="s">
        <v>57</v>
      </c>
      <c r="D717" s="9" t="e">
        <f>IF(C717="United States",#REF!, "")</f>
        <v>#REF!</v>
      </c>
      <c r="E717" s="9" t="s">
        <v>98</v>
      </c>
      <c r="F717" s="9" t="s">
        <v>330</v>
      </c>
      <c r="G717" s="9" t="s">
        <v>139</v>
      </c>
      <c r="H717" s="10" t="s">
        <v>4</v>
      </c>
      <c r="I717" s="10" t="s">
        <v>1807</v>
      </c>
      <c r="J717" s="11">
        <v>18913.599999999999</v>
      </c>
      <c r="K717" s="11">
        <v>18913.599999999999</v>
      </c>
      <c r="L717" s="11">
        <v>0</v>
      </c>
      <c r="M717" s="11">
        <v>0</v>
      </c>
      <c r="N717" s="11">
        <v>0</v>
      </c>
      <c r="O717" s="11">
        <v>0</v>
      </c>
      <c r="P717" s="11">
        <v>0</v>
      </c>
      <c r="Q717" s="11">
        <v>0</v>
      </c>
      <c r="R717" s="11">
        <v>0</v>
      </c>
      <c r="S717" s="11">
        <v>0</v>
      </c>
      <c r="T717" s="11">
        <v>0</v>
      </c>
      <c r="U717" s="11">
        <v>377.03324669924109</v>
      </c>
      <c r="V717" s="11">
        <v>0</v>
      </c>
      <c r="W717" s="11">
        <v>0</v>
      </c>
      <c r="X717" s="11">
        <v>0</v>
      </c>
      <c r="Y717" s="11">
        <v>69.327713300758901</v>
      </c>
      <c r="Z717" s="11">
        <v>99.957619455999975</v>
      </c>
      <c r="AA717" s="9" t="s">
        <v>31</v>
      </c>
      <c r="AB717" s="9" t="s">
        <v>96</v>
      </c>
      <c r="AC717" s="9" t="s">
        <v>96</v>
      </c>
      <c r="AD717" s="9" t="s">
        <v>192</v>
      </c>
      <c r="AE717" s="9" t="s">
        <v>280</v>
      </c>
      <c r="AF717" s="9" t="s">
        <v>31</v>
      </c>
      <c r="AG717" s="9" t="s">
        <v>96</v>
      </c>
      <c r="AH717" s="9" t="s">
        <v>96</v>
      </c>
      <c r="AI717" s="9" t="s">
        <v>192</v>
      </c>
      <c r="AJ717" s="9" t="s">
        <v>141</v>
      </c>
      <c r="AK717" s="12">
        <v>4.9114683691812142E-2</v>
      </c>
      <c r="AL717" s="12">
        <v>0</v>
      </c>
      <c r="AM717" s="12">
        <v>0</v>
      </c>
      <c r="AN717" s="12">
        <v>0</v>
      </c>
      <c r="AO717" s="12">
        <v>3.0157709465047301E-3</v>
      </c>
      <c r="AP717" s="12">
        <v>7.4999999999999997E-2</v>
      </c>
      <c r="AQ717" s="12">
        <v>0</v>
      </c>
      <c r="AR717" s="12">
        <v>0</v>
      </c>
      <c r="AS717" s="12">
        <v>0</v>
      </c>
      <c r="AT717" s="12">
        <v>7.4999999999999997E-3</v>
      </c>
      <c r="AU717" s="11">
        <v>928.93548147345803</v>
      </c>
      <c r="AV717" s="11">
        <v>0</v>
      </c>
      <c r="AW717" s="11">
        <v>0</v>
      </c>
      <c r="AX717" s="11">
        <v>0</v>
      </c>
      <c r="AY717" s="11">
        <v>57.039085373811858</v>
      </c>
      <c r="AZ717" s="11">
        <v>1418.5199999999998</v>
      </c>
      <c r="BA717" s="11">
        <v>0</v>
      </c>
      <c r="BB717" s="11">
        <v>0</v>
      </c>
      <c r="BC717" s="11">
        <v>0</v>
      </c>
      <c r="BD717" s="11">
        <v>141.85199999999998</v>
      </c>
    </row>
    <row r="718" spans="1:56" x14ac:dyDescent="0.25">
      <c r="A718" s="9" t="s">
        <v>9</v>
      </c>
      <c r="B718" s="9" t="s">
        <v>57</v>
      </c>
      <c r="C718" s="9" t="s">
        <v>57</v>
      </c>
      <c r="D718" s="9" t="e">
        <f>IF(C718="United States",#REF!, "")</f>
        <v>#REF!</v>
      </c>
      <c r="E718" s="9" t="s">
        <v>104</v>
      </c>
      <c r="F718" s="9" t="s">
        <v>1510</v>
      </c>
      <c r="G718" s="9" t="s">
        <v>153</v>
      </c>
      <c r="H718" s="10" t="s">
        <v>4</v>
      </c>
      <c r="I718" s="10" t="s">
        <v>1783</v>
      </c>
      <c r="J718" s="11">
        <v>13714.8</v>
      </c>
      <c r="K718" s="11">
        <v>13714.8</v>
      </c>
      <c r="L718" s="11">
        <v>0</v>
      </c>
      <c r="M718" s="11">
        <v>0</v>
      </c>
      <c r="N718" s="11">
        <v>0</v>
      </c>
      <c r="O718" s="11">
        <v>0</v>
      </c>
      <c r="P718" s="11">
        <v>0</v>
      </c>
      <c r="Q718" s="11">
        <v>0</v>
      </c>
      <c r="R718" s="11">
        <v>0</v>
      </c>
      <c r="S718" s="11">
        <v>0</v>
      </c>
      <c r="T718" s="11">
        <v>0</v>
      </c>
      <c r="U718" s="11">
        <v>428.87298261502127</v>
      </c>
      <c r="V718" s="11">
        <v>0</v>
      </c>
      <c r="W718" s="11">
        <v>0</v>
      </c>
      <c r="X718" s="11">
        <v>0</v>
      </c>
      <c r="Y718" s="11">
        <v>78.859844434072855</v>
      </c>
      <c r="Z718" s="11">
        <v>113.70117295090597</v>
      </c>
      <c r="AA718" s="9" t="s">
        <v>31</v>
      </c>
      <c r="AB718" s="9" t="s">
        <v>96</v>
      </c>
      <c r="AC718" s="9" t="s">
        <v>96</v>
      </c>
      <c r="AD718" s="9" t="s">
        <v>192</v>
      </c>
      <c r="AE718" s="9" t="s">
        <v>280</v>
      </c>
      <c r="AF718" s="9" t="s">
        <v>31</v>
      </c>
      <c r="AG718" s="9" t="s">
        <v>96</v>
      </c>
      <c r="AH718" s="9" t="s">
        <v>96</v>
      </c>
      <c r="AI718" s="9" t="s">
        <v>192</v>
      </c>
      <c r="AJ718" s="9" t="s">
        <v>141</v>
      </c>
      <c r="AK718" s="12">
        <v>9.8229367383624283E-2</v>
      </c>
      <c r="AL718" s="12">
        <v>0</v>
      </c>
      <c r="AM718" s="12">
        <v>0</v>
      </c>
      <c r="AN718" s="12">
        <v>0</v>
      </c>
      <c r="AO718" s="12">
        <v>3.0157709465047301E-3</v>
      </c>
      <c r="AP718" s="12">
        <v>7.4999999999999997E-2</v>
      </c>
      <c r="AQ718" s="12">
        <v>0</v>
      </c>
      <c r="AR718" s="12">
        <v>0</v>
      </c>
      <c r="AS718" s="12">
        <v>0</v>
      </c>
      <c r="AT718" s="12">
        <v>7.4999999999999997E-3</v>
      </c>
      <c r="AU718" s="11">
        <v>1347.1961277929302</v>
      </c>
      <c r="AV718" s="11">
        <v>0</v>
      </c>
      <c r="AW718" s="11">
        <v>0</v>
      </c>
      <c r="AX718" s="11">
        <v>0</v>
      </c>
      <c r="AY718" s="11">
        <v>41.360695377123072</v>
      </c>
      <c r="AZ718" s="11">
        <v>1028.6099999999999</v>
      </c>
      <c r="BA718" s="11">
        <v>0</v>
      </c>
      <c r="BB718" s="11">
        <v>0</v>
      </c>
      <c r="BC718" s="11">
        <v>0</v>
      </c>
      <c r="BD718" s="11">
        <v>102.86099999999999</v>
      </c>
    </row>
    <row r="719" spans="1:56" x14ac:dyDescent="0.25">
      <c r="A719" s="9" t="s">
        <v>9</v>
      </c>
      <c r="B719" s="9" t="s">
        <v>57</v>
      </c>
      <c r="C719" s="9" t="s">
        <v>57</v>
      </c>
      <c r="D719" s="9" t="e">
        <f>IF(C719="United States",#REF!, "")</f>
        <v>#REF!</v>
      </c>
      <c r="E719" s="9" t="s">
        <v>98</v>
      </c>
      <c r="F719" s="9" t="s">
        <v>1754</v>
      </c>
      <c r="G719" s="9" t="s">
        <v>153</v>
      </c>
      <c r="H719" s="10" t="s">
        <v>4</v>
      </c>
      <c r="I719" s="10" t="s">
        <v>1807</v>
      </c>
      <c r="J719" s="11">
        <v>2500</v>
      </c>
      <c r="K719" s="11">
        <v>2500</v>
      </c>
      <c r="L719" s="11">
        <v>0</v>
      </c>
      <c r="M719" s="11">
        <v>0</v>
      </c>
      <c r="N719" s="11">
        <v>0</v>
      </c>
      <c r="O719" s="11">
        <v>0</v>
      </c>
      <c r="P719" s="11">
        <v>0</v>
      </c>
      <c r="Q719" s="11">
        <v>0</v>
      </c>
      <c r="R719" s="11">
        <v>0</v>
      </c>
      <c r="S719" s="11">
        <v>0</v>
      </c>
      <c r="T719" s="11">
        <v>0</v>
      </c>
      <c r="U719" s="11">
        <v>68.407442993719599</v>
      </c>
      <c r="V719" s="11">
        <v>0</v>
      </c>
      <c r="W719" s="11">
        <v>0</v>
      </c>
      <c r="X719" s="11">
        <v>0</v>
      </c>
      <c r="Y719" s="11">
        <v>73.374875777263554</v>
      </c>
      <c r="Z719" s="11">
        <v>22.403681229016854</v>
      </c>
      <c r="AA719" s="9" t="s">
        <v>31</v>
      </c>
      <c r="AB719" s="9" t="s">
        <v>96</v>
      </c>
      <c r="AC719" s="9" t="s">
        <v>96</v>
      </c>
      <c r="AD719" s="9" t="s">
        <v>192</v>
      </c>
      <c r="AE719" s="9" t="s">
        <v>271</v>
      </c>
      <c r="AF719" s="9" t="s">
        <v>31</v>
      </c>
      <c r="AG719" s="9" t="s">
        <v>96</v>
      </c>
      <c r="AH719" s="9" t="s">
        <v>96</v>
      </c>
      <c r="AI719" s="9" t="s">
        <v>192</v>
      </c>
      <c r="AJ719" s="9" t="s">
        <v>128</v>
      </c>
      <c r="AK719" s="12">
        <v>9.8229367383624283E-2</v>
      </c>
      <c r="AL719" s="12">
        <v>0</v>
      </c>
      <c r="AM719" s="12">
        <v>0</v>
      </c>
      <c r="AN719" s="12">
        <v>0</v>
      </c>
      <c r="AO719" s="12">
        <v>1.7591997187944262E-2</v>
      </c>
      <c r="AP719" s="12">
        <v>7.4999999999999997E-2</v>
      </c>
      <c r="AQ719" s="12">
        <v>0</v>
      </c>
      <c r="AR719" s="12">
        <v>0</v>
      </c>
      <c r="AS719" s="12">
        <v>0</v>
      </c>
      <c r="AT719" s="12">
        <v>2.5000000000000001E-2</v>
      </c>
      <c r="AU719" s="11">
        <v>245.57341845906072</v>
      </c>
      <c r="AV719" s="11">
        <v>0</v>
      </c>
      <c r="AW719" s="11">
        <v>0</v>
      </c>
      <c r="AX719" s="11">
        <v>0</v>
      </c>
      <c r="AY719" s="11">
        <v>43.979992969860653</v>
      </c>
      <c r="AZ719" s="11">
        <v>187.5</v>
      </c>
      <c r="BA719" s="11">
        <v>0</v>
      </c>
      <c r="BB719" s="11">
        <v>0</v>
      </c>
      <c r="BC719" s="11">
        <v>0</v>
      </c>
      <c r="BD719" s="11">
        <v>62.5</v>
      </c>
    </row>
    <row r="720" spans="1:56" x14ac:dyDescent="0.25">
      <c r="A720" s="9" t="s">
        <v>9</v>
      </c>
      <c r="B720" s="9" t="s">
        <v>57</v>
      </c>
      <c r="C720" s="9" t="s">
        <v>57</v>
      </c>
      <c r="D720" s="9" t="e">
        <f>IF(C720="United States",#REF!, "")</f>
        <v>#REF!</v>
      </c>
      <c r="E720" s="9" t="s">
        <v>98</v>
      </c>
      <c r="F720" s="9" t="s">
        <v>1492</v>
      </c>
      <c r="G720" s="9" t="s">
        <v>153</v>
      </c>
      <c r="H720" s="10" t="s">
        <v>4</v>
      </c>
      <c r="I720" s="10" t="s">
        <v>1807</v>
      </c>
      <c r="J720" s="11">
        <v>2500</v>
      </c>
      <c r="K720" s="11">
        <v>2500</v>
      </c>
      <c r="L720" s="11">
        <v>0</v>
      </c>
      <c r="M720" s="11">
        <v>0</v>
      </c>
      <c r="N720" s="11">
        <v>0</v>
      </c>
      <c r="O720" s="11">
        <v>0</v>
      </c>
      <c r="P720" s="11">
        <v>0</v>
      </c>
      <c r="Q720" s="11">
        <v>0</v>
      </c>
      <c r="R720" s="11">
        <v>0</v>
      </c>
      <c r="S720" s="11">
        <v>0</v>
      </c>
      <c r="T720" s="11">
        <v>0</v>
      </c>
      <c r="U720" s="11">
        <v>68.407442993719599</v>
      </c>
      <c r="V720" s="11">
        <v>0</v>
      </c>
      <c r="W720" s="11">
        <v>0</v>
      </c>
      <c r="X720" s="11">
        <v>0</v>
      </c>
      <c r="Y720" s="11">
        <v>73.374875777263554</v>
      </c>
      <c r="Z720" s="11">
        <v>22.403681229016854</v>
      </c>
      <c r="AA720" s="9" t="s">
        <v>31</v>
      </c>
      <c r="AB720" s="9" t="s">
        <v>96</v>
      </c>
      <c r="AC720" s="9" t="s">
        <v>96</v>
      </c>
      <c r="AD720" s="9" t="s">
        <v>192</v>
      </c>
      <c r="AE720" s="9" t="s">
        <v>271</v>
      </c>
      <c r="AF720" s="9" t="s">
        <v>31</v>
      </c>
      <c r="AG720" s="9" t="s">
        <v>96</v>
      </c>
      <c r="AH720" s="9" t="s">
        <v>96</v>
      </c>
      <c r="AI720" s="9" t="s">
        <v>192</v>
      </c>
      <c r="AJ720" s="9" t="s">
        <v>141</v>
      </c>
      <c r="AK720" s="12">
        <v>9.8229367383624283E-2</v>
      </c>
      <c r="AL720" s="12">
        <v>0</v>
      </c>
      <c r="AM720" s="12">
        <v>0</v>
      </c>
      <c r="AN720" s="12">
        <v>0</v>
      </c>
      <c r="AO720" s="12">
        <v>1.7591997187944262E-2</v>
      </c>
      <c r="AP720" s="12">
        <v>7.4999999999999997E-2</v>
      </c>
      <c r="AQ720" s="12">
        <v>0</v>
      </c>
      <c r="AR720" s="12">
        <v>0</v>
      </c>
      <c r="AS720" s="12">
        <v>0</v>
      </c>
      <c r="AT720" s="12">
        <v>7.4999999999999997E-3</v>
      </c>
      <c r="AU720" s="11">
        <v>245.57341845906072</v>
      </c>
      <c r="AV720" s="11">
        <v>0</v>
      </c>
      <c r="AW720" s="11">
        <v>0</v>
      </c>
      <c r="AX720" s="11">
        <v>0</v>
      </c>
      <c r="AY720" s="11">
        <v>43.979992969860653</v>
      </c>
      <c r="AZ720" s="11">
        <v>187.5</v>
      </c>
      <c r="BA720" s="11">
        <v>0</v>
      </c>
      <c r="BB720" s="11">
        <v>0</v>
      </c>
      <c r="BC720" s="11">
        <v>0</v>
      </c>
      <c r="BD720" s="11">
        <v>18.75</v>
      </c>
    </row>
    <row r="721" spans="1:56" x14ac:dyDescent="0.25">
      <c r="A721" s="9" t="s">
        <v>9</v>
      </c>
      <c r="B721" s="9" t="s">
        <v>57</v>
      </c>
      <c r="C721" s="9" t="s">
        <v>57</v>
      </c>
      <c r="D721" s="9" t="e">
        <f>IF(C721="United States",#REF!, "")</f>
        <v>#REF!</v>
      </c>
      <c r="E721" s="9" t="s">
        <v>104</v>
      </c>
      <c r="F721" s="9" t="s">
        <v>1514</v>
      </c>
      <c r="G721" s="9" t="s">
        <v>153</v>
      </c>
      <c r="H721" s="10" t="s">
        <v>4</v>
      </c>
      <c r="I721" s="10" t="s">
        <v>1807</v>
      </c>
      <c r="J721" s="11">
        <v>13701.53</v>
      </c>
      <c r="K721" s="11">
        <v>13701.53</v>
      </c>
      <c r="L721" s="11">
        <v>0</v>
      </c>
      <c r="M721" s="11">
        <v>0</v>
      </c>
      <c r="N721" s="11">
        <v>0</v>
      </c>
      <c r="O721" s="11">
        <v>0</v>
      </c>
      <c r="P721" s="11">
        <v>0</v>
      </c>
      <c r="Q721" s="11">
        <v>0</v>
      </c>
      <c r="R721" s="11">
        <v>0</v>
      </c>
      <c r="S721" s="11">
        <v>0</v>
      </c>
      <c r="T721" s="11">
        <v>0</v>
      </c>
      <c r="U721" s="11">
        <v>272.28233875498336</v>
      </c>
      <c r="V721" s="11">
        <v>0</v>
      </c>
      <c r="W721" s="11">
        <v>0</v>
      </c>
      <c r="X721" s="11">
        <v>0</v>
      </c>
      <c r="Y721" s="11">
        <v>292.05422550765297</v>
      </c>
      <c r="Z721" s="11">
        <v>89.173435737363775</v>
      </c>
      <c r="AA721" s="9" t="s">
        <v>31</v>
      </c>
      <c r="AB721" s="9" t="s">
        <v>96</v>
      </c>
      <c r="AC721" s="9" t="s">
        <v>96</v>
      </c>
      <c r="AD721" s="9" t="s">
        <v>192</v>
      </c>
      <c r="AE721" s="9" t="s">
        <v>271</v>
      </c>
      <c r="AF721" s="9" t="s">
        <v>31</v>
      </c>
      <c r="AG721" s="9" t="s">
        <v>96</v>
      </c>
      <c r="AH721" s="9" t="s">
        <v>96</v>
      </c>
      <c r="AI721" s="9" t="s">
        <v>192</v>
      </c>
      <c r="AJ721" s="9" t="s">
        <v>128</v>
      </c>
      <c r="AK721" s="12">
        <v>9.8229367383624283E-2</v>
      </c>
      <c r="AL721" s="12">
        <v>0</v>
      </c>
      <c r="AM721" s="12">
        <v>0</v>
      </c>
      <c r="AN721" s="12">
        <v>0</v>
      </c>
      <c r="AO721" s="12">
        <v>1.7591997187944262E-2</v>
      </c>
      <c r="AP721" s="12">
        <v>7.4999999999999997E-2</v>
      </c>
      <c r="AQ721" s="12">
        <v>0</v>
      </c>
      <c r="AR721" s="12">
        <v>0</v>
      </c>
      <c r="AS721" s="12">
        <v>0</v>
      </c>
      <c r="AT721" s="12">
        <v>2.5000000000000001E-2</v>
      </c>
      <c r="AU721" s="11">
        <v>1345.8926240877497</v>
      </c>
      <c r="AV721" s="11">
        <v>0</v>
      </c>
      <c r="AW721" s="11">
        <v>0</v>
      </c>
      <c r="AX721" s="11">
        <v>0</v>
      </c>
      <c r="AY721" s="11">
        <v>241.03727723053396</v>
      </c>
      <c r="AZ721" s="11">
        <v>1027.61475</v>
      </c>
      <c r="BA721" s="11">
        <v>0</v>
      </c>
      <c r="BB721" s="11">
        <v>0</v>
      </c>
      <c r="BC721" s="11">
        <v>0</v>
      </c>
      <c r="BD721" s="11">
        <v>342.53825000000006</v>
      </c>
    </row>
    <row r="722" spans="1:56" x14ac:dyDescent="0.25">
      <c r="A722" s="9" t="s">
        <v>2</v>
      </c>
      <c r="B722" s="9" t="s">
        <v>57</v>
      </c>
      <c r="C722" s="9" t="s">
        <v>57</v>
      </c>
      <c r="D722" s="9" t="e">
        <f>IF(C722="United States",#REF!, "")</f>
        <v>#REF!</v>
      </c>
      <c r="E722" s="9" t="s">
        <v>98</v>
      </c>
      <c r="F722" s="9" t="s">
        <v>1062</v>
      </c>
      <c r="G722" s="9" t="s">
        <v>139</v>
      </c>
      <c r="H722" s="10" t="s">
        <v>4</v>
      </c>
      <c r="I722" s="10" t="s">
        <v>1807</v>
      </c>
      <c r="J722" s="11">
        <v>17390.18</v>
      </c>
      <c r="K722" s="11">
        <v>17390.18</v>
      </c>
      <c r="L722" s="11">
        <v>0</v>
      </c>
      <c r="M722" s="11">
        <v>0</v>
      </c>
      <c r="N722" s="11">
        <v>0</v>
      </c>
      <c r="O722" s="11">
        <v>0</v>
      </c>
      <c r="P722" s="11">
        <v>0</v>
      </c>
      <c r="Q722" s="11">
        <v>0</v>
      </c>
      <c r="R722" s="11">
        <v>0</v>
      </c>
      <c r="S722" s="11">
        <v>0</v>
      </c>
      <c r="T722" s="11">
        <v>0</v>
      </c>
      <c r="U722" s="11">
        <v>346.6646236615033</v>
      </c>
      <c r="V722" s="11">
        <v>0</v>
      </c>
      <c r="W722" s="11">
        <v>0</v>
      </c>
      <c r="X722" s="11">
        <v>0</v>
      </c>
      <c r="Y722" s="11">
        <v>63.743624338496716</v>
      </c>
      <c r="Z722" s="11">
        <v>91.906405692799979</v>
      </c>
      <c r="AA722" s="9" t="s">
        <v>31</v>
      </c>
      <c r="AB722" s="9" t="s">
        <v>96</v>
      </c>
      <c r="AC722" s="9" t="s">
        <v>96</v>
      </c>
      <c r="AD722" s="9" t="s">
        <v>192</v>
      </c>
      <c r="AE722" s="9" t="s">
        <v>280</v>
      </c>
      <c r="AF722" s="9" t="s">
        <v>31</v>
      </c>
      <c r="AG722" s="9" t="s">
        <v>96</v>
      </c>
      <c r="AH722" s="9" t="s">
        <v>96</v>
      </c>
      <c r="AI722" s="9" t="s">
        <v>192</v>
      </c>
      <c r="AJ722" s="9" t="s">
        <v>141</v>
      </c>
      <c r="AK722" s="12">
        <v>4.9114683691812142E-2</v>
      </c>
      <c r="AL722" s="12">
        <v>0</v>
      </c>
      <c r="AM722" s="12">
        <v>0</v>
      </c>
      <c r="AN722" s="12">
        <v>0</v>
      </c>
      <c r="AO722" s="12">
        <v>3.0157709465047301E-3</v>
      </c>
      <c r="AP722" s="12">
        <v>7.4999999999999997E-2</v>
      </c>
      <c r="AQ722" s="12">
        <v>0</v>
      </c>
      <c r="AR722" s="12">
        <v>0</v>
      </c>
      <c r="AS722" s="12">
        <v>0</v>
      </c>
      <c r="AT722" s="12">
        <v>7.4999999999999997E-3</v>
      </c>
      <c r="AU722" s="11">
        <v>854.11319004367772</v>
      </c>
      <c r="AV722" s="11">
        <v>0</v>
      </c>
      <c r="AW722" s="11">
        <v>0</v>
      </c>
      <c r="AX722" s="11">
        <v>0</v>
      </c>
      <c r="AY722" s="11">
        <v>52.444799598487627</v>
      </c>
      <c r="AZ722" s="11">
        <v>1304.2635</v>
      </c>
      <c r="BA722" s="11">
        <v>0</v>
      </c>
      <c r="BB722" s="11">
        <v>0</v>
      </c>
      <c r="BC722" s="11">
        <v>0</v>
      </c>
      <c r="BD722" s="11">
        <v>130.42634999999999</v>
      </c>
    </row>
    <row r="723" spans="1:56" x14ac:dyDescent="0.25">
      <c r="A723" s="9" t="s">
        <v>9</v>
      </c>
      <c r="B723" s="9" t="s">
        <v>57</v>
      </c>
      <c r="C723" s="9" t="s">
        <v>57</v>
      </c>
      <c r="D723" s="9" t="e">
        <f>IF(C723="United States",#REF!, "")</f>
        <v>#REF!</v>
      </c>
      <c r="E723" s="9" t="s">
        <v>98</v>
      </c>
      <c r="F723" s="9" t="s">
        <v>1770</v>
      </c>
      <c r="G723" s="9" t="s">
        <v>153</v>
      </c>
      <c r="H723" s="10" t="s">
        <v>4</v>
      </c>
      <c r="I723" s="10" t="s">
        <v>1783</v>
      </c>
      <c r="J723" s="11">
        <v>2500</v>
      </c>
      <c r="K723" s="11">
        <v>2500</v>
      </c>
      <c r="L723" s="11">
        <v>0</v>
      </c>
      <c r="M723" s="11">
        <v>0</v>
      </c>
      <c r="N723" s="11">
        <v>0</v>
      </c>
      <c r="O723" s="11">
        <v>0</v>
      </c>
      <c r="P723" s="11">
        <v>0</v>
      </c>
      <c r="Q723" s="11">
        <v>0</v>
      </c>
      <c r="R723" s="11">
        <v>0</v>
      </c>
      <c r="S723" s="11">
        <v>0</v>
      </c>
      <c r="T723" s="11">
        <v>0</v>
      </c>
      <c r="U723" s="11">
        <v>66.744404142917034</v>
      </c>
      <c r="V723" s="11">
        <v>0</v>
      </c>
      <c r="W723" s="11">
        <v>0</v>
      </c>
      <c r="X723" s="11">
        <v>0</v>
      </c>
      <c r="Y723" s="11">
        <v>5.7954679535788287</v>
      </c>
      <c r="Z723" s="11">
        <v>17.231127903504145</v>
      </c>
      <c r="AA723" s="9" t="s">
        <v>31</v>
      </c>
      <c r="AB723" s="9" t="s">
        <v>96</v>
      </c>
      <c r="AC723" s="9" t="s">
        <v>96</v>
      </c>
      <c r="AD723" s="9" t="s">
        <v>192</v>
      </c>
      <c r="AE723" s="9" t="s">
        <v>275</v>
      </c>
      <c r="AF723" s="9" t="s">
        <v>31</v>
      </c>
      <c r="AG723" s="9" t="s">
        <v>96</v>
      </c>
      <c r="AH723" s="9" t="s">
        <v>96</v>
      </c>
      <c r="AI723" s="9" t="s">
        <v>192</v>
      </c>
      <c r="AJ723" s="9" t="s">
        <v>141</v>
      </c>
      <c r="AK723" s="12">
        <v>9.8229367383624283E-2</v>
      </c>
      <c r="AL723" s="12">
        <v>0</v>
      </c>
      <c r="AM723" s="12">
        <v>0</v>
      </c>
      <c r="AN723" s="12">
        <v>0</v>
      </c>
      <c r="AO723" s="12">
        <v>1.4241140580716783E-3</v>
      </c>
      <c r="AP723" s="12">
        <v>7.4999999999999997E-2</v>
      </c>
      <c r="AQ723" s="12">
        <v>0</v>
      </c>
      <c r="AR723" s="12">
        <v>0</v>
      </c>
      <c r="AS723" s="12">
        <v>0</v>
      </c>
      <c r="AT723" s="12">
        <v>7.4999999999999997E-3</v>
      </c>
      <c r="AU723" s="11">
        <v>245.57341845906072</v>
      </c>
      <c r="AV723" s="11">
        <v>0</v>
      </c>
      <c r="AW723" s="11">
        <v>0</v>
      </c>
      <c r="AX723" s="11">
        <v>0</v>
      </c>
      <c r="AY723" s="11">
        <v>3.5602851451791957</v>
      </c>
      <c r="AZ723" s="11">
        <v>187.5</v>
      </c>
      <c r="BA723" s="11">
        <v>0</v>
      </c>
      <c r="BB723" s="11">
        <v>0</v>
      </c>
      <c r="BC723" s="11">
        <v>0</v>
      </c>
      <c r="BD723" s="11">
        <v>18.75</v>
      </c>
    </row>
    <row r="724" spans="1:56" x14ac:dyDescent="0.25">
      <c r="A724" s="9" t="s">
        <v>2</v>
      </c>
      <c r="B724" s="9" t="s">
        <v>57</v>
      </c>
      <c r="C724" s="9" t="s">
        <v>57</v>
      </c>
      <c r="D724" s="9" t="e">
        <f>IF(C724="United States",#REF!, "")</f>
        <v>#REF!</v>
      </c>
      <c r="E724" s="9" t="s">
        <v>98</v>
      </c>
      <c r="F724" s="9" t="s">
        <v>1060</v>
      </c>
      <c r="G724" s="9" t="s">
        <v>139</v>
      </c>
      <c r="H724" s="10" t="s">
        <v>4</v>
      </c>
      <c r="I724" s="10" t="s">
        <v>1783</v>
      </c>
      <c r="J724" s="11">
        <v>5870.35</v>
      </c>
      <c r="K724" s="11">
        <v>5870.35</v>
      </c>
      <c r="L724" s="11">
        <v>0</v>
      </c>
      <c r="M724" s="11">
        <v>0</v>
      </c>
      <c r="N724" s="11">
        <v>0</v>
      </c>
      <c r="O724" s="11">
        <v>0</v>
      </c>
      <c r="P724" s="11">
        <v>0</v>
      </c>
      <c r="Q724" s="11">
        <v>0</v>
      </c>
      <c r="R724" s="11">
        <v>0</v>
      </c>
      <c r="S724" s="11">
        <v>0</v>
      </c>
      <c r="T724" s="11">
        <v>0</v>
      </c>
      <c r="U724" s="11">
        <v>117.30352406383449</v>
      </c>
      <c r="V724" s="11">
        <v>0</v>
      </c>
      <c r="W724" s="11">
        <v>0</v>
      </c>
      <c r="X724" s="11">
        <v>377.13082986522784</v>
      </c>
      <c r="Y724" s="11">
        <v>21.56941107093769</v>
      </c>
      <c r="Z724" s="11">
        <v>48.727603320499952</v>
      </c>
      <c r="AA724" s="9" t="s">
        <v>31</v>
      </c>
      <c r="AB724" s="9" t="s">
        <v>96</v>
      </c>
      <c r="AC724" s="9" t="s">
        <v>96</v>
      </c>
      <c r="AD724" s="9" t="s">
        <v>246</v>
      </c>
      <c r="AE724" s="9" t="s">
        <v>280</v>
      </c>
      <c r="AF724" s="9" t="s">
        <v>31</v>
      </c>
      <c r="AG724" s="9" t="s">
        <v>96</v>
      </c>
      <c r="AH724" s="9" t="s">
        <v>96</v>
      </c>
      <c r="AI724" s="9" t="s">
        <v>124</v>
      </c>
      <c r="AJ724" s="9" t="s">
        <v>141</v>
      </c>
      <c r="AK724" s="12">
        <v>4.9114683691812142E-2</v>
      </c>
      <c r="AL724" s="12">
        <v>0</v>
      </c>
      <c r="AM724" s="12">
        <v>0</v>
      </c>
      <c r="AN724" s="12">
        <v>5.3600000000000002E-2</v>
      </c>
      <c r="AO724" s="12">
        <v>3.0157709465047301E-3</v>
      </c>
      <c r="AP724" s="12">
        <v>7.4999999999999997E-2</v>
      </c>
      <c r="AQ724" s="12">
        <v>0</v>
      </c>
      <c r="AR724" s="12">
        <v>0</v>
      </c>
      <c r="AS724" s="12">
        <v>5.5E-2</v>
      </c>
      <c r="AT724" s="12">
        <v>7.4999999999999997E-3</v>
      </c>
      <c r="AU724" s="11">
        <v>288.3203834102294</v>
      </c>
      <c r="AV724" s="11">
        <v>0</v>
      </c>
      <c r="AW724" s="11">
        <v>0</v>
      </c>
      <c r="AX724" s="11">
        <v>314.65076000000005</v>
      </c>
      <c r="AY724" s="11">
        <v>17.703630975814043</v>
      </c>
      <c r="AZ724" s="11">
        <v>440.27625</v>
      </c>
      <c r="BA724" s="11">
        <v>0</v>
      </c>
      <c r="BB724" s="11">
        <v>0</v>
      </c>
      <c r="BC724" s="11">
        <v>322.86925000000002</v>
      </c>
      <c r="BD724" s="11">
        <v>44.027625</v>
      </c>
    </row>
    <row r="725" spans="1:56" x14ac:dyDescent="0.25">
      <c r="A725" s="9" t="s">
        <v>9</v>
      </c>
      <c r="B725" s="9" t="s">
        <v>57</v>
      </c>
      <c r="C725" s="9" t="s">
        <v>57</v>
      </c>
      <c r="D725" s="9" t="e">
        <f>IF(C725="United States",#REF!, "")</f>
        <v>#REF!</v>
      </c>
      <c r="E725" s="9" t="s">
        <v>98</v>
      </c>
      <c r="F725" s="9" t="s">
        <v>1118</v>
      </c>
      <c r="G725" s="9" t="s">
        <v>153</v>
      </c>
      <c r="H725" s="10" t="s">
        <v>4</v>
      </c>
      <c r="I725" s="10" t="s">
        <v>1783</v>
      </c>
      <c r="J725" s="11">
        <v>2500</v>
      </c>
      <c r="K725" s="11">
        <v>2500</v>
      </c>
      <c r="L725" s="11">
        <v>0</v>
      </c>
      <c r="M725" s="11">
        <v>0</v>
      </c>
      <c r="N725" s="11">
        <v>0</v>
      </c>
      <c r="O725" s="11">
        <v>0</v>
      </c>
      <c r="P725" s="11">
        <v>0</v>
      </c>
      <c r="Q725" s="11">
        <v>0</v>
      </c>
      <c r="R725" s="11">
        <v>0</v>
      </c>
      <c r="S725" s="11">
        <v>0</v>
      </c>
      <c r="T725" s="11">
        <v>0</v>
      </c>
      <c r="U725" s="11">
        <v>66.744404142917034</v>
      </c>
      <c r="V725" s="11">
        <v>0</v>
      </c>
      <c r="W725" s="11">
        <v>0</v>
      </c>
      <c r="X725" s="11">
        <v>0</v>
      </c>
      <c r="Y725" s="11">
        <v>5.7954679535788287</v>
      </c>
      <c r="Z725" s="11">
        <v>17.231127903504145</v>
      </c>
      <c r="AA725" s="9" t="s">
        <v>31</v>
      </c>
      <c r="AB725" s="9" t="s">
        <v>96</v>
      </c>
      <c r="AC725" s="9" t="s">
        <v>96</v>
      </c>
      <c r="AD725" s="9" t="s">
        <v>192</v>
      </c>
      <c r="AE725" s="9" t="s">
        <v>275</v>
      </c>
      <c r="AF725" s="9" t="s">
        <v>31</v>
      </c>
      <c r="AG725" s="9" t="s">
        <v>96</v>
      </c>
      <c r="AH725" s="9" t="s">
        <v>96</v>
      </c>
      <c r="AI725" s="9" t="s">
        <v>192</v>
      </c>
      <c r="AJ725" s="9" t="s">
        <v>141</v>
      </c>
      <c r="AK725" s="12">
        <v>9.8229367383624283E-2</v>
      </c>
      <c r="AL725" s="12">
        <v>0</v>
      </c>
      <c r="AM725" s="12">
        <v>0</v>
      </c>
      <c r="AN725" s="12">
        <v>0</v>
      </c>
      <c r="AO725" s="12">
        <v>1.4241140580716783E-3</v>
      </c>
      <c r="AP725" s="12">
        <v>7.4999999999999997E-2</v>
      </c>
      <c r="AQ725" s="12">
        <v>0</v>
      </c>
      <c r="AR725" s="12">
        <v>0</v>
      </c>
      <c r="AS725" s="12">
        <v>0</v>
      </c>
      <c r="AT725" s="12">
        <v>7.4999999999999997E-3</v>
      </c>
      <c r="AU725" s="11">
        <v>245.57341845906072</v>
      </c>
      <c r="AV725" s="11">
        <v>0</v>
      </c>
      <c r="AW725" s="11">
        <v>0</v>
      </c>
      <c r="AX725" s="11">
        <v>0</v>
      </c>
      <c r="AY725" s="11">
        <v>3.5602851451791957</v>
      </c>
      <c r="AZ725" s="11">
        <v>187.5</v>
      </c>
      <c r="BA725" s="11">
        <v>0</v>
      </c>
      <c r="BB725" s="11">
        <v>0</v>
      </c>
      <c r="BC725" s="11">
        <v>0</v>
      </c>
      <c r="BD725" s="11">
        <v>18.75</v>
      </c>
    </row>
    <row r="726" spans="1:56" x14ac:dyDescent="0.25">
      <c r="A726" s="9" t="s">
        <v>9</v>
      </c>
      <c r="B726" s="9" t="s">
        <v>57</v>
      </c>
      <c r="C726" s="9" t="s">
        <v>57</v>
      </c>
      <c r="D726" s="9" t="e">
        <f>IF(C726="United States",#REF!, "")</f>
        <v>#REF!</v>
      </c>
      <c r="E726" s="9" t="s">
        <v>104</v>
      </c>
      <c r="F726" s="9" t="s">
        <v>1512</v>
      </c>
      <c r="G726" s="9" t="s">
        <v>153</v>
      </c>
      <c r="H726" s="10" t="s">
        <v>4</v>
      </c>
      <c r="I726" s="10" t="s">
        <v>1783</v>
      </c>
      <c r="J726" s="11">
        <v>20572.22</v>
      </c>
      <c r="K726" s="11">
        <v>20572.22</v>
      </c>
      <c r="L726" s="11">
        <v>0</v>
      </c>
      <c r="M726" s="11">
        <v>0</v>
      </c>
      <c r="N726" s="11">
        <v>0</v>
      </c>
      <c r="O726" s="11">
        <v>0</v>
      </c>
      <c r="P726" s="11">
        <v>0</v>
      </c>
      <c r="Q726" s="11">
        <v>0</v>
      </c>
      <c r="R726" s="11">
        <v>0</v>
      </c>
      <c r="S726" s="11">
        <v>0</v>
      </c>
      <c r="T726" s="11">
        <v>0</v>
      </c>
      <c r="U726" s="11">
        <v>408.82682147720556</v>
      </c>
      <c r="V726" s="11">
        <v>0</v>
      </c>
      <c r="W726" s="11">
        <v>0</v>
      </c>
      <c r="X726" s="11">
        <v>0</v>
      </c>
      <c r="Y726" s="11">
        <v>438.513938359858</v>
      </c>
      <c r="Z726" s="11">
        <v>133.89224016293656</v>
      </c>
      <c r="AA726" s="9" t="s">
        <v>31</v>
      </c>
      <c r="AB726" s="9" t="s">
        <v>96</v>
      </c>
      <c r="AC726" s="9" t="s">
        <v>96</v>
      </c>
      <c r="AD726" s="9" t="s">
        <v>192</v>
      </c>
      <c r="AE726" s="9" t="s">
        <v>271</v>
      </c>
      <c r="AF726" s="9" t="s">
        <v>31</v>
      </c>
      <c r="AG726" s="9" t="s">
        <v>96</v>
      </c>
      <c r="AH726" s="9" t="s">
        <v>96</v>
      </c>
      <c r="AI726" s="9" t="s">
        <v>192</v>
      </c>
      <c r="AJ726" s="9" t="s">
        <v>141</v>
      </c>
      <c r="AK726" s="12">
        <v>9.8229367383624283E-2</v>
      </c>
      <c r="AL726" s="12">
        <v>0</v>
      </c>
      <c r="AM726" s="12">
        <v>0</v>
      </c>
      <c r="AN726" s="12">
        <v>0</v>
      </c>
      <c r="AO726" s="12">
        <v>1.7591997187944262E-2</v>
      </c>
      <c r="AP726" s="12">
        <v>7.4999999999999997E-2</v>
      </c>
      <c r="AQ726" s="12">
        <v>0</v>
      </c>
      <c r="AR726" s="12">
        <v>0</v>
      </c>
      <c r="AS726" s="12">
        <v>0</v>
      </c>
      <c r="AT726" s="12">
        <v>7.4999999999999997E-3</v>
      </c>
      <c r="AU726" s="11">
        <v>2020.7961562767432</v>
      </c>
      <c r="AV726" s="11">
        <v>0</v>
      </c>
      <c r="AW726" s="11">
        <v>0</v>
      </c>
      <c r="AX726" s="11">
        <v>0</v>
      </c>
      <c r="AY726" s="11">
        <v>361.90643638977076</v>
      </c>
      <c r="AZ726" s="11">
        <v>1542.9165</v>
      </c>
      <c r="BA726" s="11">
        <v>0</v>
      </c>
      <c r="BB726" s="11">
        <v>0</v>
      </c>
      <c r="BC726" s="11">
        <v>0</v>
      </c>
      <c r="BD726" s="11">
        <v>154.29165</v>
      </c>
    </row>
    <row r="727" spans="1:56" x14ac:dyDescent="0.25">
      <c r="A727" s="9" t="s">
        <v>9</v>
      </c>
      <c r="B727" s="9" t="s">
        <v>57</v>
      </c>
      <c r="C727" s="9" t="s">
        <v>57</v>
      </c>
      <c r="D727" s="9" t="e">
        <f>IF(C727="United States",#REF!, "")</f>
        <v>#REF!</v>
      </c>
      <c r="E727" s="9" t="s">
        <v>98</v>
      </c>
      <c r="F727" s="9" t="s">
        <v>1364</v>
      </c>
      <c r="G727" s="9" t="s">
        <v>153</v>
      </c>
      <c r="H727" s="10" t="s">
        <v>4</v>
      </c>
      <c r="I727" s="10" t="s">
        <v>1807</v>
      </c>
      <c r="J727" s="11">
        <v>2500</v>
      </c>
      <c r="K727" s="11">
        <v>2500</v>
      </c>
      <c r="L727" s="11">
        <v>0</v>
      </c>
      <c r="M727" s="11">
        <v>0</v>
      </c>
      <c r="N727" s="11">
        <v>0</v>
      </c>
      <c r="O727" s="11">
        <v>0</v>
      </c>
      <c r="P727" s="11">
        <v>0</v>
      </c>
      <c r="Q727" s="11">
        <v>0</v>
      </c>
      <c r="R727" s="11">
        <v>0</v>
      </c>
      <c r="S727" s="11">
        <v>0</v>
      </c>
      <c r="T727" s="11">
        <v>0</v>
      </c>
      <c r="U727" s="11">
        <v>68.407442993719599</v>
      </c>
      <c r="V727" s="11">
        <v>0</v>
      </c>
      <c r="W727" s="11">
        <v>0</v>
      </c>
      <c r="X727" s="11">
        <v>0</v>
      </c>
      <c r="Y727" s="11">
        <v>73.374875777263554</v>
      </c>
      <c r="Z727" s="11">
        <v>22.403681229016854</v>
      </c>
      <c r="AA727" s="9" t="s">
        <v>31</v>
      </c>
      <c r="AB727" s="9" t="s">
        <v>96</v>
      </c>
      <c r="AC727" s="9" t="s">
        <v>96</v>
      </c>
      <c r="AD727" s="9" t="s">
        <v>192</v>
      </c>
      <c r="AE727" s="9" t="s">
        <v>271</v>
      </c>
      <c r="AF727" s="9" t="s">
        <v>31</v>
      </c>
      <c r="AG727" s="9" t="s">
        <v>96</v>
      </c>
      <c r="AH727" s="9" t="s">
        <v>96</v>
      </c>
      <c r="AI727" s="9" t="s">
        <v>192</v>
      </c>
      <c r="AJ727" s="9" t="s">
        <v>141</v>
      </c>
      <c r="AK727" s="12">
        <v>9.8229367383624283E-2</v>
      </c>
      <c r="AL727" s="12">
        <v>0</v>
      </c>
      <c r="AM727" s="12">
        <v>0</v>
      </c>
      <c r="AN727" s="12">
        <v>0</v>
      </c>
      <c r="AO727" s="12">
        <v>1.7591997187944262E-2</v>
      </c>
      <c r="AP727" s="12">
        <v>7.4999999999999997E-2</v>
      </c>
      <c r="AQ727" s="12">
        <v>0</v>
      </c>
      <c r="AR727" s="12">
        <v>0</v>
      </c>
      <c r="AS727" s="12">
        <v>0</v>
      </c>
      <c r="AT727" s="12">
        <v>7.4999999999999997E-3</v>
      </c>
      <c r="AU727" s="11">
        <v>245.57341845906072</v>
      </c>
      <c r="AV727" s="11">
        <v>0</v>
      </c>
      <c r="AW727" s="11">
        <v>0</v>
      </c>
      <c r="AX727" s="11">
        <v>0</v>
      </c>
      <c r="AY727" s="11">
        <v>43.979992969860653</v>
      </c>
      <c r="AZ727" s="11">
        <v>187.5</v>
      </c>
      <c r="BA727" s="11">
        <v>0</v>
      </c>
      <c r="BB727" s="11">
        <v>0</v>
      </c>
      <c r="BC727" s="11">
        <v>0</v>
      </c>
      <c r="BD727" s="11">
        <v>18.75</v>
      </c>
    </row>
    <row r="728" spans="1:56" x14ac:dyDescent="0.25">
      <c r="A728" s="9" t="s">
        <v>9</v>
      </c>
      <c r="B728" s="9" t="s">
        <v>57</v>
      </c>
      <c r="C728" s="9" t="s">
        <v>57</v>
      </c>
      <c r="D728" s="9" t="e">
        <f>IF(C728="United States",#REF!, "")</f>
        <v>#REF!</v>
      </c>
      <c r="E728" s="9" t="s">
        <v>98</v>
      </c>
      <c r="F728" s="9" t="s">
        <v>1164</v>
      </c>
      <c r="G728" s="9" t="s">
        <v>153</v>
      </c>
      <c r="H728" s="10" t="s">
        <v>4</v>
      </c>
      <c r="I728" s="10" t="s">
        <v>1807</v>
      </c>
      <c r="J728" s="11">
        <v>24660.04</v>
      </c>
      <c r="K728" s="11">
        <v>19027.89</v>
      </c>
      <c r="L728" s="11">
        <v>0</v>
      </c>
      <c r="M728" s="11">
        <v>0</v>
      </c>
      <c r="N728" s="11">
        <v>0</v>
      </c>
      <c r="O728" s="11">
        <v>0</v>
      </c>
      <c r="P728" s="11">
        <v>0</v>
      </c>
      <c r="Q728" s="11">
        <v>0</v>
      </c>
      <c r="R728" s="11">
        <v>0</v>
      </c>
      <c r="S728" s="11">
        <v>0</v>
      </c>
      <c r="T728" s="11">
        <v>0</v>
      </c>
      <c r="U728" s="11">
        <v>746.56245408430823</v>
      </c>
      <c r="V728" s="11">
        <v>0</v>
      </c>
      <c r="W728" s="11">
        <v>0</v>
      </c>
      <c r="X728" s="11">
        <v>0</v>
      </c>
      <c r="Y728" s="11">
        <v>64.824592166951305</v>
      </c>
      <c r="Z728" s="11">
        <v>192.73695374874058</v>
      </c>
      <c r="AA728" s="9" t="s">
        <v>31</v>
      </c>
      <c r="AB728" s="9" t="s">
        <v>96</v>
      </c>
      <c r="AC728" s="9" t="s">
        <v>96</v>
      </c>
      <c r="AD728" s="9" t="s">
        <v>192</v>
      </c>
      <c r="AE728" s="9" t="s">
        <v>275</v>
      </c>
      <c r="AF728" s="9" t="s">
        <v>31</v>
      </c>
      <c r="AG728" s="9" t="s">
        <v>96</v>
      </c>
      <c r="AH728" s="9" t="s">
        <v>96</v>
      </c>
      <c r="AI728" s="9" t="s">
        <v>192</v>
      </c>
      <c r="AJ728" s="9" t="s">
        <v>141</v>
      </c>
      <c r="AK728" s="12">
        <v>9.8229367383624283E-2</v>
      </c>
      <c r="AL728" s="12">
        <v>0</v>
      </c>
      <c r="AM728" s="12">
        <v>0</v>
      </c>
      <c r="AN728" s="12">
        <v>0</v>
      </c>
      <c r="AO728" s="12">
        <v>1.4241140580716783E-3</v>
      </c>
      <c r="AP728" s="12">
        <v>7.4999999999999997E-2</v>
      </c>
      <c r="AQ728" s="12">
        <v>0</v>
      </c>
      <c r="AR728" s="12">
        <v>0</v>
      </c>
      <c r="AS728" s="12">
        <v>0</v>
      </c>
      <c r="AT728" s="12">
        <v>7.4999999999999997E-3</v>
      </c>
      <c r="AU728" s="11">
        <v>2422.3401288548703</v>
      </c>
      <c r="AV728" s="11">
        <v>0</v>
      </c>
      <c r="AW728" s="11">
        <v>0</v>
      </c>
      <c r="AX728" s="11">
        <v>0</v>
      </c>
      <c r="AY728" s="11">
        <v>35.118709636609914</v>
      </c>
      <c r="AZ728" s="11">
        <v>1849.5029999999999</v>
      </c>
      <c r="BA728" s="11">
        <v>0</v>
      </c>
      <c r="BB728" s="11">
        <v>0</v>
      </c>
      <c r="BC728" s="11">
        <v>0</v>
      </c>
      <c r="BD728" s="11">
        <v>184.9503</v>
      </c>
    </row>
    <row r="729" spans="1:56" x14ac:dyDescent="0.25">
      <c r="A729" s="9" t="s">
        <v>2</v>
      </c>
      <c r="B729" s="9" t="s">
        <v>57</v>
      </c>
      <c r="C729" s="9" t="s">
        <v>57</v>
      </c>
      <c r="D729" s="9" t="e">
        <f>IF(C729="United States",#REF!, "")</f>
        <v>#REF!</v>
      </c>
      <c r="E729" s="9" t="s">
        <v>98</v>
      </c>
      <c r="F729" s="9" t="s">
        <v>876</v>
      </c>
      <c r="G729" s="9" t="s">
        <v>139</v>
      </c>
      <c r="H729" s="10" t="s">
        <v>4</v>
      </c>
      <c r="I729" s="10" t="s">
        <v>1807</v>
      </c>
      <c r="J729" s="11">
        <v>10370.35</v>
      </c>
      <c r="K729" s="11">
        <v>10370.35</v>
      </c>
      <c r="L729" s="11">
        <v>0</v>
      </c>
      <c r="M729" s="11">
        <v>0</v>
      </c>
      <c r="N729" s="11">
        <v>0</v>
      </c>
      <c r="O729" s="11">
        <v>0</v>
      </c>
      <c r="P729" s="11">
        <v>0</v>
      </c>
      <c r="Q729" s="11">
        <v>0</v>
      </c>
      <c r="R729" s="11">
        <v>0</v>
      </c>
      <c r="S729" s="11">
        <v>0</v>
      </c>
      <c r="T729" s="11">
        <v>0</v>
      </c>
      <c r="U729" s="11">
        <v>206.72779005094088</v>
      </c>
      <c r="V729" s="11">
        <v>0</v>
      </c>
      <c r="W729" s="11">
        <v>0</v>
      </c>
      <c r="X729" s="11">
        <v>0</v>
      </c>
      <c r="Y729" s="11">
        <v>38.01246994905916</v>
      </c>
      <c r="Z729" s="11">
        <v>54.80688493599996</v>
      </c>
      <c r="AA729" s="9" t="s">
        <v>31</v>
      </c>
      <c r="AB729" s="9" t="s">
        <v>96</v>
      </c>
      <c r="AC729" s="9" t="s">
        <v>96</v>
      </c>
      <c r="AD729" s="9" t="s">
        <v>192</v>
      </c>
      <c r="AE729" s="9" t="s">
        <v>280</v>
      </c>
      <c r="AF729" s="9" t="s">
        <v>31</v>
      </c>
      <c r="AG729" s="9" t="s">
        <v>96</v>
      </c>
      <c r="AH729" s="9" t="s">
        <v>96</v>
      </c>
      <c r="AI729" s="9" t="s">
        <v>192</v>
      </c>
      <c r="AJ729" s="9" t="s">
        <v>141</v>
      </c>
      <c r="AK729" s="12">
        <v>4.9114683691812142E-2</v>
      </c>
      <c r="AL729" s="12">
        <v>0</v>
      </c>
      <c r="AM729" s="12">
        <v>0</v>
      </c>
      <c r="AN729" s="12">
        <v>0</v>
      </c>
      <c r="AO729" s="12">
        <v>3.0157709465047301E-3</v>
      </c>
      <c r="AP729" s="12">
        <v>7.4999999999999997E-2</v>
      </c>
      <c r="AQ729" s="12">
        <v>0</v>
      </c>
      <c r="AR729" s="12">
        <v>0</v>
      </c>
      <c r="AS729" s="12">
        <v>0</v>
      </c>
      <c r="AT729" s="12">
        <v>7.4999999999999997E-3</v>
      </c>
      <c r="AU729" s="11">
        <v>509.33646002338406</v>
      </c>
      <c r="AV729" s="11">
        <v>0</v>
      </c>
      <c r="AW729" s="11">
        <v>0</v>
      </c>
      <c r="AX729" s="11">
        <v>0</v>
      </c>
      <c r="AY729" s="11">
        <v>31.27460023508533</v>
      </c>
      <c r="AZ729" s="11">
        <v>777.77625</v>
      </c>
      <c r="BA729" s="11">
        <v>0</v>
      </c>
      <c r="BB729" s="11">
        <v>0</v>
      </c>
      <c r="BC729" s="11">
        <v>0</v>
      </c>
      <c r="BD729" s="11">
        <v>77.777625</v>
      </c>
    </row>
    <row r="730" spans="1:56" x14ac:dyDescent="0.25">
      <c r="A730" s="9" t="s">
        <v>9</v>
      </c>
      <c r="B730" s="9" t="s">
        <v>57</v>
      </c>
      <c r="C730" s="9" t="s">
        <v>57</v>
      </c>
      <c r="D730" s="9" t="e">
        <f>IF(C730="United States",#REF!, "")</f>
        <v>#REF!</v>
      </c>
      <c r="E730" s="9" t="s">
        <v>98</v>
      </c>
      <c r="F730" s="9" t="s">
        <v>384</v>
      </c>
      <c r="G730" s="9" t="s">
        <v>153</v>
      </c>
      <c r="H730" s="10" t="s">
        <v>4</v>
      </c>
      <c r="I730" s="10" t="s">
        <v>1783</v>
      </c>
      <c r="J730" s="11">
        <v>5321.06</v>
      </c>
      <c r="K730" s="11">
        <v>3374.06</v>
      </c>
      <c r="L730" s="11">
        <v>0</v>
      </c>
      <c r="M730" s="11">
        <v>0</v>
      </c>
      <c r="N730" s="11">
        <v>0</v>
      </c>
      <c r="O730" s="11">
        <v>0</v>
      </c>
      <c r="P730" s="11">
        <v>0</v>
      </c>
      <c r="Q730" s="11">
        <v>0</v>
      </c>
      <c r="R730" s="11">
        <v>0</v>
      </c>
      <c r="S730" s="11">
        <v>0</v>
      </c>
      <c r="T730" s="11">
        <v>0</v>
      </c>
      <c r="U730" s="11">
        <v>100.0389108535916</v>
      </c>
      <c r="V730" s="11">
        <v>0</v>
      </c>
      <c r="W730" s="11">
        <v>0</v>
      </c>
      <c r="X730" s="11">
        <v>0</v>
      </c>
      <c r="Y730" s="11">
        <v>8.6864555824257081</v>
      </c>
      <c r="Z730" s="11">
        <v>25.826633563982654</v>
      </c>
      <c r="AA730" s="9" t="s">
        <v>31</v>
      </c>
      <c r="AB730" s="9" t="s">
        <v>96</v>
      </c>
      <c r="AC730" s="9" t="s">
        <v>96</v>
      </c>
      <c r="AD730" s="9" t="s">
        <v>192</v>
      </c>
      <c r="AE730" s="9" t="s">
        <v>275</v>
      </c>
      <c r="AF730" s="9" t="s">
        <v>31</v>
      </c>
      <c r="AG730" s="9" t="s">
        <v>96</v>
      </c>
      <c r="AH730" s="9" t="s">
        <v>96</v>
      </c>
      <c r="AI730" s="9" t="s">
        <v>192</v>
      </c>
      <c r="AJ730" s="9" t="s">
        <v>141</v>
      </c>
      <c r="AK730" s="12">
        <v>9.8229367383624283E-2</v>
      </c>
      <c r="AL730" s="12">
        <v>0</v>
      </c>
      <c r="AM730" s="12">
        <v>0</v>
      </c>
      <c r="AN730" s="12">
        <v>0</v>
      </c>
      <c r="AO730" s="12">
        <v>1.4241140580716783E-3</v>
      </c>
      <c r="AP730" s="12">
        <v>7.4999999999999997E-2</v>
      </c>
      <c r="AQ730" s="12">
        <v>0</v>
      </c>
      <c r="AR730" s="12">
        <v>0</v>
      </c>
      <c r="AS730" s="12">
        <v>0</v>
      </c>
      <c r="AT730" s="12">
        <v>7.4999999999999997E-3</v>
      </c>
      <c r="AU730" s="11">
        <v>522.68435761030787</v>
      </c>
      <c r="AV730" s="11">
        <v>0</v>
      </c>
      <c r="AW730" s="11">
        <v>0</v>
      </c>
      <c r="AX730" s="11">
        <v>0</v>
      </c>
      <c r="AY730" s="11">
        <v>7.5777963498428855</v>
      </c>
      <c r="AZ730" s="11">
        <v>399.0795</v>
      </c>
      <c r="BA730" s="11">
        <v>0</v>
      </c>
      <c r="BB730" s="11">
        <v>0</v>
      </c>
      <c r="BC730" s="11">
        <v>0</v>
      </c>
      <c r="BD730" s="11">
        <v>39.90795</v>
      </c>
    </row>
    <row r="731" spans="1:56" x14ac:dyDescent="0.25">
      <c r="A731" s="9" t="s">
        <v>2</v>
      </c>
      <c r="B731" s="9" t="s">
        <v>57</v>
      </c>
      <c r="C731" s="9" t="s">
        <v>57</v>
      </c>
      <c r="D731" s="9" t="e">
        <f>IF(C731="United States",#REF!, "")</f>
        <v>#REF!</v>
      </c>
      <c r="E731" s="9" t="s">
        <v>98</v>
      </c>
      <c r="F731" s="9" t="s">
        <v>1422</v>
      </c>
      <c r="G731" s="9" t="s">
        <v>139</v>
      </c>
      <c r="H731" s="10" t="s">
        <v>4</v>
      </c>
      <c r="I731" s="10" t="s">
        <v>1807</v>
      </c>
      <c r="J731" s="11">
        <v>500</v>
      </c>
      <c r="K731" s="11">
        <v>500</v>
      </c>
      <c r="L731" s="11">
        <v>0</v>
      </c>
      <c r="M731" s="11">
        <v>0</v>
      </c>
      <c r="N731" s="11">
        <v>0</v>
      </c>
      <c r="O731" s="11">
        <v>0</v>
      </c>
      <c r="P731" s="11">
        <v>0</v>
      </c>
      <c r="Q731" s="11">
        <v>0</v>
      </c>
      <c r="R731" s="11">
        <v>0</v>
      </c>
      <c r="S731" s="11">
        <v>0</v>
      </c>
      <c r="T731" s="11">
        <v>0</v>
      </c>
      <c r="U731" s="11">
        <v>9.9831549742370171</v>
      </c>
      <c r="V731" s="11">
        <v>0</v>
      </c>
      <c r="W731" s="11">
        <v>0</v>
      </c>
      <c r="X731" s="11">
        <v>0</v>
      </c>
      <c r="Y731" s="11">
        <v>0.86684502576298028</v>
      </c>
      <c r="Z731" s="11">
        <v>2.5773100000000007</v>
      </c>
      <c r="AA731" s="9" t="s">
        <v>31</v>
      </c>
      <c r="AB731" s="9" t="s">
        <v>96</v>
      </c>
      <c r="AC731" s="9" t="s">
        <v>96</v>
      </c>
      <c r="AD731" s="9" t="s">
        <v>192</v>
      </c>
      <c r="AE731" s="9" t="s">
        <v>275</v>
      </c>
      <c r="AF731" s="9" t="s">
        <v>31</v>
      </c>
      <c r="AG731" s="9" t="s">
        <v>96</v>
      </c>
      <c r="AH731" s="9" t="s">
        <v>96</v>
      </c>
      <c r="AI731" s="9" t="s">
        <v>192</v>
      </c>
      <c r="AJ731" s="9" t="s">
        <v>141</v>
      </c>
      <c r="AK731" s="12">
        <v>4.9114683691812142E-2</v>
      </c>
      <c r="AL731" s="12">
        <v>0</v>
      </c>
      <c r="AM731" s="12">
        <v>0</v>
      </c>
      <c r="AN731" s="12">
        <v>0</v>
      </c>
      <c r="AO731" s="12">
        <v>1.4241140580716783E-3</v>
      </c>
      <c r="AP731" s="12">
        <v>7.4999999999999997E-2</v>
      </c>
      <c r="AQ731" s="12">
        <v>0</v>
      </c>
      <c r="AR731" s="12">
        <v>0</v>
      </c>
      <c r="AS731" s="12">
        <v>0</v>
      </c>
      <c r="AT731" s="12">
        <v>7.4999999999999997E-3</v>
      </c>
      <c r="AU731" s="11">
        <v>24.55734184590607</v>
      </c>
      <c r="AV731" s="11">
        <v>0</v>
      </c>
      <c r="AW731" s="11">
        <v>0</v>
      </c>
      <c r="AX731" s="11">
        <v>0</v>
      </c>
      <c r="AY731" s="11">
        <v>0.71205702903583912</v>
      </c>
      <c r="AZ731" s="11">
        <v>37.5</v>
      </c>
      <c r="BA731" s="11">
        <v>0</v>
      </c>
      <c r="BB731" s="11">
        <v>0</v>
      </c>
      <c r="BC731" s="11">
        <v>0</v>
      </c>
      <c r="BD731" s="11">
        <v>3.75</v>
      </c>
    </row>
    <row r="732" spans="1:56" x14ac:dyDescent="0.25">
      <c r="A732" s="9" t="s">
        <v>9</v>
      </c>
      <c r="B732" s="9" t="s">
        <v>57</v>
      </c>
      <c r="C732" s="9" t="s">
        <v>57</v>
      </c>
      <c r="D732" s="9" t="e">
        <f>IF(C732="United States",#REF!, "")</f>
        <v>#REF!</v>
      </c>
      <c r="E732" s="9" t="s">
        <v>98</v>
      </c>
      <c r="F732" s="9" t="s">
        <v>912</v>
      </c>
      <c r="G732" s="9" t="s">
        <v>153</v>
      </c>
      <c r="H732" s="10" t="s">
        <v>4</v>
      </c>
      <c r="I732" s="10" t="s">
        <v>1783</v>
      </c>
      <c r="J732" s="11">
        <v>13856.27</v>
      </c>
      <c r="K732" s="11">
        <v>9722.0499999999993</v>
      </c>
      <c r="L732" s="11">
        <v>0</v>
      </c>
      <c r="M732" s="11">
        <v>0</v>
      </c>
      <c r="N732" s="11">
        <v>0</v>
      </c>
      <c r="O732" s="11">
        <v>0</v>
      </c>
      <c r="P732" s="11">
        <v>0</v>
      </c>
      <c r="Q732" s="11">
        <v>0</v>
      </c>
      <c r="R732" s="11">
        <v>0</v>
      </c>
      <c r="S732" s="11">
        <v>0</v>
      </c>
      <c r="T732" s="11">
        <v>0</v>
      </c>
      <c r="U732" s="11">
        <v>537.81834519811127</v>
      </c>
      <c r="V732" s="11">
        <v>0</v>
      </c>
      <c r="W732" s="11">
        <v>0</v>
      </c>
      <c r="X732" s="11">
        <v>0</v>
      </c>
      <c r="Y732" s="11">
        <v>576.87223118788177</v>
      </c>
      <c r="Z732" s="11">
        <v>176.13742361400705</v>
      </c>
      <c r="AA732" s="9" t="s">
        <v>31</v>
      </c>
      <c r="AB732" s="9" t="s">
        <v>96</v>
      </c>
      <c r="AC732" s="9" t="s">
        <v>96</v>
      </c>
      <c r="AD732" s="9" t="s">
        <v>192</v>
      </c>
      <c r="AE732" s="9" t="s">
        <v>271</v>
      </c>
      <c r="AF732" s="9" t="s">
        <v>31</v>
      </c>
      <c r="AG732" s="9" t="s">
        <v>96</v>
      </c>
      <c r="AH732" s="9" t="s">
        <v>96</v>
      </c>
      <c r="AI732" s="9" t="s">
        <v>192</v>
      </c>
      <c r="AJ732" s="9" t="s">
        <v>128</v>
      </c>
      <c r="AK732" s="12">
        <v>9.8229367383624283E-2</v>
      </c>
      <c r="AL732" s="12">
        <v>0</v>
      </c>
      <c r="AM732" s="12">
        <v>0</v>
      </c>
      <c r="AN732" s="12">
        <v>0</v>
      </c>
      <c r="AO732" s="12">
        <v>1.7591997187944262E-2</v>
      </c>
      <c r="AP732" s="12">
        <v>7.4999999999999997E-2</v>
      </c>
      <c r="AQ732" s="12">
        <v>0</v>
      </c>
      <c r="AR732" s="12">
        <v>0</v>
      </c>
      <c r="AS732" s="12">
        <v>0</v>
      </c>
      <c r="AT732" s="12">
        <v>2.5000000000000001E-2</v>
      </c>
      <c r="AU732" s="11">
        <v>1361.0926363966917</v>
      </c>
      <c r="AV732" s="11">
        <v>0</v>
      </c>
      <c r="AW732" s="11">
        <v>0</v>
      </c>
      <c r="AX732" s="11">
        <v>0</v>
      </c>
      <c r="AY732" s="11">
        <v>243.75946287539645</v>
      </c>
      <c r="AZ732" s="11">
        <v>1039.2202500000001</v>
      </c>
      <c r="BA732" s="11">
        <v>0</v>
      </c>
      <c r="BB732" s="11">
        <v>0</v>
      </c>
      <c r="BC732" s="11">
        <v>0</v>
      </c>
      <c r="BD732" s="11">
        <v>346.40675000000005</v>
      </c>
    </row>
    <row r="733" spans="1:56" x14ac:dyDescent="0.25">
      <c r="A733" s="9" t="s">
        <v>9</v>
      </c>
      <c r="B733" s="9" t="s">
        <v>57</v>
      </c>
      <c r="C733" s="9" t="s">
        <v>57</v>
      </c>
      <c r="D733" s="9" t="e">
        <f>IF(C733="United States",#REF!, "")</f>
        <v>#REF!</v>
      </c>
      <c r="E733" s="9" t="s">
        <v>98</v>
      </c>
      <c r="F733" s="9" t="s">
        <v>1732</v>
      </c>
      <c r="G733" s="9" t="s">
        <v>153</v>
      </c>
      <c r="H733" s="10" t="s">
        <v>4</v>
      </c>
      <c r="I733" s="10" t="s">
        <v>1783</v>
      </c>
      <c r="J733" s="11">
        <v>2500</v>
      </c>
      <c r="K733" s="11">
        <v>2500</v>
      </c>
      <c r="L733" s="11">
        <v>0</v>
      </c>
      <c r="M733" s="11">
        <v>0</v>
      </c>
      <c r="N733" s="11">
        <v>0</v>
      </c>
      <c r="O733" s="11">
        <v>0</v>
      </c>
      <c r="P733" s="11">
        <v>0</v>
      </c>
      <c r="Q733" s="11">
        <v>0</v>
      </c>
      <c r="R733" s="11">
        <v>0</v>
      </c>
      <c r="S733" s="11">
        <v>0</v>
      </c>
      <c r="T733" s="11">
        <v>0</v>
      </c>
      <c r="U733" s="11">
        <v>68.407442993719599</v>
      </c>
      <c r="V733" s="11">
        <v>0</v>
      </c>
      <c r="W733" s="11">
        <v>0</v>
      </c>
      <c r="X733" s="11">
        <v>0</v>
      </c>
      <c r="Y733" s="11">
        <v>73.374875777263554</v>
      </c>
      <c r="Z733" s="11">
        <v>22.403681229016854</v>
      </c>
      <c r="AA733" s="9" t="s">
        <v>31</v>
      </c>
      <c r="AB733" s="9" t="s">
        <v>96</v>
      </c>
      <c r="AC733" s="9" t="s">
        <v>96</v>
      </c>
      <c r="AD733" s="9" t="s">
        <v>192</v>
      </c>
      <c r="AE733" s="9" t="s">
        <v>271</v>
      </c>
      <c r="AF733" s="9" t="s">
        <v>31</v>
      </c>
      <c r="AG733" s="9" t="s">
        <v>96</v>
      </c>
      <c r="AH733" s="9" t="s">
        <v>96</v>
      </c>
      <c r="AI733" s="9" t="s">
        <v>192</v>
      </c>
      <c r="AJ733" s="9" t="s">
        <v>128</v>
      </c>
      <c r="AK733" s="12">
        <v>9.8229367383624283E-2</v>
      </c>
      <c r="AL733" s="12">
        <v>0</v>
      </c>
      <c r="AM733" s="12">
        <v>0</v>
      </c>
      <c r="AN733" s="12">
        <v>0</v>
      </c>
      <c r="AO733" s="12">
        <v>1.7591997187944262E-2</v>
      </c>
      <c r="AP733" s="12">
        <v>7.4999999999999997E-2</v>
      </c>
      <c r="AQ733" s="12">
        <v>0</v>
      </c>
      <c r="AR733" s="12">
        <v>0</v>
      </c>
      <c r="AS733" s="12">
        <v>0</v>
      </c>
      <c r="AT733" s="12">
        <v>2.5000000000000001E-2</v>
      </c>
      <c r="AU733" s="11">
        <v>245.57341845906072</v>
      </c>
      <c r="AV733" s="11">
        <v>0</v>
      </c>
      <c r="AW733" s="11">
        <v>0</v>
      </c>
      <c r="AX733" s="11">
        <v>0</v>
      </c>
      <c r="AY733" s="11">
        <v>43.979992969860653</v>
      </c>
      <c r="AZ733" s="11">
        <v>187.5</v>
      </c>
      <c r="BA733" s="11">
        <v>0</v>
      </c>
      <c r="BB733" s="11">
        <v>0</v>
      </c>
      <c r="BC733" s="11">
        <v>0</v>
      </c>
      <c r="BD733" s="11">
        <v>62.5</v>
      </c>
    </row>
    <row r="734" spans="1:56" x14ac:dyDescent="0.25">
      <c r="A734" s="9" t="s">
        <v>2</v>
      </c>
      <c r="B734" s="9" t="s">
        <v>57</v>
      </c>
      <c r="C734" s="9" t="s">
        <v>57</v>
      </c>
      <c r="D734" s="9" t="e">
        <f>IF(C734="United States",#REF!, "")</f>
        <v>#REF!</v>
      </c>
      <c r="E734" s="9" t="s">
        <v>98</v>
      </c>
      <c r="F734" s="9" t="s">
        <v>1420</v>
      </c>
      <c r="G734" s="9" t="s">
        <v>139</v>
      </c>
      <c r="H734" s="10" t="s">
        <v>4</v>
      </c>
      <c r="I734" s="10" t="s">
        <v>1807</v>
      </c>
      <c r="J734" s="11">
        <v>19278.68</v>
      </c>
      <c r="K734" s="11">
        <v>19278.68</v>
      </c>
      <c r="L734" s="11">
        <v>0</v>
      </c>
      <c r="M734" s="11">
        <v>0</v>
      </c>
      <c r="N734" s="11">
        <v>0</v>
      </c>
      <c r="O734" s="11">
        <v>0</v>
      </c>
      <c r="P734" s="11">
        <v>0</v>
      </c>
      <c r="Q734" s="11">
        <v>0</v>
      </c>
      <c r="R734" s="11">
        <v>0</v>
      </c>
      <c r="S734" s="11">
        <v>0</v>
      </c>
      <c r="T734" s="11">
        <v>0</v>
      </c>
      <c r="U734" s="11">
        <v>385.40950793758651</v>
      </c>
      <c r="V734" s="11">
        <v>0</v>
      </c>
      <c r="W734" s="11">
        <v>0</v>
      </c>
      <c r="X734" s="11">
        <v>1239.0915680193405</v>
      </c>
      <c r="Y734" s="11">
        <v>33.465404043072894</v>
      </c>
      <c r="Z734" s="11">
        <v>157.51240641720005</v>
      </c>
      <c r="AA734" s="9" t="s">
        <v>31</v>
      </c>
      <c r="AB734" s="9" t="s">
        <v>96</v>
      </c>
      <c r="AC734" s="9" t="s">
        <v>96</v>
      </c>
      <c r="AD734" s="9" t="s">
        <v>246</v>
      </c>
      <c r="AE734" s="9" t="s">
        <v>275</v>
      </c>
      <c r="AF734" s="9" t="s">
        <v>31</v>
      </c>
      <c r="AG734" s="9" t="s">
        <v>96</v>
      </c>
      <c r="AH734" s="9" t="s">
        <v>96</v>
      </c>
      <c r="AI734" s="9" t="s">
        <v>124</v>
      </c>
      <c r="AJ734" s="9" t="s">
        <v>141</v>
      </c>
      <c r="AK734" s="12">
        <v>4.9114683691812142E-2</v>
      </c>
      <c r="AL734" s="12">
        <v>0</v>
      </c>
      <c r="AM734" s="12">
        <v>0</v>
      </c>
      <c r="AN734" s="12">
        <v>5.3600000000000002E-2</v>
      </c>
      <c r="AO734" s="12">
        <v>1.4241140580716783E-3</v>
      </c>
      <c r="AP734" s="12">
        <v>7.4999999999999997E-2</v>
      </c>
      <c r="AQ734" s="12">
        <v>0</v>
      </c>
      <c r="AR734" s="12">
        <v>0</v>
      </c>
      <c r="AS734" s="12">
        <v>5.5E-2</v>
      </c>
      <c r="AT734" s="12">
        <v>7.4999999999999997E-3</v>
      </c>
      <c r="AU734" s="11">
        <v>946.86627019566492</v>
      </c>
      <c r="AV734" s="11">
        <v>0</v>
      </c>
      <c r="AW734" s="11">
        <v>0</v>
      </c>
      <c r="AX734" s="11">
        <v>1033.337248</v>
      </c>
      <c r="AY734" s="11">
        <v>27.455039209065305</v>
      </c>
      <c r="AZ734" s="11">
        <v>1445.9010000000001</v>
      </c>
      <c r="BA734" s="11">
        <v>0</v>
      </c>
      <c r="BB734" s="11">
        <v>0</v>
      </c>
      <c r="BC734" s="11">
        <v>1060.3274000000001</v>
      </c>
      <c r="BD734" s="11">
        <v>144.59010000000001</v>
      </c>
    </row>
    <row r="735" spans="1:56" x14ac:dyDescent="0.25">
      <c r="A735" s="9" t="s">
        <v>9</v>
      </c>
      <c r="B735" s="9" t="s">
        <v>57</v>
      </c>
      <c r="C735" s="9" t="s">
        <v>57</v>
      </c>
      <c r="D735" s="9" t="e">
        <f>IF(C735="United States",#REF!, "")</f>
        <v>#REF!</v>
      </c>
      <c r="E735" s="9" t="s">
        <v>98</v>
      </c>
      <c r="F735" s="9" t="s">
        <v>1466</v>
      </c>
      <c r="G735" s="9" t="s">
        <v>153</v>
      </c>
      <c r="H735" s="10" t="s">
        <v>4</v>
      </c>
      <c r="I735" s="10" t="s">
        <v>1783</v>
      </c>
      <c r="J735" s="11">
        <v>4008.71</v>
      </c>
      <c r="K735" s="11">
        <v>3128.77</v>
      </c>
      <c r="L735" s="11">
        <v>0</v>
      </c>
      <c r="M735" s="11">
        <v>0</v>
      </c>
      <c r="N735" s="11">
        <v>0</v>
      </c>
      <c r="O735" s="11">
        <v>0</v>
      </c>
      <c r="P735" s="11">
        <v>0</v>
      </c>
      <c r="Q735" s="11">
        <v>0</v>
      </c>
      <c r="R735" s="11">
        <v>0</v>
      </c>
      <c r="S735" s="11">
        <v>0</v>
      </c>
      <c r="T735" s="11">
        <v>0</v>
      </c>
      <c r="U735" s="11">
        <v>49.655860432698233</v>
      </c>
      <c r="V735" s="11">
        <v>0</v>
      </c>
      <c r="W735" s="11">
        <v>0</v>
      </c>
      <c r="X735" s="11">
        <v>0</v>
      </c>
      <c r="Y735" s="11">
        <v>9.1305668291016833</v>
      </c>
      <c r="Z735" s="11">
        <v>13.164572738200093</v>
      </c>
      <c r="AA735" s="9" t="s">
        <v>31</v>
      </c>
      <c r="AB735" s="9" t="s">
        <v>96</v>
      </c>
      <c r="AC735" s="9" t="s">
        <v>96</v>
      </c>
      <c r="AD735" s="9" t="s">
        <v>192</v>
      </c>
      <c r="AE735" s="9" t="s">
        <v>280</v>
      </c>
      <c r="AF735" s="9" t="s">
        <v>31</v>
      </c>
      <c r="AG735" s="9" t="s">
        <v>96</v>
      </c>
      <c r="AH735" s="9" t="s">
        <v>96</v>
      </c>
      <c r="AI735" s="9" t="s">
        <v>192</v>
      </c>
      <c r="AJ735" s="9" t="s">
        <v>141</v>
      </c>
      <c r="AK735" s="12">
        <v>9.8229367383624283E-2</v>
      </c>
      <c r="AL735" s="12">
        <v>0</v>
      </c>
      <c r="AM735" s="12">
        <v>0</v>
      </c>
      <c r="AN735" s="12">
        <v>0</v>
      </c>
      <c r="AO735" s="12">
        <v>3.0157709465047301E-3</v>
      </c>
      <c r="AP735" s="12">
        <v>7.4999999999999997E-2</v>
      </c>
      <c r="AQ735" s="12">
        <v>0</v>
      </c>
      <c r="AR735" s="12">
        <v>0</v>
      </c>
      <c r="AS735" s="12">
        <v>0</v>
      </c>
      <c r="AT735" s="12">
        <v>7.4999999999999997E-3</v>
      </c>
      <c r="AU735" s="11">
        <v>393.77304732440848</v>
      </c>
      <c r="AV735" s="11">
        <v>0</v>
      </c>
      <c r="AW735" s="11">
        <v>0</v>
      </c>
      <c r="AX735" s="11">
        <v>0</v>
      </c>
      <c r="AY735" s="11">
        <v>12.089351150962976</v>
      </c>
      <c r="AZ735" s="11">
        <v>300.65325000000001</v>
      </c>
      <c r="BA735" s="11">
        <v>0</v>
      </c>
      <c r="BB735" s="11">
        <v>0</v>
      </c>
      <c r="BC735" s="11">
        <v>0</v>
      </c>
      <c r="BD735" s="11">
        <v>30.065324999999998</v>
      </c>
    </row>
    <row r="736" spans="1:56" x14ac:dyDescent="0.25">
      <c r="A736" s="9" t="s">
        <v>2</v>
      </c>
      <c r="B736" s="9" t="s">
        <v>57</v>
      </c>
      <c r="C736" s="9" t="s">
        <v>57</v>
      </c>
      <c r="D736" s="9" t="e">
        <f>IF(C736="United States",#REF!, "")</f>
        <v>#REF!</v>
      </c>
      <c r="E736" s="9" t="s">
        <v>98</v>
      </c>
      <c r="F736" s="9" t="s">
        <v>1352</v>
      </c>
      <c r="G736" s="9" t="s">
        <v>139</v>
      </c>
      <c r="H736" s="10" t="s">
        <v>4</v>
      </c>
      <c r="I736" s="10" t="s">
        <v>1783</v>
      </c>
      <c r="J736" s="11">
        <v>19278.68</v>
      </c>
      <c r="K736" s="11">
        <v>19278.68</v>
      </c>
      <c r="L736" s="11">
        <v>0</v>
      </c>
      <c r="M736" s="11">
        <v>0</v>
      </c>
      <c r="N736" s="11">
        <v>0</v>
      </c>
      <c r="O736" s="11">
        <v>0</v>
      </c>
      <c r="P736" s="11">
        <v>0</v>
      </c>
      <c r="Q736" s="11">
        <v>0</v>
      </c>
      <c r="R736" s="11">
        <v>0</v>
      </c>
      <c r="S736" s="11">
        <v>0</v>
      </c>
      <c r="T736" s="11">
        <v>0</v>
      </c>
      <c r="U736" s="11">
        <v>384.31093564819628</v>
      </c>
      <c r="V736" s="11">
        <v>0</v>
      </c>
      <c r="W736" s="11">
        <v>0</v>
      </c>
      <c r="X736" s="11">
        <v>0</v>
      </c>
      <c r="Y736" s="11">
        <v>70.665912351803712</v>
      </c>
      <c r="Z736" s="11">
        <v>101.88705265279998</v>
      </c>
      <c r="AA736" s="9" t="s">
        <v>31</v>
      </c>
      <c r="AB736" s="9" t="s">
        <v>96</v>
      </c>
      <c r="AC736" s="9" t="s">
        <v>96</v>
      </c>
      <c r="AD736" s="9" t="s">
        <v>192</v>
      </c>
      <c r="AE736" s="9" t="s">
        <v>280</v>
      </c>
      <c r="AF736" s="9" t="s">
        <v>31</v>
      </c>
      <c r="AG736" s="9" t="s">
        <v>96</v>
      </c>
      <c r="AH736" s="9" t="s">
        <v>96</v>
      </c>
      <c r="AI736" s="9" t="s">
        <v>192</v>
      </c>
      <c r="AJ736" s="9" t="s">
        <v>141</v>
      </c>
      <c r="AK736" s="12">
        <v>4.9114683691812142E-2</v>
      </c>
      <c r="AL736" s="12">
        <v>0</v>
      </c>
      <c r="AM736" s="12">
        <v>0</v>
      </c>
      <c r="AN736" s="12">
        <v>0</v>
      </c>
      <c r="AO736" s="12">
        <v>3.0157709465047301E-3</v>
      </c>
      <c r="AP736" s="12">
        <v>7.4999999999999997E-2</v>
      </c>
      <c r="AQ736" s="12">
        <v>0</v>
      </c>
      <c r="AR736" s="12">
        <v>0</v>
      </c>
      <c r="AS736" s="12">
        <v>0</v>
      </c>
      <c r="AT736" s="12">
        <v>7.4999999999999997E-3</v>
      </c>
      <c r="AU736" s="11">
        <v>946.86627019566492</v>
      </c>
      <c r="AV736" s="11">
        <v>0</v>
      </c>
      <c r="AW736" s="11">
        <v>0</v>
      </c>
      <c r="AX736" s="11">
        <v>0</v>
      </c>
      <c r="AY736" s="11">
        <v>58.140083030961812</v>
      </c>
      <c r="AZ736" s="11">
        <v>1445.9010000000001</v>
      </c>
      <c r="BA736" s="11">
        <v>0</v>
      </c>
      <c r="BB736" s="11">
        <v>0</v>
      </c>
      <c r="BC736" s="11">
        <v>0</v>
      </c>
      <c r="BD736" s="11">
        <v>144.59010000000001</v>
      </c>
    </row>
    <row r="737" spans="1:56" x14ac:dyDescent="0.25">
      <c r="A737" s="9" t="s">
        <v>9</v>
      </c>
      <c r="B737" s="9" t="s">
        <v>57</v>
      </c>
      <c r="C737" s="9" t="s">
        <v>57</v>
      </c>
      <c r="D737" s="9" t="e">
        <f>IF(C737="United States",#REF!, "")</f>
        <v>#REF!</v>
      </c>
      <c r="E737" s="9" t="s">
        <v>98</v>
      </c>
      <c r="F737" s="9" t="s">
        <v>1480</v>
      </c>
      <c r="G737" s="9" t="s">
        <v>153</v>
      </c>
      <c r="H737" s="10" t="s">
        <v>4</v>
      </c>
      <c r="I737" s="10" t="s">
        <v>1783</v>
      </c>
      <c r="J737" s="11">
        <v>2500</v>
      </c>
      <c r="K737" s="11">
        <v>2500</v>
      </c>
      <c r="L737" s="11">
        <v>0</v>
      </c>
      <c r="M737" s="11">
        <v>0</v>
      </c>
      <c r="N737" s="11">
        <v>0</v>
      </c>
      <c r="O737" s="11">
        <v>0</v>
      </c>
      <c r="P737" s="11">
        <v>0</v>
      </c>
      <c r="Q737" s="11">
        <v>0</v>
      </c>
      <c r="R737" s="11">
        <v>0</v>
      </c>
      <c r="S737" s="11">
        <v>0</v>
      </c>
      <c r="T737" s="11">
        <v>0</v>
      </c>
      <c r="U737" s="11">
        <v>66.744404142917034</v>
      </c>
      <c r="V737" s="11">
        <v>0</v>
      </c>
      <c r="W737" s="11">
        <v>0</v>
      </c>
      <c r="X737" s="11">
        <v>0</v>
      </c>
      <c r="Y737" s="11">
        <v>5.7954679535788287</v>
      </c>
      <c r="Z737" s="11">
        <v>17.231127903504145</v>
      </c>
      <c r="AA737" s="9" t="s">
        <v>31</v>
      </c>
      <c r="AB737" s="9" t="s">
        <v>96</v>
      </c>
      <c r="AC737" s="9" t="s">
        <v>96</v>
      </c>
      <c r="AD737" s="9" t="s">
        <v>192</v>
      </c>
      <c r="AE737" s="9" t="s">
        <v>275</v>
      </c>
      <c r="AF737" s="9" t="s">
        <v>31</v>
      </c>
      <c r="AG737" s="9" t="s">
        <v>96</v>
      </c>
      <c r="AH737" s="9" t="s">
        <v>96</v>
      </c>
      <c r="AI737" s="9" t="s">
        <v>192</v>
      </c>
      <c r="AJ737" s="9" t="s">
        <v>141</v>
      </c>
      <c r="AK737" s="12">
        <v>9.8229367383624283E-2</v>
      </c>
      <c r="AL737" s="12">
        <v>0</v>
      </c>
      <c r="AM737" s="12">
        <v>0</v>
      </c>
      <c r="AN737" s="12">
        <v>0</v>
      </c>
      <c r="AO737" s="12">
        <v>1.4241140580716783E-3</v>
      </c>
      <c r="AP737" s="12">
        <v>7.4999999999999997E-2</v>
      </c>
      <c r="AQ737" s="12">
        <v>0</v>
      </c>
      <c r="AR737" s="12">
        <v>0</v>
      </c>
      <c r="AS737" s="12">
        <v>0</v>
      </c>
      <c r="AT737" s="12">
        <v>7.4999999999999997E-3</v>
      </c>
      <c r="AU737" s="11">
        <v>245.57341845906072</v>
      </c>
      <c r="AV737" s="11">
        <v>0</v>
      </c>
      <c r="AW737" s="11">
        <v>0</v>
      </c>
      <c r="AX737" s="11">
        <v>0</v>
      </c>
      <c r="AY737" s="11">
        <v>3.5602851451791957</v>
      </c>
      <c r="AZ737" s="11">
        <v>187.5</v>
      </c>
      <c r="BA737" s="11">
        <v>0</v>
      </c>
      <c r="BB737" s="11">
        <v>0</v>
      </c>
      <c r="BC737" s="11">
        <v>0</v>
      </c>
      <c r="BD737" s="11">
        <v>18.75</v>
      </c>
    </row>
    <row r="738" spans="1:56" x14ac:dyDescent="0.25">
      <c r="A738" s="9" t="s">
        <v>9</v>
      </c>
      <c r="B738" s="9" t="s">
        <v>57</v>
      </c>
      <c r="C738" s="9" t="s">
        <v>57</v>
      </c>
      <c r="D738" s="9" t="e">
        <f>IF(C738="United States",#REF!, "")</f>
        <v>#REF!</v>
      </c>
      <c r="E738" s="9" t="s">
        <v>98</v>
      </c>
      <c r="F738" s="9" t="s">
        <v>1502</v>
      </c>
      <c r="G738" s="9" t="s">
        <v>153</v>
      </c>
      <c r="H738" s="10" t="s">
        <v>4</v>
      </c>
      <c r="I738" s="10" t="s">
        <v>1783</v>
      </c>
      <c r="J738" s="11">
        <v>2500</v>
      </c>
      <c r="K738" s="11">
        <v>2500</v>
      </c>
      <c r="L738" s="11">
        <v>0</v>
      </c>
      <c r="M738" s="11">
        <v>0</v>
      </c>
      <c r="N738" s="11">
        <v>0</v>
      </c>
      <c r="O738" s="11">
        <v>0</v>
      </c>
      <c r="P738" s="11">
        <v>0</v>
      </c>
      <c r="Q738" s="11">
        <v>0</v>
      </c>
      <c r="R738" s="11">
        <v>0</v>
      </c>
      <c r="S738" s="11">
        <v>0</v>
      </c>
      <c r="T738" s="11">
        <v>0</v>
      </c>
      <c r="U738" s="11">
        <v>52.365808282498911</v>
      </c>
      <c r="V738" s="11">
        <v>209.46323312999564</v>
      </c>
      <c r="W738" s="11">
        <v>0</v>
      </c>
      <c r="X738" s="11">
        <v>0</v>
      </c>
      <c r="Y738" s="11">
        <v>9.6288637014219525</v>
      </c>
      <c r="Z738" s="11">
        <v>23.679094886083533</v>
      </c>
      <c r="AA738" s="9" t="s">
        <v>31</v>
      </c>
      <c r="AB738" s="9" t="s">
        <v>132</v>
      </c>
      <c r="AC738" s="9" t="s">
        <v>96</v>
      </c>
      <c r="AD738" s="9" t="s">
        <v>192</v>
      </c>
      <c r="AE738" s="9" t="s">
        <v>280</v>
      </c>
      <c r="AF738" s="9" t="s">
        <v>31</v>
      </c>
      <c r="AG738" s="9" t="s">
        <v>71</v>
      </c>
      <c r="AH738" s="9" t="s">
        <v>96</v>
      </c>
      <c r="AI738" s="9" t="s">
        <v>192</v>
      </c>
      <c r="AJ738" s="9" t="s">
        <v>141</v>
      </c>
      <c r="AK738" s="12">
        <v>9.8229367383624283E-2</v>
      </c>
      <c r="AL738" s="12">
        <v>0.08</v>
      </c>
      <c r="AM738" s="12">
        <v>0</v>
      </c>
      <c r="AN738" s="12">
        <v>0</v>
      </c>
      <c r="AO738" s="12">
        <v>3.0157709465047301E-3</v>
      </c>
      <c r="AP738" s="12">
        <v>7.4999999999999997E-2</v>
      </c>
      <c r="AQ738" s="12">
        <v>0.12</v>
      </c>
      <c r="AR738" s="12">
        <v>0</v>
      </c>
      <c r="AS738" s="12">
        <v>0</v>
      </c>
      <c r="AT738" s="12">
        <v>7.4999999999999997E-3</v>
      </c>
      <c r="AU738" s="11">
        <v>245.57341845906072</v>
      </c>
      <c r="AV738" s="11">
        <v>200</v>
      </c>
      <c r="AW738" s="11">
        <v>0</v>
      </c>
      <c r="AX738" s="11">
        <v>0</v>
      </c>
      <c r="AY738" s="11">
        <v>7.5394273662618252</v>
      </c>
      <c r="AZ738" s="11">
        <v>187.5</v>
      </c>
      <c r="BA738" s="11">
        <v>300</v>
      </c>
      <c r="BB738" s="11">
        <v>0</v>
      </c>
      <c r="BC738" s="11">
        <v>0</v>
      </c>
      <c r="BD738" s="11">
        <v>18.75</v>
      </c>
    </row>
    <row r="739" spans="1:56" x14ac:dyDescent="0.25">
      <c r="A739" s="9" t="s">
        <v>9</v>
      </c>
      <c r="B739" s="9" t="s">
        <v>57</v>
      </c>
      <c r="C739" s="9" t="s">
        <v>57</v>
      </c>
      <c r="D739" s="9" t="e">
        <f>IF(C739="United States",#REF!, "")</f>
        <v>#REF!</v>
      </c>
      <c r="E739" s="9" t="s">
        <v>104</v>
      </c>
      <c r="F739" s="9" t="s">
        <v>1528</v>
      </c>
      <c r="G739" s="9" t="s">
        <v>153</v>
      </c>
      <c r="H739" s="10" t="s">
        <v>4</v>
      </c>
      <c r="I739" s="10" t="s">
        <v>1783</v>
      </c>
      <c r="J739" s="11">
        <v>20671.79</v>
      </c>
      <c r="K739" s="11">
        <v>20671.79</v>
      </c>
      <c r="L739" s="11">
        <v>0</v>
      </c>
      <c r="M739" s="11">
        <v>0</v>
      </c>
      <c r="N739" s="11">
        <v>0</v>
      </c>
      <c r="O739" s="11">
        <v>0</v>
      </c>
      <c r="P739" s="11">
        <v>0</v>
      </c>
      <c r="Q739" s="11">
        <v>0</v>
      </c>
      <c r="R739" s="11">
        <v>0</v>
      </c>
      <c r="S739" s="11">
        <v>0</v>
      </c>
      <c r="T739" s="11">
        <v>0</v>
      </c>
      <c r="U739" s="11">
        <v>599.95761887067192</v>
      </c>
      <c r="V739" s="11">
        <v>2399.8304754826877</v>
      </c>
      <c r="W739" s="11">
        <v>0</v>
      </c>
      <c r="X739" s="11">
        <v>0</v>
      </c>
      <c r="Y739" s="11">
        <v>110.31836093449647</v>
      </c>
      <c r="Z739" s="11">
        <v>271.29254471214381</v>
      </c>
      <c r="AA739" s="9" t="s">
        <v>31</v>
      </c>
      <c r="AB739" s="9" t="s">
        <v>132</v>
      </c>
      <c r="AC739" s="9" t="s">
        <v>96</v>
      </c>
      <c r="AD739" s="9" t="s">
        <v>192</v>
      </c>
      <c r="AE739" s="9" t="s">
        <v>280</v>
      </c>
      <c r="AF739" s="9" t="s">
        <v>31</v>
      </c>
      <c r="AG739" s="9" t="s">
        <v>71</v>
      </c>
      <c r="AH739" s="9" t="s">
        <v>96</v>
      </c>
      <c r="AI739" s="9" t="s">
        <v>192</v>
      </c>
      <c r="AJ739" s="9" t="s">
        <v>141</v>
      </c>
      <c r="AK739" s="12">
        <v>9.8229367383624283E-2</v>
      </c>
      <c r="AL739" s="12">
        <v>0.08</v>
      </c>
      <c r="AM739" s="12">
        <v>0</v>
      </c>
      <c r="AN739" s="12">
        <v>0</v>
      </c>
      <c r="AO739" s="12">
        <v>3.0157709465047301E-3</v>
      </c>
      <c r="AP739" s="12">
        <v>7.4999999999999997E-2</v>
      </c>
      <c r="AQ739" s="12">
        <v>0.12</v>
      </c>
      <c r="AR739" s="12">
        <v>0</v>
      </c>
      <c r="AS739" s="12">
        <v>0</v>
      </c>
      <c r="AT739" s="12">
        <v>7.4999999999999997E-3</v>
      </c>
      <c r="AU739" s="11">
        <v>2030.5768543871307</v>
      </c>
      <c r="AV739" s="11">
        <v>1653.7432000000001</v>
      </c>
      <c r="AW739" s="11">
        <v>0</v>
      </c>
      <c r="AX739" s="11">
        <v>0</v>
      </c>
      <c r="AY739" s="11">
        <v>62.341383694247021</v>
      </c>
      <c r="AZ739" s="11">
        <v>1550.3842500000001</v>
      </c>
      <c r="BA739" s="11">
        <v>2480.6147999999998</v>
      </c>
      <c r="BB739" s="11">
        <v>0</v>
      </c>
      <c r="BC739" s="11">
        <v>0</v>
      </c>
      <c r="BD739" s="11">
        <v>155.03842499999999</v>
      </c>
    </row>
    <row r="740" spans="1:56" x14ac:dyDescent="0.25">
      <c r="A740" s="9" t="s">
        <v>9</v>
      </c>
      <c r="B740" s="9" t="s">
        <v>57</v>
      </c>
      <c r="C740" s="9" t="s">
        <v>57</v>
      </c>
      <c r="D740" s="9" t="e">
        <f>IF(C740="United States",#REF!, "")</f>
        <v>#REF!</v>
      </c>
      <c r="E740" s="9" t="s">
        <v>104</v>
      </c>
      <c r="F740" s="9" t="s">
        <v>1522</v>
      </c>
      <c r="G740" s="9" t="s">
        <v>153</v>
      </c>
      <c r="H740" s="10" t="s">
        <v>4</v>
      </c>
      <c r="I740" s="10" t="s">
        <v>1783</v>
      </c>
      <c r="J740" s="11">
        <v>13781.19</v>
      </c>
      <c r="K740" s="11">
        <v>13781.19</v>
      </c>
      <c r="L740" s="11">
        <v>0</v>
      </c>
      <c r="M740" s="11">
        <v>0</v>
      </c>
      <c r="N740" s="11">
        <v>0</v>
      </c>
      <c r="O740" s="11">
        <v>0</v>
      </c>
      <c r="P740" s="11">
        <v>0</v>
      </c>
      <c r="Q740" s="11">
        <v>0</v>
      </c>
      <c r="R740" s="11">
        <v>0</v>
      </c>
      <c r="S740" s="11">
        <v>0</v>
      </c>
      <c r="T740" s="11">
        <v>0</v>
      </c>
      <c r="U740" s="11">
        <v>401.65042066333712</v>
      </c>
      <c r="V740" s="11">
        <v>1606.6016826533485</v>
      </c>
      <c r="W740" s="11">
        <v>0</v>
      </c>
      <c r="X740" s="11">
        <v>0</v>
      </c>
      <c r="Y740" s="11">
        <v>34.87561498805961</v>
      </c>
      <c r="Z740" s="11">
        <v>178.93178169525504</v>
      </c>
      <c r="AA740" s="9" t="s">
        <v>31</v>
      </c>
      <c r="AB740" s="9" t="s">
        <v>132</v>
      </c>
      <c r="AC740" s="9" t="s">
        <v>96</v>
      </c>
      <c r="AD740" s="9" t="s">
        <v>192</v>
      </c>
      <c r="AE740" s="9" t="s">
        <v>275</v>
      </c>
      <c r="AF740" s="9" t="s">
        <v>31</v>
      </c>
      <c r="AG740" s="9" t="s">
        <v>71</v>
      </c>
      <c r="AH740" s="9" t="s">
        <v>96</v>
      </c>
      <c r="AI740" s="9" t="s">
        <v>192</v>
      </c>
      <c r="AJ740" s="9" t="s">
        <v>141</v>
      </c>
      <c r="AK740" s="12">
        <v>9.8229367383624283E-2</v>
      </c>
      <c r="AL740" s="12">
        <v>0.08</v>
      </c>
      <c r="AM740" s="12">
        <v>0</v>
      </c>
      <c r="AN740" s="12">
        <v>0</v>
      </c>
      <c r="AO740" s="12">
        <v>1.4241140580716783E-3</v>
      </c>
      <c r="AP740" s="12">
        <v>7.4999999999999997E-2</v>
      </c>
      <c r="AQ740" s="12">
        <v>0.12</v>
      </c>
      <c r="AR740" s="12">
        <v>0</v>
      </c>
      <c r="AS740" s="12">
        <v>0</v>
      </c>
      <c r="AT740" s="12">
        <v>7.4999999999999997E-3</v>
      </c>
      <c r="AU740" s="11">
        <v>1353.7175754935292</v>
      </c>
      <c r="AV740" s="11">
        <v>1102.4952000000001</v>
      </c>
      <c r="AW740" s="11">
        <v>0</v>
      </c>
      <c r="AX740" s="11">
        <v>0</v>
      </c>
      <c r="AY740" s="11">
        <v>19.625986415956834</v>
      </c>
      <c r="AZ740" s="11">
        <v>1033.58925</v>
      </c>
      <c r="BA740" s="11">
        <v>1653.7428</v>
      </c>
      <c r="BB740" s="11">
        <v>0</v>
      </c>
      <c r="BC740" s="11">
        <v>0</v>
      </c>
      <c r="BD740" s="11">
        <v>103.358925</v>
      </c>
    </row>
  </sheetData>
  <autoFilter ref="A1:BD740" xr:uid="{A46BFCA1-E1DF-48AD-A74A-BBD114E21975}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5334-A9C3-4EA2-85EF-E9E5FB0B099C}">
  <sheetPr>
    <tabColor theme="4"/>
  </sheetPr>
  <dimension ref="A1:BP740"/>
  <sheetViews>
    <sheetView zoomScale="85" zoomScaleNormal="85" workbookViewId="0">
      <selection activeCell="O1" sqref="O1"/>
    </sheetView>
  </sheetViews>
  <sheetFormatPr defaultRowHeight="15" x14ac:dyDescent="0.25"/>
  <cols>
    <col min="1" max="1" width="13.28515625" bestFit="1" customWidth="1"/>
    <col min="2" max="2" width="18.140625" bestFit="1" customWidth="1"/>
    <col min="3" max="3" width="18.85546875" bestFit="1" customWidth="1"/>
    <col min="4" max="4" width="10.140625" bestFit="1" customWidth="1"/>
    <col min="5" max="5" width="12.7109375" bestFit="1" customWidth="1"/>
    <col min="6" max="6" width="13" bestFit="1" customWidth="1"/>
    <col min="7" max="7" width="13.28515625" bestFit="1" customWidth="1"/>
    <col min="8" max="8" width="13.5703125" bestFit="1" customWidth="1"/>
    <col min="9" max="9" width="16.85546875" bestFit="1" customWidth="1"/>
    <col min="10" max="10" width="14.140625" bestFit="1" customWidth="1"/>
    <col min="11" max="11" width="10.85546875" bestFit="1" customWidth="1"/>
    <col min="12" max="12" width="13.140625" bestFit="1" customWidth="1"/>
    <col min="13" max="13" width="10.7109375" bestFit="1" customWidth="1"/>
    <col min="14" max="21" width="13" bestFit="1" customWidth="1"/>
    <col min="22" max="22" width="11.7109375" bestFit="1" customWidth="1"/>
    <col min="23" max="24" width="13.7109375" bestFit="1" customWidth="1"/>
    <col min="25" max="25" width="14.28515625" bestFit="1" customWidth="1"/>
    <col min="26" max="27" width="13.7109375" bestFit="1" customWidth="1"/>
    <col min="28" max="28" width="13.85546875" bestFit="1" customWidth="1"/>
    <col min="29" max="29" width="15.28515625" bestFit="1" customWidth="1"/>
    <col min="30" max="30" width="28.42578125" bestFit="1" customWidth="1"/>
    <col min="31" max="31" width="26.140625" bestFit="1" customWidth="1"/>
    <col min="32" max="32" width="13" bestFit="1" customWidth="1"/>
    <col min="33" max="33" width="30.28515625" bestFit="1" customWidth="1"/>
    <col min="34" max="34" width="35" bestFit="1" customWidth="1"/>
    <col min="35" max="35" width="28.42578125" bestFit="1" customWidth="1"/>
    <col min="36" max="36" width="32.140625" bestFit="1" customWidth="1"/>
    <col min="37" max="37" width="12.85546875" bestFit="1" customWidth="1"/>
    <col min="38" max="38" width="28.5703125" bestFit="1" customWidth="1"/>
    <col min="39" max="39" width="13.85546875" bestFit="1" customWidth="1"/>
    <col min="40" max="43" width="13" bestFit="1" customWidth="1"/>
    <col min="44" max="44" width="13.85546875" bestFit="1" customWidth="1"/>
    <col min="45" max="48" width="12" bestFit="1" customWidth="1"/>
    <col min="49" max="50" width="13.7109375" bestFit="1" customWidth="1"/>
    <col min="51" max="51" width="14.28515625" bestFit="1" customWidth="1"/>
    <col min="52" max="55" width="13.7109375" bestFit="1" customWidth="1"/>
    <col min="56" max="56" width="14.28515625" bestFit="1" customWidth="1"/>
    <col min="57" max="58" width="13.7109375" bestFit="1" customWidth="1"/>
    <col min="59" max="59" width="20.85546875" bestFit="1" customWidth="1"/>
    <col min="60" max="60" width="28.42578125" bestFit="1" customWidth="1"/>
    <col min="61" max="61" width="32.140625" bestFit="1" customWidth="1"/>
    <col min="62" max="62" width="13.28515625" bestFit="1" customWidth="1"/>
    <col min="63" max="63" width="24.28515625" bestFit="1" customWidth="1"/>
    <col min="64" max="64" width="13.85546875" bestFit="1" customWidth="1"/>
    <col min="65" max="68" width="13.28515625" bestFit="1" customWidth="1"/>
  </cols>
  <sheetData>
    <row r="1" spans="1:68" ht="45" x14ac:dyDescent="0.25">
      <c r="A1" s="6" t="s">
        <v>0</v>
      </c>
      <c r="B1" s="6" t="s">
        <v>26</v>
      </c>
      <c r="C1" s="6" t="s">
        <v>1780</v>
      </c>
      <c r="D1" s="6" t="s">
        <v>1781</v>
      </c>
      <c r="E1" s="6" t="s">
        <v>74</v>
      </c>
      <c r="F1" s="6" t="s">
        <v>303</v>
      </c>
      <c r="G1" s="6" t="s">
        <v>126</v>
      </c>
      <c r="H1" s="7" t="s">
        <v>1782</v>
      </c>
      <c r="I1" s="7" t="s">
        <v>1783</v>
      </c>
      <c r="J1" s="7" t="s">
        <v>1896</v>
      </c>
      <c r="K1" s="7" t="s">
        <v>1784</v>
      </c>
      <c r="L1" s="8" t="s">
        <v>1785</v>
      </c>
      <c r="M1" s="7" t="s">
        <v>1786</v>
      </c>
      <c r="N1" s="7" t="s">
        <v>1787</v>
      </c>
      <c r="O1" s="7" t="s">
        <v>1788</v>
      </c>
      <c r="P1" s="7" t="s">
        <v>1789</v>
      </c>
      <c r="Q1" s="7" t="s">
        <v>1790</v>
      </c>
      <c r="R1" s="7" t="s">
        <v>1791</v>
      </c>
      <c r="S1" s="7" t="s">
        <v>1792</v>
      </c>
      <c r="T1" s="7" t="s">
        <v>1793</v>
      </c>
      <c r="U1" s="7" t="s">
        <v>1794</v>
      </c>
      <c r="V1" s="7" t="s">
        <v>1897</v>
      </c>
      <c r="W1" s="7" t="s">
        <v>1795</v>
      </c>
      <c r="X1" s="7" t="s">
        <v>1796</v>
      </c>
      <c r="Y1" s="7" t="s">
        <v>1797</v>
      </c>
      <c r="Z1" s="7" t="s">
        <v>1798</v>
      </c>
      <c r="AA1" s="7" t="s">
        <v>1799</v>
      </c>
      <c r="AB1" s="7" t="s">
        <v>1800</v>
      </c>
      <c r="AC1" s="7" t="s">
        <v>1898</v>
      </c>
      <c r="AD1" s="7" t="s">
        <v>1802</v>
      </c>
      <c r="AE1" s="7" t="s">
        <v>1803</v>
      </c>
      <c r="AF1" s="7" t="s">
        <v>1804</v>
      </c>
      <c r="AG1" s="7" t="s">
        <v>1805</v>
      </c>
      <c r="AH1" s="7" t="str">
        <f>SUBSTITUTE(AC1, "Marriott", "Market")</f>
        <v>Market AOP ID</v>
      </c>
      <c r="AI1" s="7" t="str">
        <f t="shared" ref="AI1:AL1" si="0">SUBSTITUTE(AD1, "Marriott", "Market")</f>
        <v>Market CAT EQ ID</v>
      </c>
      <c r="AJ1" s="7" t="str">
        <f t="shared" si="0"/>
        <v>Market CAT Wind ID</v>
      </c>
      <c r="AK1" s="7" t="str">
        <f t="shared" si="0"/>
        <v>Market CAT Flood ID</v>
      </c>
      <c r="AL1" s="7" t="str">
        <f t="shared" si="0"/>
        <v>Market Terror ID</v>
      </c>
      <c r="AM1" s="7" t="str">
        <f>SUBSTITUTE(AC1, "ID", "Rate")</f>
        <v>Marriott AOP Rate</v>
      </c>
      <c r="AN1" s="7" t="str">
        <f t="shared" ref="AN1:AQ1" si="1">SUBSTITUTE(AD1, "ID", "Rate")</f>
        <v>Marriott CAT EQ Rate</v>
      </c>
      <c r="AO1" s="7" t="str">
        <f t="shared" si="1"/>
        <v>Marriott CAT Wind Rate</v>
      </c>
      <c r="AP1" s="7" t="str">
        <f t="shared" si="1"/>
        <v>Marriott CAT Flood Rate</v>
      </c>
      <c r="AQ1" s="7" t="str">
        <f t="shared" si="1"/>
        <v>Marriott Terror Rate</v>
      </c>
      <c r="AR1" s="7" t="str">
        <f>SUBSTITUTE(AH1, "ID", "Rate")</f>
        <v>Market AOP Rate</v>
      </c>
      <c r="AS1" s="7" t="str">
        <f>SUBSTITUTE(AI1, "ID", "Rate")</f>
        <v>Market CAT EQ Rate</v>
      </c>
      <c r="AT1" s="7" t="str">
        <f>SUBSTITUTE(AJ1, "ID", "Rate")</f>
        <v>Market CAT Wind Rate</v>
      </c>
      <c r="AU1" s="7" t="str">
        <f>SUBSTITUTE(AK1, "ID", "Rate")</f>
        <v>Market CAT Flood Rate</v>
      </c>
      <c r="AV1" s="7" t="str">
        <f>SUBSTITUTE(AL1, "ID", "Rate")</f>
        <v>Market Terror Rate</v>
      </c>
      <c r="AW1" s="7" t="str">
        <f>SUBSTITUTE(AM1, "Rate", "Premium")</f>
        <v>Marriott AOP Premium</v>
      </c>
      <c r="AX1" s="7" t="str">
        <f t="shared" ref="AX1:BF1" si="2">SUBSTITUTE(AN1, "Rate", "Premium")</f>
        <v>Marriott CAT EQ Premium</v>
      </c>
      <c r="AY1" s="7" t="str">
        <f t="shared" si="2"/>
        <v>Marriott CAT Wind Premium</v>
      </c>
      <c r="AZ1" s="7" t="str">
        <f t="shared" si="2"/>
        <v>Marriott CAT Flood Premium</v>
      </c>
      <c r="BA1" s="7" t="str">
        <f t="shared" si="2"/>
        <v>Marriott Terror Premium</v>
      </c>
      <c r="BB1" s="7" t="str">
        <f t="shared" si="2"/>
        <v>Market AOP Premium</v>
      </c>
      <c r="BC1" s="7" t="str">
        <f t="shared" si="2"/>
        <v>Market CAT EQ Premium</v>
      </c>
      <c r="BD1" s="7" t="str">
        <f t="shared" si="2"/>
        <v>Market CAT Wind Premium</v>
      </c>
      <c r="BE1" s="7" t="str">
        <f t="shared" si="2"/>
        <v>Market CAT Flood Premium</v>
      </c>
      <c r="BF1" s="7" t="str">
        <f t="shared" si="2"/>
        <v>Market Terror Premium</v>
      </c>
      <c r="BG1" s="7" t="s">
        <v>1899</v>
      </c>
      <c r="BH1" s="7" t="s">
        <v>1900</v>
      </c>
      <c r="BI1" s="7" t="s">
        <v>1901</v>
      </c>
      <c r="BJ1" s="7" t="s">
        <v>1902</v>
      </c>
      <c r="BK1" s="7" t="s">
        <v>1903</v>
      </c>
      <c r="BL1" s="7" t="str">
        <f>SUBSTITUTE(BG1, "ID", "Rate")</f>
        <v>Selected AOP Rate</v>
      </c>
      <c r="BM1" s="7" t="str">
        <f t="shared" ref="BM1:BP1" si="3">SUBSTITUTE(BH1, "ID", "Rate")</f>
        <v>Selected CAT EQ Rate</v>
      </c>
      <c r="BN1" s="7" t="str">
        <f t="shared" si="3"/>
        <v>Selected CAT Wind Rate</v>
      </c>
      <c r="BO1" s="7" t="str">
        <f t="shared" si="3"/>
        <v>Selected CAT Flood Rate</v>
      </c>
      <c r="BP1" s="7" t="str">
        <f t="shared" si="3"/>
        <v>Selected Terror Rate</v>
      </c>
    </row>
    <row r="2" spans="1:68" x14ac:dyDescent="0.25">
      <c r="A2" s="21" t="e">
        <f>VLOOKUP(marriott!A2, bu_lkup, 2, FALSE)</f>
        <v>#REF!</v>
      </c>
      <c r="B2" s="21" t="e">
        <f>VLOOKUP(marriott!B2, region_lkup, 2, FALSE)</f>
        <v>#REF!</v>
      </c>
      <c r="C2" s="21" t="e">
        <f>marriott!C2</f>
        <v>#REF!</v>
      </c>
      <c r="D2" s="21" t="e">
        <f>marriott!D2</f>
        <v>#REF!</v>
      </c>
      <c r="E2" s="21" t="e">
        <f>VLOOKUP(marriott!E2, div_lkup, 2, FALSE)</f>
        <v>#REF!</v>
      </c>
      <c r="F2" s="21" t="e">
        <f>VLOOKUP(marriott!F2, location_lkup, 2, FALSE)</f>
        <v>#REF!</v>
      </c>
      <c r="G2" s="21" t="e">
        <f>VLOOKUP(marriott!G2, dept_lkup, 2, FALSE)</f>
        <v>#REF!</v>
      </c>
      <c r="H2" s="21" t="e">
        <f>VLOOKUP(marriott!H2, lookups!$D$3:$E$6, 2, FALSE)</f>
        <v>#REF!</v>
      </c>
      <c r="I2" s="16" t="s">
        <v>1783</v>
      </c>
      <c r="J2" s="16" t="str">
        <f>IF(ISNUMBER(FIND("Hurricane", BI2)), "Hurricane", "Non-Hurricane")</f>
        <v>Non-Hurricane</v>
      </c>
      <c r="K2" s="22" t="e">
        <f>marriott!J2</f>
        <v>#REF!</v>
      </c>
      <c r="L2" s="22" t="e">
        <f>marriott!K2</f>
        <v>#REF!</v>
      </c>
      <c r="M2" s="22" t="e">
        <f>marriott!L2</f>
        <v>#REF!</v>
      </c>
      <c r="N2" s="22" t="e">
        <f>marriott!M2</f>
        <v>#REF!</v>
      </c>
      <c r="O2" s="22" t="e">
        <f>marriott!N2</f>
        <v>#REF!</v>
      </c>
      <c r="P2" s="22" t="e">
        <f>marriott!O2</f>
        <v>#REF!</v>
      </c>
      <c r="Q2" s="22" t="e">
        <f>marriott!P2</f>
        <v>#REF!</v>
      </c>
      <c r="R2" s="22" t="e">
        <f>marriott!Q2</f>
        <v>#REF!</v>
      </c>
      <c r="S2" s="22" t="e">
        <f>marriott!R2</f>
        <v>#REF!</v>
      </c>
      <c r="T2" s="22" t="e">
        <f>marriott!S2</f>
        <v>#REF!</v>
      </c>
      <c r="U2" s="22" t="e">
        <f>marriott!T2</f>
        <v>#REF!</v>
      </c>
      <c r="V2" s="22" t="e">
        <f>SUM(N2:U2)</f>
        <v>#REF!</v>
      </c>
      <c r="W2" s="22" t="e">
        <f>marriott!U2</f>
        <v>#REF!</v>
      </c>
      <c r="X2" s="22" t="e">
        <f>marriott!V2</f>
        <v>#REF!</v>
      </c>
      <c r="Y2" s="22" t="e">
        <f>marriott!W2</f>
        <v>#REF!</v>
      </c>
      <c r="Z2" s="22" t="e">
        <f>marriott!X2</f>
        <v>#REF!</v>
      </c>
      <c r="AA2" s="22" t="e">
        <f>marriott!Y2</f>
        <v>#REF!</v>
      </c>
      <c r="AB2" s="22" t="e">
        <f>marriott!Z2</f>
        <v>#REF!</v>
      </c>
      <c r="AC2" s="22" t="e">
        <f>VLOOKUP(marriott!AA2, marriott_aop, 2, FALSE)</f>
        <v>#REF!</v>
      </c>
      <c r="AD2" s="22" t="e">
        <f>VLOOKUP(marriott!AB2, marriott_cat_eq, 2, FALSE)</f>
        <v>#REF!</v>
      </c>
      <c r="AE2" s="22" t="e">
        <f>VLOOKUP(marriott!AC2, marriott_cat_wind, 2, FALSE)</f>
        <v>#REF!</v>
      </c>
      <c r="AF2" s="22" t="e">
        <f>VLOOKUP(marriott!AD2, marriott_cat_flood, 2, FALSE)</f>
        <v>#REF!</v>
      </c>
      <c r="AG2" s="22" t="e">
        <f>VLOOKUP(marriott!AE2, marriott_terror, 2, FALSE)</f>
        <v>#REF!</v>
      </c>
      <c r="AH2" s="22" t="e">
        <f>VLOOKUP(marriott!AF2, market_aop, 2, FALSE)</f>
        <v>#REF!</v>
      </c>
      <c r="AI2" s="22" t="e">
        <f>VLOOKUP(marriott!AG2, market_cat_eq, 2, FALSE)</f>
        <v>#REF!</v>
      </c>
      <c r="AJ2" s="22" t="e">
        <f>VLOOKUP(marriott!AH2, market_cat_wind, 2, FALSE)</f>
        <v>#REF!</v>
      </c>
      <c r="AK2" s="22" t="e">
        <f>VLOOKUP(marriott!AI2, market_cat_flood, 2, FALSE)</f>
        <v>#REF!</v>
      </c>
      <c r="AL2" s="22" t="e">
        <f>VLOOKUP(marriott!AJ2, market_terror, 2, FALSE)</f>
        <v>#REF!</v>
      </c>
      <c r="AM2" s="22" t="e">
        <f>marriott!AK2</f>
        <v>#REF!</v>
      </c>
      <c r="AN2" s="22" t="e">
        <f>marriott!AL2</f>
        <v>#REF!</v>
      </c>
      <c r="AO2" s="22" t="e">
        <f>marriott!AM2</f>
        <v>#REF!</v>
      </c>
      <c r="AP2" s="22" t="e">
        <f>marriott!AN2</f>
        <v>#REF!</v>
      </c>
      <c r="AQ2" s="22" t="e">
        <f>marriott!AO2</f>
        <v>#REF!</v>
      </c>
      <c r="AR2" s="22" t="e">
        <f>marriott!AP2</f>
        <v>#REF!</v>
      </c>
      <c r="AS2" s="22" t="e">
        <f>marriott!AQ2</f>
        <v>#REF!</v>
      </c>
      <c r="AT2" s="22" t="e">
        <f>marriott!AR2</f>
        <v>#REF!</v>
      </c>
      <c r="AU2" s="22" t="e">
        <f>marriott!AS2</f>
        <v>#REF!</v>
      </c>
      <c r="AV2" s="22" t="e">
        <f>marriott!AT2</f>
        <v>#REF!</v>
      </c>
      <c r="AW2" s="22" t="e">
        <f>marriott!AU2</f>
        <v>#REF!</v>
      </c>
      <c r="AX2" s="22" t="e">
        <f>marriott!AV2</f>
        <v>#REF!</v>
      </c>
      <c r="AY2" s="22" t="e">
        <f>marriott!AW2</f>
        <v>#REF!</v>
      </c>
      <c r="AZ2" s="22" t="e">
        <f>marriott!AX2</f>
        <v>#REF!</v>
      </c>
      <c r="BA2" s="22" t="e">
        <f>marriott!AY2</f>
        <v>#REF!</v>
      </c>
      <c r="BB2" s="22" t="e">
        <f>marriott!AZ2</f>
        <v>#REF!</v>
      </c>
      <c r="BC2" s="22" t="e">
        <f>marriott!BA2</f>
        <v>#REF!</v>
      </c>
      <c r="BD2" s="22" t="e">
        <f>marriott!BB2</f>
        <v>#REF!</v>
      </c>
      <c r="BE2" s="22" t="e">
        <f>marriott!BC2</f>
        <v>#REF!</v>
      </c>
      <c r="BF2" s="22" t="e">
        <f>marriott!BD2</f>
        <v>#REF!</v>
      </c>
      <c r="BG2" s="23" t="e">
        <f>VLOOKUP(_xlfn.CONCAT("aop", AC2, AH2), rate_id_map!$N$2:$O$66, 2, FALSE)</f>
        <v>#REF!</v>
      </c>
      <c r="BH2" s="23" t="str">
        <f>IFERROR(VLOOKUP(_xlfn.CONCAT("cat_eq", AD2, AI2), rate_id_map!$N$2:$O$66, 2, FALSE), "")</f>
        <v/>
      </c>
      <c r="BI2" s="23" t="str">
        <f>IFERROR(VLOOKUP(_xlfn.CONCAT("cat_wind", AE2, AJ2), rate_id_map!$N$2:$O$66, 2, FALSE), "")</f>
        <v/>
      </c>
      <c r="BJ2" s="23" t="str">
        <f>IFERROR(VLOOKUP(_xlfn.CONCAT("cat_flood", AF2, AK2), rate_id_map!$N$2:$O$66, 2, FALSE), "")</f>
        <v/>
      </c>
      <c r="BK2" s="23" t="str">
        <f>IFERROR(VLOOKUP(_xlfn.CONCAT("terror", AG2, AL2), rate_id_map!$N$2:$O$66, 2, FALSE), "")</f>
        <v/>
      </c>
      <c r="BL2" s="28">
        <f>IFERROR(VLOOKUP(BG2, rate_id_map!$D$2:$O$66, 9, FALSE), 0)</f>
        <v>0</v>
      </c>
      <c r="BM2" s="28">
        <f>IFERROR(VLOOKUP(BH2, rate_id_map!$D$2:$O$66, 9, FALSE), 0)</f>
        <v>0</v>
      </c>
      <c r="BN2" s="28">
        <f>IFERROR(VLOOKUP(BI2, rate_id_map!$D$2:$O$66, 9, FALSE), 0)</f>
        <v>0</v>
      </c>
      <c r="BO2" s="28">
        <f>IFERROR(VLOOKUP(BJ2, rate_id_map!$D$2:$O$66, 9, FALSE), 0)</f>
        <v>0</v>
      </c>
      <c r="BP2" s="28">
        <f>IFERROR(VLOOKUP(BK2, rate_id_map!$D$2:$O$66, 9, FALSE), 0)</f>
        <v>0</v>
      </c>
    </row>
    <row r="3" spans="1:68" x14ac:dyDescent="0.25">
      <c r="A3" s="9" t="s">
        <v>10</v>
      </c>
      <c r="B3" s="9" t="s">
        <v>34</v>
      </c>
      <c r="C3" s="9" t="s">
        <v>1806</v>
      </c>
      <c r="D3" s="9" t="s">
        <v>100</v>
      </c>
      <c r="E3" s="9" t="s">
        <v>83</v>
      </c>
      <c r="F3" s="9" t="s">
        <v>1367</v>
      </c>
      <c r="G3" s="9" t="s">
        <v>283</v>
      </c>
      <c r="H3" s="9" t="s">
        <v>5</v>
      </c>
      <c r="I3" s="10" t="s">
        <v>1783</v>
      </c>
      <c r="J3" s="10" t="s">
        <v>1995</v>
      </c>
      <c r="K3" s="11">
        <v>1897135.9379896775</v>
      </c>
      <c r="L3" s="11">
        <v>1897135.9379896773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16239.344790944722</v>
      </c>
      <c r="X3" s="11">
        <v>103130.38445158402</v>
      </c>
      <c r="Y3" s="11">
        <v>0</v>
      </c>
      <c r="Z3" s="11">
        <v>0</v>
      </c>
      <c r="AA3" s="11">
        <v>66363.520520834936</v>
      </c>
      <c r="AB3" s="11">
        <v>18614.414236636308</v>
      </c>
      <c r="AC3" s="11" t="s">
        <v>21</v>
      </c>
      <c r="AD3" s="11" t="s">
        <v>103</v>
      </c>
      <c r="AE3" s="11" t="s">
        <v>157</v>
      </c>
      <c r="AF3" s="11" t="s">
        <v>193</v>
      </c>
      <c r="AG3" s="11" t="s">
        <v>257</v>
      </c>
      <c r="AH3" s="11" t="s">
        <v>21</v>
      </c>
      <c r="AI3" s="11" t="s">
        <v>97</v>
      </c>
      <c r="AJ3" s="11" t="s">
        <v>157</v>
      </c>
      <c r="AK3" s="11" t="s">
        <v>193</v>
      </c>
      <c r="AL3" s="11" t="s">
        <v>142</v>
      </c>
      <c r="AM3" s="11">
        <v>4.3220921648794687E-2</v>
      </c>
      <c r="AN3" s="11">
        <v>4.8899999999999999E-2</v>
      </c>
      <c r="AO3" s="11">
        <v>0</v>
      </c>
      <c r="AP3" s="11">
        <v>0</v>
      </c>
      <c r="AQ3" s="11">
        <v>2.6304224366735698E-2</v>
      </c>
      <c r="AR3" s="11">
        <v>7.4999999999999997E-2</v>
      </c>
      <c r="AS3" s="11">
        <v>0</v>
      </c>
      <c r="AT3" s="11">
        <v>0</v>
      </c>
      <c r="AU3" s="11">
        <v>0</v>
      </c>
      <c r="AV3" s="11">
        <v>7.4999999999999997E-3</v>
      </c>
      <c r="AW3" s="11">
        <v>81995.963732964476</v>
      </c>
      <c r="AX3" s="11">
        <v>92769.947367695233</v>
      </c>
      <c r="AY3" s="11">
        <v>0</v>
      </c>
      <c r="AZ3" s="11">
        <v>0</v>
      </c>
      <c r="BA3" s="11">
        <v>49902.689367078063</v>
      </c>
      <c r="BB3" s="11">
        <v>142285.1953492258</v>
      </c>
      <c r="BC3" s="11">
        <v>0</v>
      </c>
      <c r="BD3" s="11">
        <v>0</v>
      </c>
      <c r="BE3" s="11">
        <v>0</v>
      </c>
      <c r="BF3" s="11">
        <v>14228.519534922581</v>
      </c>
      <c r="BG3" s="9" t="s">
        <v>21</v>
      </c>
      <c r="BH3" s="9" t="s">
        <v>103</v>
      </c>
      <c r="BI3" s="9" t="s">
        <v>157</v>
      </c>
      <c r="BJ3" s="9" t="s">
        <v>193</v>
      </c>
      <c r="BK3" s="9" t="s">
        <v>257</v>
      </c>
      <c r="BL3" s="29">
        <v>2.8908827771726594E-2</v>
      </c>
      <c r="BM3" s="29">
        <v>4.8899999999999999E-2</v>
      </c>
      <c r="BN3" s="29">
        <v>0</v>
      </c>
      <c r="BO3" s="29">
        <v>0</v>
      </c>
      <c r="BP3" s="29">
        <v>2.6304224366735695E-2</v>
      </c>
    </row>
    <row r="4" spans="1:68" x14ac:dyDescent="0.25">
      <c r="A4" s="9" t="s">
        <v>3</v>
      </c>
      <c r="B4" s="9" t="s">
        <v>34</v>
      </c>
      <c r="C4" s="9" t="s">
        <v>1808</v>
      </c>
      <c r="D4" s="9" t="s">
        <v>100</v>
      </c>
      <c r="E4" s="9" t="s">
        <v>83</v>
      </c>
      <c r="F4" s="9" t="s">
        <v>321</v>
      </c>
      <c r="G4" s="9" t="s">
        <v>231</v>
      </c>
      <c r="H4" s="9" t="s">
        <v>5</v>
      </c>
      <c r="I4" s="10" t="s">
        <v>1807</v>
      </c>
      <c r="J4" s="10" t="s">
        <v>1995</v>
      </c>
      <c r="K4" s="11">
        <v>2475885.1167709497</v>
      </c>
      <c r="L4" s="11">
        <v>2475885.1167709497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19058.700997246131</v>
      </c>
      <c r="X4" s="11">
        <v>0</v>
      </c>
      <c r="Y4" s="11">
        <v>325483.01053738524</v>
      </c>
      <c r="Z4" s="11">
        <v>0</v>
      </c>
      <c r="AA4" s="11">
        <v>55561.323335554102</v>
      </c>
      <c r="AB4" s="11">
        <v>24484.126955152606</v>
      </c>
      <c r="AC4" s="11" t="s">
        <v>21</v>
      </c>
      <c r="AD4" s="11" t="s">
        <v>97</v>
      </c>
      <c r="AE4" s="11" t="s">
        <v>185</v>
      </c>
      <c r="AF4" s="11" t="s">
        <v>193</v>
      </c>
      <c r="AG4" s="11" t="s">
        <v>268</v>
      </c>
      <c r="AH4" s="11" t="s">
        <v>21</v>
      </c>
      <c r="AI4" s="11" t="s">
        <v>97</v>
      </c>
      <c r="AJ4" s="11" t="s">
        <v>102</v>
      </c>
      <c r="AK4" s="11" t="s">
        <v>193</v>
      </c>
      <c r="AL4" s="11" t="s">
        <v>142</v>
      </c>
      <c r="AM4" s="11">
        <v>2.1610460824397347E-2</v>
      </c>
      <c r="AN4" s="11">
        <v>0</v>
      </c>
      <c r="AO4" s="11">
        <v>0.13150000000000001</v>
      </c>
      <c r="AP4" s="11">
        <v>0</v>
      </c>
      <c r="AQ4" s="11">
        <v>1.8764797000473881E-2</v>
      </c>
      <c r="AR4" s="11">
        <v>7.4999999999999997E-2</v>
      </c>
      <c r="AS4" s="11">
        <v>0</v>
      </c>
      <c r="AT4" s="11">
        <v>0.3</v>
      </c>
      <c r="AU4" s="11">
        <v>0</v>
      </c>
      <c r="AV4" s="11">
        <v>7.4999999999999997E-3</v>
      </c>
      <c r="AW4" s="11">
        <v>53505.018321687057</v>
      </c>
      <c r="AX4" s="11">
        <v>0</v>
      </c>
      <c r="AY4" s="11">
        <v>325578.89285537991</v>
      </c>
      <c r="AZ4" s="11">
        <v>0</v>
      </c>
      <c r="BA4" s="11">
        <v>46459.481612701442</v>
      </c>
      <c r="BB4" s="11">
        <v>185691.38375782123</v>
      </c>
      <c r="BC4" s="11">
        <v>0</v>
      </c>
      <c r="BD4" s="11">
        <v>742765.5350312849</v>
      </c>
      <c r="BE4" s="11">
        <v>0</v>
      </c>
      <c r="BF4" s="11">
        <v>18569.13837578212</v>
      </c>
      <c r="BG4" s="9" t="s">
        <v>21</v>
      </c>
      <c r="BH4" s="9" t="s">
        <v>97</v>
      </c>
      <c r="BI4" s="9" t="s">
        <v>102</v>
      </c>
      <c r="BJ4" s="9" t="s">
        <v>193</v>
      </c>
      <c r="BK4" s="9" t="s">
        <v>268</v>
      </c>
      <c r="BL4" s="29">
        <v>2.8908827771726594E-2</v>
      </c>
      <c r="BM4" s="29">
        <v>0</v>
      </c>
      <c r="BN4" s="29">
        <v>0.90320000000000011</v>
      </c>
      <c r="BO4" s="29">
        <v>0</v>
      </c>
      <c r="BP4" s="29">
        <v>1.8764797000473885E-2</v>
      </c>
    </row>
    <row r="5" spans="1:68" x14ac:dyDescent="0.25">
      <c r="A5" s="9" t="s">
        <v>3</v>
      </c>
      <c r="B5" s="9" t="s">
        <v>34</v>
      </c>
      <c r="C5" s="9" t="s">
        <v>1808</v>
      </c>
      <c r="D5" s="9" t="s">
        <v>100</v>
      </c>
      <c r="E5" s="9" t="s">
        <v>83</v>
      </c>
      <c r="F5" s="9" t="s">
        <v>1605</v>
      </c>
      <c r="G5" s="9" t="s">
        <v>256</v>
      </c>
      <c r="H5" s="9" t="s">
        <v>5</v>
      </c>
      <c r="I5" s="10" t="s">
        <v>1783</v>
      </c>
      <c r="J5" s="10" t="s">
        <v>1995</v>
      </c>
      <c r="K5" s="11">
        <v>1963857.0794078214</v>
      </c>
      <c r="L5" s="11">
        <v>1963857.0794078214</v>
      </c>
      <c r="M5" s="11">
        <v>0</v>
      </c>
      <c r="N5" s="11">
        <v>0</v>
      </c>
      <c r="O5" s="11">
        <v>2</v>
      </c>
      <c r="P5" s="11">
        <v>1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3</v>
      </c>
      <c r="W5" s="11">
        <v>15117.2462018646</v>
      </c>
      <c r="X5" s="11">
        <v>0</v>
      </c>
      <c r="Y5" s="11">
        <v>258171.1526682071</v>
      </c>
      <c r="Z5" s="11">
        <v>0</v>
      </c>
      <c r="AA5" s="11">
        <v>44070.905162232288</v>
      </c>
      <c r="AB5" s="11">
        <v>19420.6612125471</v>
      </c>
      <c r="AC5" s="11" t="s">
        <v>21</v>
      </c>
      <c r="AD5" s="11" t="s">
        <v>97</v>
      </c>
      <c r="AE5" s="11" t="s">
        <v>185</v>
      </c>
      <c r="AF5" s="11" t="s">
        <v>193</v>
      </c>
      <c r="AG5" s="11" t="s">
        <v>268</v>
      </c>
      <c r="AH5" s="11" t="s">
        <v>21</v>
      </c>
      <c r="AI5" s="11" t="s">
        <v>97</v>
      </c>
      <c r="AJ5" s="11" t="s">
        <v>102</v>
      </c>
      <c r="AK5" s="11" t="s">
        <v>193</v>
      </c>
      <c r="AL5" s="11" t="s">
        <v>142</v>
      </c>
      <c r="AM5" s="11">
        <v>2.1610460824397347E-2</v>
      </c>
      <c r="AN5" s="11">
        <v>0</v>
      </c>
      <c r="AO5" s="11">
        <v>0.13150000000000001</v>
      </c>
      <c r="AP5" s="11">
        <v>0</v>
      </c>
      <c r="AQ5" s="11">
        <v>1.8764797000473881E-2</v>
      </c>
      <c r="AR5" s="11">
        <v>7.4999999999999997E-2</v>
      </c>
      <c r="AS5" s="11">
        <v>0</v>
      </c>
      <c r="AT5" s="11">
        <v>0.3</v>
      </c>
      <c r="AU5" s="11">
        <v>0</v>
      </c>
      <c r="AV5" s="11">
        <v>7.4999999999999997E-3</v>
      </c>
      <c r="AW5" s="11">
        <v>42439.856479258116</v>
      </c>
      <c r="AX5" s="11">
        <v>0</v>
      </c>
      <c r="AY5" s="11">
        <v>258247.20594212852</v>
      </c>
      <c r="AZ5" s="11">
        <v>0</v>
      </c>
      <c r="BA5" s="11">
        <v>36851.379433031281</v>
      </c>
      <c r="BB5" s="11">
        <v>147289.28095558661</v>
      </c>
      <c r="BC5" s="11">
        <v>0</v>
      </c>
      <c r="BD5" s="11">
        <v>589157.12382234645</v>
      </c>
      <c r="BE5" s="11">
        <v>0</v>
      </c>
      <c r="BF5" s="11">
        <v>14728.92809555866</v>
      </c>
      <c r="BG5" s="9" t="s">
        <v>21</v>
      </c>
      <c r="BH5" s="9" t="s">
        <v>97</v>
      </c>
      <c r="BI5" s="9" t="s">
        <v>102</v>
      </c>
      <c r="BJ5" s="9" t="s">
        <v>193</v>
      </c>
      <c r="BK5" s="9" t="s">
        <v>268</v>
      </c>
      <c r="BL5" s="29">
        <v>2.8908827771726594E-2</v>
      </c>
      <c r="BM5" s="29">
        <v>0</v>
      </c>
      <c r="BN5" s="29">
        <v>0.90320000000000011</v>
      </c>
      <c r="BO5" s="29">
        <v>0</v>
      </c>
      <c r="BP5" s="29">
        <v>1.8764797000473885E-2</v>
      </c>
    </row>
    <row r="6" spans="1:68" x14ac:dyDescent="0.25">
      <c r="A6" s="9" t="s">
        <v>10</v>
      </c>
      <c r="B6" s="9" t="s">
        <v>29</v>
      </c>
      <c r="C6" s="9" t="s">
        <v>1809</v>
      </c>
      <c r="D6" s="9" t="s">
        <v>100</v>
      </c>
      <c r="E6" s="9" t="s">
        <v>116</v>
      </c>
      <c r="F6" s="9" t="s">
        <v>867</v>
      </c>
      <c r="G6" s="9" t="s">
        <v>195</v>
      </c>
      <c r="H6" s="9" t="s">
        <v>5</v>
      </c>
      <c r="I6" s="10" t="s">
        <v>1783</v>
      </c>
      <c r="J6" s="10" t="s">
        <v>1995</v>
      </c>
      <c r="K6" s="11">
        <v>646728.51799827896</v>
      </c>
      <c r="L6" s="11">
        <v>646728.51799827896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43048.634103219825</v>
      </c>
      <c r="X6" s="11">
        <v>0</v>
      </c>
      <c r="Y6" s="11">
        <v>0</v>
      </c>
      <c r="Z6" s="11">
        <v>0</v>
      </c>
      <c r="AA6" s="11">
        <v>11178.576855164898</v>
      </c>
      <c r="AB6" s="11">
        <v>39667.100341615296</v>
      </c>
      <c r="AC6" s="11" t="s">
        <v>15</v>
      </c>
      <c r="AD6" s="11" t="s">
        <v>97</v>
      </c>
      <c r="AE6" s="11" t="s">
        <v>157</v>
      </c>
      <c r="AF6" s="11" t="s">
        <v>193</v>
      </c>
      <c r="AG6" s="11" t="s">
        <v>239</v>
      </c>
      <c r="AH6" s="11" t="s">
        <v>15</v>
      </c>
      <c r="AI6" s="11" t="s">
        <v>97</v>
      </c>
      <c r="AJ6" s="11" t="s">
        <v>157</v>
      </c>
      <c r="AK6" s="11" t="s">
        <v>193</v>
      </c>
      <c r="AL6" s="11" t="s">
        <v>211</v>
      </c>
      <c r="AM6" s="11">
        <v>4.2729774811876564E-2</v>
      </c>
      <c r="AN6" s="11">
        <v>0</v>
      </c>
      <c r="AO6" s="11">
        <v>0</v>
      </c>
      <c r="AP6" s="11">
        <v>0</v>
      </c>
      <c r="AQ6" s="11">
        <v>1.8429711339751132E-3</v>
      </c>
      <c r="AR6" s="11">
        <v>3.5000000000000003E-2</v>
      </c>
      <c r="AS6" s="11">
        <v>0</v>
      </c>
      <c r="AT6" s="11">
        <v>0</v>
      </c>
      <c r="AU6" s="11">
        <v>0</v>
      </c>
      <c r="AV6" s="11">
        <v>5.4999999999999997E-3</v>
      </c>
      <c r="AW6" s="11">
        <v>27634.56393848512</v>
      </c>
      <c r="AX6" s="11">
        <v>0</v>
      </c>
      <c r="AY6" s="11">
        <v>0</v>
      </c>
      <c r="AZ6" s="11">
        <v>0</v>
      </c>
      <c r="BA6" s="11">
        <v>1191.9019901893325</v>
      </c>
      <c r="BB6" s="11">
        <v>22635.498129939766</v>
      </c>
      <c r="BC6" s="11">
        <v>0</v>
      </c>
      <c r="BD6" s="11">
        <v>0</v>
      </c>
      <c r="BE6" s="11">
        <v>0</v>
      </c>
      <c r="BF6" s="11">
        <v>3557.0068489905339</v>
      </c>
      <c r="BG6" s="9" t="s">
        <v>15</v>
      </c>
      <c r="BH6" s="9" t="s">
        <v>97</v>
      </c>
      <c r="BI6" s="9" t="s">
        <v>157</v>
      </c>
      <c r="BJ6" s="9" t="s">
        <v>193</v>
      </c>
      <c r="BK6" s="9" t="s">
        <v>211</v>
      </c>
      <c r="BL6" s="29">
        <v>5.3121869328087164E-2</v>
      </c>
      <c r="BM6" s="29">
        <v>0</v>
      </c>
      <c r="BN6" s="29">
        <v>0</v>
      </c>
      <c r="BO6" s="29">
        <v>0</v>
      </c>
      <c r="BP6" s="29">
        <v>1.8429711339751128E-3</v>
      </c>
    </row>
    <row r="7" spans="1:68" x14ac:dyDescent="0.25">
      <c r="A7" s="9" t="s">
        <v>10</v>
      </c>
      <c r="B7" s="9" t="s">
        <v>29</v>
      </c>
      <c r="C7" s="9" t="s">
        <v>1809</v>
      </c>
      <c r="D7" s="9" t="s">
        <v>100</v>
      </c>
      <c r="E7" s="9" t="s">
        <v>83</v>
      </c>
      <c r="F7" s="9" t="s">
        <v>1391</v>
      </c>
      <c r="G7" s="9" t="s">
        <v>283</v>
      </c>
      <c r="H7" s="9" t="s">
        <v>5</v>
      </c>
      <c r="I7" s="10" t="s">
        <v>1807</v>
      </c>
      <c r="J7" s="10" t="s">
        <v>1995</v>
      </c>
      <c r="K7" s="11">
        <v>1515420.8951213676</v>
      </c>
      <c r="L7" s="11">
        <v>1515420.8951213676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30516.543426694327</v>
      </c>
      <c r="X7" s="11">
        <v>0</v>
      </c>
      <c r="Y7" s="11">
        <v>0</v>
      </c>
      <c r="Z7" s="11">
        <v>0</v>
      </c>
      <c r="AA7" s="11">
        <v>7924.328684420786</v>
      </c>
      <c r="AB7" s="11">
        <v>28119.423888884892</v>
      </c>
      <c r="AC7" s="11" t="s">
        <v>15</v>
      </c>
      <c r="AD7" s="11" t="s">
        <v>97</v>
      </c>
      <c r="AE7" s="11" t="s">
        <v>157</v>
      </c>
      <c r="AF7" s="11" t="s">
        <v>193</v>
      </c>
      <c r="AG7" s="11" t="s">
        <v>239</v>
      </c>
      <c r="AH7" s="11" t="s">
        <v>15</v>
      </c>
      <c r="AI7" s="11" t="s">
        <v>97</v>
      </c>
      <c r="AJ7" s="11" t="s">
        <v>157</v>
      </c>
      <c r="AK7" s="11" t="s">
        <v>193</v>
      </c>
      <c r="AL7" s="11" t="s">
        <v>211</v>
      </c>
      <c r="AM7" s="11">
        <v>4.2729774811876564E-2</v>
      </c>
      <c r="AN7" s="11">
        <v>0</v>
      </c>
      <c r="AO7" s="11">
        <v>0</v>
      </c>
      <c r="AP7" s="11">
        <v>0</v>
      </c>
      <c r="AQ7" s="11">
        <v>1.8429711339751132E-3</v>
      </c>
      <c r="AR7" s="11">
        <v>3.5000000000000003E-2</v>
      </c>
      <c r="AS7" s="11">
        <v>0</v>
      </c>
      <c r="AT7" s="11">
        <v>0</v>
      </c>
      <c r="AU7" s="11">
        <v>0</v>
      </c>
      <c r="AV7" s="11">
        <v>5.4999999999999997E-3</v>
      </c>
      <c r="AW7" s="11">
        <v>64753.593593748454</v>
      </c>
      <c r="AX7" s="11">
        <v>0</v>
      </c>
      <c r="AY7" s="11">
        <v>0</v>
      </c>
      <c r="AZ7" s="11">
        <v>0</v>
      </c>
      <c r="BA7" s="11">
        <v>2792.8769655314081</v>
      </c>
      <c r="BB7" s="11">
        <v>53039.731329247872</v>
      </c>
      <c r="BC7" s="11">
        <v>0</v>
      </c>
      <c r="BD7" s="11">
        <v>0</v>
      </c>
      <c r="BE7" s="11">
        <v>0</v>
      </c>
      <c r="BF7" s="11">
        <v>8334.8149231675216</v>
      </c>
      <c r="BG7" s="9" t="s">
        <v>15</v>
      </c>
      <c r="BH7" s="9" t="s">
        <v>97</v>
      </c>
      <c r="BI7" s="9" t="s">
        <v>157</v>
      </c>
      <c r="BJ7" s="9" t="s">
        <v>193</v>
      </c>
      <c r="BK7" s="9" t="s">
        <v>211</v>
      </c>
      <c r="BL7" s="29">
        <v>5.3121869328087164E-2</v>
      </c>
      <c r="BM7" s="29">
        <v>0</v>
      </c>
      <c r="BN7" s="29">
        <v>0</v>
      </c>
      <c r="BO7" s="29">
        <v>0</v>
      </c>
      <c r="BP7" s="29">
        <v>1.8429711339751128E-3</v>
      </c>
    </row>
    <row r="8" spans="1:68" x14ac:dyDescent="0.25">
      <c r="A8" s="9" t="s">
        <v>10</v>
      </c>
      <c r="B8" s="9" t="s">
        <v>29</v>
      </c>
      <c r="C8" s="9" t="s">
        <v>1809</v>
      </c>
      <c r="D8" s="9" t="s">
        <v>100</v>
      </c>
      <c r="E8" s="9" t="s">
        <v>83</v>
      </c>
      <c r="F8" s="9" t="s">
        <v>1389</v>
      </c>
      <c r="G8" s="9" t="s">
        <v>283</v>
      </c>
      <c r="H8" s="9" t="s">
        <v>5</v>
      </c>
      <c r="I8" s="10" t="s">
        <v>1807</v>
      </c>
      <c r="J8" s="10" t="s">
        <v>1995</v>
      </c>
      <c r="K8" s="11">
        <v>151817.42329380629</v>
      </c>
      <c r="L8" s="11">
        <v>151817.42329380629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8748.2943915450742</v>
      </c>
      <c r="X8" s="11">
        <v>0</v>
      </c>
      <c r="Y8" s="11">
        <v>0</v>
      </c>
      <c r="Z8" s="11">
        <v>0</v>
      </c>
      <c r="AA8" s="11">
        <v>2271.6976564926631</v>
      </c>
      <c r="AB8" s="11">
        <v>8061.1029519622643</v>
      </c>
      <c r="AC8" s="11" t="s">
        <v>15</v>
      </c>
      <c r="AD8" s="11" t="s">
        <v>97</v>
      </c>
      <c r="AE8" s="11" t="s">
        <v>157</v>
      </c>
      <c r="AF8" s="11" t="s">
        <v>193</v>
      </c>
      <c r="AG8" s="11" t="s">
        <v>239</v>
      </c>
      <c r="AH8" s="11" t="s">
        <v>15</v>
      </c>
      <c r="AI8" s="11" t="s">
        <v>97</v>
      </c>
      <c r="AJ8" s="11" t="s">
        <v>157</v>
      </c>
      <c r="AK8" s="11" t="s">
        <v>193</v>
      </c>
      <c r="AL8" s="11" t="s">
        <v>211</v>
      </c>
      <c r="AM8" s="11">
        <v>4.2729774811876564E-2</v>
      </c>
      <c r="AN8" s="11">
        <v>0</v>
      </c>
      <c r="AO8" s="11">
        <v>0</v>
      </c>
      <c r="AP8" s="11">
        <v>0</v>
      </c>
      <c r="AQ8" s="11">
        <v>1.8429711339751132E-3</v>
      </c>
      <c r="AR8" s="11">
        <v>3.5000000000000003E-2</v>
      </c>
      <c r="AS8" s="11">
        <v>0</v>
      </c>
      <c r="AT8" s="11">
        <v>0</v>
      </c>
      <c r="AU8" s="11">
        <v>0</v>
      </c>
      <c r="AV8" s="11">
        <v>5.4999999999999997E-3</v>
      </c>
      <c r="AW8" s="11">
        <v>6487.1243098636869</v>
      </c>
      <c r="AX8" s="11">
        <v>0</v>
      </c>
      <c r="AY8" s="11">
        <v>0</v>
      </c>
      <c r="AZ8" s="11">
        <v>0</v>
      </c>
      <c r="BA8" s="11">
        <v>279.79512876496597</v>
      </c>
      <c r="BB8" s="11">
        <v>5313.609815283221</v>
      </c>
      <c r="BC8" s="11">
        <v>0</v>
      </c>
      <c r="BD8" s="11">
        <v>0</v>
      </c>
      <c r="BE8" s="11">
        <v>0</v>
      </c>
      <c r="BF8" s="11">
        <v>834.99582811593461</v>
      </c>
      <c r="BG8" s="9" t="s">
        <v>15</v>
      </c>
      <c r="BH8" s="9" t="s">
        <v>97</v>
      </c>
      <c r="BI8" s="9" t="s">
        <v>157</v>
      </c>
      <c r="BJ8" s="9" t="s">
        <v>193</v>
      </c>
      <c r="BK8" s="9" t="s">
        <v>211</v>
      </c>
      <c r="BL8" s="29">
        <v>5.3121869328087164E-2</v>
      </c>
      <c r="BM8" s="29">
        <v>0</v>
      </c>
      <c r="BN8" s="29">
        <v>0</v>
      </c>
      <c r="BO8" s="29">
        <v>0</v>
      </c>
      <c r="BP8" s="29">
        <v>1.8429711339751128E-3</v>
      </c>
    </row>
    <row r="9" spans="1:68" x14ac:dyDescent="0.25">
      <c r="A9" s="9" t="s">
        <v>10</v>
      </c>
      <c r="B9" s="9" t="s">
        <v>29</v>
      </c>
      <c r="C9" s="9" t="s">
        <v>1809</v>
      </c>
      <c r="D9" s="9" t="s">
        <v>100</v>
      </c>
      <c r="E9" s="9" t="s">
        <v>116</v>
      </c>
      <c r="F9" s="9" t="s">
        <v>849</v>
      </c>
      <c r="G9" s="9" t="s">
        <v>181</v>
      </c>
      <c r="H9" s="9" t="s">
        <v>5</v>
      </c>
      <c r="I9" s="10" t="s">
        <v>1807</v>
      </c>
      <c r="J9" s="10" t="s">
        <v>1995</v>
      </c>
      <c r="K9" s="11">
        <v>367580.08</v>
      </c>
      <c r="L9" s="11">
        <v>0</v>
      </c>
      <c r="M9" s="11">
        <v>1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 t="s">
        <v>15</v>
      </c>
      <c r="AD9" s="11" t="s">
        <v>97</v>
      </c>
      <c r="AE9" s="11" t="s">
        <v>157</v>
      </c>
      <c r="AF9" s="11" t="s">
        <v>193</v>
      </c>
      <c r="AG9" s="11" t="s">
        <v>239</v>
      </c>
      <c r="AH9" s="11" t="s">
        <v>15</v>
      </c>
      <c r="AI9" s="11" t="s">
        <v>97</v>
      </c>
      <c r="AJ9" s="11" t="s">
        <v>157</v>
      </c>
      <c r="AK9" s="11" t="s">
        <v>193</v>
      </c>
      <c r="AL9" s="11" t="s">
        <v>211</v>
      </c>
      <c r="AM9" s="11">
        <v>4.2729774811876564E-2</v>
      </c>
      <c r="AN9" s="11">
        <v>0</v>
      </c>
      <c r="AO9" s="11">
        <v>0</v>
      </c>
      <c r="AP9" s="11">
        <v>0</v>
      </c>
      <c r="AQ9" s="11">
        <v>1.8429711339751132E-3</v>
      </c>
      <c r="AR9" s="11">
        <v>3.5000000000000003E-2</v>
      </c>
      <c r="AS9" s="11">
        <v>0</v>
      </c>
      <c r="AT9" s="11">
        <v>0</v>
      </c>
      <c r="AU9" s="11">
        <v>0</v>
      </c>
      <c r="AV9" s="11">
        <v>5.4999999999999997E-3</v>
      </c>
      <c r="AW9" s="11">
        <v>15706.614043731573</v>
      </c>
      <c r="AX9" s="11">
        <v>0</v>
      </c>
      <c r="AY9" s="11">
        <v>0</v>
      </c>
      <c r="AZ9" s="11">
        <v>0</v>
      </c>
      <c r="BA9" s="11">
        <v>677.43947686426282</v>
      </c>
      <c r="BB9" s="11">
        <v>12865.302800000001</v>
      </c>
      <c r="BC9" s="11">
        <v>0</v>
      </c>
      <c r="BD9" s="11">
        <v>0</v>
      </c>
      <c r="BE9" s="11">
        <v>0</v>
      </c>
      <c r="BF9" s="11">
        <v>2021.6904400000001</v>
      </c>
      <c r="BG9" s="9" t="s">
        <v>15</v>
      </c>
      <c r="BH9" s="9" t="s">
        <v>97</v>
      </c>
      <c r="BI9" s="9" t="s">
        <v>157</v>
      </c>
      <c r="BJ9" s="9" t="s">
        <v>193</v>
      </c>
      <c r="BK9" s="9" t="s">
        <v>211</v>
      </c>
      <c r="BL9" s="29">
        <v>5.3121869328087164E-2</v>
      </c>
      <c r="BM9" s="29">
        <v>0</v>
      </c>
      <c r="BN9" s="29">
        <v>0</v>
      </c>
      <c r="BO9" s="29">
        <v>0</v>
      </c>
      <c r="BP9" s="29">
        <v>1.8429711339751128E-3</v>
      </c>
    </row>
    <row r="10" spans="1:68" x14ac:dyDescent="0.25">
      <c r="A10" s="9" t="s">
        <v>10</v>
      </c>
      <c r="B10" s="9" t="s">
        <v>29</v>
      </c>
      <c r="C10" s="9" t="s">
        <v>1809</v>
      </c>
      <c r="D10" s="9" t="s">
        <v>100</v>
      </c>
      <c r="E10" s="9" t="s">
        <v>105</v>
      </c>
      <c r="F10" s="9" t="s">
        <v>1093</v>
      </c>
      <c r="G10" s="9" t="s">
        <v>247</v>
      </c>
      <c r="H10" s="9" t="s">
        <v>5</v>
      </c>
      <c r="I10" s="10" t="s">
        <v>1807</v>
      </c>
      <c r="J10" s="10" t="s">
        <v>1995</v>
      </c>
      <c r="K10" s="11">
        <v>804085.83</v>
      </c>
      <c r="L10" s="11">
        <v>804085.83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31963.433702658287</v>
      </c>
      <c r="X10" s="11">
        <v>0</v>
      </c>
      <c r="Y10" s="11">
        <v>0</v>
      </c>
      <c r="Z10" s="11">
        <v>0</v>
      </c>
      <c r="AA10" s="11">
        <v>541.57808775435501</v>
      </c>
      <c r="AB10" s="11">
        <v>12797.41020958735</v>
      </c>
      <c r="AC10" s="11" t="s">
        <v>32</v>
      </c>
      <c r="AD10" s="11" t="s">
        <v>97</v>
      </c>
      <c r="AE10" s="11" t="s">
        <v>157</v>
      </c>
      <c r="AF10" s="11" t="s">
        <v>193</v>
      </c>
      <c r="AG10" s="11" t="s">
        <v>239</v>
      </c>
      <c r="AH10" s="11" t="s">
        <v>32</v>
      </c>
      <c r="AI10" s="11" t="s">
        <v>97</v>
      </c>
      <c r="AJ10" s="11" t="s">
        <v>157</v>
      </c>
      <c r="AK10" s="11" t="s">
        <v>193</v>
      </c>
      <c r="AL10" s="11" t="s">
        <v>211</v>
      </c>
      <c r="AM10" s="11">
        <v>9.8229367383624283E-2</v>
      </c>
      <c r="AN10" s="11">
        <v>0</v>
      </c>
      <c r="AO10" s="11">
        <v>0</v>
      </c>
      <c r="AP10" s="11">
        <v>0</v>
      </c>
      <c r="AQ10" s="11">
        <v>1.8429711339751132E-3</v>
      </c>
      <c r="AR10" s="11">
        <v>7.4999999999999997E-2</v>
      </c>
      <c r="AS10" s="11">
        <v>0</v>
      </c>
      <c r="AT10" s="11">
        <v>0</v>
      </c>
      <c r="AU10" s="11">
        <v>0</v>
      </c>
      <c r="AV10" s="11">
        <v>5.4999999999999997E-3</v>
      </c>
      <c r="AW10" s="11">
        <v>78984.842403036455</v>
      </c>
      <c r="AX10" s="11">
        <v>0</v>
      </c>
      <c r="AY10" s="11">
        <v>0</v>
      </c>
      <c r="AZ10" s="11">
        <v>0</v>
      </c>
      <c r="BA10" s="11">
        <v>1481.90697392842</v>
      </c>
      <c r="BB10" s="11">
        <v>60306.437249999995</v>
      </c>
      <c r="BC10" s="11">
        <v>0</v>
      </c>
      <c r="BD10" s="11">
        <v>0</v>
      </c>
      <c r="BE10" s="11">
        <v>0</v>
      </c>
      <c r="BF10" s="11">
        <v>4422.4720649999999</v>
      </c>
      <c r="BG10" s="9" t="s">
        <v>32</v>
      </c>
      <c r="BH10" s="9" t="s">
        <v>97</v>
      </c>
      <c r="BI10" s="9" t="s">
        <v>157</v>
      </c>
      <c r="BJ10" s="9" t="s">
        <v>193</v>
      </c>
      <c r="BK10" s="9" t="s">
        <v>211</v>
      </c>
      <c r="BL10" s="29">
        <v>8.3096107331410485E-2</v>
      </c>
      <c r="BM10" s="29">
        <v>0</v>
      </c>
      <c r="BN10" s="29">
        <v>0</v>
      </c>
      <c r="BO10" s="29">
        <v>0</v>
      </c>
      <c r="BP10" s="29">
        <v>1.8429711339751128E-3</v>
      </c>
    </row>
    <row r="11" spans="1:68" x14ac:dyDescent="0.25">
      <c r="A11" s="9" t="s">
        <v>10</v>
      </c>
      <c r="B11" s="9" t="s">
        <v>29</v>
      </c>
      <c r="C11" s="9" t="s">
        <v>1809</v>
      </c>
      <c r="D11" s="9" t="s">
        <v>100</v>
      </c>
      <c r="E11" s="9" t="s">
        <v>83</v>
      </c>
      <c r="F11" s="9" t="s">
        <v>1393</v>
      </c>
      <c r="G11" s="9" t="s">
        <v>283</v>
      </c>
      <c r="H11" s="9" t="s">
        <v>5</v>
      </c>
      <c r="I11" s="10" t="s">
        <v>1783</v>
      </c>
      <c r="J11" s="10" t="s">
        <v>1995</v>
      </c>
      <c r="K11" s="11">
        <v>1433924.7402061888</v>
      </c>
      <c r="L11" s="11">
        <v>1433924.7402061888</v>
      </c>
      <c r="M11" s="11">
        <v>0</v>
      </c>
      <c r="N11" s="11">
        <v>3</v>
      </c>
      <c r="O11" s="11">
        <v>1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4</v>
      </c>
      <c r="W11" s="11">
        <v>40165.937409676284</v>
      </c>
      <c r="X11" s="11">
        <v>0</v>
      </c>
      <c r="Y11" s="11">
        <v>0</v>
      </c>
      <c r="Z11" s="11">
        <v>0</v>
      </c>
      <c r="AA11" s="11">
        <v>10430.017761242427</v>
      </c>
      <c r="AB11" s="11">
        <v>37010.843729081302</v>
      </c>
      <c r="AC11" s="11" t="s">
        <v>15</v>
      </c>
      <c r="AD11" s="11" t="s">
        <v>97</v>
      </c>
      <c r="AE11" s="11" t="s">
        <v>157</v>
      </c>
      <c r="AF11" s="11" t="s">
        <v>193</v>
      </c>
      <c r="AG11" s="11" t="s">
        <v>239</v>
      </c>
      <c r="AH11" s="11" t="s">
        <v>15</v>
      </c>
      <c r="AI11" s="11" t="s">
        <v>97</v>
      </c>
      <c r="AJ11" s="11" t="s">
        <v>157</v>
      </c>
      <c r="AK11" s="11" t="s">
        <v>193</v>
      </c>
      <c r="AL11" s="11" t="s">
        <v>211</v>
      </c>
      <c r="AM11" s="11">
        <v>4.2729774811876564E-2</v>
      </c>
      <c r="AN11" s="11">
        <v>0</v>
      </c>
      <c r="AO11" s="11">
        <v>0</v>
      </c>
      <c r="AP11" s="11">
        <v>0</v>
      </c>
      <c r="AQ11" s="11">
        <v>1.8429711339751132E-3</v>
      </c>
      <c r="AR11" s="11">
        <v>3.5000000000000003E-2</v>
      </c>
      <c r="AS11" s="11">
        <v>0</v>
      </c>
      <c r="AT11" s="11">
        <v>0</v>
      </c>
      <c r="AU11" s="11">
        <v>0</v>
      </c>
      <c r="AV11" s="11">
        <v>5.4999999999999997E-3</v>
      </c>
      <c r="AW11" s="11">
        <v>61271.28124618905</v>
      </c>
      <c r="AX11" s="11">
        <v>0</v>
      </c>
      <c r="AY11" s="11">
        <v>0</v>
      </c>
      <c r="AZ11" s="11">
        <v>0</v>
      </c>
      <c r="BA11" s="11">
        <v>2642.6819044927693</v>
      </c>
      <c r="BB11" s="11">
        <v>50187.365907216612</v>
      </c>
      <c r="BC11" s="11">
        <v>0</v>
      </c>
      <c r="BD11" s="11">
        <v>0</v>
      </c>
      <c r="BE11" s="11">
        <v>0</v>
      </c>
      <c r="BF11" s="11">
        <v>7886.5860711340374</v>
      </c>
      <c r="BG11" s="9" t="s">
        <v>15</v>
      </c>
      <c r="BH11" s="9" t="s">
        <v>97</v>
      </c>
      <c r="BI11" s="9" t="s">
        <v>157</v>
      </c>
      <c r="BJ11" s="9" t="s">
        <v>193</v>
      </c>
      <c r="BK11" s="9" t="s">
        <v>211</v>
      </c>
      <c r="BL11" s="29">
        <v>5.3121869328087164E-2</v>
      </c>
      <c r="BM11" s="29">
        <v>0</v>
      </c>
      <c r="BN11" s="29">
        <v>0</v>
      </c>
      <c r="BO11" s="29">
        <v>0</v>
      </c>
      <c r="BP11" s="29">
        <v>1.8429711339751128E-3</v>
      </c>
    </row>
    <row r="12" spans="1:68" x14ac:dyDescent="0.25">
      <c r="A12" s="9" t="s">
        <v>10</v>
      </c>
      <c r="B12" s="9" t="s">
        <v>29</v>
      </c>
      <c r="C12" s="9" t="s">
        <v>1809</v>
      </c>
      <c r="D12" s="9" t="s">
        <v>100</v>
      </c>
      <c r="E12" s="9" t="s">
        <v>83</v>
      </c>
      <c r="F12" s="9" t="s">
        <v>1397</v>
      </c>
      <c r="G12" s="9" t="s">
        <v>283</v>
      </c>
      <c r="H12" s="9" t="s">
        <v>5</v>
      </c>
      <c r="I12" s="10" t="s">
        <v>1783</v>
      </c>
      <c r="J12" s="10" t="s">
        <v>1995</v>
      </c>
      <c r="K12" s="11">
        <v>2027002.6713119433</v>
      </c>
      <c r="L12" s="11">
        <v>2027002.6713119433</v>
      </c>
      <c r="M12" s="11">
        <v>0</v>
      </c>
      <c r="N12" s="11">
        <v>3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3</v>
      </c>
      <c r="W12" s="11">
        <v>43161.938966755341</v>
      </c>
      <c r="X12" s="11">
        <v>0</v>
      </c>
      <c r="Y12" s="11">
        <v>0</v>
      </c>
      <c r="Z12" s="11">
        <v>0</v>
      </c>
      <c r="AA12" s="11">
        <v>11207.999092396831</v>
      </c>
      <c r="AB12" s="11">
        <v>39771.504940847859</v>
      </c>
      <c r="AC12" s="11" t="s">
        <v>15</v>
      </c>
      <c r="AD12" s="11" t="s">
        <v>97</v>
      </c>
      <c r="AE12" s="11" t="s">
        <v>157</v>
      </c>
      <c r="AF12" s="11" t="s">
        <v>193</v>
      </c>
      <c r="AG12" s="11" t="s">
        <v>239</v>
      </c>
      <c r="AH12" s="11" t="s">
        <v>15</v>
      </c>
      <c r="AI12" s="11" t="s">
        <v>97</v>
      </c>
      <c r="AJ12" s="11" t="s">
        <v>157</v>
      </c>
      <c r="AK12" s="11" t="s">
        <v>193</v>
      </c>
      <c r="AL12" s="11" t="s">
        <v>211</v>
      </c>
      <c r="AM12" s="11">
        <v>4.2729774811876564E-2</v>
      </c>
      <c r="AN12" s="11">
        <v>0</v>
      </c>
      <c r="AO12" s="11">
        <v>0</v>
      </c>
      <c r="AP12" s="11">
        <v>0</v>
      </c>
      <c r="AQ12" s="11">
        <v>1.8429711339751132E-3</v>
      </c>
      <c r="AR12" s="11">
        <v>3.5000000000000003E-2</v>
      </c>
      <c r="AS12" s="11">
        <v>0</v>
      </c>
      <c r="AT12" s="11">
        <v>0</v>
      </c>
      <c r="AU12" s="11">
        <v>0</v>
      </c>
      <c r="AV12" s="11">
        <v>5.4999999999999997E-3</v>
      </c>
      <c r="AW12" s="11">
        <v>86613.367688231592</v>
      </c>
      <c r="AX12" s="11">
        <v>0</v>
      </c>
      <c r="AY12" s="11">
        <v>0</v>
      </c>
      <c r="AZ12" s="11">
        <v>0</v>
      </c>
      <c r="BA12" s="11">
        <v>3735.7074117183561</v>
      </c>
      <c r="BB12" s="11">
        <v>70945.09349591803</v>
      </c>
      <c r="BC12" s="11">
        <v>0</v>
      </c>
      <c r="BD12" s="11">
        <v>0</v>
      </c>
      <c r="BE12" s="11">
        <v>0</v>
      </c>
      <c r="BF12" s="11">
        <v>11148.514692215687</v>
      </c>
      <c r="BG12" s="9" t="s">
        <v>15</v>
      </c>
      <c r="BH12" s="9" t="s">
        <v>97</v>
      </c>
      <c r="BI12" s="9" t="s">
        <v>157</v>
      </c>
      <c r="BJ12" s="9" t="s">
        <v>193</v>
      </c>
      <c r="BK12" s="9" t="s">
        <v>211</v>
      </c>
      <c r="BL12" s="29">
        <v>5.3121869328087164E-2</v>
      </c>
      <c r="BM12" s="29">
        <v>0</v>
      </c>
      <c r="BN12" s="29">
        <v>0</v>
      </c>
      <c r="BO12" s="29">
        <v>0</v>
      </c>
      <c r="BP12" s="29">
        <v>1.8429711339751128E-3</v>
      </c>
    </row>
    <row r="13" spans="1:68" x14ac:dyDescent="0.25">
      <c r="A13" s="9" t="s">
        <v>3</v>
      </c>
      <c r="B13" s="9" t="s">
        <v>29</v>
      </c>
      <c r="C13" s="9" t="s">
        <v>1809</v>
      </c>
      <c r="D13" s="9" t="s">
        <v>100</v>
      </c>
      <c r="E13" s="9" t="s">
        <v>116</v>
      </c>
      <c r="F13" s="9" t="s">
        <v>871</v>
      </c>
      <c r="G13" s="9" t="s">
        <v>201</v>
      </c>
      <c r="H13" s="9" t="s">
        <v>5</v>
      </c>
      <c r="I13" s="10" t="s">
        <v>1783</v>
      </c>
      <c r="J13" s="10" t="s">
        <v>1995</v>
      </c>
      <c r="K13" s="11">
        <v>810096.47715332871</v>
      </c>
      <c r="L13" s="11">
        <v>810096.47715332871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7009.7955208221529</v>
      </c>
      <c r="X13" s="11">
        <v>0</v>
      </c>
      <c r="Y13" s="11">
        <v>0</v>
      </c>
      <c r="Z13" s="11">
        <v>0</v>
      </c>
      <c r="AA13" s="11">
        <v>1820.25608014913</v>
      </c>
      <c r="AB13" s="11">
        <v>6459.165734084474</v>
      </c>
      <c r="AC13" s="11" t="s">
        <v>15</v>
      </c>
      <c r="AD13" s="11" t="s">
        <v>97</v>
      </c>
      <c r="AE13" s="11" t="s">
        <v>157</v>
      </c>
      <c r="AF13" s="11" t="s">
        <v>193</v>
      </c>
      <c r="AG13" s="11" t="s">
        <v>239</v>
      </c>
      <c r="AH13" s="11" t="s">
        <v>15</v>
      </c>
      <c r="AI13" s="11" t="s">
        <v>97</v>
      </c>
      <c r="AJ13" s="11" t="s">
        <v>157</v>
      </c>
      <c r="AK13" s="11" t="s">
        <v>193</v>
      </c>
      <c r="AL13" s="11" t="s">
        <v>211</v>
      </c>
      <c r="AM13" s="11">
        <v>2.1364887405938279E-2</v>
      </c>
      <c r="AN13" s="11">
        <v>0</v>
      </c>
      <c r="AO13" s="11">
        <v>0</v>
      </c>
      <c r="AP13" s="11">
        <v>0</v>
      </c>
      <c r="AQ13" s="11">
        <v>1.8429711339751132E-3</v>
      </c>
      <c r="AR13" s="11">
        <v>3.5000000000000003E-2</v>
      </c>
      <c r="AS13" s="11">
        <v>0</v>
      </c>
      <c r="AT13" s="11">
        <v>0</v>
      </c>
      <c r="AU13" s="11">
        <v>0</v>
      </c>
      <c r="AV13" s="11">
        <v>5.4999999999999997E-3</v>
      </c>
      <c r="AW13" s="11">
        <v>17307.620022328119</v>
      </c>
      <c r="AX13" s="11">
        <v>0</v>
      </c>
      <c r="AY13" s="11">
        <v>0</v>
      </c>
      <c r="AZ13" s="11">
        <v>0</v>
      </c>
      <c r="BA13" s="11">
        <v>1492.9844231285147</v>
      </c>
      <c r="BB13" s="11">
        <v>28353.376700366509</v>
      </c>
      <c r="BC13" s="11">
        <v>0</v>
      </c>
      <c r="BD13" s="11">
        <v>0</v>
      </c>
      <c r="BE13" s="11">
        <v>0</v>
      </c>
      <c r="BF13" s="11">
        <v>4455.5306243433079</v>
      </c>
      <c r="BG13" s="9" t="s">
        <v>15</v>
      </c>
      <c r="BH13" s="9" t="s">
        <v>97</v>
      </c>
      <c r="BI13" s="9" t="s">
        <v>157</v>
      </c>
      <c r="BJ13" s="9" t="s">
        <v>193</v>
      </c>
      <c r="BK13" s="9" t="s">
        <v>211</v>
      </c>
      <c r="BL13" s="29">
        <v>5.3121869328087164E-2</v>
      </c>
      <c r="BM13" s="29">
        <v>0</v>
      </c>
      <c r="BN13" s="29">
        <v>0</v>
      </c>
      <c r="BO13" s="29">
        <v>0</v>
      </c>
      <c r="BP13" s="29">
        <v>1.8429711339751128E-3</v>
      </c>
    </row>
    <row r="14" spans="1:68" x14ac:dyDescent="0.25">
      <c r="A14" s="9" t="s">
        <v>3</v>
      </c>
      <c r="B14" s="9" t="s">
        <v>29</v>
      </c>
      <c r="C14" s="9" t="s">
        <v>1809</v>
      </c>
      <c r="D14" s="9" t="s">
        <v>100</v>
      </c>
      <c r="E14" s="9" t="s">
        <v>83</v>
      </c>
      <c r="F14" s="9" t="s">
        <v>1533</v>
      </c>
      <c r="G14" s="9" t="s">
        <v>231</v>
      </c>
      <c r="H14" s="9" t="s">
        <v>5</v>
      </c>
      <c r="I14" s="10" t="s">
        <v>1807</v>
      </c>
      <c r="J14" s="10" t="s">
        <v>1995</v>
      </c>
      <c r="K14" s="11">
        <v>2530534.2285347749</v>
      </c>
      <c r="L14" s="11">
        <v>2530534.2285347749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21896.808591000448</v>
      </c>
      <c r="X14" s="11">
        <v>0</v>
      </c>
      <c r="Y14" s="11">
        <v>0</v>
      </c>
      <c r="Z14" s="11">
        <v>0</v>
      </c>
      <c r="AA14" s="11">
        <v>5686.0145000285975</v>
      </c>
      <c r="AB14" s="11">
        <v>20176.78194986895</v>
      </c>
      <c r="AC14" s="11" t="s">
        <v>15</v>
      </c>
      <c r="AD14" s="11" t="s">
        <v>97</v>
      </c>
      <c r="AE14" s="11" t="s">
        <v>157</v>
      </c>
      <c r="AF14" s="11" t="s">
        <v>193</v>
      </c>
      <c r="AG14" s="11" t="s">
        <v>239</v>
      </c>
      <c r="AH14" s="11" t="s">
        <v>15</v>
      </c>
      <c r="AI14" s="11" t="s">
        <v>97</v>
      </c>
      <c r="AJ14" s="11" t="s">
        <v>157</v>
      </c>
      <c r="AK14" s="11" t="s">
        <v>193</v>
      </c>
      <c r="AL14" s="11" t="s">
        <v>211</v>
      </c>
      <c r="AM14" s="11">
        <v>2.1364887405938279E-2</v>
      </c>
      <c r="AN14" s="11">
        <v>0</v>
      </c>
      <c r="AO14" s="11">
        <v>0</v>
      </c>
      <c r="AP14" s="11">
        <v>0</v>
      </c>
      <c r="AQ14" s="11">
        <v>1.8429711339751132E-3</v>
      </c>
      <c r="AR14" s="11">
        <v>3.5000000000000003E-2</v>
      </c>
      <c r="AS14" s="11">
        <v>0</v>
      </c>
      <c r="AT14" s="11">
        <v>0</v>
      </c>
      <c r="AU14" s="11">
        <v>0</v>
      </c>
      <c r="AV14" s="11">
        <v>5.4999999999999997E-3</v>
      </c>
      <c r="AW14" s="11">
        <v>54064.578869518351</v>
      </c>
      <c r="AX14" s="11">
        <v>0</v>
      </c>
      <c r="AY14" s="11">
        <v>0</v>
      </c>
      <c r="AZ14" s="11">
        <v>0</v>
      </c>
      <c r="BA14" s="11">
        <v>4663.7015367255726</v>
      </c>
      <c r="BB14" s="11">
        <v>88568.697998717122</v>
      </c>
      <c r="BC14" s="11">
        <v>0</v>
      </c>
      <c r="BD14" s="11">
        <v>0</v>
      </c>
      <c r="BE14" s="11">
        <v>0</v>
      </c>
      <c r="BF14" s="11">
        <v>13917.938256941261</v>
      </c>
      <c r="BG14" s="9" t="s">
        <v>15</v>
      </c>
      <c r="BH14" s="9" t="s">
        <v>97</v>
      </c>
      <c r="BI14" s="9" t="s">
        <v>157</v>
      </c>
      <c r="BJ14" s="9" t="s">
        <v>193</v>
      </c>
      <c r="BK14" s="9" t="s">
        <v>211</v>
      </c>
      <c r="BL14" s="29">
        <v>5.3121869328087164E-2</v>
      </c>
      <c r="BM14" s="29">
        <v>0</v>
      </c>
      <c r="BN14" s="29">
        <v>0</v>
      </c>
      <c r="BO14" s="29">
        <v>0</v>
      </c>
      <c r="BP14" s="29">
        <v>1.8429711339751128E-3</v>
      </c>
    </row>
    <row r="15" spans="1:68" x14ac:dyDescent="0.25">
      <c r="A15" s="9" t="s">
        <v>3</v>
      </c>
      <c r="B15" s="9" t="s">
        <v>29</v>
      </c>
      <c r="C15" s="9" t="s">
        <v>1809</v>
      </c>
      <c r="D15" s="9" t="s">
        <v>100</v>
      </c>
      <c r="E15" s="9" t="s">
        <v>116</v>
      </c>
      <c r="F15" s="9" t="s">
        <v>477</v>
      </c>
      <c r="G15" s="9" t="s">
        <v>164</v>
      </c>
      <c r="H15" s="9" t="s">
        <v>5</v>
      </c>
      <c r="I15" s="10" t="s">
        <v>1807</v>
      </c>
      <c r="J15" s="10" t="s">
        <v>1995</v>
      </c>
      <c r="K15" s="11">
        <v>590872.11437497113</v>
      </c>
      <c r="L15" s="11">
        <v>590872.11437497113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5112.8388007302019</v>
      </c>
      <c r="X15" s="11">
        <v>0</v>
      </c>
      <c r="Y15" s="11">
        <v>0</v>
      </c>
      <c r="Z15" s="11">
        <v>0</v>
      </c>
      <c r="AA15" s="11">
        <v>1327.6672459569825</v>
      </c>
      <c r="AB15" s="11">
        <v>4711.2177648372754</v>
      </c>
      <c r="AC15" s="11" t="s">
        <v>15</v>
      </c>
      <c r="AD15" s="11" t="s">
        <v>97</v>
      </c>
      <c r="AE15" s="11" t="s">
        <v>157</v>
      </c>
      <c r="AF15" s="11" t="s">
        <v>193</v>
      </c>
      <c r="AG15" s="11" t="s">
        <v>239</v>
      </c>
      <c r="AH15" s="11" t="s">
        <v>15</v>
      </c>
      <c r="AI15" s="11" t="s">
        <v>97</v>
      </c>
      <c r="AJ15" s="11" t="s">
        <v>157</v>
      </c>
      <c r="AK15" s="11" t="s">
        <v>193</v>
      </c>
      <c r="AL15" s="11" t="s">
        <v>211</v>
      </c>
      <c r="AM15" s="11">
        <v>2.1364887405938279E-2</v>
      </c>
      <c r="AN15" s="11">
        <v>0</v>
      </c>
      <c r="AO15" s="11">
        <v>0</v>
      </c>
      <c r="AP15" s="11">
        <v>0</v>
      </c>
      <c r="AQ15" s="11">
        <v>1.8429711339751132E-3</v>
      </c>
      <c r="AR15" s="11">
        <v>3.5000000000000003E-2</v>
      </c>
      <c r="AS15" s="11">
        <v>0</v>
      </c>
      <c r="AT15" s="11">
        <v>0</v>
      </c>
      <c r="AU15" s="11">
        <v>0</v>
      </c>
      <c r="AV15" s="11">
        <v>5.4999999999999997E-3</v>
      </c>
      <c r="AW15" s="11">
        <v>12623.916194929943</v>
      </c>
      <c r="AX15" s="11">
        <v>0</v>
      </c>
      <c r="AY15" s="11">
        <v>0</v>
      </c>
      <c r="AZ15" s="11">
        <v>0</v>
      </c>
      <c r="BA15" s="11">
        <v>1088.9602506639133</v>
      </c>
      <c r="BB15" s="11">
        <v>20680.524003123992</v>
      </c>
      <c r="BC15" s="11">
        <v>0</v>
      </c>
      <c r="BD15" s="11">
        <v>0</v>
      </c>
      <c r="BE15" s="11">
        <v>0</v>
      </c>
      <c r="BF15" s="11">
        <v>3249.7966290623413</v>
      </c>
      <c r="BG15" s="9" t="s">
        <v>15</v>
      </c>
      <c r="BH15" s="9" t="s">
        <v>97</v>
      </c>
      <c r="BI15" s="9" t="s">
        <v>157</v>
      </c>
      <c r="BJ15" s="9" t="s">
        <v>193</v>
      </c>
      <c r="BK15" s="9" t="s">
        <v>211</v>
      </c>
      <c r="BL15" s="29">
        <v>5.3121869328087164E-2</v>
      </c>
      <c r="BM15" s="29">
        <v>0</v>
      </c>
      <c r="BN15" s="29">
        <v>0</v>
      </c>
      <c r="BO15" s="29">
        <v>0</v>
      </c>
      <c r="BP15" s="29">
        <v>1.8429711339751128E-3</v>
      </c>
    </row>
    <row r="16" spans="1:68" x14ac:dyDescent="0.25">
      <c r="A16" s="9" t="s">
        <v>10</v>
      </c>
      <c r="B16" s="9" t="s">
        <v>51</v>
      </c>
      <c r="C16" s="9" t="s">
        <v>1810</v>
      </c>
      <c r="D16" s="9" t="s">
        <v>100</v>
      </c>
      <c r="E16" s="9" t="s">
        <v>83</v>
      </c>
      <c r="F16" s="9" t="s">
        <v>1363</v>
      </c>
      <c r="G16" s="9" t="s">
        <v>283</v>
      </c>
      <c r="H16" s="9" t="s">
        <v>5</v>
      </c>
      <c r="I16" s="10" t="s">
        <v>1807</v>
      </c>
      <c r="J16" s="10" t="s">
        <v>1995</v>
      </c>
      <c r="K16" s="11">
        <v>802371.26186170208</v>
      </c>
      <c r="L16" s="11">
        <v>802371.26186170208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31570.208427717203</v>
      </c>
      <c r="X16" s="11">
        <v>0</v>
      </c>
      <c r="Y16" s="11">
        <v>0</v>
      </c>
      <c r="Z16" s="11">
        <v>0</v>
      </c>
      <c r="AA16" s="11">
        <v>32586.421071438788</v>
      </c>
      <c r="AB16" s="11">
        <v>6863.454100844021</v>
      </c>
      <c r="AC16" s="11" t="s">
        <v>25</v>
      </c>
      <c r="AD16" s="11" t="s">
        <v>97</v>
      </c>
      <c r="AE16" s="11" t="s">
        <v>157</v>
      </c>
      <c r="AF16" s="11" t="s">
        <v>193</v>
      </c>
      <c r="AG16" s="11" t="s">
        <v>288</v>
      </c>
      <c r="AH16" s="11" t="s">
        <v>30</v>
      </c>
      <c r="AI16" s="11" t="s">
        <v>97</v>
      </c>
      <c r="AJ16" s="11" t="s">
        <v>157</v>
      </c>
      <c r="AK16" s="11" t="s">
        <v>193</v>
      </c>
      <c r="AL16" s="11" t="s">
        <v>216</v>
      </c>
      <c r="AM16" s="11">
        <v>0.12155884213723507</v>
      </c>
      <c r="AN16" s="11">
        <v>0</v>
      </c>
      <c r="AO16" s="11">
        <v>0</v>
      </c>
      <c r="AP16" s="11">
        <v>0</v>
      </c>
      <c r="AQ16" s="11">
        <v>3.4513823054443026E-2</v>
      </c>
      <c r="AR16" s="11">
        <v>7.4999999999999997E-2</v>
      </c>
      <c r="AS16" s="11">
        <v>0</v>
      </c>
      <c r="AT16" s="11">
        <v>0</v>
      </c>
      <c r="AU16" s="11">
        <v>0</v>
      </c>
      <c r="AV16" s="11">
        <v>1.7500000000000002E-2</v>
      </c>
      <c r="AW16" s="11">
        <v>97535.321556100753</v>
      </c>
      <c r="AX16" s="11">
        <v>0</v>
      </c>
      <c r="AY16" s="11">
        <v>0</v>
      </c>
      <c r="AZ16" s="11">
        <v>0</v>
      </c>
      <c r="BA16" s="11">
        <v>27692.899755864953</v>
      </c>
      <c r="BB16" s="11">
        <v>60177.844639627656</v>
      </c>
      <c r="BC16" s="11">
        <v>0</v>
      </c>
      <c r="BD16" s="11">
        <v>0</v>
      </c>
      <c r="BE16" s="11">
        <v>0</v>
      </c>
      <c r="BF16" s="11">
        <v>14041.497082579788</v>
      </c>
      <c r="BG16" s="9" t="s">
        <v>30</v>
      </c>
      <c r="BH16" s="9" t="s">
        <v>97</v>
      </c>
      <c r="BI16" s="9" t="s">
        <v>157</v>
      </c>
      <c r="BJ16" s="9" t="s">
        <v>193</v>
      </c>
      <c r="BK16" s="9" t="s">
        <v>225</v>
      </c>
      <c r="BL16" s="29">
        <v>9.583407798744624E-2</v>
      </c>
      <c r="BM16" s="29">
        <v>0</v>
      </c>
      <c r="BN16" s="29">
        <v>0</v>
      </c>
      <c r="BO16" s="29">
        <v>0</v>
      </c>
      <c r="BP16" s="29">
        <v>3.4513823054443032E-2</v>
      </c>
    </row>
    <row r="17" spans="1:68" x14ac:dyDescent="0.25">
      <c r="A17" s="9" t="s">
        <v>3</v>
      </c>
      <c r="B17" s="9" t="s">
        <v>51</v>
      </c>
      <c r="C17" s="9" t="s">
        <v>1810</v>
      </c>
      <c r="D17" s="9" t="s">
        <v>100</v>
      </c>
      <c r="E17" s="9" t="s">
        <v>83</v>
      </c>
      <c r="F17" s="9" t="s">
        <v>1609</v>
      </c>
      <c r="G17" s="9" t="s">
        <v>256</v>
      </c>
      <c r="H17" s="9" t="s">
        <v>5</v>
      </c>
      <c r="I17" s="10" t="s">
        <v>1783</v>
      </c>
      <c r="J17" s="10" t="s">
        <v>1995</v>
      </c>
      <c r="K17" s="11">
        <v>1648320.9510106381</v>
      </c>
      <c r="L17" s="11">
        <v>1648320.9510106384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65861.818404361664</v>
      </c>
      <c r="X17" s="11">
        <v>0</v>
      </c>
      <c r="Y17" s="11">
        <v>0</v>
      </c>
      <c r="Z17" s="11">
        <v>0</v>
      </c>
      <c r="AA17" s="11">
        <v>67981.842817702141</v>
      </c>
      <c r="AB17" s="11">
        <v>14318.548724549764</v>
      </c>
      <c r="AC17" s="11" t="s">
        <v>25</v>
      </c>
      <c r="AD17" s="11" t="s">
        <v>97</v>
      </c>
      <c r="AE17" s="11" t="s">
        <v>157</v>
      </c>
      <c r="AF17" s="11" t="s">
        <v>193</v>
      </c>
      <c r="AG17" s="11" t="s">
        <v>288</v>
      </c>
      <c r="AH17" s="11" t="s">
        <v>30</v>
      </c>
      <c r="AI17" s="11" t="s">
        <v>97</v>
      </c>
      <c r="AJ17" s="11" t="s">
        <v>157</v>
      </c>
      <c r="AK17" s="11" t="s">
        <v>193</v>
      </c>
      <c r="AL17" s="11" t="s">
        <v>216</v>
      </c>
      <c r="AM17" s="11">
        <v>6.0779421068617542E-2</v>
      </c>
      <c r="AN17" s="11">
        <v>0</v>
      </c>
      <c r="AO17" s="11">
        <v>0</v>
      </c>
      <c r="AP17" s="11">
        <v>0</v>
      </c>
      <c r="AQ17" s="11">
        <v>3.4513823054443026E-2</v>
      </c>
      <c r="AR17" s="11">
        <v>7.4999999999999997E-2</v>
      </c>
      <c r="AS17" s="11">
        <v>0</v>
      </c>
      <c r="AT17" s="11">
        <v>0</v>
      </c>
      <c r="AU17" s="11">
        <v>0</v>
      </c>
      <c r="AV17" s="11">
        <v>1.7500000000000002E-2</v>
      </c>
      <c r="AW17" s="11">
        <v>100183.99313769968</v>
      </c>
      <c r="AX17" s="11">
        <v>0</v>
      </c>
      <c r="AY17" s="11">
        <v>0</v>
      </c>
      <c r="AZ17" s="11">
        <v>0</v>
      </c>
      <c r="BA17" s="11">
        <v>56889.857640112416</v>
      </c>
      <c r="BB17" s="11">
        <v>123624.07132579785</v>
      </c>
      <c r="BC17" s="11">
        <v>0</v>
      </c>
      <c r="BD17" s="11">
        <v>0</v>
      </c>
      <c r="BE17" s="11">
        <v>0</v>
      </c>
      <c r="BF17" s="11">
        <v>28845.616642686171</v>
      </c>
      <c r="BG17" s="9" t="s">
        <v>30</v>
      </c>
      <c r="BH17" s="9" t="s">
        <v>97</v>
      </c>
      <c r="BI17" s="9" t="s">
        <v>157</v>
      </c>
      <c r="BJ17" s="9" t="s">
        <v>193</v>
      </c>
      <c r="BK17" s="9" t="s">
        <v>225</v>
      </c>
      <c r="BL17" s="29">
        <v>9.583407798744624E-2</v>
      </c>
      <c r="BM17" s="29">
        <v>0</v>
      </c>
      <c r="BN17" s="29">
        <v>0</v>
      </c>
      <c r="BO17" s="29">
        <v>0</v>
      </c>
      <c r="BP17" s="29">
        <v>3.4513823054443032E-2</v>
      </c>
    </row>
    <row r="18" spans="1:68" x14ac:dyDescent="0.25">
      <c r="A18" s="9" t="s">
        <v>3</v>
      </c>
      <c r="B18" s="9" t="s">
        <v>34</v>
      </c>
      <c r="C18" s="9" t="s">
        <v>1811</v>
      </c>
      <c r="D18" s="9" t="s">
        <v>100</v>
      </c>
      <c r="E18" s="9" t="s">
        <v>116</v>
      </c>
      <c r="F18" s="9" t="s">
        <v>461</v>
      </c>
      <c r="G18" s="9" t="s">
        <v>164</v>
      </c>
      <c r="H18" s="9" t="s">
        <v>5</v>
      </c>
      <c r="I18" s="10" t="s">
        <v>1783</v>
      </c>
      <c r="J18" s="10" t="s">
        <v>1995</v>
      </c>
      <c r="K18" s="11">
        <v>268034.41031000001</v>
      </c>
      <c r="L18" s="11">
        <v>223082.62031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1717.4091480995498</v>
      </c>
      <c r="X18" s="11">
        <v>10906.66329117766</v>
      </c>
      <c r="Y18" s="11">
        <v>38139.865496756247</v>
      </c>
      <c r="Z18" s="11">
        <v>0</v>
      </c>
      <c r="AA18" s="11">
        <v>5006.7171414665399</v>
      </c>
      <c r="AB18" s="11">
        <v>2483.5404417005411</v>
      </c>
      <c r="AC18" s="11" t="s">
        <v>21</v>
      </c>
      <c r="AD18" s="11" t="s">
        <v>103</v>
      </c>
      <c r="AE18" s="11" t="s">
        <v>199</v>
      </c>
      <c r="AF18" s="11" t="s">
        <v>193</v>
      </c>
      <c r="AG18" s="11" t="s">
        <v>268</v>
      </c>
      <c r="AH18" s="11" t="s">
        <v>21</v>
      </c>
      <c r="AI18" s="11" t="s">
        <v>97</v>
      </c>
      <c r="AJ18" s="11" t="s">
        <v>102</v>
      </c>
      <c r="AK18" s="11" t="s">
        <v>193</v>
      </c>
      <c r="AL18" s="11" t="s">
        <v>142</v>
      </c>
      <c r="AM18" s="11">
        <v>2.1610460824397347E-2</v>
      </c>
      <c r="AN18" s="11">
        <v>4.8899999999999999E-2</v>
      </c>
      <c r="AO18" s="11">
        <v>0.17100000000000004</v>
      </c>
      <c r="AP18" s="11">
        <v>0</v>
      </c>
      <c r="AQ18" s="11">
        <v>1.8764797000473881E-2</v>
      </c>
      <c r="AR18" s="11">
        <v>7.4999999999999997E-2</v>
      </c>
      <c r="AS18" s="11">
        <v>0</v>
      </c>
      <c r="AT18" s="11">
        <v>0.3</v>
      </c>
      <c r="AU18" s="11">
        <v>0</v>
      </c>
      <c r="AV18" s="11">
        <v>7.4999999999999997E-3</v>
      </c>
      <c r="AW18" s="11">
        <v>5792.3471235947</v>
      </c>
      <c r="AX18" s="11">
        <v>13106.882664159</v>
      </c>
      <c r="AY18" s="11">
        <v>45833.884163010014</v>
      </c>
      <c r="AZ18" s="11">
        <v>0</v>
      </c>
      <c r="BA18" s="11">
        <v>5029.6112986088738</v>
      </c>
      <c r="BB18" s="11">
        <v>20102.58077325</v>
      </c>
      <c r="BC18" s="11">
        <v>0</v>
      </c>
      <c r="BD18" s="11">
        <v>80410.323092999999</v>
      </c>
      <c r="BE18" s="11">
        <v>0</v>
      </c>
      <c r="BF18" s="11">
        <v>2010.2580773249999</v>
      </c>
      <c r="BG18" s="9" t="s">
        <v>21</v>
      </c>
      <c r="BH18" s="9" t="s">
        <v>103</v>
      </c>
      <c r="BI18" s="9" t="s">
        <v>102</v>
      </c>
      <c r="BJ18" s="9" t="s">
        <v>193</v>
      </c>
      <c r="BK18" s="9" t="s">
        <v>268</v>
      </c>
      <c r="BL18" s="29">
        <v>2.8908827771726594E-2</v>
      </c>
      <c r="BM18" s="29">
        <v>4.8899999999999999E-2</v>
      </c>
      <c r="BN18" s="29">
        <v>0.90320000000000011</v>
      </c>
      <c r="BO18" s="29">
        <v>0</v>
      </c>
      <c r="BP18" s="29">
        <v>1.8764797000473885E-2</v>
      </c>
    </row>
    <row r="19" spans="1:68" x14ac:dyDescent="0.25">
      <c r="A19" s="9" t="s">
        <v>3</v>
      </c>
      <c r="B19" s="9" t="s">
        <v>46</v>
      </c>
      <c r="C19" s="9" t="s">
        <v>1812</v>
      </c>
      <c r="D19" s="9" t="s">
        <v>100</v>
      </c>
      <c r="E19" s="9" t="s">
        <v>116</v>
      </c>
      <c r="F19" s="9" t="s">
        <v>463</v>
      </c>
      <c r="G19" s="9" t="s">
        <v>164</v>
      </c>
      <c r="H19" s="9" t="s">
        <v>5</v>
      </c>
      <c r="I19" s="10" t="s">
        <v>1807</v>
      </c>
      <c r="J19" s="10" t="s">
        <v>1995</v>
      </c>
      <c r="K19" s="11">
        <v>508686.58216853038</v>
      </c>
      <c r="L19" s="11">
        <v>508686.58216853038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4823.1527249850451</v>
      </c>
      <c r="X19" s="11">
        <v>0</v>
      </c>
      <c r="Y19" s="11">
        <v>0</v>
      </c>
      <c r="Z19" s="11">
        <v>0</v>
      </c>
      <c r="AA19" s="11">
        <v>51437.583262854416</v>
      </c>
      <c r="AB19" s="11">
        <v>4514.0765911782146</v>
      </c>
      <c r="AC19" s="11" t="s">
        <v>25</v>
      </c>
      <c r="AD19" s="11" t="s">
        <v>97</v>
      </c>
      <c r="AE19" s="11" t="s">
        <v>157</v>
      </c>
      <c r="AF19" s="11" t="s">
        <v>193</v>
      </c>
      <c r="AG19" s="11" t="s">
        <v>248</v>
      </c>
      <c r="AH19" s="11" t="s">
        <v>25</v>
      </c>
      <c r="AI19" s="11" t="s">
        <v>97</v>
      </c>
      <c r="AJ19" s="11" t="s">
        <v>157</v>
      </c>
      <c r="AK19" s="11" t="s">
        <v>193</v>
      </c>
      <c r="AL19" s="11" t="s">
        <v>142</v>
      </c>
      <c r="AM19" s="11">
        <v>6.0779421068617542E-2</v>
      </c>
      <c r="AN19" s="11">
        <v>0</v>
      </c>
      <c r="AO19" s="11">
        <v>0</v>
      </c>
      <c r="AP19" s="11">
        <v>0</v>
      </c>
      <c r="AQ19" s="11">
        <v>8.4692900747674507E-2</v>
      </c>
      <c r="AR19" s="11">
        <v>3.5000000000000003E-2</v>
      </c>
      <c r="AS19" s="11">
        <v>0</v>
      </c>
      <c r="AT19" s="11">
        <v>0</v>
      </c>
      <c r="AU19" s="11">
        <v>0</v>
      </c>
      <c r="AV19" s="11">
        <v>7.4999999999999997E-3</v>
      </c>
      <c r="AW19" s="11">
        <v>30917.675969577023</v>
      </c>
      <c r="AX19" s="11">
        <v>0</v>
      </c>
      <c r="AY19" s="11">
        <v>0</v>
      </c>
      <c r="AZ19" s="11">
        <v>0</v>
      </c>
      <c r="BA19" s="11">
        <v>43082.142215273117</v>
      </c>
      <c r="BB19" s="11">
        <v>17804.030375898565</v>
      </c>
      <c r="BC19" s="11">
        <v>0</v>
      </c>
      <c r="BD19" s="11">
        <v>0</v>
      </c>
      <c r="BE19" s="11">
        <v>0</v>
      </c>
      <c r="BF19" s="11">
        <v>3815.1493662639778</v>
      </c>
      <c r="BG19" s="9" t="s">
        <v>25</v>
      </c>
      <c r="BH19" s="9" t="s">
        <v>97</v>
      </c>
      <c r="BI19" s="9" t="s">
        <v>157</v>
      </c>
      <c r="BJ19" s="9" t="s">
        <v>193</v>
      </c>
      <c r="BK19" s="9" t="s">
        <v>25</v>
      </c>
      <c r="BL19" s="29">
        <v>8.8465492898105277E-2</v>
      </c>
      <c r="BM19" s="29">
        <v>0</v>
      </c>
      <c r="BN19" s="29">
        <v>0</v>
      </c>
      <c r="BO19" s="29">
        <v>0</v>
      </c>
      <c r="BP19" s="29">
        <v>8.8465492898105277E-2</v>
      </c>
    </row>
    <row r="20" spans="1:68" x14ac:dyDescent="0.25">
      <c r="A20" s="9" t="s">
        <v>3</v>
      </c>
      <c r="B20" s="9" t="s">
        <v>34</v>
      </c>
      <c r="C20" s="9" t="s">
        <v>1813</v>
      </c>
      <c r="D20" s="9" t="s">
        <v>100</v>
      </c>
      <c r="E20" s="9" t="s">
        <v>116</v>
      </c>
      <c r="F20" s="9" t="s">
        <v>469</v>
      </c>
      <c r="G20" s="9" t="s">
        <v>164</v>
      </c>
      <c r="H20" s="9" t="s">
        <v>5</v>
      </c>
      <c r="I20" s="10" t="s">
        <v>1783</v>
      </c>
      <c r="J20" s="10" t="s">
        <v>1995</v>
      </c>
      <c r="K20" s="11">
        <v>765741.80577954662</v>
      </c>
      <c r="L20" s="11">
        <v>765741.80577954662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6717.5214561892799</v>
      </c>
      <c r="X20" s="11">
        <v>0</v>
      </c>
      <c r="Y20" s="11">
        <v>0</v>
      </c>
      <c r="Z20" s="11">
        <v>0</v>
      </c>
      <c r="AA20" s="11">
        <v>24065.299136148486</v>
      </c>
      <c r="AB20" s="11">
        <v>6159.4295243047854</v>
      </c>
      <c r="AC20" s="11" t="s">
        <v>21</v>
      </c>
      <c r="AD20" s="11" t="s">
        <v>97</v>
      </c>
      <c r="AE20" s="11" t="s">
        <v>157</v>
      </c>
      <c r="AF20" s="11" t="s">
        <v>193</v>
      </c>
      <c r="AG20" s="11" t="s">
        <v>257</v>
      </c>
      <c r="AH20" s="11" t="s">
        <v>21</v>
      </c>
      <c r="AI20" s="11" t="s">
        <v>97</v>
      </c>
      <c r="AJ20" s="11" t="s">
        <v>157</v>
      </c>
      <c r="AK20" s="11" t="s">
        <v>193</v>
      </c>
      <c r="AL20" s="11" t="s">
        <v>142</v>
      </c>
      <c r="AM20" s="11">
        <v>2.1610460824397347E-2</v>
      </c>
      <c r="AN20" s="11">
        <v>0</v>
      </c>
      <c r="AO20" s="11">
        <v>0</v>
      </c>
      <c r="AP20" s="11">
        <v>0</v>
      </c>
      <c r="AQ20" s="11">
        <v>2.6304224366735698E-2</v>
      </c>
      <c r="AR20" s="11">
        <v>7.4999999999999997E-2</v>
      </c>
      <c r="AS20" s="11">
        <v>0</v>
      </c>
      <c r="AT20" s="11">
        <v>0</v>
      </c>
      <c r="AU20" s="11">
        <v>0</v>
      </c>
      <c r="AV20" s="11">
        <v>7.4999999999999997E-3</v>
      </c>
      <c r="AW20" s="11">
        <v>16548.033295402172</v>
      </c>
      <c r="AX20" s="11">
        <v>0</v>
      </c>
      <c r="AY20" s="11">
        <v>0</v>
      </c>
      <c r="AZ20" s="11">
        <v>0</v>
      </c>
      <c r="BA20" s="11">
        <v>20142.244266214544</v>
      </c>
      <c r="BB20" s="11">
        <v>57430.635433465992</v>
      </c>
      <c r="BC20" s="11">
        <v>0</v>
      </c>
      <c r="BD20" s="11">
        <v>0</v>
      </c>
      <c r="BE20" s="11">
        <v>0</v>
      </c>
      <c r="BF20" s="11">
        <v>5743.0635433465995</v>
      </c>
      <c r="BG20" s="9" t="s">
        <v>21</v>
      </c>
      <c r="BH20" s="9" t="s">
        <v>97</v>
      </c>
      <c r="BI20" s="9" t="s">
        <v>157</v>
      </c>
      <c r="BJ20" s="9" t="s">
        <v>193</v>
      </c>
      <c r="BK20" s="9" t="s">
        <v>257</v>
      </c>
      <c r="BL20" s="29">
        <v>2.8908827771726594E-2</v>
      </c>
      <c r="BM20" s="29">
        <v>0</v>
      </c>
      <c r="BN20" s="29">
        <v>0</v>
      </c>
      <c r="BO20" s="29">
        <v>0</v>
      </c>
      <c r="BP20" s="29">
        <v>2.6304224366735695E-2</v>
      </c>
    </row>
    <row r="21" spans="1:68" x14ac:dyDescent="0.25">
      <c r="A21" s="9" t="s">
        <v>3</v>
      </c>
      <c r="B21" s="9" t="s">
        <v>34</v>
      </c>
      <c r="C21" s="9" t="s">
        <v>1813</v>
      </c>
      <c r="D21" s="9" t="s">
        <v>100</v>
      </c>
      <c r="E21" s="9" t="s">
        <v>116</v>
      </c>
      <c r="F21" s="9" t="s">
        <v>1235</v>
      </c>
      <c r="G21" s="9" t="s">
        <v>274</v>
      </c>
      <c r="H21" s="9" t="s">
        <v>5</v>
      </c>
      <c r="I21" s="10" t="s">
        <v>1783</v>
      </c>
      <c r="J21" s="10" t="s">
        <v>1995</v>
      </c>
      <c r="K21" s="11">
        <v>405933.03086552589</v>
      </c>
      <c r="L21" s="11">
        <v>405933.03086552589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3561.0747957519334</v>
      </c>
      <c r="X21" s="11">
        <v>0</v>
      </c>
      <c r="Y21" s="11">
        <v>0</v>
      </c>
      <c r="Z21" s="11">
        <v>0</v>
      </c>
      <c r="AA21" s="11">
        <v>12757.433045042206</v>
      </c>
      <c r="AB21" s="11">
        <v>3265.2205695603261</v>
      </c>
      <c r="AC21" s="11" t="s">
        <v>21</v>
      </c>
      <c r="AD21" s="11" t="s">
        <v>97</v>
      </c>
      <c r="AE21" s="11" t="s">
        <v>157</v>
      </c>
      <c r="AF21" s="11" t="s">
        <v>193</v>
      </c>
      <c r="AG21" s="11" t="s">
        <v>257</v>
      </c>
      <c r="AH21" s="11" t="s">
        <v>21</v>
      </c>
      <c r="AI21" s="11" t="s">
        <v>97</v>
      </c>
      <c r="AJ21" s="11" t="s">
        <v>157</v>
      </c>
      <c r="AK21" s="11" t="s">
        <v>193</v>
      </c>
      <c r="AL21" s="11" t="s">
        <v>142</v>
      </c>
      <c r="AM21" s="11">
        <v>2.1610460824397347E-2</v>
      </c>
      <c r="AN21" s="11">
        <v>0</v>
      </c>
      <c r="AO21" s="11">
        <v>0</v>
      </c>
      <c r="AP21" s="11">
        <v>0</v>
      </c>
      <c r="AQ21" s="11">
        <v>2.6304224366735698E-2</v>
      </c>
      <c r="AR21" s="11">
        <v>7.4999999999999997E-2</v>
      </c>
      <c r="AS21" s="11">
        <v>0</v>
      </c>
      <c r="AT21" s="11">
        <v>0</v>
      </c>
      <c r="AU21" s="11">
        <v>0</v>
      </c>
      <c r="AV21" s="11">
        <v>7.4999999999999997E-3</v>
      </c>
      <c r="AW21" s="11">
        <v>8772.3998608483271</v>
      </c>
      <c r="AX21" s="11">
        <v>0</v>
      </c>
      <c r="AY21" s="11">
        <v>0</v>
      </c>
      <c r="AZ21" s="11">
        <v>0</v>
      </c>
      <c r="BA21" s="11">
        <v>10677.75352175584</v>
      </c>
      <c r="BB21" s="11">
        <v>30444.977314914438</v>
      </c>
      <c r="BC21" s="11">
        <v>0</v>
      </c>
      <c r="BD21" s="11">
        <v>0</v>
      </c>
      <c r="BE21" s="11">
        <v>0</v>
      </c>
      <c r="BF21" s="11">
        <v>3044.497731491444</v>
      </c>
      <c r="BG21" s="9" t="s">
        <v>21</v>
      </c>
      <c r="BH21" s="9" t="s">
        <v>97</v>
      </c>
      <c r="BI21" s="9" t="s">
        <v>157</v>
      </c>
      <c r="BJ21" s="9" t="s">
        <v>193</v>
      </c>
      <c r="BK21" s="9" t="s">
        <v>257</v>
      </c>
      <c r="BL21" s="29">
        <v>2.8908827771726594E-2</v>
      </c>
      <c r="BM21" s="29">
        <v>0</v>
      </c>
      <c r="BN21" s="29">
        <v>0</v>
      </c>
      <c r="BO21" s="29">
        <v>0</v>
      </c>
      <c r="BP21" s="29">
        <v>2.6304224366735695E-2</v>
      </c>
    </row>
    <row r="22" spans="1:68" x14ac:dyDescent="0.25">
      <c r="A22" s="9" t="s">
        <v>10</v>
      </c>
      <c r="B22" s="9" t="s">
        <v>34</v>
      </c>
      <c r="C22" s="9" t="s">
        <v>1813</v>
      </c>
      <c r="D22" s="9" t="s">
        <v>100</v>
      </c>
      <c r="E22" s="9" t="s">
        <v>83</v>
      </c>
      <c r="F22" s="9" t="s">
        <v>1401</v>
      </c>
      <c r="G22" s="9" t="s">
        <v>283</v>
      </c>
      <c r="H22" s="9" t="s">
        <v>5</v>
      </c>
      <c r="I22" s="10" t="s">
        <v>1783</v>
      </c>
      <c r="J22" s="10" t="s">
        <v>1995</v>
      </c>
      <c r="K22" s="11">
        <v>671053.63905687351</v>
      </c>
      <c r="L22" s="11">
        <v>671053.63905687351</v>
      </c>
      <c r="M22" s="11">
        <v>0</v>
      </c>
      <c r="N22" s="11">
        <v>2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1</v>
      </c>
      <c r="V22" s="11">
        <v>3</v>
      </c>
      <c r="W22" s="11">
        <v>173325.07513311741</v>
      </c>
      <c r="X22" s="11">
        <v>0</v>
      </c>
      <c r="Y22" s="11">
        <v>0</v>
      </c>
      <c r="Z22" s="11">
        <v>0</v>
      </c>
      <c r="AA22" s="11">
        <v>21146.26946556455</v>
      </c>
      <c r="AB22" s="11">
        <v>5790.5580883182411</v>
      </c>
      <c r="AC22" s="11" t="s">
        <v>21</v>
      </c>
      <c r="AD22" s="11" t="s">
        <v>97</v>
      </c>
      <c r="AE22" s="11" t="s">
        <v>157</v>
      </c>
      <c r="AF22" s="11" t="s">
        <v>193</v>
      </c>
      <c r="AG22" s="11" t="s">
        <v>257</v>
      </c>
      <c r="AH22" s="11" t="s">
        <v>21</v>
      </c>
      <c r="AI22" s="11" t="s">
        <v>97</v>
      </c>
      <c r="AJ22" s="11" t="s">
        <v>157</v>
      </c>
      <c r="AK22" s="11" t="s">
        <v>193</v>
      </c>
      <c r="AL22" s="11" t="s">
        <v>142</v>
      </c>
      <c r="AM22" s="11">
        <v>4.3220921648794687E-2</v>
      </c>
      <c r="AN22" s="11">
        <v>0</v>
      </c>
      <c r="AO22" s="11">
        <v>0</v>
      </c>
      <c r="AP22" s="11">
        <v>0</v>
      </c>
      <c r="AQ22" s="11">
        <v>2.6304224366735698E-2</v>
      </c>
      <c r="AR22" s="11">
        <v>7.4999999999999997E-2</v>
      </c>
      <c r="AS22" s="11">
        <v>0</v>
      </c>
      <c r="AT22" s="11">
        <v>0</v>
      </c>
      <c r="AU22" s="11">
        <v>0</v>
      </c>
      <c r="AV22" s="11">
        <v>7.4999999999999997E-3</v>
      </c>
      <c r="AW22" s="11">
        <v>29003.55675581568</v>
      </c>
      <c r="AX22" s="11">
        <v>0</v>
      </c>
      <c r="AY22" s="11">
        <v>0</v>
      </c>
      <c r="AZ22" s="11">
        <v>0</v>
      </c>
      <c r="BA22" s="11">
        <v>17651.545483866474</v>
      </c>
      <c r="BB22" s="11">
        <v>50329.022929265513</v>
      </c>
      <c r="BC22" s="11">
        <v>0</v>
      </c>
      <c r="BD22" s="11">
        <v>0</v>
      </c>
      <c r="BE22" s="11">
        <v>0</v>
      </c>
      <c r="BF22" s="11">
        <v>5032.9022929265511</v>
      </c>
      <c r="BG22" s="9" t="s">
        <v>21</v>
      </c>
      <c r="BH22" s="9" t="s">
        <v>97</v>
      </c>
      <c r="BI22" s="9" t="s">
        <v>157</v>
      </c>
      <c r="BJ22" s="9" t="s">
        <v>193</v>
      </c>
      <c r="BK22" s="9" t="s">
        <v>257</v>
      </c>
      <c r="BL22" s="29">
        <v>2.8908827771726594E-2</v>
      </c>
      <c r="BM22" s="29">
        <v>0</v>
      </c>
      <c r="BN22" s="29">
        <v>0</v>
      </c>
      <c r="BO22" s="29">
        <v>0</v>
      </c>
      <c r="BP22" s="29">
        <v>2.6304224366735695E-2</v>
      </c>
    </row>
    <row r="23" spans="1:68" x14ac:dyDescent="0.25">
      <c r="A23" s="9" t="s">
        <v>3</v>
      </c>
      <c r="B23" s="9" t="s">
        <v>29</v>
      </c>
      <c r="C23" s="9" t="s">
        <v>1814</v>
      </c>
      <c r="D23" s="9" t="s">
        <v>100</v>
      </c>
      <c r="E23" s="9" t="s">
        <v>116</v>
      </c>
      <c r="F23" s="9" t="s">
        <v>465</v>
      </c>
      <c r="G23" s="9" t="s">
        <v>164</v>
      </c>
      <c r="H23" s="9" t="s">
        <v>5</v>
      </c>
      <c r="I23" s="10" t="s">
        <v>1807</v>
      </c>
      <c r="J23" s="10" t="s">
        <v>1995</v>
      </c>
      <c r="K23" s="11">
        <v>294728.00695682003</v>
      </c>
      <c r="L23" s="11">
        <v>294728.00695682003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2560.2147300407614</v>
      </c>
      <c r="X23" s="11">
        <v>0</v>
      </c>
      <c r="Y23" s="11">
        <v>0</v>
      </c>
      <c r="Z23" s="11">
        <v>0</v>
      </c>
      <c r="AA23" s="11">
        <v>6605.8262863163418</v>
      </c>
      <c r="AB23" s="11">
        <v>2373.4166408626097</v>
      </c>
      <c r="AC23" s="11" t="s">
        <v>15</v>
      </c>
      <c r="AD23" s="11" t="s">
        <v>97</v>
      </c>
      <c r="AE23" s="11" t="s">
        <v>157</v>
      </c>
      <c r="AF23" s="11" t="s">
        <v>193</v>
      </c>
      <c r="AG23" s="11" t="s">
        <v>15</v>
      </c>
      <c r="AH23" s="11" t="s">
        <v>15</v>
      </c>
      <c r="AI23" s="11" t="s">
        <v>97</v>
      </c>
      <c r="AJ23" s="11" t="s">
        <v>157</v>
      </c>
      <c r="AK23" s="11" t="s">
        <v>193</v>
      </c>
      <c r="AL23" s="11" t="s">
        <v>142</v>
      </c>
      <c r="AM23" s="11">
        <v>2.1364887405938279E-2</v>
      </c>
      <c r="AN23" s="11">
        <v>0</v>
      </c>
      <c r="AO23" s="11">
        <v>0</v>
      </c>
      <c r="AP23" s="11">
        <v>0</v>
      </c>
      <c r="AQ23" s="11">
        <v>1.8764797000473881E-2</v>
      </c>
      <c r="AR23" s="11">
        <v>3.5000000000000003E-2</v>
      </c>
      <c r="AS23" s="11">
        <v>0</v>
      </c>
      <c r="AT23" s="11">
        <v>0</v>
      </c>
      <c r="AU23" s="11">
        <v>0</v>
      </c>
      <c r="AV23" s="11">
        <v>7.4999999999999997E-3</v>
      </c>
      <c r="AW23" s="11">
        <v>6296.8306840090536</v>
      </c>
      <c r="AX23" s="11">
        <v>0</v>
      </c>
      <c r="AY23" s="11">
        <v>0</v>
      </c>
      <c r="AZ23" s="11">
        <v>0</v>
      </c>
      <c r="BA23" s="11">
        <v>5530.5112208989813</v>
      </c>
      <c r="BB23" s="11">
        <v>10315.480243488702</v>
      </c>
      <c r="BC23" s="11">
        <v>0</v>
      </c>
      <c r="BD23" s="11">
        <v>0</v>
      </c>
      <c r="BE23" s="11">
        <v>0</v>
      </c>
      <c r="BF23" s="11">
        <v>2210.4600521761499</v>
      </c>
      <c r="BG23" s="9" t="s">
        <v>15</v>
      </c>
      <c r="BH23" s="9" t="s">
        <v>97</v>
      </c>
      <c r="BI23" s="9" t="s">
        <v>157</v>
      </c>
      <c r="BJ23" s="9" t="s">
        <v>193</v>
      </c>
      <c r="BK23" s="9" t="s">
        <v>15</v>
      </c>
      <c r="BL23" s="29">
        <v>5.3121869328087164E-2</v>
      </c>
      <c r="BM23" s="29">
        <v>0</v>
      </c>
      <c r="BN23" s="29">
        <v>0</v>
      </c>
      <c r="BO23" s="29">
        <v>0</v>
      </c>
      <c r="BP23" s="29">
        <v>5.3121869328087164E-2</v>
      </c>
    </row>
    <row r="24" spans="1:68" x14ac:dyDescent="0.25">
      <c r="A24" s="9" t="s">
        <v>3</v>
      </c>
      <c r="B24" s="9" t="s">
        <v>41</v>
      </c>
      <c r="C24" s="9" t="s">
        <v>40</v>
      </c>
      <c r="D24" s="9" t="s">
        <v>100</v>
      </c>
      <c r="E24" s="9" t="s">
        <v>83</v>
      </c>
      <c r="F24" s="9" t="s">
        <v>789</v>
      </c>
      <c r="G24" s="9" t="s">
        <v>170</v>
      </c>
      <c r="H24" s="9" t="s">
        <v>5</v>
      </c>
      <c r="I24" s="10" t="s">
        <v>1783</v>
      </c>
      <c r="J24" s="10" t="s">
        <v>1995</v>
      </c>
      <c r="K24" s="11">
        <v>1009883.3996023946</v>
      </c>
      <c r="L24" s="11">
        <v>1009883.3996023946</v>
      </c>
      <c r="M24" s="11">
        <v>0</v>
      </c>
      <c r="N24" s="11">
        <v>1</v>
      </c>
      <c r="O24" s="11">
        <v>1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2</v>
      </c>
      <c r="W24" s="11">
        <v>9680.4794440143396</v>
      </c>
      <c r="X24" s="11">
        <v>0</v>
      </c>
      <c r="Y24" s="11">
        <v>0</v>
      </c>
      <c r="Z24" s="11">
        <v>0</v>
      </c>
      <c r="AA24" s="11">
        <v>22635.789343262277</v>
      </c>
      <c r="AB24" s="11">
        <v>8145.2832315642881</v>
      </c>
      <c r="AC24" s="11" t="s">
        <v>7</v>
      </c>
      <c r="AD24" s="11" t="s">
        <v>97</v>
      </c>
      <c r="AE24" s="11" t="s">
        <v>157</v>
      </c>
      <c r="AF24" s="11" t="s">
        <v>193</v>
      </c>
      <c r="AG24" s="11" t="s">
        <v>264</v>
      </c>
      <c r="AH24" s="11" t="s">
        <v>7</v>
      </c>
      <c r="AI24" s="11" t="s">
        <v>97</v>
      </c>
      <c r="AJ24" s="11" t="s">
        <v>157</v>
      </c>
      <c r="AK24" s="11" t="s">
        <v>193</v>
      </c>
      <c r="AL24" s="11" t="s">
        <v>142</v>
      </c>
      <c r="AM24" s="11">
        <v>2.3575048172069828E-2</v>
      </c>
      <c r="AN24" s="11">
        <v>0</v>
      </c>
      <c r="AO24" s="11">
        <v>0</v>
      </c>
      <c r="AP24" s="11">
        <v>0</v>
      </c>
      <c r="AQ24" s="11">
        <v>1.8764797000473881E-2</v>
      </c>
      <c r="AR24" s="11">
        <v>0.125</v>
      </c>
      <c r="AS24" s="11">
        <v>0</v>
      </c>
      <c r="AT24" s="11">
        <v>0</v>
      </c>
      <c r="AU24" s="11">
        <v>0</v>
      </c>
      <c r="AV24" s="11">
        <v>7.4999999999999997E-3</v>
      </c>
      <c r="AW24" s="11">
        <v>23808.049793800095</v>
      </c>
      <c r="AX24" s="11">
        <v>0</v>
      </c>
      <c r="AY24" s="11">
        <v>0</v>
      </c>
      <c r="AZ24" s="11">
        <v>0</v>
      </c>
      <c r="BA24" s="11">
        <v>18950.256987687379</v>
      </c>
      <c r="BB24" s="11">
        <v>126235.42495029932</v>
      </c>
      <c r="BC24" s="11">
        <v>0</v>
      </c>
      <c r="BD24" s="11">
        <v>0</v>
      </c>
      <c r="BE24" s="11">
        <v>0</v>
      </c>
      <c r="BF24" s="11">
        <v>7574.1254970179589</v>
      </c>
      <c r="BG24" s="9" t="s">
        <v>7</v>
      </c>
      <c r="BH24" s="9" t="s">
        <v>97</v>
      </c>
      <c r="BI24" s="9" t="s">
        <v>157</v>
      </c>
      <c r="BJ24" s="9" t="s">
        <v>193</v>
      </c>
      <c r="BK24" s="9" t="s">
        <v>40</v>
      </c>
      <c r="BL24" s="29">
        <v>7.5000116092096239E-2</v>
      </c>
      <c r="BM24" s="29">
        <v>0</v>
      </c>
      <c r="BN24" s="29">
        <v>0</v>
      </c>
      <c r="BO24" s="29">
        <v>0</v>
      </c>
      <c r="BP24" s="29">
        <v>1.8764797000473878E-2</v>
      </c>
    </row>
    <row r="25" spans="1:68" x14ac:dyDescent="0.25">
      <c r="A25" s="9" t="s">
        <v>3</v>
      </c>
      <c r="B25" s="9" t="s">
        <v>41</v>
      </c>
      <c r="C25" s="9" t="s">
        <v>40</v>
      </c>
      <c r="D25" s="9" t="s">
        <v>100</v>
      </c>
      <c r="E25" s="9" t="s">
        <v>83</v>
      </c>
      <c r="F25" s="9" t="s">
        <v>787</v>
      </c>
      <c r="G25" s="9" t="s">
        <v>170</v>
      </c>
      <c r="H25" s="9" t="s">
        <v>5</v>
      </c>
      <c r="I25" s="10" t="s">
        <v>1783</v>
      </c>
      <c r="J25" s="10" t="s">
        <v>1995</v>
      </c>
      <c r="K25" s="11">
        <v>531718.25477853557</v>
      </c>
      <c r="L25" s="11">
        <v>531718.25477853557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5096.9128093573518</v>
      </c>
      <c r="X25" s="11">
        <v>0</v>
      </c>
      <c r="Y25" s="11">
        <v>0</v>
      </c>
      <c r="Z25" s="11">
        <v>0</v>
      </c>
      <c r="AA25" s="11">
        <v>11918.071343555786</v>
      </c>
      <c r="AB25" s="11">
        <v>4288.6097407576053</v>
      </c>
      <c r="AC25" s="11" t="s">
        <v>7</v>
      </c>
      <c r="AD25" s="11" t="s">
        <v>97</v>
      </c>
      <c r="AE25" s="11" t="s">
        <v>157</v>
      </c>
      <c r="AF25" s="11" t="s">
        <v>193</v>
      </c>
      <c r="AG25" s="11" t="s">
        <v>264</v>
      </c>
      <c r="AH25" s="11" t="s">
        <v>7</v>
      </c>
      <c r="AI25" s="11" t="s">
        <v>97</v>
      </c>
      <c r="AJ25" s="11" t="s">
        <v>157</v>
      </c>
      <c r="AK25" s="11" t="s">
        <v>193</v>
      </c>
      <c r="AL25" s="11" t="s">
        <v>142</v>
      </c>
      <c r="AM25" s="11">
        <v>2.3575048172069828E-2</v>
      </c>
      <c r="AN25" s="11">
        <v>0</v>
      </c>
      <c r="AO25" s="11">
        <v>0</v>
      </c>
      <c r="AP25" s="11">
        <v>0</v>
      </c>
      <c r="AQ25" s="11">
        <v>1.8764797000473881E-2</v>
      </c>
      <c r="AR25" s="11">
        <v>0.125</v>
      </c>
      <c r="AS25" s="11">
        <v>0</v>
      </c>
      <c r="AT25" s="11">
        <v>0</v>
      </c>
      <c r="AU25" s="11">
        <v>0</v>
      </c>
      <c r="AV25" s="11">
        <v>7.4999999999999997E-3</v>
      </c>
      <c r="AW25" s="11">
        <v>12535.283470372875</v>
      </c>
      <c r="AX25" s="11">
        <v>0</v>
      </c>
      <c r="AY25" s="11">
        <v>0</v>
      </c>
      <c r="AZ25" s="11">
        <v>0</v>
      </c>
      <c r="BA25" s="11">
        <v>9977.585112365472</v>
      </c>
      <c r="BB25" s="11">
        <v>66464.781847316946</v>
      </c>
      <c r="BC25" s="11">
        <v>0</v>
      </c>
      <c r="BD25" s="11">
        <v>0</v>
      </c>
      <c r="BE25" s="11">
        <v>0</v>
      </c>
      <c r="BF25" s="11">
        <v>3987.8869108390168</v>
      </c>
      <c r="BG25" s="9" t="s">
        <v>7</v>
      </c>
      <c r="BH25" s="9" t="s">
        <v>97</v>
      </c>
      <c r="BI25" s="9" t="s">
        <v>157</v>
      </c>
      <c r="BJ25" s="9" t="s">
        <v>193</v>
      </c>
      <c r="BK25" s="9" t="s">
        <v>40</v>
      </c>
      <c r="BL25" s="29">
        <v>7.5000116092096239E-2</v>
      </c>
      <c r="BM25" s="29">
        <v>0</v>
      </c>
      <c r="BN25" s="29">
        <v>0</v>
      </c>
      <c r="BO25" s="29">
        <v>0</v>
      </c>
      <c r="BP25" s="29">
        <v>1.8764797000473878E-2</v>
      </c>
    </row>
    <row r="26" spans="1:68" x14ac:dyDescent="0.25">
      <c r="A26" s="9" t="s">
        <v>3</v>
      </c>
      <c r="B26" s="9" t="s">
        <v>41</v>
      </c>
      <c r="C26" s="9" t="s">
        <v>40</v>
      </c>
      <c r="D26" s="9" t="s">
        <v>100</v>
      </c>
      <c r="E26" s="9" t="s">
        <v>83</v>
      </c>
      <c r="F26" s="9" t="s">
        <v>1059</v>
      </c>
      <c r="G26" s="9" t="s">
        <v>231</v>
      </c>
      <c r="H26" s="9" t="s">
        <v>5</v>
      </c>
      <c r="I26" s="10" t="s">
        <v>1783</v>
      </c>
      <c r="J26" s="10" t="s">
        <v>1995</v>
      </c>
      <c r="K26" s="11">
        <v>745112.32061082928</v>
      </c>
      <c r="L26" s="11">
        <v>745112.32061082928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7142.4527881088397</v>
      </c>
      <c r="X26" s="11">
        <v>0</v>
      </c>
      <c r="Y26" s="11">
        <v>0</v>
      </c>
      <c r="Z26" s="11">
        <v>0</v>
      </c>
      <c r="AA26" s="11">
        <v>16701.141471437695</v>
      </c>
      <c r="AB26" s="11">
        <v>6009.7540895244492</v>
      </c>
      <c r="AC26" s="11" t="s">
        <v>7</v>
      </c>
      <c r="AD26" s="11" t="s">
        <v>97</v>
      </c>
      <c r="AE26" s="11" t="s">
        <v>157</v>
      </c>
      <c r="AF26" s="11" t="s">
        <v>193</v>
      </c>
      <c r="AG26" s="11" t="s">
        <v>264</v>
      </c>
      <c r="AH26" s="11" t="s">
        <v>7</v>
      </c>
      <c r="AI26" s="11" t="s">
        <v>97</v>
      </c>
      <c r="AJ26" s="11" t="s">
        <v>157</v>
      </c>
      <c r="AK26" s="11" t="s">
        <v>193</v>
      </c>
      <c r="AL26" s="11" t="s">
        <v>142</v>
      </c>
      <c r="AM26" s="11">
        <v>2.3575048172069828E-2</v>
      </c>
      <c r="AN26" s="11">
        <v>0</v>
      </c>
      <c r="AO26" s="11">
        <v>0</v>
      </c>
      <c r="AP26" s="11">
        <v>0</v>
      </c>
      <c r="AQ26" s="11">
        <v>1.8764797000473881E-2</v>
      </c>
      <c r="AR26" s="11">
        <v>0.125</v>
      </c>
      <c r="AS26" s="11">
        <v>0</v>
      </c>
      <c r="AT26" s="11">
        <v>0</v>
      </c>
      <c r="AU26" s="11">
        <v>0</v>
      </c>
      <c r="AV26" s="11">
        <v>7.4999999999999997E-3</v>
      </c>
      <c r="AW26" s="11">
        <v>17566.05885200304</v>
      </c>
      <c r="AX26" s="11">
        <v>0</v>
      </c>
      <c r="AY26" s="11">
        <v>0</v>
      </c>
      <c r="AZ26" s="11">
        <v>0</v>
      </c>
      <c r="BA26" s="11">
        <v>13981.881438814222</v>
      </c>
      <c r="BB26" s="11">
        <v>93139.04007635366</v>
      </c>
      <c r="BC26" s="11">
        <v>0</v>
      </c>
      <c r="BD26" s="11">
        <v>0</v>
      </c>
      <c r="BE26" s="11">
        <v>0</v>
      </c>
      <c r="BF26" s="11">
        <v>5588.3424045812189</v>
      </c>
      <c r="BG26" s="9" t="s">
        <v>7</v>
      </c>
      <c r="BH26" s="9" t="s">
        <v>97</v>
      </c>
      <c r="BI26" s="9" t="s">
        <v>157</v>
      </c>
      <c r="BJ26" s="9" t="s">
        <v>193</v>
      </c>
      <c r="BK26" s="9" t="s">
        <v>40</v>
      </c>
      <c r="BL26" s="29">
        <v>7.5000116092096239E-2</v>
      </c>
      <c r="BM26" s="29">
        <v>0</v>
      </c>
      <c r="BN26" s="29">
        <v>0</v>
      </c>
      <c r="BO26" s="29">
        <v>0</v>
      </c>
      <c r="BP26" s="29">
        <v>1.8764797000473878E-2</v>
      </c>
    </row>
    <row r="27" spans="1:68" x14ac:dyDescent="0.25">
      <c r="A27" s="9" t="s">
        <v>3</v>
      </c>
      <c r="B27" s="9" t="s">
        <v>41</v>
      </c>
      <c r="C27" s="9" t="s">
        <v>40</v>
      </c>
      <c r="D27" s="9" t="s">
        <v>100</v>
      </c>
      <c r="E27" s="9" t="s">
        <v>83</v>
      </c>
      <c r="F27" s="9" t="s">
        <v>793</v>
      </c>
      <c r="G27" s="9" t="s">
        <v>170</v>
      </c>
      <c r="H27" s="9" t="s">
        <v>5</v>
      </c>
      <c r="I27" s="10" t="s">
        <v>1807</v>
      </c>
      <c r="J27" s="10" t="s">
        <v>1995</v>
      </c>
      <c r="K27" s="11">
        <v>550611.21098071034</v>
      </c>
      <c r="L27" s="11">
        <v>550611.21098071034</v>
      </c>
      <c r="M27" s="11">
        <v>0</v>
      </c>
      <c r="N27" s="11">
        <v>2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2</v>
      </c>
      <c r="W27" s="11">
        <v>5278.0157705742831</v>
      </c>
      <c r="X27" s="11">
        <v>0</v>
      </c>
      <c r="Y27" s="11">
        <v>0</v>
      </c>
      <c r="Z27" s="11">
        <v>0</v>
      </c>
      <c r="AA27" s="11">
        <v>12341.542980808443</v>
      </c>
      <c r="AB27" s="11">
        <v>4440.9921637272673</v>
      </c>
      <c r="AC27" s="11" t="s">
        <v>7</v>
      </c>
      <c r="AD27" s="11" t="s">
        <v>97</v>
      </c>
      <c r="AE27" s="11" t="s">
        <v>157</v>
      </c>
      <c r="AF27" s="11" t="s">
        <v>193</v>
      </c>
      <c r="AG27" s="11" t="s">
        <v>264</v>
      </c>
      <c r="AH27" s="11" t="s">
        <v>7</v>
      </c>
      <c r="AI27" s="11" t="s">
        <v>97</v>
      </c>
      <c r="AJ27" s="11" t="s">
        <v>157</v>
      </c>
      <c r="AK27" s="11" t="s">
        <v>193</v>
      </c>
      <c r="AL27" s="11" t="s">
        <v>142</v>
      </c>
      <c r="AM27" s="11">
        <v>2.3575048172069828E-2</v>
      </c>
      <c r="AN27" s="11">
        <v>0</v>
      </c>
      <c r="AO27" s="11">
        <v>0</v>
      </c>
      <c r="AP27" s="11">
        <v>0</v>
      </c>
      <c r="AQ27" s="11">
        <v>1.8764797000473881E-2</v>
      </c>
      <c r="AR27" s="11">
        <v>0.125</v>
      </c>
      <c r="AS27" s="11">
        <v>0</v>
      </c>
      <c r="AT27" s="11">
        <v>0</v>
      </c>
      <c r="AU27" s="11">
        <v>0</v>
      </c>
      <c r="AV27" s="11">
        <v>7.4999999999999997E-3</v>
      </c>
      <c r="AW27" s="11">
        <v>12980.685822951949</v>
      </c>
      <c r="AX27" s="11">
        <v>0</v>
      </c>
      <c r="AY27" s="11">
        <v>0</v>
      </c>
      <c r="AZ27" s="11">
        <v>0</v>
      </c>
      <c r="BA27" s="11">
        <v>10332.107600238125</v>
      </c>
      <c r="BB27" s="11">
        <v>68826.401372588793</v>
      </c>
      <c r="BC27" s="11">
        <v>0</v>
      </c>
      <c r="BD27" s="11">
        <v>0</v>
      </c>
      <c r="BE27" s="11">
        <v>0</v>
      </c>
      <c r="BF27" s="11">
        <v>4129.5840823553272</v>
      </c>
      <c r="BG27" s="9" t="s">
        <v>7</v>
      </c>
      <c r="BH27" s="9" t="s">
        <v>97</v>
      </c>
      <c r="BI27" s="9" t="s">
        <v>157</v>
      </c>
      <c r="BJ27" s="9" t="s">
        <v>193</v>
      </c>
      <c r="BK27" s="9" t="s">
        <v>40</v>
      </c>
      <c r="BL27" s="29">
        <v>7.5000116092096239E-2</v>
      </c>
      <c r="BM27" s="29">
        <v>0</v>
      </c>
      <c r="BN27" s="29">
        <v>0</v>
      </c>
      <c r="BO27" s="29">
        <v>0</v>
      </c>
      <c r="BP27" s="29">
        <v>1.8764797000473878E-2</v>
      </c>
    </row>
    <row r="28" spans="1:68" x14ac:dyDescent="0.25">
      <c r="A28" s="9" t="s">
        <v>3</v>
      </c>
      <c r="B28" s="9" t="s">
        <v>41</v>
      </c>
      <c r="C28" s="9" t="s">
        <v>40</v>
      </c>
      <c r="D28" s="9" t="s">
        <v>100</v>
      </c>
      <c r="E28" s="9" t="s">
        <v>83</v>
      </c>
      <c r="F28" s="9" t="s">
        <v>791</v>
      </c>
      <c r="G28" s="9" t="s">
        <v>170</v>
      </c>
      <c r="H28" s="9" t="s">
        <v>5</v>
      </c>
      <c r="I28" s="10" t="s">
        <v>1807</v>
      </c>
      <c r="J28" s="10" t="s">
        <v>1995</v>
      </c>
      <c r="K28" s="11">
        <v>228747.644414368</v>
      </c>
      <c r="L28" s="11">
        <v>228747.644414368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2192.7153872336421</v>
      </c>
      <c r="X28" s="11">
        <v>0</v>
      </c>
      <c r="Y28" s="11">
        <v>0</v>
      </c>
      <c r="Z28" s="11">
        <v>0</v>
      </c>
      <c r="AA28" s="11">
        <v>5127.2092340261333</v>
      </c>
      <c r="AB28" s="11">
        <v>1844.9796808639057</v>
      </c>
      <c r="AC28" s="11" t="s">
        <v>7</v>
      </c>
      <c r="AD28" s="11" t="s">
        <v>97</v>
      </c>
      <c r="AE28" s="11" t="s">
        <v>157</v>
      </c>
      <c r="AF28" s="11" t="s">
        <v>193</v>
      </c>
      <c r="AG28" s="11" t="s">
        <v>264</v>
      </c>
      <c r="AH28" s="11" t="s">
        <v>7</v>
      </c>
      <c r="AI28" s="11" t="s">
        <v>97</v>
      </c>
      <c r="AJ28" s="11" t="s">
        <v>157</v>
      </c>
      <c r="AK28" s="11" t="s">
        <v>193</v>
      </c>
      <c r="AL28" s="11" t="s">
        <v>142</v>
      </c>
      <c r="AM28" s="11">
        <v>2.3575048172069828E-2</v>
      </c>
      <c r="AN28" s="11">
        <v>0</v>
      </c>
      <c r="AO28" s="11">
        <v>0</v>
      </c>
      <c r="AP28" s="11">
        <v>0</v>
      </c>
      <c r="AQ28" s="11">
        <v>1.8764797000473881E-2</v>
      </c>
      <c r="AR28" s="11">
        <v>0.125</v>
      </c>
      <c r="AS28" s="11">
        <v>0</v>
      </c>
      <c r="AT28" s="11">
        <v>0</v>
      </c>
      <c r="AU28" s="11">
        <v>0</v>
      </c>
      <c r="AV28" s="11">
        <v>7.4999999999999997E-3</v>
      </c>
      <c r="AW28" s="11">
        <v>5392.7367363162257</v>
      </c>
      <c r="AX28" s="11">
        <v>0</v>
      </c>
      <c r="AY28" s="11">
        <v>0</v>
      </c>
      <c r="AZ28" s="11">
        <v>0</v>
      </c>
      <c r="BA28" s="11">
        <v>4292.4031117721988</v>
      </c>
      <c r="BB28" s="11">
        <v>28593.455551796</v>
      </c>
      <c r="BC28" s="11">
        <v>0</v>
      </c>
      <c r="BD28" s="11">
        <v>0</v>
      </c>
      <c r="BE28" s="11">
        <v>0</v>
      </c>
      <c r="BF28" s="11">
        <v>1715.6073331077598</v>
      </c>
      <c r="BG28" s="9" t="s">
        <v>7</v>
      </c>
      <c r="BH28" s="9" t="s">
        <v>97</v>
      </c>
      <c r="BI28" s="9" t="s">
        <v>157</v>
      </c>
      <c r="BJ28" s="9" t="s">
        <v>193</v>
      </c>
      <c r="BK28" s="9" t="s">
        <v>40</v>
      </c>
      <c r="BL28" s="29">
        <v>7.5000116092096239E-2</v>
      </c>
      <c r="BM28" s="29">
        <v>0</v>
      </c>
      <c r="BN28" s="29">
        <v>0</v>
      </c>
      <c r="BO28" s="29">
        <v>0</v>
      </c>
      <c r="BP28" s="29">
        <v>1.8764797000473878E-2</v>
      </c>
    </row>
    <row r="29" spans="1:68" x14ac:dyDescent="0.25">
      <c r="A29" s="9" t="s">
        <v>3</v>
      </c>
      <c r="B29" s="9" t="s">
        <v>41</v>
      </c>
      <c r="C29" s="9" t="s">
        <v>40</v>
      </c>
      <c r="D29" s="9" t="s">
        <v>100</v>
      </c>
      <c r="E29" s="9" t="s">
        <v>83</v>
      </c>
      <c r="F29" s="9" t="s">
        <v>797</v>
      </c>
      <c r="G29" s="9" t="s">
        <v>170</v>
      </c>
      <c r="H29" s="9" t="s">
        <v>5</v>
      </c>
      <c r="I29" s="10" t="s">
        <v>1783</v>
      </c>
      <c r="J29" s="10" t="s">
        <v>1995</v>
      </c>
      <c r="K29" s="11">
        <v>1069609.0084271163</v>
      </c>
      <c r="L29" s="11">
        <v>1069609.0084271163</v>
      </c>
      <c r="M29" s="11">
        <v>0</v>
      </c>
      <c r="N29" s="11">
        <v>1</v>
      </c>
      <c r="O29" s="11">
        <v>0</v>
      </c>
      <c r="P29" s="11">
        <v>1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2</v>
      </c>
      <c r="W29" s="11">
        <v>10252.993586475337</v>
      </c>
      <c r="X29" s="11">
        <v>0</v>
      </c>
      <c r="Y29" s="11">
        <v>0</v>
      </c>
      <c r="Z29" s="11">
        <v>0</v>
      </c>
      <c r="AA29" s="11">
        <v>23974.494683192377</v>
      </c>
      <c r="AB29" s="11">
        <v>8627.0041908814819</v>
      </c>
      <c r="AC29" s="11" t="s">
        <v>7</v>
      </c>
      <c r="AD29" s="11" t="s">
        <v>97</v>
      </c>
      <c r="AE29" s="11" t="s">
        <v>157</v>
      </c>
      <c r="AF29" s="11" t="s">
        <v>193</v>
      </c>
      <c r="AG29" s="11" t="s">
        <v>264</v>
      </c>
      <c r="AH29" s="11" t="s">
        <v>7</v>
      </c>
      <c r="AI29" s="11" t="s">
        <v>97</v>
      </c>
      <c r="AJ29" s="11" t="s">
        <v>157</v>
      </c>
      <c r="AK29" s="11" t="s">
        <v>193</v>
      </c>
      <c r="AL29" s="11" t="s">
        <v>142</v>
      </c>
      <c r="AM29" s="11">
        <v>2.3575048172069828E-2</v>
      </c>
      <c r="AN29" s="11">
        <v>0</v>
      </c>
      <c r="AO29" s="11">
        <v>0</v>
      </c>
      <c r="AP29" s="11">
        <v>0</v>
      </c>
      <c r="AQ29" s="11">
        <v>1.8764797000473881E-2</v>
      </c>
      <c r="AR29" s="11">
        <v>0.125</v>
      </c>
      <c r="AS29" s="11">
        <v>0</v>
      </c>
      <c r="AT29" s="11">
        <v>0</v>
      </c>
      <c r="AU29" s="11">
        <v>0</v>
      </c>
      <c r="AV29" s="11">
        <v>7.4999999999999997E-3</v>
      </c>
      <c r="AW29" s="11">
        <v>25216.083898949109</v>
      </c>
      <c r="AX29" s="11">
        <v>0</v>
      </c>
      <c r="AY29" s="11">
        <v>0</v>
      </c>
      <c r="AZ29" s="11">
        <v>0</v>
      </c>
      <c r="BA29" s="11">
        <v>20070.995913012994</v>
      </c>
      <c r="BB29" s="11">
        <v>133701.12605338954</v>
      </c>
      <c r="BC29" s="11">
        <v>0</v>
      </c>
      <c r="BD29" s="11">
        <v>0</v>
      </c>
      <c r="BE29" s="11">
        <v>0</v>
      </c>
      <c r="BF29" s="11">
        <v>8022.0675632033717</v>
      </c>
      <c r="BG29" s="9" t="s">
        <v>7</v>
      </c>
      <c r="BH29" s="9" t="s">
        <v>97</v>
      </c>
      <c r="BI29" s="9" t="s">
        <v>157</v>
      </c>
      <c r="BJ29" s="9" t="s">
        <v>193</v>
      </c>
      <c r="BK29" s="9" t="s">
        <v>40</v>
      </c>
      <c r="BL29" s="29">
        <v>7.5000116092096239E-2</v>
      </c>
      <c r="BM29" s="29">
        <v>0</v>
      </c>
      <c r="BN29" s="29">
        <v>0</v>
      </c>
      <c r="BO29" s="29">
        <v>0</v>
      </c>
      <c r="BP29" s="29">
        <v>1.8764797000473878E-2</v>
      </c>
    </row>
    <row r="30" spans="1:68" x14ac:dyDescent="0.25">
      <c r="A30" s="9" t="s">
        <v>3</v>
      </c>
      <c r="B30" s="9" t="s">
        <v>41</v>
      </c>
      <c r="C30" s="9" t="s">
        <v>40</v>
      </c>
      <c r="D30" s="9" t="s">
        <v>100</v>
      </c>
      <c r="E30" s="9" t="s">
        <v>83</v>
      </c>
      <c r="F30" s="9" t="s">
        <v>813</v>
      </c>
      <c r="G30" s="9" t="s">
        <v>170</v>
      </c>
      <c r="H30" s="9" t="s">
        <v>5</v>
      </c>
      <c r="I30" s="10" t="s">
        <v>1783</v>
      </c>
      <c r="J30" s="10" t="s">
        <v>1995</v>
      </c>
      <c r="K30" s="11">
        <v>729107.38107208058</v>
      </c>
      <c r="L30" s="11">
        <v>729107.38107208058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6993.6002179752395</v>
      </c>
      <c r="X30" s="11">
        <v>18285.35056991443</v>
      </c>
      <c r="Y30" s="11">
        <v>0</v>
      </c>
      <c r="Z30" s="11">
        <v>0</v>
      </c>
      <c r="AA30" s="11">
        <v>16353.080671326119</v>
      </c>
      <c r="AB30" s="11">
        <v>6138.1545367160579</v>
      </c>
      <c r="AC30" s="11" t="s">
        <v>7</v>
      </c>
      <c r="AD30" s="11" t="s">
        <v>109</v>
      </c>
      <c r="AE30" s="11" t="s">
        <v>157</v>
      </c>
      <c r="AF30" s="11" t="s">
        <v>193</v>
      </c>
      <c r="AG30" s="11" t="s">
        <v>264</v>
      </c>
      <c r="AH30" s="11" t="s">
        <v>7</v>
      </c>
      <c r="AI30" s="11" t="s">
        <v>72</v>
      </c>
      <c r="AJ30" s="11" t="s">
        <v>157</v>
      </c>
      <c r="AK30" s="11" t="s">
        <v>193</v>
      </c>
      <c r="AL30" s="11" t="s">
        <v>142</v>
      </c>
      <c r="AM30" s="11">
        <v>2.3575048172069828E-2</v>
      </c>
      <c r="AN30" s="11">
        <v>2.5100000000000004E-2</v>
      </c>
      <c r="AO30" s="11">
        <v>0</v>
      </c>
      <c r="AP30" s="11">
        <v>0</v>
      </c>
      <c r="AQ30" s="11">
        <v>1.8764797000473881E-2</v>
      </c>
      <c r="AR30" s="11">
        <v>0.125</v>
      </c>
      <c r="AS30" s="11">
        <v>0.12</v>
      </c>
      <c r="AT30" s="11">
        <v>0</v>
      </c>
      <c r="AU30" s="11">
        <v>0</v>
      </c>
      <c r="AV30" s="11">
        <v>7.4999999999999997E-3</v>
      </c>
      <c r="AW30" s="11">
        <v>17188.741631385972</v>
      </c>
      <c r="AX30" s="11">
        <v>18300.595264909225</v>
      </c>
      <c r="AY30" s="11">
        <v>0</v>
      </c>
      <c r="AZ30" s="11">
        <v>0</v>
      </c>
      <c r="BA30" s="11">
        <v>13681.551997364744</v>
      </c>
      <c r="BB30" s="11">
        <v>91138.422634010072</v>
      </c>
      <c r="BC30" s="11">
        <v>87492.885728649664</v>
      </c>
      <c r="BD30" s="11">
        <v>0</v>
      </c>
      <c r="BE30" s="11">
        <v>0</v>
      </c>
      <c r="BF30" s="11">
        <v>5468.305358040604</v>
      </c>
      <c r="BG30" s="9" t="s">
        <v>7</v>
      </c>
      <c r="BH30" s="9" t="s">
        <v>72</v>
      </c>
      <c r="BI30" s="9" t="s">
        <v>157</v>
      </c>
      <c r="BJ30" s="9" t="s">
        <v>193</v>
      </c>
      <c r="BK30" s="9" t="s">
        <v>40</v>
      </c>
      <c r="BL30" s="29">
        <v>7.5000116092096239E-2</v>
      </c>
      <c r="BM30" s="29">
        <v>2.5100000000000004E-2</v>
      </c>
      <c r="BN30" s="29">
        <v>0</v>
      </c>
      <c r="BO30" s="29">
        <v>0</v>
      </c>
      <c r="BP30" s="29">
        <v>1.8764797000473878E-2</v>
      </c>
    </row>
    <row r="31" spans="1:68" x14ac:dyDescent="0.25">
      <c r="A31" s="9" t="s">
        <v>3</v>
      </c>
      <c r="B31" s="9" t="s">
        <v>41</v>
      </c>
      <c r="C31" s="9" t="s">
        <v>40</v>
      </c>
      <c r="D31" s="9" t="s">
        <v>100</v>
      </c>
      <c r="E31" s="9" t="s">
        <v>83</v>
      </c>
      <c r="F31" s="9" t="s">
        <v>1713</v>
      </c>
      <c r="G31" s="9" t="s">
        <v>231</v>
      </c>
      <c r="H31" s="9" t="s">
        <v>5</v>
      </c>
      <c r="I31" s="10" t="s">
        <v>1807</v>
      </c>
      <c r="J31" s="10" t="s">
        <v>1995</v>
      </c>
      <c r="K31" s="11">
        <v>868466.86550231953</v>
      </c>
      <c r="L31" s="11">
        <v>868466.86550231953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8330.3368167121062</v>
      </c>
      <c r="X31" s="11">
        <v>21780.359802028532</v>
      </c>
      <c r="Y31" s="11">
        <v>0</v>
      </c>
      <c r="Z31" s="11">
        <v>0</v>
      </c>
      <c r="AA31" s="11">
        <v>19478.7614014418</v>
      </c>
      <c r="AB31" s="11">
        <v>7311.383712276016</v>
      </c>
      <c r="AC31" s="11" t="s">
        <v>7</v>
      </c>
      <c r="AD31" s="11" t="s">
        <v>109</v>
      </c>
      <c r="AE31" s="11" t="s">
        <v>157</v>
      </c>
      <c r="AF31" s="11" t="s">
        <v>193</v>
      </c>
      <c r="AG31" s="11" t="s">
        <v>264</v>
      </c>
      <c r="AH31" s="11" t="s">
        <v>7</v>
      </c>
      <c r="AI31" s="11" t="s">
        <v>72</v>
      </c>
      <c r="AJ31" s="11" t="s">
        <v>157</v>
      </c>
      <c r="AK31" s="11" t="s">
        <v>193</v>
      </c>
      <c r="AL31" s="11" t="s">
        <v>142</v>
      </c>
      <c r="AM31" s="11">
        <v>2.3575048172069828E-2</v>
      </c>
      <c r="AN31" s="11">
        <v>2.5100000000000004E-2</v>
      </c>
      <c r="AO31" s="11">
        <v>0</v>
      </c>
      <c r="AP31" s="11">
        <v>0</v>
      </c>
      <c r="AQ31" s="11">
        <v>1.8764797000473881E-2</v>
      </c>
      <c r="AR31" s="11">
        <v>0.125</v>
      </c>
      <c r="AS31" s="11">
        <v>0.12</v>
      </c>
      <c r="AT31" s="11">
        <v>0</v>
      </c>
      <c r="AU31" s="11">
        <v>0</v>
      </c>
      <c r="AV31" s="11">
        <v>7.4999999999999997E-3</v>
      </c>
      <c r="AW31" s="11">
        <v>20474.148190063672</v>
      </c>
      <c r="AX31" s="11">
        <v>21798.518324108223</v>
      </c>
      <c r="AY31" s="11">
        <v>0</v>
      </c>
      <c r="AZ31" s="11">
        <v>0</v>
      </c>
      <c r="BA31" s="11">
        <v>16296.604432788879</v>
      </c>
      <c r="BB31" s="11">
        <v>108558.35818778994</v>
      </c>
      <c r="BC31" s="11">
        <v>104216.02386027834</v>
      </c>
      <c r="BD31" s="11">
        <v>0</v>
      </c>
      <c r="BE31" s="11">
        <v>0</v>
      </c>
      <c r="BF31" s="11">
        <v>6513.501491267396</v>
      </c>
      <c r="BG31" s="9" t="s">
        <v>7</v>
      </c>
      <c r="BH31" s="9" t="s">
        <v>72</v>
      </c>
      <c r="BI31" s="9" t="s">
        <v>157</v>
      </c>
      <c r="BJ31" s="9" t="s">
        <v>193</v>
      </c>
      <c r="BK31" s="9" t="s">
        <v>40</v>
      </c>
      <c r="BL31" s="29">
        <v>7.5000116092096239E-2</v>
      </c>
      <c r="BM31" s="29">
        <v>2.5100000000000004E-2</v>
      </c>
      <c r="BN31" s="29">
        <v>0</v>
      </c>
      <c r="BO31" s="29">
        <v>0</v>
      </c>
      <c r="BP31" s="29">
        <v>1.8764797000473878E-2</v>
      </c>
    </row>
    <row r="32" spans="1:68" x14ac:dyDescent="0.25">
      <c r="A32" s="9" t="s">
        <v>3</v>
      </c>
      <c r="B32" s="9" t="s">
        <v>41</v>
      </c>
      <c r="C32" s="9" t="s">
        <v>40</v>
      </c>
      <c r="D32" s="9" t="s">
        <v>100</v>
      </c>
      <c r="E32" s="9" t="s">
        <v>83</v>
      </c>
      <c r="F32" s="9" t="s">
        <v>815</v>
      </c>
      <c r="G32" s="9" t="s">
        <v>170</v>
      </c>
      <c r="H32" s="9" t="s">
        <v>5</v>
      </c>
      <c r="I32" s="10" t="s">
        <v>1807</v>
      </c>
      <c r="J32" s="10" t="s">
        <v>1995</v>
      </c>
      <c r="K32" s="11">
        <v>724586.53060647519</v>
      </c>
      <c r="L32" s="11">
        <v>724586.53060647519</v>
      </c>
      <c r="M32" s="11">
        <v>0</v>
      </c>
      <c r="N32" s="11">
        <v>1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1</v>
      </c>
      <c r="W32" s="11">
        <v>6950.2362065518473</v>
      </c>
      <c r="X32" s="11">
        <v>18171.971748380354</v>
      </c>
      <c r="Y32" s="11">
        <v>0</v>
      </c>
      <c r="Z32" s="11">
        <v>0</v>
      </c>
      <c r="AA32" s="11">
        <v>16251.682942697533</v>
      </c>
      <c r="AB32" s="11">
        <v>6100.0947398800054</v>
      </c>
      <c r="AC32" s="11" t="s">
        <v>7</v>
      </c>
      <c r="AD32" s="11" t="s">
        <v>109</v>
      </c>
      <c r="AE32" s="11" t="s">
        <v>157</v>
      </c>
      <c r="AF32" s="11" t="s">
        <v>193</v>
      </c>
      <c r="AG32" s="11" t="s">
        <v>264</v>
      </c>
      <c r="AH32" s="11" t="s">
        <v>7</v>
      </c>
      <c r="AI32" s="11" t="s">
        <v>97</v>
      </c>
      <c r="AJ32" s="11" t="s">
        <v>157</v>
      </c>
      <c r="AK32" s="11" t="s">
        <v>193</v>
      </c>
      <c r="AL32" s="11" t="s">
        <v>142</v>
      </c>
      <c r="AM32" s="11">
        <v>2.3575048172069828E-2</v>
      </c>
      <c r="AN32" s="11">
        <v>2.5100000000000004E-2</v>
      </c>
      <c r="AO32" s="11">
        <v>0</v>
      </c>
      <c r="AP32" s="11">
        <v>0</v>
      </c>
      <c r="AQ32" s="11">
        <v>1.8764797000473881E-2</v>
      </c>
      <c r="AR32" s="11">
        <v>0.125</v>
      </c>
      <c r="AS32" s="11">
        <v>0</v>
      </c>
      <c r="AT32" s="11">
        <v>0</v>
      </c>
      <c r="AU32" s="11">
        <v>0</v>
      </c>
      <c r="AV32" s="11">
        <v>7.4999999999999997E-3</v>
      </c>
      <c r="AW32" s="11">
        <v>17082.162363880601</v>
      </c>
      <c r="AX32" s="11">
        <v>18187.121918222529</v>
      </c>
      <c r="AY32" s="11">
        <v>0</v>
      </c>
      <c r="AZ32" s="11">
        <v>0</v>
      </c>
      <c r="BA32" s="11">
        <v>13596.719156108162</v>
      </c>
      <c r="BB32" s="11">
        <v>90573.316325809399</v>
      </c>
      <c r="BC32" s="11">
        <v>0</v>
      </c>
      <c r="BD32" s="11">
        <v>0</v>
      </c>
      <c r="BE32" s="11">
        <v>0</v>
      </c>
      <c r="BF32" s="11">
        <v>5434.3989795485641</v>
      </c>
      <c r="BG32" s="9" t="s">
        <v>7</v>
      </c>
      <c r="BH32" s="9" t="s">
        <v>109</v>
      </c>
      <c r="BI32" s="9" t="s">
        <v>157</v>
      </c>
      <c r="BJ32" s="9" t="s">
        <v>193</v>
      </c>
      <c r="BK32" s="9" t="s">
        <v>40</v>
      </c>
      <c r="BL32" s="29">
        <v>7.5000116092096239E-2</v>
      </c>
      <c r="BM32" s="29">
        <v>2.5100000000000008E-2</v>
      </c>
      <c r="BN32" s="29">
        <v>0</v>
      </c>
      <c r="BO32" s="29">
        <v>0</v>
      </c>
      <c r="BP32" s="29">
        <v>1.8764797000473878E-2</v>
      </c>
    </row>
    <row r="33" spans="1:68" x14ac:dyDescent="0.25">
      <c r="A33" s="9" t="s">
        <v>3</v>
      </c>
      <c r="B33" s="9" t="s">
        <v>41</v>
      </c>
      <c r="C33" s="9" t="s">
        <v>40</v>
      </c>
      <c r="D33" s="9" t="s">
        <v>100</v>
      </c>
      <c r="E33" s="9" t="s">
        <v>83</v>
      </c>
      <c r="F33" s="9" t="s">
        <v>817</v>
      </c>
      <c r="G33" s="9" t="s">
        <v>170</v>
      </c>
      <c r="H33" s="9" t="s">
        <v>5</v>
      </c>
      <c r="I33" s="10" t="s">
        <v>1807</v>
      </c>
      <c r="J33" s="10" t="s">
        <v>1995</v>
      </c>
      <c r="K33" s="11">
        <v>880001.15975711588</v>
      </c>
      <c r="L33" s="11">
        <v>880001.15975711588</v>
      </c>
      <c r="M33" s="11">
        <v>0</v>
      </c>
      <c r="N33" s="11">
        <v>2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2</v>
      </c>
      <c r="W33" s="11">
        <v>8435.4620950215867</v>
      </c>
      <c r="X33" s="11">
        <v>0</v>
      </c>
      <c r="Y33" s="11">
        <v>0</v>
      </c>
      <c r="Z33" s="11">
        <v>0</v>
      </c>
      <c r="AA33" s="11">
        <v>19724.575017206113</v>
      </c>
      <c r="AB33" s="11">
        <v>7097.7091940998871</v>
      </c>
      <c r="AC33" s="11" t="s">
        <v>7</v>
      </c>
      <c r="AD33" s="11" t="s">
        <v>97</v>
      </c>
      <c r="AE33" s="11" t="s">
        <v>157</v>
      </c>
      <c r="AF33" s="11" t="s">
        <v>193</v>
      </c>
      <c r="AG33" s="11" t="s">
        <v>264</v>
      </c>
      <c r="AH33" s="11" t="s">
        <v>7</v>
      </c>
      <c r="AI33" s="11" t="s">
        <v>97</v>
      </c>
      <c r="AJ33" s="11" t="s">
        <v>157</v>
      </c>
      <c r="AK33" s="11" t="s">
        <v>193</v>
      </c>
      <c r="AL33" s="11" t="s">
        <v>142</v>
      </c>
      <c r="AM33" s="11">
        <v>2.3575048172069828E-2</v>
      </c>
      <c r="AN33" s="11">
        <v>0</v>
      </c>
      <c r="AO33" s="11">
        <v>0</v>
      </c>
      <c r="AP33" s="11">
        <v>0</v>
      </c>
      <c r="AQ33" s="11">
        <v>1.8764797000473881E-2</v>
      </c>
      <c r="AR33" s="11">
        <v>0.125</v>
      </c>
      <c r="AS33" s="11">
        <v>0</v>
      </c>
      <c r="AT33" s="11">
        <v>0</v>
      </c>
      <c r="AU33" s="11">
        <v>0</v>
      </c>
      <c r="AV33" s="11">
        <v>7.4999999999999997E-3</v>
      </c>
      <c r="AW33" s="11">
        <v>20746.069732751323</v>
      </c>
      <c r="AX33" s="11">
        <v>0</v>
      </c>
      <c r="AY33" s="11">
        <v>0</v>
      </c>
      <c r="AZ33" s="11">
        <v>0</v>
      </c>
      <c r="BA33" s="11">
        <v>16513.043123023865</v>
      </c>
      <c r="BB33" s="11">
        <v>110000.14496963948</v>
      </c>
      <c r="BC33" s="11">
        <v>0</v>
      </c>
      <c r="BD33" s="11">
        <v>0</v>
      </c>
      <c r="BE33" s="11">
        <v>0</v>
      </c>
      <c r="BF33" s="11">
        <v>6600.0086981783688</v>
      </c>
      <c r="BG33" s="9" t="s">
        <v>7</v>
      </c>
      <c r="BH33" s="9" t="s">
        <v>97</v>
      </c>
      <c r="BI33" s="9" t="s">
        <v>157</v>
      </c>
      <c r="BJ33" s="9" t="s">
        <v>193</v>
      </c>
      <c r="BK33" s="9" t="s">
        <v>40</v>
      </c>
      <c r="BL33" s="29">
        <v>7.5000116092096239E-2</v>
      </c>
      <c r="BM33" s="29">
        <v>0</v>
      </c>
      <c r="BN33" s="29">
        <v>0</v>
      </c>
      <c r="BO33" s="29">
        <v>0</v>
      </c>
      <c r="BP33" s="29">
        <v>1.8764797000473878E-2</v>
      </c>
    </row>
    <row r="34" spans="1:68" x14ac:dyDescent="0.25">
      <c r="A34" s="9" t="s">
        <v>3</v>
      </c>
      <c r="B34" s="9" t="s">
        <v>41</v>
      </c>
      <c r="C34" s="9" t="s">
        <v>40</v>
      </c>
      <c r="D34" s="9" t="s">
        <v>100</v>
      </c>
      <c r="E34" s="9" t="s">
        <v>83</v>
      </c>
      <c r="F34" s="9" t="s">
        <v>795</v>
      </c>
      <c r="G34" s="9" t="s">
        <v>170</v>
      </c>
      <c r="H34" s="9" t="s">
        <v>5</v>
      </c>
      <c r="I34" s="10" t="s">
        <v>1783</v>
      </c>
      <c r="J34" s="10" t="s">
        <v>1995</v>
      </c>
      <c r="K34" s="11">
        <v>549691.78284198954</v>
      </c>
      <c r="L34" s="11">
        <v>549691.78284198954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5269.2023717198826</v>
      </c>
      <c r="X34" s="11">
        <v>0</v>
      </c>
      <c r="Y34" s="11">
        <v>0</v>
      </c>
      <c r="Z34" s="11">
        <v>0</v>
      </c>
      <c r="AA34" s="11">
        <v>12320.934679223787</v>
      </c>
      <c r="AB34" s="11">
        <v>4433.5764535532981</v>
      </c>
      <c r="AC34" s="11" t="s">
        <v>7</v>
      </c>
      <c r="AD34" s="11" t="s">
        <v>97</v>
      </c>
      <c r="AE34" s="11" t="s">
        <v>157</v>
      </c>
      <c r="AF34" s="11" t="s">
        <v>193</v>
      </c>
      <c r="AG34" s="11" t="s">
        <v>264</v>
      </c>
      <c r="AH34" s="11" t="s">
        <v>7</v>
      </c>
      <c r="AI34" s="11" t="s">
        <v>97</v>
      </c>
      <c r="AJ34" s="11" t="s">
        <v>157</v>
      </c>
      <c r="AK34" s="11" t="s">
        <v>193</v>
      </c>
      <c r="AL34" s="11" t="s">
        <v>142</v>
      </c>
      <c r="AM34" s="11">
        <v>2.3575048172069828E-2</v>
      </c>
      <c r="AN34" s="11">
        <v>0</v>
      </c>
      <c r="AO34" s="11">
        <v>0</v>
      </c>
      <c r="AP34" s="11">
        <v>0</v>
      </c>
      <c r="AQ34" s="11">
        <v>1.8764797000473881E-2</v>
      </c>
      <c r="AR34" s="11">
        <v>0.125</v>
      </c>
      <c r="AS34" s="11">
        <v>0</v>
      </c>
      <c r="AT34" s="11">
        <v>0</v>
      </c>
      <c r="AU34" s="11">
        <v>0</v>
      </c>
      <c r="AV34" s="11">
        <v>7.4999999999999997E-3</v>
      </c>
      <c r="AW34" s="11">
        <v>12959.01026029085</v>
      </c>
      <c r="AX34" s="11">
        <v>0</v>
      </c>
      <c r="AY34" s="11">
        <v>0</v>
      </c>
      <c r="AZ34" s="11">
        <v>0</v>
      </c>
      <c r="BA34" s="11">
        <v>10314.854717858505</v>
      </c>
      <c r="BB34" s="11">
        <v>68711.472855248692</v>
      </c>
      <c r="BC34" s="11">
        <v>0</v>
      </c>
      <c r="BD34" s="11">
        <v>0</v>
      </c>
      <c r="BE34" s="11">
        <v>0</v>
      </c>
      <c r="BF34" s="11">
        <v>4122.6883713149218</v>
      </c>
      <c r="BG34" s="9" t="s">
        <v>7</v>
      </c>
      <c r="BH34" s="9" t="s">
        <v>97</v>
      </c>
      <c r="BI34" s="9" t="s">
        <v>157</v>
      </c>
      <c r="BJ34" s="9" t="s">
        <v>193</v>
      </c>
      <c r="BK34" s="9" t="s">
        <v>40</v>
      </c>
      <c r="BL34" s="29">
        <v>7.5000116092096239E-2</v>
      </c>
      <c r="BM34" s="29">
        <v>0</v>
      </c>
      <c r="BN34" s="29">
        <v>0</v>
      </c>
      <c r="BO34" s="29">
        <v>0</v>
      </c>
      <c r="BP34" s="29">
        <v>1.8764797000473878E-2</v>
      </c>
    </row>
    <row r="35" spans="1:68" x14ac:dyDescent="0.25">
      <c r="A35" s="9" t="s">
        <v>3</v>
      </c>
      <c r="B35" s="9" t="s">
        <v>41</v>
      </c>
      <c r="C35" s="9" t="s">
        <v>40</v>
      </c>
      <c r="D35" s="9" t="s">
        <v>100</v>
      </c>
      <c r="E35" s="9" t="s">
        <v>83</v>
      </c>
      <c r="F35" s="9" t="s">
        <v>941</v>
      </c>
      <c r="G35" s="9" t="s">
        <v>231</v>
      </c>
      <c r="H35" s="9" t="s">
        <v>5</v>
      </c>
      <c r="I35" s="10" t="s">
        <v>1783</v>
      </c>
      <c r="J35" s="10" t="s">
        <v>1995</v>
      </c>
      <c r="K35" s="11">
        <v>897337.01508987322</v>
      </c>
      <c r="L35" s="11">
        <v>897337.01508987334</v>
      </c>
      <c r="M35" s="11">
        <v>0</v>
      </c>
      <c r="N35" s="11">
        <v>0</v>
      </c>
      <c r="O35" s="11">
        <v>0</v>
      </c>
      <c r="P35" s="11">
        <v>1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1</v>
      </c>
      <c r="W35" s="11">
        <v>8601.6390925435171</v>
      </c>
      <c r="X35" s="11">
        <v>0</v>
      </c>
      <c r="Y35" s="11">
        <v>0</v>
      </c>
      <c r="Z35" s="11">
        <v>0</v>
      </c>
      <c r="AA35" s="11">
        <v>20113.145390332429</v>
      </c>
      <c r="AB35" s="11">
        <v>7237.5327141243979</v>
      </c>
      <c r="AC35" s="11" t="s">
        <v>7</v>
      </c>
      <c r="AD35" s="11" t="s">
        <v>97</v>
      </c>
      <c r="AE35" s="11" t="s">
        <v>157</v>
      </c>
      <c r="AF35" s="11" t="s">
        <v>193</v>
      </c>
      <c r="AG35" s="11" t="s">
        <v>264</v>
      </c>
      <c r="AH35" s="11" t="s">
        <v>7</v>
      </c>
      <c r="AI35" s="11" t="s">
        <v>97</v>
      </c>
      <c r="AJ35" s="11" t="s">
        <v>157</v>
      </c>
      <c r="AK35" s="11" t="s">
        <v>193</v>
      </c>
      <c r="AL35" s="11" t="s">
        <v>142</v>
      </c>
      <c r="AM35" s="11">
        <v>2.3575048172069828E-2</v>
      </c>
      <c r="AN35" s="11">
        <v>0</v>
      </c>
      <c r="AO35" s="11">
        <v>0</v>
      </c>
      <c r="AP35" s="11">
        <v>0</v>
      </c>
      <c r="AQ35" s="11">
        <v>1.8764797000473881E-2</v>
      </c>
      <c r="AR35" s="11">
        <v>0.125</v>
      </c>
      <c r="AS35" s="11">
        <v>0</v>
      </c>
      <c r="AT35" s="11">
        <v>0</v>
      </c>
      <c r="AU35" s="11">
        <v>0</v>
      </c>
      <c r="AV35" s="11">
        <v>7.4999999999999997E-3</v>
      </c>
      <c r="AW35" s="11">
        <v>21154.763357325111</v>
      </c>
      <c r="AX35" s="11">
        <v>0</v>
      </c>
      <c r="AY35" s="11">
        <v>0</v>
      </c>
      <c r="AZ35" s="11">
        <v>0</v>
      </c>
      <c r="BA35" s="11">
        <v>16838.34692917264</v>
      </c>
      <c r="BB35" s="11">
        <v>112167.12688623415</v>
      </c>
      <c r="BC35" s="11">
        <v>0</v>
      </c>
      <c r="BD35" s="11">
        <v>0</v>
      </c>
      <c r="BE35" s="11">
        <v>0</v>
      </c>
      <c r="BF35" s="11">
        <v>6730.0276131740493</v>
      </c>
      <c r="BG35" s="9" t="s">
        <v>7</v>
      </c>
      <c r="BH35" s="9" t="s">
        <v>97</v>
      </c>
      <c r="BI35" s="9" t="s">
        <v>157</v>
      </c>
      <c r="BJ35" s="9" t="s">
        <v>193</v>
      </c>
      <c r="BK35" s="9" t="s">
        <v>40</v>
      </c>
      <c r="BL35" s="29">
        <v>7.5000116092096239E-2</v>
      </c>
      <c r="BM35" s="29">
        <v>0</v>
      </c>
      <c r="BN35" s="29">
        <v>0</v>
      </c>
      <c r="BO35" s="29">
        <v>0</v>
      </c>
      <c r="BP35" s="29">
        <v>1.8764797000473878E-2</v>
      </c>
    </row>
    <row r="36" spans="1:68" x14ac:dyDescent="0.25">
      <c r="A36" s="9" t="s">
        <v>3</v>
      </c>
      <c r="B36" s="9" t="s">
        <v>41</v>
      </c>
      <c r="C36" s="9" t="s">
        <v>40</v>
      </c>
      <c r="D36" s="9" t="s">
        <v>100</v>
      </c>
      <c r="E36" s="9" t="s">
        <v>83</v>
      </c>
      <c r="F36" s="9" t="s">
        <v>799</v>
      </c>
      <c r="G36" s="9" t="s">
        <v>170</v>
      </c>
      <c r="H36" s="9" t="s">
        <v>5</v>
      </c>
      <c r="I36" s="10" t="s">
        <v>1783</v>
      </c>
      <c r="J36" s="10" t="s">
        <v>1995</v>
      </c>
      <c r="K36" s="11">
        <v>227365.47847266513</v>
      </c>
      <c r="L36" s="11">
        <v>227365.47847266513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2179.4663042284765</v>
      </c>
      <c r="X36" s="11">
        <v>0</v>
      </c>
      <c r="Y36" s="11">
        <v>0</v>
      </c>
      <c r="Z36" s="11">
        <v>0</v>
      </c>
      <c r="AA36" s="11">
        <v>5096.2290068968086</v>
      </c>
      <c r="AB36" s="11">
        <v>1833.8317274738156</v>
      </c>
      <c r="AC36" s="11" t="s">
        <v>7</v>
      </c>
      <c r="AD36" s="11" t="s">
        <v>97</v>
      </c>
      <c r="AE36" s="11" t="s">
        <v>157</v>
      </c>
      <c r="AF36" s="11" t="s">
        <v>193</v>
      </c>
      <c r="AG36" s="11" t="s">
        <v>264</v>
      </c>
      <c r="AH36" s="11" t="s">
        <v>7</v>
      </c>
      <c r="AI36" s="11" t="s">
        <v>97</v>
      </c>
      <c r="AJ36" s="11" t="s">
        <v>157</v>
      </c>
      <c r="AK36" s="11" t="s">
        <v>193</v>
      </c>
      <c r="AL36" s="11" t="s">
        <v>142</v>
      </c>
      <c r="AM36" s="11">
        <v>2.3575048172069828E-2</v>
      </c>
      <c r="AN36" s="11">
        <v>0</v>
      </c>
      <c r="AO36" s="11">
        <v>0</v>
      </c>
      <c r="AP36" s="11">
        <v>0</v>
      </c>
      <c r="AQ36" s="11">
        <v>1.8764797000473881E-2</v>
      </c>
      <c r="AR36" s="11">
        <v>0.125</v>
      </c>
      <c r="AS36" s="11">
        <v>0</v>
      </c>
      <c r="AT36" s="11">
        <v>0</v>
      </c>
      <c r="AU36" s="11">
        <v>0</v>
      </c>
      <c r="AV36" s="11">
        <v>7.4999999999999997E-3</v>
      </c>
      <c r="AW36" s="11">
        <v>5360.152107658786</v>
      </c>
      <c r="AX36" s="11">
        <v>0</v>
      </c>
      <c r="AY36" s="11">
        <v>0</v>
      </c>
      <c r="AZ36" s="11">
        <v>0</v>
      </c>
      <c r="BA36" s="11">
        <v>4266.4670484551752</v>
      </c>
      <c r="BB36" s="11">
        <v>28420.684809083141</v>
      </c>
      <c r="BC36" s="11">
        <v>0</v>
      </c>
      <c r="BD36" s="11">
        <v>0</v>
      </c>
      <c r="BE36" s="11">
        <v>0</v>
      </c>
      <c r="BF36" s="11">
        <v>1705.2410885449883</v>
      </c>
      <c r="BG36" s="9" t="s">
        <v>7</v>
      </c>
      <c r="BH36" s="9" t="s">
        <v>97</v>
      </c>
      <c r="BI36" s="9" t="s">
        <v>157</v>
      </c>
      <c r="BJ36" s="9" t="s">
        <v>193</v>
      </c>
      <c r="BK36" s="9" t="s">
        <v>40</v>
      </c>
      <c r="BL36" s="29">
        <v>7.5000116092096239E-2</v>
      </c>
      <c r="BM36" s="29">
        <v>0</v>
      </c>
      <c r="BN36" s="29">
        <v>0</v>
      </c>
      <c r="BO36" s="29">
        <v>0</v>
      </c>
      <c r="BP36" s="29">
        <v>1.8764797000473878E-2</v>
      </c>
    </row>
    <row r="37" spans="1:68" x14ac:dyDescent="0.25">
      <c r="A37" s="9" t="s">
        <v>3</v>
      </c>
      <c r="B37" s="9" t="s">
        <v>41</v>
      </c>
      <c r="C37" s="9" t="s">
        <v>40</v>
      </c>
      <c r="D37" s="9" t="s">
        <v>100</v>
      </c>
      <c r="E37" s="9" t="s">
        <v>83</v>
      </c>
      <c r="F37" s="9" t="s">
        <v>803</v>
      </c>
      <c r="G37" s="9" t="s">
        <v>170</v>
      </c>
      <c r="H37" s="9" t="s">
        <v>5</v>
      </c>
      <c r="I37" s="10" t="s">
        <v>1783</v>
      </c>
      <c r="J37" s="10" t="s">
        <v>1995</v>
      </c>
      <c r="K37" s="11">
        <v>1001596.5807211936</v>
      </c>
      <c r="L37" s="11">
        <v>1001596.5807211936</v>
      </c>
      <c r="M37" s="11">
        <v>0</v>
      </c>
      <c r="N37" s="11">
        <v>0</v>
      </c>
      <c r="O37" s="11">
        <v>1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1</v>
      </c>
      <c r="W37" s="11">
        <v>9601.0441548836134</v>
      </c>
      <c r="X37" s="11">
        <v>0</v>
      </c>
      <c r="Y37" s="11">
        <v>0</v>
      </c>
      <c r="Z37" s="11">
        <v>0</v>
      </c>
      <c r="AA37" s="11">
        <v>22450.046428194575</v>
      </c>
      <c r="AB37" s="11">
        <v>8078.4453303742812</v>
      </c>
      <c r="AC37" s="11" t="s">
        <v>7</v>
      </c>
      <c r="AD37" s="11" t="s">
        <v>97</v>
      </c>
      <c r="AE37" s="11" t="s">
        <v>157</v>
      </c>
      <c r="AF37" s="11" t="s">
        <v>193</v>
      </c>
      <c r="AG37" s="11" t="s">
        <v>264</v>
      </c>
      <c r="AH37" s="11" t="s">
        <v>7</v>
      </c>
      <c r="AI37" s="11" t="s">
        <v>97</v>
      </c>
      <c r="AJ37" s="11" t="s">
        <v>157</v>
      </c>
      <c r="AK37" s="11" t="s">
        <v>193</v>
      </c>
      <c r="AL37" s="11" t="s">
        <v>142</v>
      </c>
      <c r="AM37" s="11">
        <v>2.3575048172069828E-2</v>
      </c>
      <c r="AN37" s="11">
        <v>0</v>
      </c>
      <c r="AO37" s="11">
        <v>0</v>
      </c>
      <c r="AP37" s="11">
        <v>0</v>
      </c>
      <c r="AQ37" s="11">
        <v>1.8764797000473881E-2</v>
      </c>
      <c r="AR37" s="11">
        <v>0.125</v>
      </c>
      <c r="AS37" s="11">
        <v>0</v>
      </c>
      <c r="AT37" s="11">
        <v>0</v>
      </c>
      <c r="AU37" s="11">
        <v>0</v>
      </c>
      <c r="AV37" s="11">
        <v>7.4999999999999997E-3</v>
      </c>
      <c r="AW37" s="11">
        <v>23612.687639482563</v>
      </c>
      <c r="AX37" s="11">
        <v>0</v>
      </c>
      <c r="AY37" s="11">
        <v>0</v>
      </c>
      <c r="AZ37" s="11">
        <v>0</v>
      </c>
      <c r="BA37" s="11">
        <v>18794.756513601948</v>
      </c>
      <c r="BB37" s="11">
        <v>125199.5725901492</v>
      </c>
      <c r="BC37" s="11">
        <v>0</v>
      </c>
      <c r="BD37" s="11">
        <v>0</v>
      </c>
      <c r="BE37" s="11">
        <v>0</v>
      </c>
      <c r="BF37" s="11">
        <v>7511.9743554089519</v>
      </c>
      <c r="BG37" s="9" t="s">
        <v>7</v>
      </c>
      <c r="BH37" s="9" t="s">
        <v>97</v>
      </c>
      <c r="BI37" s="9" t="s">
        <v>157</v>
      </c>
      <c r="BJ37" s="9" t="s">
        <v>193</v>
      </c>
      <c r="BK37" s="9" t="s">
        <v>40</v>
      </c>
      <c r="BL37" s="29">
        <v>7.5000116092096239E-2</v>
      </c>
      <c r="BM37" s="29">
        <v>0</v>
      </c>
      <c r="BN37" s="29">
        <v>0</v>
      </c>
      <c r="BO37" s="29">
        <v>0</v>
      </c>
      <c r="BP37" s="29">
        <v>1.8764797000473878E-2</v>
      </c>
    </row>
    <row r="38" spans="1:68" x14ac:dyDescent="0.25">
      <c r="A38" s="9" t="s">
        <v>3</v>
      </c>
      <c r="B38" s="9" t="s">
        <v>41</v>
      </c>
      <c r="C38" s="9" t="s">
        <v>40</v>
      </c>
      <c r="D38" s="9" t="s">
        <v>100</v>
      </c>
      <c r="E38" s="9" t="s">
        <v>83</v>
      </c>
      <c r="F38" s="9" t="s">
        <v>807</v>
      </c>
      <c r="G38" s="9" t="s">
        <v>170</v>
      </c>
      <c r="H38" s="9" t="s">
        <v>5</v>
      </c>
      <c r="I38" s="10" t="s">
        <v>1807</v>
      </c>
      <c r="J38" s="10" t="s">
        <v>1995</v>
      </c>
      <c r="K38" s="11">
        <v>235067.36295913727</v>
      </c>
      <c r="L38" s="11">
        <v>235067.36295913727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2253.2945644819079</v>
      </c>
      <c r="X38" s="11">
        <v>0</v>
      </c>
      <c r="Y38" s="11">
        <v>0</v>
      </c>
      <c r="Z38" s="11">
        <v>0</v>
      </c>
      <c r="AA38" s="11">
        <v>5268.861050210483</v>
      </c>
      <c r="AB38" s="11">
        <v>1895.9518005276041</v>
      </c>
      <c r="AC38" s="11" t="s">
        <v>7</v>
      </c>
      <c r="AD38" s="11" t="s">
        <v>97</v>
      </c>
      <c r="AE38" s="11" t="s">
        <v>157</v>
      </c>
      <c r="AF38" s="11" t="s">
        <v>193</v>
      </c>
      <c r="AG38" s="11" t="s">
        <v>264</v>
      </c>
      <c r="AH38" s="11" t="s">
        <v>7</v>
      </c>
      <c r="AI38" s="11" t="s">
        <v>97</v>
      </c>
      <c r="AJ38" s="11" t="s">
        <v>157</v>
      </c>
      <c r="AK38" s="11" t="s">
        <v>193</v>
      </c>
      <c r="AL38" s="11" t="s">
        <v>142</v>
      </c>
      <c r="AM38" s="11">
        <v>2.3575048172069828E-2</v>
      </c>
      <c r="AN38" s="11">
        <v>0</v>
      </c>
      <c r="AO38" s="11">
        <v>0</v>
      </c>
      <c r="AP38" s="11">
        <v>0</v>
      </c>
      <c r="AQ38" s="11">
        <v>1.8764797000473881E-2</v>
      </c>
      <c r="AR38" s="11">
        <v>0.125</v>
      </c>
      <c r="AS38" s="11">
        <v>0</v>
      </c>
      <c r="AT38" s="11">
        <v>0</v>
      </c>
      <c r="AU38" s="11">
        <v>0</v>
      </c>
      <c r="AV38" s="11">
        <v>7.4999999999999997E-3</v>
      </c>
      <c r="AW38" s="11">
        <v>5541.7244054430839</v>
      </c>
      <c r="AX38" s="11">
        <v>0</v>
      </c>
      <c r="AY38" s="11">
        <v>0</v>
      </c>
      <c r="AZ38" s="11">
        <v>0</v>
      </c>
      <c r="BA38" s="11">
        <v>4410.991347364924</v>
      </c>
      <c r="BB38" s="11">
        <v>29383.420369892159</v>
      </c>
      <c r="BC38" s="11">
        <v>0</v>
      </c>
      <c r="BD38" s="11">
        <v>0</v>
      </c>
      <c r="BE38" s="11">
        <v>0</v>
      </c>
      <c r="BF38" s="11">
        <v>1763.0052221935296</v>
      </c>
      <c r="BG38" s="9" t="s">
        <v>7</v>
      </c>
      <c r="BH38" s="9" t="s">
        <v>97</v>
      </c>
      <c r="BI38" s="9" t="s">
        <v>157</v>
      </c>
      <c r="BJ38" s="9" t="s">
        <v>193</v>
      </c>
      <c r="BK38" s="9" t="s">
        <v>40</v>
      </c>
      <c r="BL38" s="29">
        <v>7.5000116092096239E-2</v>
      </c>
      <c r="BM38" s="29">
        <v>0</v>
      </c>
      <c r="BN38" s="29">
        <v>0</v>
      </c>
      <c r="BO38" s="29">
        <v>0</v>
      </c>
      <c r="BP38" s="29">
        <v>1.8764797000473878E-2</v>
      </c>
    </row>
    <row r="39" spans="1:68" x14ac:dyDescent="0.25">
      <c r="A39" s="9" t="s">
        <v>3</v>
      </c>
      <c r="B39" s="9" t="s">
        <v>41</v>
      </c>
      <c r="C39" s="9" t="s">
        <v>40</v>
      </c>
      <c r="D39" s="9" t="s">
        <v>100</v>
      </c>
      <c r="E39" s="9" t="s">
        <v>83</v>
      </c>
      <c r="F39" s="9" t="s">
        <v>785</v>
      </c>
      <c r="G39" s="9" t="s">
        <v>170</v>
      </c>
      <c r="H39" s="9" t="s">
        <v>5</v>
      </c>
      <c r="I39" s="10" t="s">
        <v>1807</v>
      </c>
      <c r="J39" s="10" t="s">
        <v>1995</v>
      </c>
      <c r="K39" s="11">
        <v>313812.75899999996</v>
      </c>
      <c r="L39" s="11">
        <v>0</v>
      </c>
      <c r="M39" s="11">
        <v>1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 t="s">
        <v>7</v>
      </c>
      <c r="AD39" s="11" t="s">
        <v>97</v>
      </c>
      <c r="AE39" s="11" t="s">
        <v>157</v>
      </c>
      <c r="AF39" s="11" t="s">
        <v>193</v>
      </c>
      <c r="AG39" s="11" t="s">
        <v>264</v>
      </c>
      <c r="AH39" s="11" t="s">
        <v>7</v>
      </c>
      <c r="AI39" s="11" t="s">
        <v>97</v>
      </c>
      <c r="AJ39" s="11" t="s">
        <v>157</v>
      </c>
      <c r="AK39" s="11" t="s">
        <v>193</v>
      </c>
      <c r="AL39" s="11" t="s">
        <v>142</v>
      </c>
      <c r="AM39" s="11">
        <v>2.3575048172069828E-2</v>
      </c>
      <c r="AN39" s="11">
        <v>0</v>
      </c>
      <c r="AO39" s="11">
        <v>0</v>
      </c>
      <c r="AP39" s="11">
        <v>0</v>
      </c>
      <c r="AQ39" s="11">
        <v>1.8764797000473881E-2</v>
      </c>
      <c r="AR39" s="11">
        <v>0.125</v>
      </c>
      <c r="AS39" s="11">
        <v>0</v>
      </c>
      <c r="AT39" s="11">
        <v>0</v>
      </c>
      <c r="AU39" s="11">
        <v>0</v>
      </c>
      <c r="AV39" s="11">
        <v>7.4999999999999997E-3</v>
      </c>
      <c r="AW39" s="11">
        <v>7398.1509104351389</v>
      </c>
      <c r="AX39" s="11">
        <v>0</v>
      </c>
      <c r="AY39" s="11">
        <v>0</v>
      </c>
      <c r="AZ39" s="11">
        <v>0</v>
      </c>
      <c r="BA39" s="11">
        <v>5888.6327187936322</v>
      </c>
      <c r="BB39" s="11">
        <v>39226.594874999995</v>
      </c>
      <c r="BC39" s="11">
        <v>0</v>
      </c>
      <c r="BD39" s="11">
        <v>0</v>
      </c>
      <c r="BE39" s="11">
        <v>0</v>
      </c>
      <c r="BF39" s="11">
        <v>2353.5956924999996</v>
      </c>
      <c r="BG39" s="9" t="s">
        <v>7</v>
      </c>
      <c r="BH39" s="9" t="s">
        <v>97</v>
      </c>
      <c r="BI39" s="9" t="s">
        <v>157</v>
      </c>
      <c r="BJ39" s="9" t="s">
        <v>193</v>
      </c>
      <c r="BK39" s="9" t="s">
        <v>40</v>
      </c>
      <c r="BL39" s="29">
        <v>7.5000116092096239E-2</v>
      </c>
      <c r="BM39" s="29">
        <v>0</v>
      </c>
      <c r="BN39" s="29">
        <v>0</v>
      </c>
      <c r="BO39" s="29">
        <v>0</v>
      </c>
      <c r="BP39" s="29">
        <v>1.8764797000473878E-2</v>
      </c>
    </row>
    <row r="40" spans="1:68" x14ac:dyDescent="0.25">
      <c r="A40" s="9" t="s">
        <v>3</v>
      </c>
      <c r="B40" s="9" t="s">
        <v>41</v>
      </c>
      <c r="C40" s="9" t="s">
        <v>40</v>
      </c>
      <c r="D40" s="9" t="s">
        <v>100</v>
      </c>
      <c r="E40" s="9" t="s">
        <v>83</v>
      </c>
      <c r="F40" s="9" t="s">
        <v>811</v>
      </c>
      <c r="G40" s="9" t="s">
        <v>170</v>
      </c>
      <c r="H40" s="9" t="s">
        <v>5</v>
      </c>
      <c r="I40" s="10" t="s">
        <v>1783</v>
      </c>
      <c r="J40" s="10" t="s">
        <v>1995</v>
      </c>
      <c r="K40" s="11">
        <v>2554697.1274192766</v>
      </c>
      <c r="L40" s="11">
        <v>2554697.1274192766</v>
      </c>
      <c r="M40" s="11">
        <v>0</v>
      </c>
      <c r="N40" s="11">
        <v>0</v>
      </c>
      <c r="O40" s="11">
        <v>1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1</v>
      </c>
      <c r="W40" s="11">
        <v>24483.1514451355</v>
      </c>
      <c r="X40" s="11">
        <v>0</v>
      </c>
      <c r="Y40" s="11">
        <v>0</v>
      </c>
      <c r="Z40" s="11">
        <v>0</v>
      </c>
      <c r="AA40" s="11">
        <v>101974.35636211866</v>
      </c>
      <c r="AB40" s="11">
        <v>21065.120485824868</v>
      </c>
      <c r="AC40" s="11" t="s">
        <v>7</v>
      </c>
      <c r="AD40" s="11" t="s">
        <v>97</v>
      </c>
      <c r="AE40" s="11" t="s">
        <v>157</v>
      </c>
      <c r="AF40" s="11" t="s">
        <v>193</v>
      </c>
      <c r="AG40" s="11" t="s">
        <v>291</v>
      </c>
      <c r="AH40" s="11" t="s">
        <v>33</v>
      </c>
      <c r="AI40" s="11" t="s">
        <v>97</v>
      </c>
      <c r="AJ40" s="11" t="s">
        <v>157</v>
      </c>
      <c r="AK40" s="11" t="s">
        <v>193</v>
      </c>
      <c r="AL40" s="11" t="s">
        <v>222</v>
      </c>
      <c r="AM40" s="11">
        <v>2.3575048172069828E-2</v>
      </c>
      <c r="AN40" s="11">
        <v>0</v>
      </c>
      <c r="AO40" s="11">
        <v>0</v>
      </c>
      <c r="AP40" s="11">
        <v>0</v>
      </c>
      <c r="AQ40" s="11">
        <v>3.3424794657094102E-2</v>
      </c>
      <c r="AR40" s="11">
        <v>7.4999999999999997E-2</v>
      </c>
      <c r="AS40" s="11">
        <v>0</v>
      </c>
      <c r="AT40" s="11">
        <v>0</v>
      </c>
      <c r="AU40" s="11">
        <v>0</v>
      </c>
      <c r="AV40" s="11">
        <v>2.5000000000000001E-2</v>
      </c>
      <c r="AW40" s="11">
        <v>60227.107843957856</v>
      </c>
      <c r="AX40" s="11">
        <v>0</v>
      </c>
      <c r="AY40" s="11">
        <v>0</v>
      </c>
      <c r="AZ40" s="11">
        <v>0</v>
      </c>
      <c r="BA40" s="11">
        <v>85390.226895057494</v>
      </c>
      <c r="BB40" s="11">
        <v>191602.28455644575</v>
      </c>
      <c r="BC40" s="11">
        <v>0</v>
      </c>
      <c r="BD40" s="11">
        <v>0</v>
      </c>
      <c r="BE40" s="11">
        <v>0</v>
      </c>
      <c r="BF40" s="11">
        <v>63867.42818548192</v>
      </c>
      <c r="BG40" s="9" t="s">
        <v>7</v>
      </c>
      <c r="BH40" s="9" t="s">
        <v>97</v>
      </c>
      <c r="BI40" s="9" t="s">
        <v>157</v>
      </c>
      <c r="BJ40" s="9" t="s">
        <v>193</v>
      </c>
      <c r="BK40" s="9" t="s">
        <v>40</v>
      </c>
      <c r="BL40" s="29">
        <v>7.5000116092096239E-2</v>
      </c>
      <c r="BM40" s="29">
        <v>0</v>
      </c>
      <c r="BN40" s="29">
        <v>0</v>
      </c>
      <c r="BO40" s="29">
        <v>0</v>
      </c>
      <c r="BP40" s="29">
        <v>1.8764797000473878E-2</v>
      </c>
    </row>
    <row r="41" spans="1:68" x14ac:dyDescent="0.25">
      <c r="A41" s="9" t="s">
        <v>3</v>
      </c>
      <c r="B41" s="9" t="s">
        <v>41</v>
      </c>
      <c r="C41" s="9" t="s">
        <v>40</v>
      </c>
      <c r="D41" s="9" t="s">
        <v>100</v>
      </c>
      <c r="E41" s="9" t="s">
        <v>83</v>
      </c>
      <c r="F41" s="9" t="s">
        <v>1665</v>
      </c>
      <c r="G41" s="9" t="s">
        <v>231</v>
      </c>
      <c r="H41" s="9" t="s">
        <v>5</v>
      </c>
      <c r="I41" s="10" t="s">
        <v>1783</v>
      </c>
      <c r="J41" s="10" t="s">
        <v>1995</v>
      </c>
      <c r="K41" s="11">
        <v>1152853.1915454958</v>
      </c>
      <c r="L41" s="11">
        <v>1152853.1915454958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11050.950661350029</v>
      </c>
      <c r="X41" s="11">
        <v>0</v>
      </c>
      <c r="Y41" s="11">
        <v>0</v>
      </c>
      <c r="Z41" s="11">
        <v>0</v>
      </c>
      <c r="AA41" s="11">
        <v>25840.35146810583</v>
      </c>
      <c r="AB41" s="11">
        <v>9298.4158104272283</v>
      </c>
      <c r="AC41" s="11" t="s">
        <v>7</v>
      </c>
      <c r="AD41" s="11" t="s">
        <v>97</v>
      </c>
      <c r="AE41" s="11" t="s">
        <v>157</v>
      </c>
      <c r="AF41" s="11" t="s">
        <v>193</v>
      </c>
      <c r="AG41" s="11" t="s">
        <v>264</v>
      </c>
      <c r="AH41" s="11" t="s">
        <v>7</v>
      </c>
      <c r="AI41" s="11" t="s">
        <v>97</v>
      </c>
      <c r="AJ41" s="11" t="s">
        <v>157</v>
      </c>
      <c r="AK41" s="11" t="s">
        <v>193</v>
      </c>
      <c r="AL41" s="11" t="s">
        <v>142</v>
      </c>
      <c r="AM41" s="11">
        <v>2.3575048172069828E-2</v>
      </c>
      <c r="AN41" s="11">
        <v>0</v>
      </c>
      <c r="AO41" s="11">
        <v>0</v>
      </c>
      <c r="AP41" s="11">
        <v>0</v>
      </c>
      <c r="AQ41" s="11">
        <v>1.8764797000473881E-2</v>
      </c>
      <c r="AR41" s="11">
        <v>0.125</v>
      </c>
      <c r="AS41" s="11">
        <v>0</v>
      </c>
      <c r="AT41" s="11">
        <v>0</v>
      </c>
      <c r="AU41" s="11">
        <v>0</v>
      </c>
      <c r="AV41" s="11">
        <v>7.4999999999999997E-3</v>
      </c>
      <c r="AW41" s="11">
        <v>27178.569526009509</v>
      </c>
      <c r="AX41" s="11">
        <v>0</v>
      </c>
      <c r="AY41" s="11">
        <v>0</v>
      </c>
      <c r="AZ41" s="11">
        <v>0</v>
      </c>
      <c r="BA41" s="11">
        <v>21633.056110699661</v>
      </c>
      <c r="BB41" s="11">
        <v>144106.64894318697</v>
      </c>
      <c r="BC41" s="11">
        <v>0</v>
      </c>
      <c r="BD41" s="11">
        <v>0</v>
      </c>
      <c r="BE41" s="11">
        <v>0</v>
      </c>
      <c r="BF41" s="11">
        <v>8646.3989365912184</v>
      </c>
      <c r="BG41" s="9" t="s">
        <v>7</v>
      </c>
      <c r="BH41" s="9" t="s">
        <v>97</v>
      </c>
      <c r="BI41" s="9" t="s">
        <v>157</v>
      </c>
      <c r="BJ41" s="9" t="s">
        <v>193</v>
      </c>
      <c r="BK41" s="9" t="s">
        <v>40</v>
      </c>
      <c r="BL41" s="29">
        <v>7.5000116092096239E-2</v>
      </c>
      <c r="BM41" s="29">
        <v>0</v>
      </c>
      <c r="BN41" s="29">
        <v>0</v>
      </c>
      <c r="BO41" s="29">
        <v>0</v>
      </c>
      <c r="BP41" s="29">
        <v>1.8764797000473878E-2</v>
      </c>
    </row>
    <row r="42" spans="1:68" x14ac:dyDescent="0.25">
      <c r="A42" s="9" t="s">
        <v>10</v>
      </c>
      <c r="B42" s="9" t="s">
        <v>41</v>
      </c>
      <c r="C42" s="9" t="s">
        <v>40</v>
      </c>
      <c r="D42" s="9" t="s">
        <v>100</v>
      </c>
      <c r="E42" s="9" t="s">
        <v>83</v>
      </c>
      <c r="F42" s="9" t="s">
        <v>1471</v>
      </c>
      <c r="G42" s="9" t="s">
        <v>290</v>
      </c>
      <c r="H42" s="9" t="s">
        <v>5</v>
      </c>
      <c r="I42" s="10" t="s">
        <v>1807</v>
      </c>
      <c r="J42" s="10" t="s">
        <v>1995</v>
      </c>
      <c r="K42" s="11">
        <v>2513645</v>
      </c>
      <c r="L42" s="11">
        <v>0</v>
      </c>
      <c r="M42" s="11">
        <v>1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 t="s">
        <v>7</v>
      </c>
      <c r="AD42" s="11" t="s">
        <v>97</v>
      </c>
      <c r="AE42" s="11" t="s">
        <v>157</v>
      </c>
      <c r="AF42" s="11" t="s">
        <v>193</v>
      </c>
      <c r="AG42" s="11" t="s">
        <v>291</v>
      </c>
      <c r="AH42" s="11" t="s">
        <v>33</v>
      </c>
      <c r="AI42" s="11" t="s">
        <v>97</v>
      </c>
      <c r="AJ42" s="11" t="s">
        <v>157</v>
      </c>
      <c r="AK42" s="11" t="s">
        <v>193</v>
      </c>
      <c r="AL42" s="11" t="s">
        <v>222</v>
      </c>
      <c r="AM42" s="11">
        <v>4.715009634413965E-2</v>
      </c>
      <c r="AN42" s="11">
        <v>0</v>
      </c>
      <c r="AO42" s="11">
        <v>0</v>
      </c>
      <c r="AP42" s="11">
        <v>0</v>
      </c>
      <c r="AQ42" s="11">
        <v>3.3424794657094102E-2</v>
      </c>
      <c r="AR42" s="11">
        <v>7.4999999999999997E-2</v>
      </c>
      <c r="AS42" s="11">
        <v>0</v>
      </c>
      <c r="AT42" s="11">
        <v>0</v>
      </c>
      <c r="AU42" s="11">
        <v>0</v>
      </c>
      <c r="AV42" s="11">
        <v>2.5000000000000001E-2</v>
      </c>
      <c r="AW42" s="11">
        <v>118518.6039249649</v>
      </c>
      <c r="AX42" s="11">
        <v>0</v>
      </c>
      <c r="AY42" s="11">
        <v>0</v>
      </c>
      <c r="AZ42" s="11">
        <v>0</v>
      </c>
      <c r="BA42" s="11">
        <v>84018.067965831302</v>
      </c>
      <c r="BB42" s="11">
        <v>188523.375</v>
      </c>
      <c r="BC42" s="11">
        <v>0</v>
      </c>
      <c r="BD42" s="11">
        <v>0</v>
      </c>
      <c r="BE42" s="11">
        <v>0</v>
      </c>
      <c r="BF42" s="11">
        <v>62841.125</v>
      </c>
      <c r="BG42" s="9" t="s">
        <v>7</v>
      </c>
      <c r="BH42" s="9" t="s">
        <v>97</v>
      </c>
      <c r="BI42" s="9" t="s">
        <v>157</v>
      </c>
      <c r="BJ42" s="9" t="s">
        <v>193</v>
      </c>
      <c r="BK42" s="9" t="s">
        <v>40</v>
      </c>
      <c r="BL42" s="29">
        <v>7.5000116092096239E-2</v>
      </c>
      <c r="BM42" s="29">
        <v>0</v>
      </c>
      <c r="BN42" s="29">
        <v>0</v>
      </c>
      <c r="BO42" s="29">
        <v>0</v>
      </c>
      <c r="BP42" s="29">
        <v>1.8764797000473878E-2</v>
      </c>
    </row>
    <row r="43" spans="1:68" x14ac:dyDescent="0.25">
      <c r="A43" s="9" t="s">
        <v>3</v>
      </c>
      <c r="B43" s="9" t="s">
        <v>41</v>
      </c>
      <c r="C43" s="9" t="s">
        <v>40</v>
      </c>
      <c r="D43" s="9" t="s">
        <v>100</v>
      </c>
      <c r="E43" s="9" t="s">
        <v>83</v>
      </c>
      <c r="F43" s="9" t="s">
        <v>1643</v>
      </c>
      <c r="G43" s="9" t="s">
        <v>256</v>
      </c>
      <c r="H43" s="9" t="s">
        <v>5</v>
      </c>
      <c r="I43" s="10" t="s">
        <v>1783</v>
      </c>
      <c r="J43" s="10" t="s">
        <v>1995</v>
      </c>
      <c r="K43" s="11">
        <v>2520889.9038889124</v>
      </c>
      <c r="L43" s="11">
        <v>2520889.9038889124</v>
      </c>
      <c r="M43" s="11">
        <v>0</v>
      </c>
      <c r="N43" s="11">
        <v>3</v>
      </c>
      <c r="O43" s="11">
        <v>0</v>
      </c>
      <c r="P43" s="11">
        <v>0</v>
      </c>
      <c r="Q43" s="11">
        <v>1</v>
      </c>
      <c r="R43" s="11">
        <v>0</v>
      </c>
      <c r="S43" s="11">
        <v>0</v>
      </c>
      <c r="T43" s="11">
        <v>0</v>
      </c>
      <c r="U43" s="11">
        <v>0</v>
      </c>
      <c r="V43" s="11">
        <v>4</v>
      </c>
      <c r="W43" s="11">
        <v>24159.157119252501</v>
      </c>
      <c r="X43" s="11">
        <v>0</v>
      </c>
      <c r="Y43" s="11">
        <v>0</v>
      </c>
      <c r="Z43" s="11">
        <v>0</v>
      </c>
      <c r="AA43" s="11">
        <v>100624.89312324868</v>
      </c>
      <c r="AB43" s="11">
        <v>20786.358189772276</v>
      </c>
      <c r="AC43" s="11" t="s">
        <v>7</v>
      </c>
      <c r="AD43" s="11" t="s">
        <v>97</v>
      </c>
      <c r="AE43" s="11" t="s">
        <v>157</v>
      </c>
      <c r="AF43" s="11" t="s">
        <v>193</v>
      </c>
      <c r="AG43" s="11" t="s">
        <v>291</v>
      </c>
      <c r="AH43" s="11" t="s">
        <v>33</v>
      </c>
      <c r="AI43" s="11" t="s">
        <v>97</v>
      </c>
      <c r="AJ43" s="11" t="s">
        <v>157</v>
      </c>
      <c r="AK43" s="11" t="s">
        <v>193</v>
      </c>
      <c r="AL43" s="11" t="s">
        <v>222</v>
      </c>
      <c r="AM43" s="11">
        <v>2.3575048172069828E-2</v>
      </c>
      <c r="AN43" s="11">
        <v>0</v>
      </c>
      <c r="AO43" s="11">
        <v>0</v>
      </c>
      <c r="AP43" s="11">
        <v>0</v>
      </c>
      <c r="AQ43" s="11">
        <v>3.3424794657094102E-2</v>
      </c>
      <c r="AR43" s="11">
        <v>7.4999999999999997E-2</v>
      </c>
      <c r="AS43" s="11">
        <v>0</v>
      </c>
      <c r="AT43" s="11">
        <v>0</v>
      </c>
      <c r="AU43" s="11">
        <v>0</v>
      </c>
      <c r="AV43" s="11">
        <v>2.5000000000000001E-2</v>
      </c>
      <c r="AW43" s="11">
        <v>59430.100920665587</v>
      </c>
      <c r="AX43" s="11">
        <v>0</v>
      </c>
      <c r="AY43" s="11">
        <v>0</v>
      </c>
      <c r="AZ43" s="11">
        <v>0</v>
      </c>
      <c r="BA43" s="11">
        <v>84260.227390628585</v>
      </c>
      <c r="BB43" s="11">
        <v>189066.74279166842</v>
      </c>
      <c r="BC43" s="11">
        <v>0</v>
      </c>
      <c r="BD43" s="11">
        <v>0</v>
      </c>
      <c r="BE43" s="11">
        <v>0</v>
      </c>
      <c r="BF43" s="11">
        <v>63022.247597222813</v>
      </c>
      <c r="BG43" s="9" t="s">
        <v>7</v>
      </c>
      <c r="BH43" s="9" t="s">
        <v>97</v>
      </c>
      <c r="BI43" s="9" t="s">
        <v>157</v>
      </c>
      <c r="BJ43" s="9" t="s">
        <v>193</v>
      </c>
      <c r="BK43" s="9" t="s">
        <v>40</v>
      </c>
      <c r="BL43" s="29">
        <v>7.5000116092096239E-2</v>
      </c>
      <c r="BM43" s="29">
        <v>0</v>
      </c>
      <c r="BN43" s="29">
        <v>0</v>
      </c>
      <c r="BO43" s="29">
        <v>0</v>
      </c>
      <c r="BP43" s="29">
        <v>1.8764797000473878E-2</v>
      </c>
    </row>
    <row r="44" spans="1:68" x14ac:dyDescent="0.25">
      <c r="A44" s="9" t="s">
        <v>3</v>
      </c>
      <c r="B44" s="9" t="s">
        <v>41</v>
      </c>
      <c r="C44" s="9" t="s">
        <v>40</v>
      </c>
      <c r="D44" s="9" t="s">
        <v>100</v>
      </c>
      <c r="E44" s="9" t="s">
        <v>83</v>
      </c>
      <c r="F44" s="9" t="s">
        <v>1573</v>
      </c>
      <c r="G44" s="9" t="s">
        <v>266</v>
      </c>
      <c r="H44" s="9" t="s">
        <v>5</v>
      </c>
      <c r="I44" s="10" t="s">
        <v>1783</v>
      </c>
      <c r="J44" s="10" t="s">
        <v>1995</v>
      </c>
      <c r="K44" s="11">
        <v>2373590.3532365449</v>
      </c>
      <c r="L44" s="11">
        <v>2373590.3531999998</v>
      </c>
      <c r="M44" s="11">
        <v>0</v>
      </c>
      <c r="N44" s="11">
        <v>6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6</v>
      </c>
      <c r="W44" s="11">
        <v>22747.499679076736</v>
      </c>
      <c r="X44" s="11">
        <v>0</v>
      </c>
      <c r="Y44" s="11">
        <v>0</v>
      </c>
      <c r="Z44" s="11">
        <v>0</v>
      </c>
      <c r="AA44" s="11">
        <v>94745.222804323261</v>
      </c>
      <c r="AB44" s="11">
        <v>19571.778680731106</v>
      </c>
      <c r="AC44" s="11" t="s">
        <v>7</v>
      </c>
      <c r="AD44" s="11" t="s">
        <v>97</v>
      </c>
      <c r="AE44" s="11" t="s">
        <v>157</v>
      </c>
      <c r="AF44" s="11" t="s">
        <v>193</v>
      </c>
      <c r="AG44" s="11" t="s">
        <v>291</v>
      </c>
      <c r="AH44" s="11" t="s">
        <v>33</v>
      </c>
      <c r="AI44" s="11" t="s">
        <v>97</v>
      </c>
      <c r="AJ44" s="11" t="s">
        <v>157</v>
      </c>
      <c r="AK44" s="11" t="s">
        <v>193</v>
      </c>
      <c r="AL44" s="11" t="s">
        <v>222</v>
      </c>
      <c r="AM44" s="11">
        <v>2.3575048172069828E-2</v>
      </c>
      <c r="AN44" s="11">
        <v>0</v>
      </c>
      <c r="AO44" s="11">
        <v>0</v>
      </c>
      <c r="AP44" s="11">
        <v>0</v>
      </c>
      <c r="AQ44" s="11">
        <v>3.3424794657094102E-2</v>
      </c>
      <c r="AR44" s="11">
        <v>7.4999999999999997E-2</v>
      </c>
      <c r="AS44" s="11">
        <v>0</v>
      </c>
      <c r="AT44" s="11">
        <v>0</v>
      </c>
      <c r="AU44" s="11">
        <v>0</v>
      </c>
      <c r="AV44" s="11">
        <v>2.5000000000000001E-2</v>
      </c>
      <c r="AW44" s="11">
        <v>55957.506918311788</v>
      </c>
      <c r="AX44" s="11">
        <v>0</v>
      </c>
      <c r="AY44" s="11">
        <v>0</v>
      </c>
      <c r="AZ44" s="11">
        <v>0</v>
      </c>
      <c r="BA44" s="11">
        <v>79336.77015699097</v>
      </c>
      <c r="BB44" s="11">
        <v>178019.27649274087</v>
      </c>
      <c r="BC44" s="11">
        <v>0</v>
      </c>
      <c r="BD44" s="11">
        <v>0</v>
      </c>
      <c r="BE44" s="11">
        <v>0</v>
      </c>
      <c r="BF44" s="11">
        <v>59339.758830913626</v>
      </c>
      <c r="BG44" s="9" t="s">
        <v>7</v>
      </c>
      <c r="BH44" s="9" t="s">
        <v>97</v>
      </c>
      <c r="BI44" s="9" t="s">
        <v>157</v>
      </c>
      <c r="BJ44" s="9" t="s">
        <v>193</v>
      </c>
      <c r="BK44" s="9" t="s">
        <v>40</v>
      </c>
      <c r="BL44" s="29">
        <v>7.5000116092096239E-2</v>
      </c>
      <c r="BM44" s="29">
        <v>0</v>
      </c>
      <c r="BN44" s="29">
        <v>0</v>
      </c>
      <c r="BO44" s="29">
        <v>0</v>
      </c>
      <c r="BP44" s="29">
        <v>1.8764797000473878E-2</v>
      </c>
    </row>
    <row r="45" spans="1:68" x14ac:dyDescent="0.25">
      <c r="A45" s="9" t="s">
        <v>10</v>
      </c>
      <c r="B45" s="9" t="s">
        <v>41</v>
      </c>
      <c r="C45" s="9" t="s">
        <v>40</v>
      </c>
      <c r="D45" s="9" t="s">
        <v>100</v>
      </c>
      <c r="E45" s="9" t="s">
        <v>83</v>
      </c>
      <c r="F45" s="9" t="s">
        <v>1375</v>
      </c>
      <c r="G45" s="9" t="s">
        <v>283</v>
      </c>
      <c r="H45" s="9" t="s">
        <v>5</v>
      </c>
      <c r="I45" s="10" t="s">
        <v>1783</v>
      </c>
      <c r="J45" s="10" t="s">
        <v>1995</v>
      </c>
      <c r="K45" s="11">
        <v>936227.52128205751</v>
      </c>
      <c r="L45" s="11">
        <v>936227.52128205751</v>
      </c>
      <c r="M45" s="11">
        <v>0</v>
      </c>
      <c r="N45" s="11">
        <v>1</v>
      </c>
      <c r="O45" s="11">
        <v>0</v>
      </c>
      <c r="P45" s="11">
        <v>0</v>
      </c>
      <c r="Q45" s="11">
        <v>1</v>
      </c>
      <c r="R45" s="11">
        <v>0</v>
      </c>
      <c r="S45" s="11">
        <v>0</v>
      </c>
      <c r="T45" s="11">
        <v>0</v>
      </c>
      <c r="U45" s="11">
        <v>0</v>
      </c>
      <c r="V45" s="11">
        <v>2</v>
      </c>
      <c r="W45" s="11">
        <v>24140.18294319406</v>
      </c>
      <c r="X45" s="11">
        <v>0</v>
      </c>
      <c r="Y45" s="11">
        <v>0</v>
      </c>
      <c r="Z45" s="11">
        <v>0</v>
      </c>
      <c r="AA45" s="11">
        <v>100545.8641062777</v>
      </c>
      <c r="AB45" s="11">
        <v>20770.032950528228</v>
      </c>
      <c r="AC45" s="11" t="s">
        <v>7</v>
      </c>
      <c r="AD45" s="11" t="s">
        <v>97</v>
      </c>
      <c r="AE45" s="11" t="s">
        <v>157</v>
      </c>
      <c r="AF45" s="11" t="s">
        <v>193</v>
      </c>
      <c r="AG45" s="11" t="s">
        <v>291</v>
      </c>
      <c r="AH45" s="11" t="s">
        <v>7</v>
      </c>
      <c r="AI45" s="11" t="s">
        <v>97</v>
      </c>
      <c r="AJ45" s="11" t="s">
        <v>157</v>
      </c>
      <c r="AK45" s="11" t="s">
        <v>193</v>
      </c>
      <c r="AL45" s="11" t="s">
        <v>222</v>
      </c>
      <c r="AM45" s="11">
        <v>4.715009634413965E-2</v>
      </c>
      <c r="AN45" s="11">
        <v>0</v>
      </c>
      <c r="AO45" s="11">
        <v>0</v>
      </c>
      <c r="AP45" s="11">
        <v>0</v>
      </c>
      <c r="AQ45" s="11">
        <v>3.3424794657094102E-2</v>
      </c>
      <c r="AR45" s="11">
        <v>0.125</v>
      </c>
      <c r="AS45" s="11">
        <v>0</v>
      </c>
      <c r="AT45" s="11">
        <v>0</v>
      </c>
      <c r="AU45" s="11">
        <v>0</v>
      </c>
      <c r="AV45" s="11">
        <v>2.5000000000000001E-2</v>
      </c>
      <c r="AW45" s="11">
        <v>44143.217828484063</v>
      </c>
      <c r="AX45" s="11">
        <v>0</v>
      </c>
      <c r="AY45" s="11">
        <v>0</v>
      </c>
      <c r="AZ45" s="11">
        <v>0</v>
      </c>
      <c r="BA45" s="11">
        <v>31293.212651172969</v>
      </c>
      <c r="BB45" s="11">
        <v>117028.44016025719</v>
      </c>
      <c r="BC45" s="11">
        <v>0</v>
      </c>
      <c r="BD45" s="11">
        <v>0</v>
      </c>
      <c r="BE45" s="11">
        <v>0</v>
      </c>
      <c r="BF45" s="11">
        <v>23405.688032051439</v>
      </c>
      <c r="BG45" s="9" t="s">
        <v>7</v>
      </c>
      <c r="BH45" s="9" t="s">
        <v>97</v>
      </c>
      <c r="BI45" s="9" t="s">
        <v>157</v>
      </c>
      <c r="BJ45" s="9" t="s">
        <v>193</v>
      </c>
      <c r="BK45" s="9" t="s">
        <v>40</v>
      </c>
      <c r="BL45" s="29">
        <v>7.5000116092096239E-2</v>
      </c>
      <c r="BM45" s="29">
        <v>0</v>
      </c>
      <c r="BN45" s="29">
        <v>0</v>
      </c>
      <c r="BO45" s="29">
        <v>0</v>
      </c>
      <c r="BP45" s="29">
        <v>1.8764797000473878E-2</v>
      </c>
    </row>
    <row r="46" spans="1:68" x14ac:dyDescent="0.25">
      <c r="A46" s="9" t="s">
        <v>10</v>
      </c>
      <c r="B46" s="9" t="s">
        <v>41</v>
      </c>
      <c r="C46" s="9" t="s">
        <v>40</v>
      </c>
      <c r="D46" s="9" t="s">
        <v>100</v>
      </c>
      <c r="E46" s="9" t="s">
        <v>99</v>
      </c>
      <c r="F46" s="9" t="s">
        <v>1027</v>
      </c>
      <c r="G46" s="9" t="s">
        <v>238</v>
      </c>
      <c r="H46" s="9" t="s">
        <v>5</v>
      </c>
      <c r="I46" s="10" t="s">
        <v>1783</v>
      </c>
      <c r="J46" s="10" t="s">
        <v>1995</v>
      </c>
      <c r="K46" s="11">
        <v>166669.01</v>
      </c>
      <c r="L46" s="11">
        <v>0</v>
      </c>
      <c r="M46" s="11">
        <v>1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 t="s">
        <v>7</v>
      </c>
      <c r="AD46" s="11" t="s">
        <v>97</v>
      </c>
      <c r="AE46" s="11" t="s">
        <v>157</v>
      </c>
      <c r="AF46" s="11" t="s">
        <v>193</v>
      </c>
      <c r="AG46" s="11" t="s">
        <v>264</v>
      </c>
      <c r="AH46" s="11" t="s">
        <v>7</v>
      </c>
      <c r="AI46" s="11" t="s">
        <v>97</v>
      </c>
      <c r="AJ46" s="11" t="s">
        <v>157</v>
      </c>
      <c r="AK46" s="11" t="s">
        <v>193</v>
      </c>
      <c r="AL46" s="11" t="s">
        <v>142</v>
      </c>
      <c r="AM46" s="11">
        <v>4.715009634413965E-2</v>
      </c>
      <c r="AN46" s="11">
        <v>0</v>
      </c>
      <c r="AO46" s="11">
        <v>0</v>
      </c>
      <c r="AP46" s="11">
        <v>0</v>
      </c>
      <c r="AQ46" s="11">
        <v>1.8764797000473881E-2</v>
      </c>
      <c r="AR46" s="11">
        <v>0.125</v>
      </c>
      <c r="AS46" s="11">
        <v>0</v>
      </c>
      <c r="AT46" s="11">
        <v>0</v>
      </c>
      <c r="AU46" s="11">
        <v>0</v>
      </c>
      <c r="AV46" s="11">
        <v>7.4999999999999997E-3</v>
      </c>
      <c r="AW46" s="11">
        <v>7858.4598790823748</v>
      </c>
      <c r="AX46" s="11">
        <v>0</v>
      </c>
      <c r="AY46" s="11">
        <v>0</v>
      </c>
      <c r="AZ46" s="11">
        <v>0</v>
      </c>
      <c r="BA46" s="11">
        <v>3127.5101389199513</v>
      </c>
      <c r="BB46" s="11">
        <v>20833.626250000001</v>
      </c>
      <c r="BC46" s="11">
        <v>0</v>
      </c>
      <c r="BD46" s="11">
        <v>0</v>
      </c>
      <c r="BE46" s="11">
        <v>0</v>
      </c>
      <c r="BF46" s="11">
        <v>1250.0175750000001</v>
      </c>
      <c r="BG46" s="9" t="s">
        <v>7</v>
      </c>
      <c r="BH46" s="9" t="s">
        <v>97</v>
      </c>
      <c r="BI46" s="9" t="s">
        <v>157</v>
      </c>
      <c r="BJ46" s="9" t="s">
        <v>193</v>
      </c>
      <c r="BK46" s="9" t="s">
        <v>40</v>
      </c>
      <c r="BL46" s="29">
        <v>7.5000116092096239E-2</v>
      </c>
      <c r="BM46" s="29">
        <v>0</v>
      </c>
      <c r="BN46" s="29">
        <v>0</v>
      </c>
      <c r="BO46" s="29">
        <v>0</v>
      </c>
      <c r="BP46" s="29">
        <v>1.8764797000473878E-2</v>
      </c>
    </row>
    <row r="47" spans="1:68" x14ac:dyDescent="0.25">
      <c r="A47" s="9" t="s">
        <v>3</v>
      </c>
      <c r="B47" s="9" t="s">
        <v>41</v>
      </c>
      <c r="C47" s="9" t="s">
        <v>40</v>
      </c>
      <c r="D47" s="9" t="s">
        <v>100</v>
      </c>
      <c r="E47" s="9" t="s">
        <v>83</v>
      </c>
      <c r="F47" s="9" t="s">
        <v>801</v>
      </c>
      <c r="G47" s="9" t="s">
        <v>170</v>
      </c>
      <c r="H47" s="9" t="s">
        <v>5</v>
      </c>
      <c r="I47" s="10" t="s">
        <v>1783</v>
      </c>
      <c r="J47" s="10" t="s">
        <v>1995</v>
      </c>
      <c r="K47" s="11">
        <v>1279501.9974423125</v>
      </c>
      <c r="L47" s="11">
        <v>1279501.9974423125</v>
      </c>
      <c r="M47" s="11">
        <v>0</v>
      </c>
      <c r="N47" s="11">
        <v>2</v>
      </c>
      <c r="O47" s="11">
        <v>0</v>
      </c>
      <c r="P47" s="11">
        <v>0</v>
      </c>
      <c r="Q47" s="11">
        <v>2</v>
      </c>
      <c r="R47" s="11">
        <v>0</v>
      </c>
      <c r="S47" s="11">
        <v>1</v>
      </c>
      <c r="T47" s="11">
        <v>0</v>
      </c>
      <c r="U47" s="11">
        <v>0</v>
      </c>
      <c r="V47" s="11">
        <v>5</v>
      </c>
      <c r="W47" s="11">
        <v>36943.325408239929</v>
      </c>
      <c r="X47" s="11">
        <v>0</v>
      </c>
      <c r="Y47" s="11">
        <v>0</v>
      </c>
      <c r="Z47" s="11">
        <v>0</v>
      </c>
      <c r="AA47" s="11">
        <v>28695.127060550698</v>
      </c>
      <c r="AB47" s="11">
        <v>10667.360413414266</v>
      </c>
      <c r="AC47" s="11" t="s">
        <v>7</v>
      </c>
      <c r="AD47" s="11" t="s">
        <v>97</v>
      </c>
      <c r="AE47" s="11" t="s">
        <v>157</v>
      </c>
      <c r="AF47" s="11" t="s">
        <v>193</v>
      </c>
      <c r="AG47" s="11" t="s">
        <v>264</v>
      </c>
      <c r="AH47" s="11" t="s">
        <v>7</v>
      </c>
      <c r="AI47" s="11" t="s">
        <v>97</v>
      </c>
      <c r="AJ47" s="11" t="s">
        <v>157</v>
      </c>
      <c r="AK47" s="11" t="s">
        <v>193</v>
      </c>
      <c r="AL47" s="11" t="s">
        <v>142</v>
      </c>
      <c r="AM47" s="11">
        <v>2.3575048172069828E-2</v>
      </c>
      <c r="AN47" s="11">
        <v>0</v>
      </c>
      <c r="AO47" s="11">
        <v>0</v>
      </c>
      <c r="AP47" s="11">
        <v>0</v>
      </c>
      <c r="AQ47" s="11">
        <v>1.8764797000473881E-2</v>
      </c>
      <c r="AR47" s="11">
        <v>0.125</v>
      </c>
      <c r="AS47" s="11">
        <v>0</v>
      </c>
      <c r="AT47" s="11">
        <v>0</v>
      </c>
      <c r="AU47" s="11">
        <v>0</v>
      </c>
      <c r="AV47" s="11">
        <v>7.4999999999999997E-3</v>
      </c>
      <c r="AW47" s="11">
        <v>30164.321225962085</v>
      </c>
      <c r="AX47" s="11">
        <v>0</v>
      </c>
      <c r="AY47" s="11">
        <v>0</v>
      </c>
      <c r="AZ47" s="11">
        <v>0</v>
      </c>
      <c r="BA47" s="11">
        <v>24009.595243705844</v>
      </c>
      <c r="BB47" s="11">
        <v>159937.74968028907</v>
      </c>
      <c r="BC47" s="11">
        <v>0</v>
      </c>
      <c r="BD47" s="11">
        <v>0</v>
      </c>
      <c r="BE47" s="11">
        <v>0</v>
      </c>
      <c r="BF47" s="11">
        <v>9596.2649808173428</v>
      </c>
      <c r="BG47" s="9" t="s">
        <v>7</v>
      </c>
      <c r="BH47" s="9" t="s">
        <v>97</v>
      </c>
      <c r="BI47" s="9" t="s">
        <v>157</v>
      </c>
      <c r="BJ47" s="9" t="s">
        <v>193</v>
      </c>
      <c r="BK47" s="9" t="s">
        <v>40</v>
      </c>
      <c r="BL47" s="29">
        <v>7.5000116092096239E-2</v>
      </c>
      <c r="BM47" s="29">
        <v>0</v>
      </c>
      <c r="BN47" s="29">
        <v>0</v>
      </c>
      <c r="BO47" s="29">
        <v>0</v>
      </c>
      <c r="BP47" s="29">
        <v>1.8764797000473878E-2</v>
      </c>
    </row>
    <row r="48" spans="1:68" x14ac:dyDescent="0.25">
      <c r="A48" s="9" t="s">
        <v>3</v>
      </c>
      <c r="B48" s="9" t="s">
        <v>41</v>
      </c>
      <c r="C48" s="9" t="s">
        <v>40</v>
      </c>
      <c r="D48" s="9" t="s">
        <v>100</v>
      </c>
      <c r="E48" s="9" t="s">
        <v>83</v>
      </c>
      <c r="F48" s="9" t="s">
        <v>805</v>
      </c>
      <c r="G48" s="9" t="s">
        <v>170</v>
      </c>
      <c r="H48" s="9" t="s">
        <v>5</v>
      </c>
      <c r="I48" s="10" t="s">
        <v>1807</v>
      </c>
      <c r="J48" s="10" t="s">
        <v>1995</v>
      </c>
      <c r="K48" s="11">
        <v>999457.50395368855</v>
      </c>
      <c r="L48" s="11">
        <v>999457.50395368855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9580.539521690167</v>
      </c>
      <c r="X48" s="11">
        <v>0</v>
      </c>
      <c r="Y48" s="11">
        <v>0</v>
      </c>
      <c r="Z48" s="11">
        <v>0</v>
      </c>
      <c r="AA48" s="11">
        <v>22402.100604827869</v>
      </c>
      <c r="AB48" s="11">
        <v>8061.1924612487455</v>
      </c>
      <c r="AC48" s="11" t="s">
        <v>7</v>
      </c>
      <c r="AD48" s="11" t="s">
        <v>97</v>
      </c>
      <c r="AE48" s="11" t="s">
        <v>157</v>
      </c>
      <c r="AF48" s="11" t="s">
        <v>193</v>
      </c>
      <c r="AG48" s="11" t="s">
        <v>264</v>
      </c>
      <c r="AH48" s="11" t="s">
        <v>7</v>
      </c>
      <c r="AI48" s="11" t="s">
        <v>97</v>
      </c>
      <c r="AJ48" s="11" t="s">
        <v>157</v>
      </c>
      <c r="AK48" s="11" t="s">
        <v>193</v>
      </c>
      <c r="AL48" s="11" t="s">
        <v>142</v>
      </c>
      <c r="AM48" s="11">
        <v>2.3575048172069828E-2</v>
      </c>
      <c r="AN48" s="11">
        <v>0</v>
      </c>
      <c r="AO48" s="11">
        <v>0</v>
      </c>
      <c r="AP48" s="11">
        <v>0</v>
      </c>
      <c r="AQ48" s="11">
        <v>1.8764797000473881E-2</v>
      </c>
      <c r="AR48" s="11">
        <v>0.125</v>
      </c>
      <c r="AS48" s="11">
        <v>0</v>
      </c>
      <c r="AT48" s="11">
        <v>0</v>
      </c>
      <c r="AU48" s="11">
        <v>0</v>
      </c>
      <c r="AV48" s="11">
        <v>7.4999999999999997E-3</v>
      </c>
      <c r="AW48" s="11">
        <v>23562.258801644879</v>
      </c>
      <c r="AX48" s="11">
        <v>0</v>
      </c>
      <c r="AY48" s="11">
        <v>0</v>
      </c>
      <c r="AZ48" s="11">
        <v>0</v>
      </c>
      <c r="BA48" s="11">
        <v>18754.617172291288</v>
      </c>
      <c r="BB48" s="11">
        <v>124932.18799421107</v>
      </c>
      <c r="BC48" s="11">
        <v>0</v>
      </c>
      <c r="BD48" s="11">
        <v>0</v>
      </c>
      <c r="BE48" s="11">
        <v>0</v>
      </c>
      <c r="BF48" s="11">
        <v>7495.9312796526638</v>
      </c>
      <c r="BG48" s="9" t="s">
        <v>7</v>
      </c>
      <c r="BH48" s="9" t="s">
        <v>97</v>
      </c>
      <c r="BI48" s="9" t="s">
        <v>157</v>
      </c>
      <c r="BJ48" s="9" t="s">
        <v>193</v>
      </c>
      <c r="BK48" s="9" t="s">
        <v>40</v>
      </c>
      <c r="BL48" s="29">
        <v>7.5000116092096239E-2</v>
      </c>
      <c r="BM48" s="29">
        <v>0</v>
      </c>
      <c r="BN48" s="29">
        <v>0</v>
      </c>
      <c r="BO48" s="29">
        <v>0</v>
      </c>
      <c r="BP48" s="29">
        <v>1.8764797000473878E-2</v>
      </c>
    </row>
    <row r="49" spans="1:68" x14ac:dyDescent="0.25">
      <c r="A49" s="9" t="s">
        <v>3</v>
      </c>
      <c r="B49" s="9" t="s">
        <v>41</v>
      </c>
      <c r="C49" s="9" t="s">
        <v>40</v>
      </c>
      <c r="D49" s="9" t="s">
        <v>100</v>
      </c>
      <c r="E49" s="9" t="s">
        <v>83</v>
      </c>
      <c r="F49" s="9" t="s">
        <v>809</v>
      </c>
      <c r="G49" s="9" t="s">
        <v>170</v>
      </c>
      <c r="H49" s="9" t="s">
        <v>5</v>
      </c>
      <c r="I49" s="10" t="s">
        <v>1783</v>
      </c>
      <c r="J49" s="10" t="s">
        <v>1995</v>
      </c>
      <c r="K49" s="11">
        <v>209077.41007045648</v>
      </c>
      <c r="L49" s="11">
        <v>209077.41007045648</v>
      </c>
      <c r="M49" s="11">
        <v>0</v>
      </c>
      <c r="N49" s="11">
        <v>0</v>
      </c>
      <c r="O49" s="11">
        <v>0</v>
      </c>
      <c r="P49" s="11">
        <v>1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1</v>
      </c>
      <c r="W49" s="11">
        <v>2004.1616400385199</v>
      </c>
      <c r="X49" s="11">
        <v>0</v>
      </c>
      <c r="Y49" s="11">
        <v>0</v>
      </c>
      <c r="Z49" s="11">
        <v>0</v>
      </c>
      <c r="AA49" s="11">
        <v>4686.3154822160877</v>
      </c>
      <c r="AB49" s="11">
        <v>1686.3280681871511</v>
      </c>
      <c r="AC49" s="11" t="s">
        <v>7</v>
      </c>
      <c r="AD49" s="11" t="s">
        <v>97</v>
      </c>
      <c r="AE49" s="11" t="s">
        <v>157</v>
      </c>
      <c r="AF49" s="11" t="s">
        <v>193</v>
      </c>
      <c r="AG49" s="11" t="s">
        <v>264</v>
      </c>
      <c r="AH49" s="11" t="s">
        <v>7</v>
      </c>
      <c r="AI49" s="11" t="s">
        <v>97</v>
      </c>
      <c r="AJ49" s="11" t="s">
        <v>157</v>
      </c>
      <c r="AK49" s="11" t="s">
        <v>193</v>
      </c>
      <c r="AL49" s="11" t="s">
        <v>142</v>
      </c>
      <c r="AM49" s="11">
        <v>2.3575048172069828E-2</v>
      </c>
      <c r="AN49" s="11">
        <v>0</v>
      </c>
      <c r="AO49" s="11">
        <v>0</v>
      </c>
      <c r="AP49" s="11">
        <v>0</v>
      </c>
      <c r="AQ49" s="11">
        <v>1.8764797000473881E-2</v>
      </c>
      <c r="AR49" s="11">
        <v>0.125</v>
      </c>
      <c r="AS49" s="11">
        <v>0</v>
      </c>
      <c r="AT49" s="11">
        <v>0</v>
      </c>
      <c r="AU49" s="11">
        <v>0</v>
      </c>
      <c r="AV49" s="11">
        <v>7.4999999999999997E-3</v>
      </c>
      <c r="AW49" s="11">
        <v>4929.0100141026087</v>
      </c>
      <c r="AX49" s="11">
        <v>0</v>
      </c>
      <c r="AY49" s="11">
        <v>0</v>
      </c>
      <c r="AZ49" s="11">
        <v>0</v>
      </c>
      <c r="BA49" s="11">
        <v>3923.2951573569494</v>
      </c>
      <c r="BB49" s="11">
        <v>26134.67625880706</v>
      </c>
      <c r="BC49" s="11">
        <v>0</v>
      </c>
      <c r="BD49" s="11">
        <v>0</v>
      </c>
      <c r="BE49" s="11">
        <v>0</v>
      </c>
      <c r="BF49" s="11">
        <v>1568.0805755284234</v>
      </c>
      <c r="BG49" s="9" t="s">
        <v>7</v>
      </c>
      <c r="BH49" s="9" t="s">
        <v>97</v>
      </c>
      <c r="BI49" s="9" t="s">
        <v>157</v>
      </c>
      <c r="BJ49" s="9" t="s">
        <v>193</v>
      </c>
      <c r="BK49" s="9" t="s">
        <v>40</v>
      </c>
      <c r="BL49" s="29">
        <v>7.5000116092096239E-2</v>
      </c>
      <c r="BM49" s="29">
        <v>0</v>
      </c>
      <c r="BN49" s="29">
        <v>0</v>
      </c>
      <c r="BO49" s="29">
        <v>0</v>
      </c>
      <c r="BP49" s="29">
        <v>1.8764797000473878E-2</v>
      </c>
    </row>
    <row r="50" spans="1:68" x14ac:dyDescent="0.25">
      <c r="A50" s="9" t="s">
        <v>3</v>
      </c>
      <c r="B50" s="9" t="s">
        <v>41</v>
      </c>
      <c r="C50" s="9" t="s">
        <v>40</v>
      </c>
      <c r="D50" s="9" t="s">
        <v>100</v>
      </c>
      <c r="E50" s="9" t="s">
        <v>83</v>
      </c>
      <c r="F50" s="9" t="s">
        <v>783</v>
      </c>
      <c r="G50" s="9" t="s">
        <v>170</v>
      </c>
      <c r="H50" s="9" t="s">
        <v>5</v>
      </c>
      <c r="I50" s="10" t="s">
        <v>1783</v>
      </c>
      <c r="J50" s="10" t="s">
        <v>1995</v>
      </c>
      <c r="K50" s="11">
        <v>874214.12459448283</v>
      </c>
      <c r="L50" s="11">
        <v>874214.12459448283</v>
      </c>
      <c r="M50" s="11">
        <v>0</v>
      </c>
      <c r="N50" s="11">
        <v>1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1</v>
      </c>
      <c r="W50" s="11">
        <v>8379.9890820423552</v>
      </c>
      <c r="X50" s="11">
        <v>0</v>
      </c>
      <c r="Y50" s="11">
        <v>0</v>
      </c>
      <c r="Z50" s="11">
        <v>0</v>
      </c>
      <c r="AA50" s="11">
        <v>19594.862904981095</v>
      </c>
      <c r="AB50" s="11">
        <v>7051.0334684772752</v>
      </c>
      <c r="AC50" s="11" t="s">
        <v>7</v>
      </c>
      <c r="AD50" s="11" t="s">
        <v>97</v>
      </c>
      <c r="AE50" s="11" t="s">
        <v>157</v>
      </c>
      <c r="AF50" s="11" t="s">
        <v>193</v>
      </c>
      <c r="AG50" s="11" t="s">
        <v>264</v>
      </c>
      <c r="AH50" s="11" t="s">
        <v>7</v>
      </c>
      <c r="AI50" s="11" t="s">
        <v>97</v>
      </c>
      <c r="AJ50" s="11" t="s">
        <v>157</v>
      </c>
      <c r="AK50" s="11" t="s">
        <v>193</v>
      </c>
      <c r="AL50" s="11" t="s">
        <v>142</v>
      </c>
      <c r="AM50" s="11">
        <v>2.3575048172069828E-2</v>
      </c>
      <c r="AN50" s="11">
        <v>0</v>
      </c>
      <c r="AO50" s="11">
        <v>0</v>
      </c>
      <c r="AP50" s="11">
        <v>0</v>
      </c>
      <c r="AQ50" s="11">
        <v>1.8764797000473881E-2</v>
      </c>
      <c r="AR50" s="11">
        <v>0.125</v>
      </c>
      <c r="AS50" s="11">
        <v>0</v>
      </c>
      <c r="AT50" s="11">
        <v>0</v>
      </c>
      <c r="AU50" s="11">
        <v>0</v>
      </c>
      <c r="AV50" s="11">
        <v>7.4999999999999997E-3</v>
      </c>
      <c r="AW50" s="11">
        <v>20609.640100018787</v>
      </c>
      <c r="AX50" s="11">
        <v>0</v>
      </c>
      <c r="AY50" s="11">
        <v>0</v>
      </c>
      <c r="AZ50" s="11">
        <v>0</v>
      </c>
      <c r="BA50" s="11">
        <v>16404.45058296245</v>
      </c>
      <c r="BB50" s="11">
        <v>109276.76557431035</v>
      </c>
      <c r="BC50" s="11">
        <v>0</v>
      </c>
      <c r="BD50" s="11">
        <v>0</v>
      </c>
      <c r="BE50" s="11">
        <v>0</v>
      </c>
      <c r="BF50" s="11">
        <v>6556.605934458621</v>
      </c>
      <c r="BG50" s="9" t="s">
        <v>7</v>
      </c>
      <c r="BH50" s="9" t="s">
        <v>97</v>
      </c>
      <c r="BI50" s="9" t="s">
        <v>157</v>
      </c>
      <c r="BJ50" s="9" t="s">
        <v>193</v>
      </c>
      <c r="BK50" s="9" t="s">
        <v>40</v>
      </c>
      <c r="BL50" s="29">
        <v>7.5000116092096239E-2</v>
      </c>
      <c r="BM50" s="29">
        <v>0</v>
      </c>
      <c r="BN50" s="29">
        <v>0</v>
      </c>
      <c r="BO50" s="29">
        <v>0</v>
      </c>
      <c r="BP50" s="29">
        <v>1.8764797000473878E-2</v>
      </c>
    </row>
    <row r="51" spans="1:68" x14ac:dyDescent="0.25">
      <c r="A51" s="9" t="s">
        <v>10</v>
      </c>
      <c r="B51" s="9" t="s">
        <v>34</v>
      </c>
      <c r="C51" s="9" t="s">
        <v>1815</v>
      </c>
      <c r="D51" s="9" t="s">
        <v>100</v>
      </c>
      <c r="E51" s="9" t="s">
        <v>83</v>
      </c>
      <c r="F51" s="9" t="s">
        <v>1729</v>
      </c>
      <c r="G51" s="9" t="s">
        <v>298</v>
      </c>
      <c r="H51" s="9" t="s">
        <v>5</v>
      </c>
      <c r="I51" s="10" t="s">
        <v>1783</v>
      </c>
      <c r="J51" s="10" t="s">
        <v>1995</v>
      </c>
      <c r="K51" s="11">
        <v>730478.34771331982</v>
      </c>
      <c r="L51" s="11">
        <v>730478.34771331993</v>
      </c>
      <c r="M51" s="11">
        <v>0</v>
      </c>
      <c r="N51" s="11">
        <v>1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1</v>
      </c>
      <c r="W51" s="11">
        <v>6750.1724583063678</v>
      </c>
      <c r="X51" s="11">
        <v>201102.54051110146</v>
      </c>
      <c r="Y51" s="11">
        <v>0</v>
      </c>
      <c r="Z51" s="11">
        <v>0</v>
      </c>
      <c r="AA51" s="11">
        <v>27585.177494709082</v>
      </c>
      <c r="AB51" s="11">
        <v>9960.3845358831168</v>
      </c>
      <c r="AC51" s="11" t="s">
        <v>21</v>
      </c>
      <c r="AD51" s="11" t="s">
        <v>68</v>
      </c>
      <c r="AE51" s="11" t="s">
        <v>157</v>
      </c>
      <c r="AF51" s="11" t="s">
        <v>193</v>
      </c>
      <c r="AG51" s="11" t="s">
        <v>257</v>
      </c>
      <c r="AH51" s="11" t="s">
        <v>21</v>
      </c>
      <c r="AI51" s="11" t="s">
        <v>81</v>
      </c>
      <c r="AJ51" s="11" t="s">
        <v>157</v>
      </c>
      <c r="AK51" s="11" t="s">
        <v>193</v>
      </c>
      <c r="AL51" s="11" t="s">
        <v>142</v>
      </c>
      <c r="AM51" s="11">
        <v>4.3220921648794687E-2</v>
      </c>
      <c r="AN51" s="11">
        <v>0.22939999999999999</v>
      </c>
      <c r="AO51" s="11">
        <v>0</v>
      </c>
      <c r="AP51" s="11">
        <v>0</v>
      </c>
      <c r="AQ51" s="11">
        <v>2.6304224366735698E-2</v>
      </c>
      <c r="AR51" s="11">
        <v>7.4999999999999997E-2</v>
      </c>
      <c r="AS51" s="11">
        <v>0.1</v>
      </c>
      <c r="AT51" s="11">
        <v>0</v>
      </c>
      <c r="AU51" s="11">
        <v>0</v>
      </c>
      <c r="AV51" s="11">
        <v>7.4999999999999997E-3</v>
      </c>
      <c r="AW51" s="11">
        <v>31571.947432658399</v>
      </c>
      <c r="AX51" s="11">
        <v>167571.73296543557</v>
      </c>
      <c r="AY51" s="11">
        <v>0</v>
      </c>
      <c r="AZ51" s="11">
        <v>0</v>
      </c>
      <c r="BA51" s="11">
        <v>19214.666353293538</v>
      </c>
      <c r="BB51" s="11">
        <v>54785.876078498986</v>
      </c>
      <c r="BC51" s="11">
        <v>73047.834771331982</v>
      </c>
      <c r="BD51" s="11">
        <v>0</v>
      </c>
      <c r="BE51" s="11">
        <v>0</v>
      </c>
      <c r="BF51" s="11">
        <v>5478.5876078498986</v>
      </c>
      <c r="BG51" s="9" t="s">
        <v>21</v>
      </c>
      <c r="BH51" s="9" t="s">
        <v>81</v>
      </c>
      <c r="BI51" s="9" t="s">
        <v>157</v>
      </c>
      <c r="BJ51" s="9" t="s">
        <v>193</v>
      </c>
      <c r="BK51" s="9" t="s">
        <v>257</v>
      </c>
      <c r="BL51" s="29">
        <v>2.8908827771726594E-2</v>
      </c>
      <c r="BM51" s="29">
        <v>0.22939999999999997</v>
      </c>
      <c r="BN51" s="29">
        <v>0</v>
      </c>
      <c r="BO51" s="29">
        <v>0</v>
      </c>
      <c r="BP51" s="29">
        <v>2.6304224366735695E-2</v>
      </c>
    </row>
    <row r="52" spans="1:68" x14ac:dyDescent="0.25">
      <c r="A52" s="9" t="s">
        <v>10</v>
      </c>
      <c r="B52" s="9" t="s">
        <v>34</v>
      </c>
      <c r="C52" s="9" t="s">
        <v>1815</v>
      </c>
      <c r="D52" s="9" t="s">
        <v>100</v>
      </c>
      <c r="E52" s="9" t="s">
        <v>83</v>
      </c>
      <c r="F52" s="9" t="s">
        <v>1395</v>
      </c>
      <c r="G52" s="9" t="s">
        <v>283</v>
      </c>
      <c r="H52" s="9" t="s">
        <v>5</v>
      </c>
      <c r="I52" s="10" t="s">
        <v>1807</v>
      </c>
      <c r="J52" s="10" t="s">
        <v>1995</v>
      </c>
      <c r="K52" s="11">
        <v>446249.03216103668</v>
      </c>
      <c r="L52" s="11">
        <v>446249.03216103668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5749.4169057028867</v>
      </c>
      <c r="X52" s="11">
        <v>171287.82313873278</v>
      </c>
      <c r="Y52" s="11">
        <v>0</v>
      </c>
      <c r="Z52" s="11">
        <v>40021.91508385387</v>
      </c>
      <c r="AA52" s="11">
        <v>23495.501309708448</v>
      </c>
      <c r="AB52" s="11">
        <v>9046.5690620020323</v>
      </c>
      <c r="AC52" s="11" t="s">
        <v>21</v>
      </c>
      <c r="AD52" s="11" t="s">
        <v>68</v>
      </c>
      <c r="AE52" s="11" t="s">
        <v>157</v>
      </c>
      <c r="AF52" s="11" t="s">
        <v>125</v>
      </c>
      <c r="AG52" s="11" t="s">
        <v>257</v>
      </c>
      <c r="AH52" s="11" t="s">
        <v>21</v>
      </c>
      <c r="AI52" s="11" t="s">
        <v>81</v>
      </c>
      <c r="AJ52" s="11" t="s">
        <v>157</v>
      </c>
      <c r="AK52" s="11" t="s">
        <v>125</v>
      </c>
      <c r="AL52" s="11" t="s">
        <v>142</v>
      </c>
      <c r="AM52" s="11">
        <v>4.3220921648794687E-2</v>
      </c>
      <c r="AN52" s="11">
        <v>0.22939999999999999</v>
      </c>
      <c r="AO52" s="11">
        <v>0</v>
      </c>
      <c r="AP52" s="11">
        <v>5.3600000000000002E-2</v>
      </c>
      <c r="AQ52" s="11">
        <v>2.6304224366735698E-2</v>
      </c>
      <c r="AR52" s="11">
        <v>7.4999999999999997E-2</v>
      </c>
      <c r="AS52" s="11">
        <v>0.1</v>
      </c>
      <c r="AT52" s="11">
        <v>0</v>
      </c>
      <c r="AU52" s="11">
        <v>5.5E-2</v>
      </c>
      <c r="AV52" s="11">
        <v>7.4999999999999997E-3</v>
      </c>
      <c r="AW52" s="11">
        <v>19287.294454882627</v>
      </c>
      <c r="AX52" s="11">
        <v>102369.52797774182</v>
      </c>
      <c r="AY52" s="11">
        <v>0</v>
      </c>
      <c r="AZ52" s="11">
        <v>23918.948123831568</v>
      </c>
      <c r="BA52" s="11">
        <v>11738.234665402564</v>
      </c>
      <c r="BB52" s="11">
        <v>33468.677412077748</v>
      </c>
      <c r="BC52" s="11">
        <v>44624.903216103674</v>
      </c>
      <c r="BD52" s="11">
        <v>0</v>
      </c>
      <c r="BE52" s="11">
        <v>24543.696768857018</v>
      </c>
      <c r="BF52" s="11">
        <v>3346.867741207775</v>
      </c>
      <c r="BG52" s="9" t="s">
        <v>21</v>
      </c>
      <c r="BH52" s="9" t="s">
        <v>81</v>
      </c>
      <c r="BI52" s="9" t="s">
        <v>157</v>
      </c>
      <c r="BJ52" s="9" t="s">
        <v>125</v>
      </c>
      <c r="BK52" s="9" t="s">
        <v>257</v>
      </c>
      <c r="BL52" s="29">
        <v>2.8908827771726594E-2</v>
      </c>
      <c r="BM52" s="29">
        <v>0.22939999999999997</v>
      </c>
      <c r="BN52" s="29">
        <v>0</v>
      </c>
      <c r="BO52" s="29">
        <v>5.3600000000000002E-2</v>
      </c>
      <c r="BP52" s="29">
        <v>2.6304224366735695E-2</v>
      </c>
    </row>
    <row r="53" spans="1:68" x14ac:dyDescent="0.25">
      <c r="A53" s="9" t="s">
        <v>3</v>
      </c>
      <c r="B53" s="9" t="s">
        <v>34</v>
      </c>
      <c r="C53" s="9" t="s">
        <v>1815</v>
      </c>
      <c r="D53" s="9" t="s">
        <v>100</v>
      </c>
      <c r="E53" s="9" t="s">
        <v>83</v>
      </c>
      <c r="F53" s="9" t="s">
        <v>1355</v>
      </c>
      <c r="G53" s="9" t="s">
        <v>231</v>
      </c>
      <c r="H53" s="9" t="s">
        <v>5</v>
      </c>
      <c r="I53" s="10" t="s">
        <v>1783</v>
      </c>
      <c r="J53" s="10" t="s">
        <v>1995</v>
      </c>
      <c r="K53" s="11">
        <v>579211.58347369137</v>
      </c>
      <c r="L53" s="11">
        <v>579211.58347369137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4458.8210162480518</v>
      </c>
      <c r="X53" s="11">
        <v>132838.12222432511</v>
      </c>
      <c r="Y53" s="11">
        <v>0</v>
      </c>
      <c r="Z53" s="11">
        <v>0</v>
      </c>
      <c r="AA53" s="11">
        <v>18221.366922112971</v>
      </c>
      <c r="AB53" s="11">
        <v>6579.3240354707523</v>
      </c>
      <c r="AC53" s="11" t="s">
        <v>21</v>
      </c>
      <c r="AD53" s="11" t="s">
        <v>68</v>
      </c>
      <c r="AE53" s="11" t="s">
        <v>157</v>
      </c>
      <c r="AF53" s="11" t="s">
        <v>193</v>
      </c>
      <c r="AG53" s="11" t="s">
        <v>257</v>
      </c>
      <c r="AH53" s="11" t="s">
        <v>21</v>
      </c>
      <c r="AI53" s="11" t="s">
        <v>81</v>
      </c>
      <c r="AJ53" s="11" t="s">
        <v>157</v>
      </c>
      <c r="AK53" s="11" t="s">
        <v>193</v>
      </c>
      <c r="AL53" s="11" t="s">
        <v>142</v>
      </c>
      <c r="AM53" s="11">
        <v>2.1610460824397347E-2</v>
      </c>
      <c r="AN53" s="11">
        <v>0.22939999999999999</v>
      </c>
      <c r="AO53" s="11">
        <v>0</v>
      </c>
      <c r="AP53" s="11">
        <v>0</v>
      </c>
      <c r="AQ53" s="11">
        <v>2.6304224366735698E-2</v>
      </c>
      <c r="AR53" s="11">
        <v>7.4999999999999997E-2</v>
      </c>
      <c r="AS53" s="11">
        <v>0.1</v>
      </c>
      <c r="AT53" s="11">
        <v>0</v>
      </c>
      <c r="AU53" s="11">
        <v>0</v>
      </c>
      <c r="AV53" s="11">
        <v>7.4999999999999997E-3</v>
      </c>
      <c r="AW53" s="11">
        <v>12517.029233695361</v>
      </c>
      <c r="AX53" s="11">
        <v>132871.1372488648</v>
      </c>
      <c r="AY53" s="11">
        <v>0</v>
      </c>
      <c r="AZ53" s="11">
        <v>0</v>
      </c>
      <c r="BA53" s="11">
        <v>15235.71144750424</v>
      </c>
      <c r="BB53" s="11">
        <v>43440.86876052685</v>
      </c>
      <c r="BC53" s="11">
        <v>57921.158347369143</v>
      </c>
      <c r="BD53" s="11">
        <v>0</v>
      </c>
      <c r="BE53" s="11">
        <v>0</v>
      </c>
      <c r="BF53" s="11">
        <v>4344.0868760526855</v>
      </c>
      <c r="BG53" s="9" t="s">
        <v>21</v>
      </c>
      <c r="BH53" s="9" t="s">
        <v>81</v>
      </c>
      <c r="BI53" s="9" t="s">
        <v>157</v>
      </c>
      <c r="BJ53" s="9" t="s">
        <v>193</v>
      </c>
      <c r="BK53" s="9" t="s">
        <v>257</v>
      </c>
      <c r="BL53" s="29">
        <v>2.8908827771726594E-2</v>
      </c>
      <c r="BM53" s="29">
        <v>0.22939999999999997</v>
      </c>
      <c r="BN53" s="29">
        <v>0</v>
      </c>
      <c r="BO53" s="29">
        <v>0</v>
      </c>
      <c r="BP53" s="29">
        <v>2.6304224366735695E-2</v>
      </c>
    </row>
    <row r="54" spans="1:68" x14ac:dyDescent="0.25">
      <c r="A54" s="9" t="s">
        <v>3</v>
      </c>
      <c r="B54" s="9" t="s">
        <v>34</v>
      </c>
      <c r="C54" s="9" t="s">
        <v>1816</v>
      </c>
      <c r="D54" s="9" t="s">
        <v>100</v>
      </c>
      <c r="E54" s="9" t="s">
        <v>116</v>
      </c>
      <c r="F54" s="9" t="s">
        <v>471</v>
      </c>
      <c r="G54" s="9" t="s">
        <v>164</v>
      </c>
      <c r="H54" s="9" t="s">
        <v>5</v>
      </c>
      <c r="I54" s="10" t="s">
        <v>1783</v>
      </c>
      <c r="J54" s="10" t="s">
        <v>1995</v>
      </c>
      <c r="K54" s="11">
        <v>133154.81063646296</v>
      </c>
      <c r="L54" s="11">
        <v>133154.81063646296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1025.0279414596505</v>
      </c>
      <c r="X54" s="11">
        <v>6509.5930308281695</v>
      </c>
      <c r="Y54" s="11">
        <v>22763.607531116912</v>
      </c>
      <c r="Z54" s="11">
        <v>0</v>
      </c>
      <c r="AA54" s="11">
        <v>4188.8674514391769</v>
      </c>
      <c r="AB54" s="11">
        <v>1494.7210712013548</v>
      </c>
      <c r="AC54" s="11" t="s">
        <v>21</v>
      </c>
      <c r="AD54" s="11" t="s">
        <v>103</v>
      </c>
      <c r="AE54" s="11" t="s">
        <v>199</v>
      </c>
      <c r="AF54" s="11" t="s">
        <v>193</v>
      </c>
      <c r="AG54" s="11" t="s">
        <v>257</v>
      </c>
      <c r="AH54" s="11" t="s">
        <v>21</v>
      </c>
      <c r="AI54" s="11" t="s">
        <v>97</v>
      </c>
      <c r="AJ54" s="11" t="s">
        <v>157</v>
      </c>
      <c r="AK54" s="11" t="s">
        <v>193</v>
      </c>
      <c r="AL54" s="11" t="s">
        <v>142</v>
      </c>
      <c r="AM54" s="11">
        <v>2.1610460824397347E-2</v>
      </c>
      <c r="AN54" s="11">
        <v>4.8899999999999999E-2</v>
      </c>
      <c r="AO54" s="11">
        <v>0.17100000000000004</v>
      </c>
      <c r="AP54" s="11">
        <v>0</v>
      </c>
      <c r="AQ54" s="11">
        <v>2.6304224366735698E-2</v>
      </c>
      <c r="AR54" s="11">
        <v>7.4999999999999997E-2</v>
      </c>
      <c r="AS54" s="11">
        <v>0</v>
      </c>
      <c r="AT54" s="11">
        <v>0</v>
      </c>
      <c r="AU54" s="11">
        <v>0</v>
      </c>
      <c r="AV54" s="11">
        <v>7.4999999999999997E-3</v>
      </c>
      <c r="AW54" s="11">
        <v>2877.53681883933</v>
      </c>
      <c r="AX54" s="11">
        <v>6511.270240123039</v>
      </c>
      <c r="AY54" s="11">
        <v>22769.472618835171</v>
      </c>
      <c r="AZ54" s="11">
        <v>0</v>
      </c>
      <c r="BA54" s="11">
        <v>3502.5340144917268</v>
      </c>
      <c r="BB54" s="11">
        <v>9986.6107977347219</v>
      </c>
      <c r="BC54" s="11">
        <v>0</v>
      </c>
      <c r="BD54" s="11">
        <v>0</v>
      </c>
      <c r="BE54" s="11">
        <v>0</v>
      </c>
      <c r="BF54" s="11">
        <v>998.66107977347224</v>
      </c>
      <c r="BG54" s="9" t="s">
        <v>21</v>
      </c>
      <c r="BH54" s="9" t="s">
        <v>103</v>
      </c>
      <c r="BI54" s="9" t="s">
        <v>102</v>
      </c>
      <c r="BJ54" s="9" t="s">
        <v>193</v>
      </c>
      <c r="BK54" s="9" t="s">
        <v>257</v>
      </c>
      <c r="BL54" s="29">
        <v>2.8908827771726594E-2</v>
      </c>
      <c r="BM54" s="29">
        <v>4.8899999999999999E-2</v>
      </c>
      <c r="BN54" s="29">
        <v>0.90320000000000011</v>
      </c>
      <c r="BO54" s="29">
        <v>0</v>
      </c>
      <c r="BP54" s="29">
        <v>2.6304224366735695E-2</v>
      </c>
    </row>
    <row r="55" spans="1:68" x14ac:dyDescent="0.25">
      <c r="A55" s="9" t="s">
        <v>3</v>
      </c>
      <c r="B55" s="9" t="s">
        <v>34</v>
      </c>
      <c r="C55" s="9" t="s">
        <v>1817</v>
      </c>
      <c r="D55" s="9" t="s">
        <v>100</v>
      </c>
      <c r="E55" s="9" t="s">
        <v>116</v>
      </c>
      <c r="F55" s="9" t="s">
        <v>475</v>
      </c>
      <c r="G55" s="9" t="s">
        <v>164</v>
      </c>
      <c r="H55" s="9" t="s">
        <v>5</v>
      </c>
      <c r="I55" s="10" t="s">
        <v>1807</v>
      </c>
      <c r="J55" s="10" t="s">
        <v>1995</v>
      </c>
      <c r="K55" s="11">
        <v>145447.84740098446</v>
      </c>
      <c r="L55" s="11">
        <v>145447.84740098446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1119.8941463920494</v>
      </c>
      <c r="X55" s="11">
        <v>7112.0550335806793</v>
      </c>
      <c r="Y55" s="11">
        <v>131362.12896380509</v>
      </c>
      <c r="Z55" s="11">
        <v>0</v>
      </c>
      <c r="AA55" s="11">
        <v>3264.7975734691395</v>
      </c>
      <c r="AB55" s="11">
        <v>3117.6574461940909</v>
      </c>
      <c r="AC55" s="11" t="s">
        <v>21</v>
      </c>
      <c r="AD55" s="11" t="s">
        <v>103</v>
      </c>
      <c r="AE55" s="11" t="s">
        <v>168</v>
      </c>
      <c r="AF55" s="11" t="s">
        <v>193</v>
      </c>
      <c r="AG55" s="11" t="s">
        <v>268</v>
      </c>
      <c r="AH55" s="11" t="s">
        <v>21</v>
      </c>
      <c r="AI55" s="11" t="s">
        <v>97</v>
      </c>
      <c r="AJ55" s="11" t="s">
        <v>108</v>
      </c>
      <c r="AK55" s="11" t="s">
        <v>193</v>
      </c>
      <c r="AL55" s="11" t="s">
        <v>142</v>
      </c>
      <c r="AM55" s="11">
        <v>2.1610460824397347E-2</v>
      </c>
      <c r="AN55" s="11">
        <v>4.8899999999999999E-2</v>
      </c>
      <c r="AO55" s="11">
        <v>0.9032</v>
      </c>
      <c r="AP55" s="11">
        <v>0</v>
      </c>
      <c r="AQ55" s="11">
        <v>1.8764797000473881E-2</v>
      </c>
      <c r="AR55" s="11">
        <v>7.4999999999999997E-2</v>
      </c>
      <c r="AS55" s="11">
        <v>0</v>
      </c>
      <c r="AT55" s="11">
        <v>1</v>
      </c>
      <c r="AU55" s="11">
        <v>0</v>
      </c>
      <c r="AV55" s="11">
        <v>7.4999999999999997E-3</v>
      </c>
      <c r="AW55" s="11">
        <v>3143.1950082518983</v>
      </c>
      <c r="AX55" s="11">
        <v>7112.3997379081402</v>
      </c>
      <c r="AY55" s="11">
        <v>131368.49577256918</v>
      </c>
      <c r="AZ55" s="11">
        <v>0</v>
      </c>
      <c r="BA55" s="11">
        <v>2729.299330635376</v>
      </c>
      <c r="BB55" s="11">
        <v>10908.588555073835</v>
      </c>
      <c r="BC55" s="11">
        <v>0</v>
      </c>
      <c r="BD55" s="11">
        <v>145447.84740098446</v>
      </c>
      <c r="BE55" s="11">
        <v>0</v>
      </c>
      <c r="BF55" s="11">
        <v>1090.8588555073834</v>
      </c>
      <c r="BG55" s="9" t="s">
        <v>21</v>
      </c>
      <c r="BH55" s="9" t="s">
        <v>103</v>
      </c>
      <c r="BI55" s="9" t="s">
        <v>108</v>
      </c>
      <c r="BJ55" s="9" t="s">
        <v>193</v>
      </c>
      <c r="BK55" s="9" t="s">
        <v>268</v>
      </c>
      <c r="BL55" s="29">
        <v>2.8908827771726594E-2</v>
      </c>
      <c r="BM55" s="29">
        <v>4.8899999999999999E-2</v>
      </c>
      <c r="BN55" s="29">
        <v>0.9032</v>
      </c>
      <c r="BO55" s="29">
        <v>0</v>
      </c>
      <c r="BP55" s="29">
        <v>1.8764797000473885E-2</v>
      </c>
    </row>
    <row r="56" spans="1:68" x14ac:dyDescent="0.25">
      <c r="A56" s="9" t="s">
        <v>3</v>
      </c>
      <c r="B56" s="9" t="s">
        <v>34</v>
      </c>
      <c r="C56" s="9" t="s">
        <v>1817</v>
      </c>
      <c r="D56" s="9" t="s">
        <v>100</v>
      </c>
      <c r="E56" s="9" t="s">
        <v>83</v>
      </c>
      <c r="F56" s="9" t="s">
        <v>1195</v>
      </c>
      <c r="G56" s="9" t="s">
        <v>270</v>
      </c>
      <c r="H56" s="9" t="s">
        <v>5</v>
      </c>
      <c r="I56" s="10" t="s">
        <v>1783</v>
      </c>
      <c r="J56" s="10" t="s">
        <v>1995</v>
      </c>
      <c r="K56" s="11">
        <v>592019.34412722453</v>
      </c>
      <c r="L56" s="11">
        <v>592019.34412722453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4558.2818114075226</v>
      </c>
      <c r="X56" s="11">
        <v>28948.04942569193</v>
      </c>
      <c r="Y56" s="11">
        <v>434102.34445521259</v>
      </c>
      <c r="Z56" s="11">
        <v>0</v>
      </c>
      <c r="AA56" s="11">
        <v>13288.637542232487</v>
      </c>
      <c r="AB56" s="11">
        <v>11274.64668508363</v>
      </c>
      <c r="AC56" s="11" t="s">
        <v>21</v>
      </c>
      <c r="AD56" s="11" t="s">
        <v>103</v>
      </c>
      <c r="AE56" s="11" t="s">
        <v>168</v>
      </c>
      <c r="AF56" s="11" t="s">
        <v>193</v>
      </c>
      <c r="AG56" s="11" t="s">
        <v>268</v>
      </c>
      <c r="AH56" s="11" t="s">
        <v>21</v>
      </c>
      <c r="AI56" s="11" t="s">
        <v>97</v>
      </c>
      <c r="AJ56" s="11" t="s">
        <v>108</v>
      </c>
      <c r="AK56" s="11" t="s">
        <v>193</v>
      </c>
      <c r="AL56" s="11" t="s">
        <v>142</v>
      </c>
      <c r="AM56" s="11">
        <v>2.1610460824397347E-2</v>
      </c>
      <c r="AN56" s="11">
        <v>4.8899999999999999E-2</v>
      </c>
      <c r="AO56" s="11">
        <v>0.9032</v>
      </c>
      <c r="AP56" s="11">
        <v>0</v>
      </c>
      <c r="AQ56" s="11">
        <v>1.8764797000473881E-2</v>
      </c>
      <c r="AR56" s="11">
        <v>7.4999999999999997E-2</v>
      </c>
      <c r="AS56" s="11">
        <v>0</v>
      </c>
      <c r="AT56" s="11">
        <v>1</v>
      </c>
      <c r="AU56" s="11">
        <v>0</v>
      </c>
      <c r="AV56" s="11">
        <v>7.4999999999999997E-3</v>
      </c>
      <c r="AW56" s="11">
        <v>12793.810843546797</v>
      </c>
      <c r="AX56" s="11">
        <v>28949.745927821277</v>
      </c>
      <c r="AY56" s="11">
        <v>534711.87161570915</v>
      </c>
      <c r="AZ56" s="11">
        <v>0</v>
      </c>
      <c r="BA56" s="11">
        <v>11109.122812901058</v>
      </c>
      <c r="BB56" s="11">
        <v>44401.450809541835</v>
      </c>
      <c r="BC56" s="11">
        <v>0</v>
      </c>
      <c r="BD56" s="11">
        <v>592019.34412722453</v>
      </c>
      <c r="BE56" s="11">
        <v>0</v>
      </c>
      <c r="BF56" s="11">
        <v>4440.1450809541839</v>
      </c>
      <c r="BG56" s="9" t="s">
        <v>21</v>
      </c>
      <c r="BH56" s="9" t="s">
        <v>103</v>
      </c>
      <c r="BI56" s="9" t="s">
        <v>108</v>
      </c>
      <c r="BJ56" s="9" t="s">
        <v>193</v>
      </c>
      <c r="BK56" s="9" t="s">
        <v>268</v>
      </c>
      <c r="BL56" s="29">
        <v>2.8908827771726594E-2</v>
      </c>
      <c r="BM56" s="29">
        <v>4.8899999999999999E-2</v>
      </c>
      <c r="BN56" s="29">
        <v>0.9032</v>
      </c>
      <c r="BO56" s="29">
        <v>0</v>
      </c>
      <c r="BP56" s="29">
        <v>1.8764797000473885E-2</v>
      </c>
    </row>
    <row r="57" spans="1:68" x14ac:dyDescent="0.25">
      <c r="A57" s="9" t="s">
        <v>3</v>
      </c>
      <c r="B57" s="9" t="s">
        <v>34</v>
      </c>
      <c r="C57" s="9" t="s">
        <v>1818</v>
      </c>
      <c r="D57" s="9" t="s">
        <v>100</v>
      </c>
      <c r="E57" s="9" t="s">
        <v>116</v>
      </c>
      <c r="F57" s="9" t="s">
        <v>473</v>
      </c>
      <c r="G57" s="9" t="s">
        <v>164</v>
      </c>
      <c r="H57" s="9" t="s">
        <v>5</v>
      </c>
      <c r="I57" s="10" t="s">
        <v>1783</v>
      </c>
      <c r="J57" s="10" t="s">
        <v>1995</v>
      </c>
      <c r="K57" s="11">
        <v>181749.74851999999</v>
      </c>
      <c r="L57" s="11">
        <v>180564.35851999998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1389.2920375076419</v>
      </c>
      <c r="X57" s="11">
        <v>8822.9065758602192</v>
      </c>
      <c r="Y57" s="11">
        <v>0</v>
      </c>
      <c r="Z57" s="11">
        <v>0</v>
      </c>
      <c r="AA57" s="11">
        <v>5677.4649363921371</v>
      </c>
      <c r="AB57" s="11">
        <v>1592.4815819076684</v>
      </c>
      <c r="AC57" s="11" t="s">
        <v>21</v>
      </c>
      <c r="AD57" s="11" t="s">
        <v>103</v>
      </c>
      <c r="AE57" s="11" t="s">
        <v>157</v>
      </c>
      <c r="AF57" s="11" t="s">
        <v>193</v>
      </c>
      <c r="AG57" s="11" t="s">
        <v>257</v>
      </c>
      <c r="AH57" s="11" t="s">
        <v>21</v>
      </c>
      <c r="AI57" s="11" t="s">
        <v>97</v>
      </c>
      <c r="AJ57" s="11" t="s">
        <v>157</v>
      </c>
      <c r="AK57" s="11" t="s">
        <v>193</v>
      </c>
      <c r="AL57" s="11" t="s">
        <v>142</v>
      </c>
      <c r="AM57" s="11">
        <v>2.1610460824397347E-2</v>
      </c>
      <c r="AN57" s="11">
        <v>4.8899999999999999E-2</v>
      </c>
      <c r="AO57" s="11">
        <v>0</v>
      </c>
      <c r="AP57" s="11">
        <v>0</v>
      </c>
      <c r="AQ57" s="11">
        <v>2.6304224366735698E-2</v>
      </c>
      <c r="AR57" s="11">
        <v>7.4999999999999997E-2</v>
      </c>
      <c r="AS57" s="11">
        <v>0</v>
      </c>
      <c r="AT57" s="11">
        <v>0</v>
      </c>
      <c r="AU57" s="11">
        <v>0</v>
      </c>
      <c r="AV57" s="11">
        <v>7.4999999999999997E-3</v>
      </c>
      <c r="AW57" s="11">
        <v>3927.6958202355295</v>
      </c>
      <c r="AX57" s="11">
        <v>8887.5627026279999</v>
      </c>
      <c r="AY57" s="11">
        <v>0</v>
      </c>
      <c r="AZ57" s="11">
        <v>0</v>
      </c>
      <c r="BA57" s="11">
        <v>4780.786163667869</v>
      </c>
      <c r="BB57" s="11">
        <v>13631.231139</v>
      </c>
      <c r="BC57" s="11">
        <v>0</v>
      </c>
      <c r="BD57" s="11">
        <v>0</v>
      </c>
      <c r="BE57" s="11">
        <v>0</v>
      </c>
      <c r="BF57" s="11">
        <v>1363.1231138999999</v>
      </c>
      <c r="BG57" s="9" t="s">
        <v>21</v>
      </c>
      <c r="BH57" s="9" t="s">
        <v>103</v>
      </c>
      <c r="BI57" s="9" t="s">
        <v>157</v>
      </c>
      <c r="BJ57" s="9" t="s">
        <v>193</v>
      </c>
      <c r="BK57" s="9" t="s">
        <v>257</v>
      </c>
      <c r="BL57" s="29">
        <v>2.8908827771726594E-2</v>
      </c>
      <c r="BM57" s="29">
        <v>4.8899999999999999E-2</v>
      </c>
      <c r="BN57" s="29">
        <v>0</v>
      </c>
      <c r="BO57" s="29">
        <v>0</v>
      </c>
      <c r="BP57" s="29">
        <v>2.6304224366735695E-2</v>
      </c>
    </row>
    <row r="58" spans="1:68" x14ac:dyDescent="0.25">
      <c r="A58" s="9" t="s">
        <v>10</v>
      </c>
      <c r="B58" s="9" t="s">
        <v>29</v>
      </c>
      <c r="C58" s="9" t="s">
        <v>27</v>
      </c>
      <c r="D58" s="9" t="s">
        <v>100</v>
      </c>
      <c r="E58" s="9" t="s">
        <v>105</v>
      </c>
      <c r="F58" s="9" t="s">
        <v>819</v>
      </c>
      <c r="G58" s="9" t="s">
        <v>247</v>
      </c>
      <c r="H58" s="9" t="s">
        <v>5</v>
      </c>
      <c r="I58" s="10" t="s">
        <v>1783</v>
      </c>
      <c r="J58" s="10" t="s">
        <v>1995</v>
      </c>
      <c r="K58" s="11">
        <v>52528.590199999999</v>
      </c>
      <c r="L58" s="11">
        <v>52528.590199999999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1740.3918004143477</v>
      </c>
      <c r="X58" s="11">
        <v>0</v>
      </c>
      <c r="Y58" s="11">
        <v>0</v>
      </c>
      <c r="Z58" s="11">
        <v>0</v>
      </c>
      <c r="AA58" s="11">
        <v>4601.8452163207548</v>
      </c>
      <c r="AB58" s="11">
        <v>1907.7629832648972</v>
      </c>
      <c r="AC58" s="11" t="s">
        <v>27</v>
      </c>
      <c r="AD58" s="11" t="s">
        <v>97</v>
      </c>
      <c r="AE58" s="11" t="s">
        <v>157</v>
      </c>
      <c r="AF58" s="11" t="s">
        <v>193</v>
      </c>
      <c r="AG58" s="11" t="s">
        <v>15</v>
      </c>
      <c r="AH58" s="11" t="s">
        <v>27</v>
      </c>
      <c r="AI58" s="11" t="s">
        <v>97</v>
      </c>
      <c r="AJ58" s="11" t="s">
        <v>95</v>
      </c>
      <c r="AK58" s="11" t="s">
        <v>193</v>
      </c>
      <c r="AL58" s="11" t="s">
        <v>142</v>
      </c>
      <c r="AM58" s="11">
        <v>4.2729774811876564E-2</v>
      </c>
      <c r="AN58" s="11">
        <v>0</v>
      </c>
      <c r="AO58" s="11">
        <v>0</v>
      </c>
      <c r="AP58" s="11">
        <v>0</v>
      </c>
      <c r="AQ58" s="11">
        <v>1.8764797000473881E-2</v>
      </c>
      <c r="AR58" s="11">
        <v>0.12</v>
      </c>
      <c r="AS58" s="11">
        <v>0</v>
      </c>
      <c r="AT58" s="11">
        <v>1.42</v>
      </c>
      <c r="AU58" s="11">
        <v>0</v>
      </c>
      <c r="AV58" s="11">
        <v>7.4999999999999997E-3</v>
      </c>
      <c r="AW58" s="11">
        <v>2244.5348304313461</v>
      </c>
      <c r="AX58" s="11">
        <v>0</v>
      </c>
      <c r="AY58" s="11">
        <v>0</v>
      </c>
      <c r="AZ58" s="11">
        <v>0</v>
      </c>
      <c r="BA58" s="11">
        <v>985.68833182408173</v>
      </c>
      <c r="BB58" s="11">
        <v>6303.430824</v>
      </c>
      <c r="BC58" s="11">
        <v>0</v>
      </c>
      <c r="BD58" s="11">
        <v>74590.598083999997</v>
      </c>
      <c r="BE58" s="11">
        <v>0</v>
      </c>
      <c r="BF58" s="11">
        <v>393.9644265</v>
      </c>
      <c r="BG58" s="9" t="s">
        <v>15</v>
      </c>
      <c r="BH58" s="9" t="s">
        <v>97</v>
      </c>
      <c r="BI58" s="9" t="s">
        <v>1929</v>
      </c>
      <c r="BJ58" s="9" t="s">
        <v>193</v>
      </c>
      <c r="BK58" s="9" t="s">
        <v>15</v>
      </c>
      <c r="BL58" s="29">
        <v>5.3121869328087164E-2</v>
      </c>
      <c r="BM58" s="29">
        <v>0</v>
      </c>
      <c r="BN58" s="29">
        <v>0</v>
      </c>
      <c r="BO58" s="29">
        <v>0</v>
      </c>
      <c r="BP58" s="29">
        <v>5.3121869328087164E-2</v>
      </c>
    </row>
    <row r="59" spans="1:68" x14ac:dyDescent="0.25">
      <c r="A59" s="9" t="s">
        <v>10</v>
      </c>
      <c r="B59" s="9" t="s">
        <v>29</v>
      </c>
      <c r="C59" s="9" t="s">
        <v>27</v>
      </c>
      <c r="D59" s="9" t="s">
        <v>100</v>
      </c>
      <c r="E59" s="9" t="s">
        <v>83</v>
      </c>
      <c r="F59" s="9" t="s">
        <v>1373</v>
      </c>
      <c r="G59" s="9" t="s">
        <v>283</v>
      </c>
      <c r="H59" s="9" t="s">
        <v>5</v>
      </c>
      <c r="I59" s="10" t="s">
        <v>1783</v>
      </c>
      <c r="J59" s="10" t="s">
        <v>1995</v>
      </c>
      <c r="K59" s="11">
        <v>628032.69607168471</v>
      </c>
      <c r="L59" s="11">
        <v>628032.69607168471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21464.832205110288</v>
      </c>
      <c r="X59" s="11">
        <v>0</v>
      </c>
      <c r="Y59" s="11">
        <v>0</v>
      </c>
      <c r="Z59" s="11">
        <v>0</v>
      </c>
      <c r="AA59" s="11">
        <v>56756.091001289322</v>
      </c>
      <c r="AB59" s="11">
        <v>23529.076793600412</v>
      </c>
      <c r="AC59" s="11" t="s">
        <v>27</v>
      </c>
      <c r="AD59" s="11" t="s">
        <v>97</v>
      </c>
      <c r="AE59" s="11" t="s">
        <v>157</v>
      </c>
      <c r="AF59" s="11" t="s">
        <v>193</v>
      </c>
      <c r="AG59" s="11" t="s">
        <v>15</v>
      </c>
      <c r="AH59" s="11" t="s">
        <v>27</v>
      </c>
      <c r="AI59" s="11" t="s">
        <v>97</v>
      </c>
      <c r="AJ59" s="11" t="s">
        <v>95</v>
      </c>
      <c r="AK59" s="11" t="s">
        <v>193</v>
      </c>
      <c r="AL59" s="11" t="s">
        <v>142</v>
      </c>
      <c r="AM59" s="11">
        <v>4.2729774811876564E-2</v>
      </c>
      <c r="AN59" s="11">
        <v>0</v>
      </c>
      <c r="AO59" s="11">
        <v>0</v>
      </c>
      <c r="AP59" s="11">
        <v>0</v>
      </c>
      <c r="AQ59" s="11">
        <v>1.8764797000473881E-2</v>
      </c>
      <c r="AR59" s="11">
        <v>0.12</v>
      </c>
      <c r="AS59" s="11">
        <v>0</v>
      </c>
      <c r="AT59" s="11">
        <v>1.42</v>
      </c>
      <c r="AU59" s="11">
        <v>0</v>
      </c>
      <c r="AV59" s="11">
        <v>7.4999999999999997E-3</v>
      </c>
      <c r="AW59" s="11">
        <v>26835.695677638803</v>
      </c>
      <c r="AX59" s="11">
        <v>0</v>
      </c>
      <c r="AY59" s="11">
        <v>0</v>
      </c>
      <c r="AZ59" s="11">
        <v>0</v>
      </c>
      <c r="BA59" s="11">
        <v>11784.906051445474</v>
      </c>
      <c r="BB59" s="11">
        <v>75363.923528602158</v>
      </c>
      <c r="BC59" s="11">
        <v>0</v>
      </c>
      <c r="BD59" s="11">
        <v>891806.42842179222</v>
      </c>
      <c r="BE59" s="11">
        <v>0</v>
      </c>
      <c r="BF59" s="11">
        <v>4710.2452205376349</v>
      </c>
      <c r="BG59" s="9" t="s">
        <v>15</v>
      </c>
      <c r="BH59" s="9" t="s">
        <v>97</v>
      </c>
      <c r="BI59" s="9" t="s">
        <v>1929</v>
      </c>
      <c r="BJ59" s="9" t="s">
        <v>193</v>
      </c>
      <c r="BK59" s="9" t="s">
        <v>15</v>
      </c>
      <c r="BL59" s="29">
        <v>5.3121869328087164E-2</v>
      </c>
      <c r="BM59" s="29">
        <v>0</v>
      </c>
      <c r="BN59" s="29">
        <v>0</v>
      </c>
      <c r="BO59" s="29">
        <v>0</v>
      </c>
      <c r="BP59" s="29">
        <v>5.3121869328087164E-2</v>
      </c>
    </row>
    <row r="60" spans="1:68" x14ac:dyDescent="0.25">
      <c r="A60" s="9" t="s">
        <v>10</v>
      </c>
      <c r="B60" s="9" t="s">
        <v>29</v>
      </c>
      <c r="C60" s="9" t="s">
        <v>27</v>
      </c>
      <c r="D60" s="9" t="s">
        <v>100</v>
      </c>
      <c r="E60" s="9" t="s">
        <v>83</v>
      </c>
      <c r="F60" s="9" t="s">
        <v>1757</v>
      </c>
      <c r="G60" s="9" t="s">
        <v>301</v>
      </c>
      <c r="H60" s="9" t="s">
        <v>5</v>
      </c>
      <c r="I60" s="10" t="s">
        <v>1807</v>
      </c>
      <c r="J60" s="10" t="s">
        <v>1995</v>
      </c>
      <c r="K60" s="11">
        <v>769408.78859270841</v>
      </c>
      <c r="L60" s="11">
        <v>769408.78859270841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24365.485205800869</v>
      </c>
      <c r="X60" s="11">
        <v>0</v>
      </c>
      <c r="Y60" s="11">
        <v>0</v>
      </c>
      <c r="Z60" s="11">
        <v>0</v>
      </c>
      <c r="AA60" s="11">
        <v>64425.833028490597</v>
      </c>
      <c r="AB60" s="11">
        <v>26708.681765708548</v>
      </c>
      <c r="AC60" s="11" t="s">
        <v>27</v>
      </c>
      <c r="AD60" s="11" t="s">
        <v>97</v>
      </c>
      <c r="AE60" s="11" t="s">
        <v>157</v>
      </c>
      <c r="AF60" s="11" t="s">
        <v>193</v>
      </c>
      <c r="AG60" s="11" t="s">
        <v>15</v>
      </c>
      <c r="AH60" s="11" t="s">
        <v>27</v>
      </c>
      <c r="AI60" s="11" t="s">
        <v>97</v>
      </c>
      <c r="AJ60" s="11" t="s">
        <v>95</v>
      </c>
      <c r="AK60" s="11" t="s">
        <v>193</v>
      </c>
      <c r="AL60" s="11" t="s">
        <v>142</v>
      </c>
      <c r="AM60" s="11">
        <v>4.2729774811876564E-2</v>
      </c>
      <c r="AN60" s="11">
        <v>0</v>
      </c>
      <c r="AO60" s="11">
        <v>0</v>
      </c>
      <c r="AP60" s="11">
        <v>0</v>
      </c>
      <c r="AQ60" s="11">
        <v>1.8764797000473881E-2</v>
      </c>
      <c r="AR60" s="11">
        <v>0.12</v>
      </c>
      <c r="AS60" s="11">
        <v>0</v>
      </c>
      <c r="AT60" s="11">
        <v>1.42</v>
      </c>
      <c r="AU60" s="11">
        <v>0</v>
      </c>
      <c r="AV60" s="11">
        <v>7.4999999999999997E-3</v>
      </c>
      <c r="AW60" s="11">
        <v>32876.66427484517</v>
      </c>
      <c r="AX60" s="11">
        <v>0</v>
      </c>
      <c r="AY60" s="11">
        <v>0</v>
      </c>
      <c r="AZ60" s="11">
        <v>0</v>
      </c>
      <c r="BA60" s="11">
        <v>14437.799728322698</v>
      </c>
      <c r="BB60" s="11">
        <v>92329.054631125007</v>
      </c>
      <c r="BC60" s="11">
        <v>0</v>
      </c>
      <c r="BD60" s="11">
        <v>1092560.479801646</v>
      </c>
      <c r="BE60" s="11">
        <v>0</v>
      </c>
      <c r="BF60" s="11">
        <v>5770.565914445313</v>
      </c>
      <c r="BG60" s="9" t="s">
        <v>15</v>
      </c>
      <c r="BH60" s="9" t="s">
        <v>97</v>
      </c>
      <c r="BI60" s="9" t="s">
        <v>1929</v>
      </c>
      <c r="BJ60" s="9" t="s">
        <v>193</v>
      </c>
      <c r="BK60" s="9" t="s">
        <v>15</v>
      </c>
      <c r="BL60" s="29">
        <v>5.3121869328087164E-2</v>
      </c>
      <c r="BM60" s="29">
        <v>0</v>
      </c>
      <c r="BN60" s="29">
        <v>0</v>
      </c>
      <c r="BO60" s="29">
        <v>0</v>
      </c>
      <c r="BP60" s="29">
        <v>5.3121869328087164E-2</v>
      </c>
    </row>
    <row r="61" spans="1:68" x14ac:dyDescent="0.25">
      <c r="A61" s="9" t="s">
        <v>10</v>
      </c>
      <c r="B61" s="9" t="s">
        <v>29</v>
      </c>
      <c r="C61" s="9" t="s">
        <v>27</v>
      </c>
      <c r="D61" s="9" t="s">
        <v>100</v>
      </c>
      <c r="E61" s="9" t="s">
        <v>83</v>
      </c>
      <c r="F61" s="9" t="s">
        <v>1371</v>
      </c>
      <c r="G61" s="9" t="s">
        <v>283</v>
      </c>
      <c r="H61" s="9" t="s">
        <v>5</v>
      </c>
      <c r="I61" s="10" t="s">
        <v>1807</v>
      </c>
      <c r="J61" s="10" t="s">
        <v>1995</v>
      </c>
      <c r="K61" s="11">
        <v>322181.94154590007</v>
      </c>
      <c r="L61" s="11">
        <v>322181.94154590007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10442.350802486086</v>
      </c>
      <c r="X61" s="11">
        <v>0</v>
      </c>
      <c r="Y61" s="11">
        <v>0</v>
      </c>
      <c r="Z61" s="11">
        <v>0</v>
      </c>
      <c r="AA61" s="11">
        <v>27611.07129792454</v>
      </c>
      <c r="AB61" s="11">
        <v>11446.577899589385</v>
      </c>
      <c r="AC61" s="11" t="s">
        <v>27</v>
      </c>
      <c r="AD61" s="11" t="s">
        <v>97</v>
      </c>
      <c r="AE61" s="11" t="s">
        <v>157</v>
      </c>
      <c r="AF61" s="11" t="s">
        <v>193</v>
      </c>
      <c r="AG61" s="11" t="s">
        <v>15</v>
      </c>
      <c r="AH61" s="11" t="s">
        <v>27</v>
      </c>
      <c r="AI61" s="11" t="s">
        <v>97</v>
      </c>
      <c r="AJ61" s="11" t="s">
        <v>95</v>
      </c>
      <c r="AK61" s="11" t="s">
        <v>193</v>
      </c>
      <c r="AL61" s="11" t="s">
        <v>142</v>
      </c>
      <c r="AM61" s="11">
        <v>4.2729774811876564E-2</v>
      </c>
      <c r="AN61" s="11">
        <v>0</v>
      </c>
      <c r="AO61" s="11">
        <v>0</v>
      </c>
      <c r="AP61" s="11">
        <v>0</v>
      </c>
      <c r="AQ61" s="11">
        <v>1.8764797000473881E-2</v>
      </c>
      <c r="AR61" s="11">
        <v>0.12</v>
      </c>
      <c r="AS61" s="11">
        <v>0</v>
      </c>
      <c r="AT61" s="11">
        <v>1.42</v>
      </c>
      <c r="AU61" s="11">
        <v>0</v>
      </c>
      <c r="AV61" s="11">
        <v>7.4999999999999997E-3</v>
      </c>
      <c r="AW61" s="11">
        <v>13766.761810709488</v>
      </c>
      <c r="AX61" s="11">
        <v>0</v>
      </c>
      <c r="AY61" s="11">
        <v>0</v>
      </c>
      <c r="AZ61" s="11">
        <v>0</v>
      </c>
      <c r="BA61" s="11">
        <v>6045.6787303273568</v>
      </c>
      <c r="BB61" s="11">
        <v>38661.832985508008</v>
      </c>
      <c r="BC61" s="11">
        <v>0</v>
      </c>
      <c r="BD61" s="11">
        <v>457498.3569951781</v>
      </c>
      <c r="BE61" s="11">
        <v>0</v>
      </c>
      <c r="BF61" s="11">
        <v>2416.3645615942505</v>
      </c>
      <c r="BG61" s="9" t="s">
        <v>15</v>
      </c>
      <c r="BH61" s="9" t="s">
        <v>97</v>
      </c>
      <c r="BI61" s="9" t="s">
        <v>1929</v>
      </c>
      <c r="BJ61" s="9" t="s">
        <v>193</v>
      </c>
      <c r="BK61" s="9" t="s">
        <v>15</v>
      </c>
      <c r="BL61" s="29">
        <v>5.3121869328087164E-2</v>
      </c>
      <c r="BM61" s="29">
        <v>0</v>
      </c>
      <c r="BN61" s="29">
        <v>0</v>
      </c>
      <c r="BO61" s="29">
        <v>0</v>
      </c>
      <c r="BP61" s="29">
        <v>5.3121869328087164E-2</v>
      </c>
    </row>
    <row r="62" spans="1:68" x14ac:dyDescent="0.25">
      <c r="A62" s="9" t="s">
        <v>10</v>
      </c>
      <c r="B62" s="9" t="s">
        <v>46</v>
      </c>
      <c r="C62" s="9" t="s">
        <v>1819</v>
      </c>
      <c r="D62" s="9" t="s">
        <v>100</v>
      </c>
      <c r="E62" s="9" t="s">
        <v>83</v>
      </c>
      <c r="F62" s="9" t="s">
        <v>1145</v>
      </c>
      <c r="G62" s="9" t="s">
        <v>218</v>
      </c>
      <c r="H62" s="9" t="s">
        <v>5</v>
      </c>
      <c r="I62" s="10" t="s">
        <v>1783</v>
      </c>
      <c r="J62" s="10" t="s">
        <v>1995</v>
      </c>
      <c r="K62" s="11">
        <v>1922169.3261798162</v>
      </c>
      <c r="L62" s="11">
        <v>1922169.3261798162</v>
      </c>
      <c r="M62" s="11">
        <v>0</v>
      </c>
      <c r="N62" s="11">
        <v>1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1</v>
      </c>
      <c r="W62" s="11">
        <v>45529.999670972546</v>
      </c>
      <c r="X62" s="11">
        <v>0</v>
      </c>
      <c r="Y62" s="11">
        <v>0</v>
      </c>
      <c r="Z62" s="11">
        <v>0</v>
      </c>
      <c r="AA62" s="11">
        <v>10827.306608026982</v>
      </c>
      <c r="AB62" s="11">
        <v>38460.658321000476</v>
      </c>
      <c r="AC62" s="11" t="s">
        <v>25</v>
      </c>
      <c r="AD62" s="11" t="s">
        <v>97</v>
      </c>
      <c r="AE62" s="11" t="s">
        <v>157</v>
      </c>
      <c r="AF62" s="11" t="s">
        <v>193</v>
      </c>
      <c r="AG62" s="11" t="s">
        <v>239</v>
      </c>
      <c r="AH62" s="11" t="s">
        <v>25</v>
      </c>
      <c r="AI62" s="11" t="s">
        <v>97</v>
      </c>
      <c r="AJ62" s="11" t="s">
        <v>157</v>
      </c>
      <c r="AK62" s="11" t="s">
        <v>193</v>
      </c>
      <c r="AL62" s="11" t="s">
        <v>211</v>
      </c>
      <c r="AM62" s="11">
        <v>0.12155884213723507</v>
      </c>
      <c r="AN62" s="11">
        <v>0</v>
      </c>
      <c r="AO62" s="11">
        <v>0</v>
      </c>
      <c r="AP62" s="11">
        <v>0</v>
      </c>
      <c r="AQ62" s="11">
        <v>1.8429711339751132E-3</v>
      </c>
      <c r="AR62" s="11">
        <v>3.5000000000000003E-2</v>
      </c>
      <c r="AS62" s="11">
        <v>0</v>
      </c>
      <c r="AT62" s="11">
        <v>0</v>
      </c>
      <c r="AU62" s="11">
        <v>0</v>
      </c>
      <c r="AV62" s="11">
        <v>5.4999999999999997E-3</v>
      </c>
      <c r="AW62" s="11">
        <v>233656.67768212777</v>
      </c>
      <c r="AX62" s="11">
        <v>0</v>
      </c>
      <c r="AY62" s="11">
        <v>0</v>
      </c>
      <c r="AZ62" s="11">
        <v>0</v>
      </c>
      <c r="BA62" s="11">
        <v>3542.5025827617951</v>
      </c>
      <c r="BB62" s="11">
        <v>67275.926416293572</v>
      </c>
      <c r="BC62" s="11">
        <v>0</v>
      </c>
      <c r="BD62" s="11">
        <v>0</v>
      </c>
      <c r="BE62" s="11">
        <v>0</v>
      </c>
      <c r="BF62" s="11">
        <v>10571.931293988988</v>
      </c>
      <c r="BG62" s="9" t="s">
        <v>25</v>
      </c>
      <c r="BH62" s="9" t="s">
        <v>97</v>
      </c>
      <c r="BI62" s="9" t="s">
        <v>157</v>
      </c>
      <c r="BJ62" s="9" t="s">
        <v>193</v>
      </c>
      <c r="BK62" s="9" t="s">
        <v>211</v>
      </c>
      <c r="BL62" s="29">
        <v>8.8465492898105277E-2</v>
      </c>
      <c r="BM62" s="29">
        <v>0</v>
      </c>
      <c r="BN62" s="29">
        <v>0</v>
      </c>
      <c r="BO62" s="29">
        <v>0</v>
      </c>
      <c r="BP62" s="29">
        <v>1.8429711339751128E-3</v>
      </c>
    </row>
    <row r="63" spans="1:68" x14ac:dyDescent="0.25">
      <c r="A63" s="9" t="s">
        <v>3</v>
      </c>
      <c r="B63" s="9" t="s">
        <v>46</v>
      </c>
      <c r="C63" s="9" t="s">
        <v>1819</v>
      </c>
      <c r="D63" s="9" t="s">
        <v>100</v>
      </c>
      <c r="E63" s="9" t="s">
        <v>116</v>
      </c>
      <c r="F63" s="9" t="s">
        <v>665</v>
      </c>
      <c r="G63" s="9" t="s">
        <v>164</v>
      </c>
      <c r="H63" s="9" t="s">
        <v>5</v>
      </c>
      <c r="I63" s="10" t="s">
        <v>1783</v>
      </c>
      <c r="J63" s="10" t="s">
        <v>1995</v>
      </c>
      <c r="K63" s="11">
        <v>136159.32690093989</v>
      </c>
      <c r="L63" s="11">
        <v>136159.32690093989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1287.0063149615703</v>
      </c>
      <c r="X63" s="11">
        <v>0</v>
      </c>
      <c r="Y63" s="11">
        <v>0</v>
      </c>
      <c r="Z63" s="11">
        <v>0</v>
      </c>
      <c r="AA63" s="11">
        <v>306.05780977942641</v>
      </c>
      <c r="AB63" s="11">
        <v>1087.1757191833412</v>
      </c>
      <c r="AC63" s="11" t="s">
        <v>25</v>
      </c>
      <c r="AD63" s="11" t="s">
        <v>97</v>
      </c>
      <c r="AE63" s="11" t="s">
        <v>157</v>
      </c>
      <c r="AF63" s="11" t="s">
        <v>193</v>
      </c>
      <c r="AG63" s="11" t="s">
        <v>239</v>
      </c>
      <c r="AH63" s="11" t="s">
        <v>25</v>
      </c>
      <c r="AI63" s="11" t="s">
        <v>97</v>
      </c>
      <c r="AJ63" s="11" t="s">
        <v>157</v>
      </c>
      <c r="AK63" s="11" t="s">
        <v>193</v>
      </c>
      <c r="AL63" s="11" t="s">
        <v>211</v>
      </c>
      <c r="AM63" s="11">
        <v>6.0779421068617542E-2</v>
      </c>
      <c r="AN63" s="11">
        <v>0</v>
      </c>
      <c r="AO63" s="11">
        <v>0</v>
      </c>
      <c r="AP63" s="11">
        <v>0</v>
      </c>
      <c r="AQ63" s="11">
        <v>1.8429711339751132E-3</v>
      </c>
      <c r="AR63" s="11">
        <v>3.5000000000000003E-2</v>
      </c>
      <c r="AS63" s="11">
        <v>0</v>
      </c>
      <c r="AT63" s="11">
        <v>0</v>
      </c>
      <c r="AU63" s="11">
        <v>0</v>
      </c>
      <c r="AV63" s="11">
        <v>5.4999999999999997E-3</v>
      </c>
      <c r="AW63" s="11">
        <v>8275.6850621317699</v>
      </c>
      <c r="AX63" s="11">
        <v>0</v>
      </c>
      <c r="AY63" s="11">
        <v>0</v>
      </c>
      <c r="AZ63" s="11">
        <v>0</v>
      </c>
      <c r="BA63" s="11">
        <v>250.93770909991335</v>
      </c>
      <c r="BB63" s="11">
        <v>4765.5764415328968</v>
      </c>
      <c r="BC63" s="11">
        <v>0</v>
      </c>
      <c r="BD63" s="11">
        <v>0</v>
      </c>
      <c r="BE63" s="11">
        <v>0</v>
      </c>
      <c r="BF63" s="11">
        <v>748.87629795516932</v>
      </c>
      <c r="BG63" s="9" t="s">
        <v>25</v>
      </c>
      <c r="BH63" s="9" t="s">
        <v>97</v>
      </c>
      <c r="BI63" s="9" t="s">
        <v>157</v>
      </c>
      <c r="BJ63" s="9" t="s">
        <v>193</v>
      </c>
      <c r="BK63" s="9" t="s">
        <v>211</v>
      </c>
      <c r="BL63" s="29">
        <v>8.8465492898105277E-2</v>
      </c>
      <c r="BM63" s="29">
        <v>0</v>
      </c>
      <c r="BN63" s="29">
        <v>0</v>
      </c>
      <c r="BO63" s="29">
        <v>0</v>
      </c>
      <c r="BP63" s="29">
        <v>1.8429711339751128E-3</v>
      </c>
    </row>
    <row r="64" spans="1:68" x14ac:dyDescent="0.25">
      <c r="A64" s="9" t="s">
        <v>3</v>
      </c>
      <c r="B64" s="9" t="s">
        <v>46</v>
      </c>
      <c r="C64" s="9" t="s">
        <v>1819</v>
      </c>
      <c r="D64" s="9" t="s">
        <v>100</v>
      </c>
      <c r="E64" s="9" t="s">
        <v>83</v>
      </c>
      <c r="F64" s="9" t="s">
        <v>1123</v>
      </c>
      <c r="G64" s="9" t="s">
        <v>231</v>
      </c>
      <c r="H64" s="9" t="s">
        <v>5</v>
      </c>
      <c r="I64" s="10" t="s">
        <v>1807</v>
      </c>
      <c r="J64" s="10" t="s">
        <v>1995</v>
      </c>
      <c r="K64" s="11">
        <v>1179473.6944989539</v>
      </c>
      <c r="L64" s="11">
        <v>1179473.6944989539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9028.0011311905</v>
      </c>
      <c r="X64" s="11">
        <v>0</v>
      </c>
      <c r="Y64" s="11">
        <v>0</v>
      </c>
      <c r="Z64" s="11">
        <v>0</v>
      </c>
      <c r="AA64" s="11">
        <v>2648.7884443491462</v>
      </c>
      <c r="AB64" s="11">
        <v>9387.7366182040496</v>
      </c>
      <c r="AC64" s="11" t="s">
        <v>25</v>
      </c>
      <c r="AD64" s="11" t="s">
        <v>97</v>
      </c>
      <c r="AE64" s="11" t="s">
        <v>157</v>
      </c>
      <c r="AF64" s="11" t="s">
        <v>193</v>
      </c>
      <c r="AG64" s="11" t="s">
        <v>239</v>
      </c>
      <c r="AH64" s="11" t="s">
        <v>25</v>
      </c>
      <c r="AI64" s="11" t="s">
        <v>97</v>
      </c>
      <c r="AJ64" s="11" t="s">
        <v>157</v>
      </c>
      <c r="AK64" s="11" t="s">
        <v>193</v>
      </c>
      <c r="AL64" s="11" t="s">
        <v>211</v>
      </c>
      <c r="AM64" s="11">
        <v>6.0779421068617542E-2</v>
      </c>
      <c r="AN64" s="11">
        <v>0</v>
      </c>
      <c r="AO64" s="11">
        <v>0</v>
      </c>
      <c r="AP64" s="11">
        <v>0</v>
      </c>
      <c r="AQ64" s="11">
        <v>1.8429711339751132E-3</v>
      </c>
      <c r="AR64" s="11">
        <v>3.5000000000000003E-2</v>
      </c>
      <c r="AS64" s="11">
        <v>0</v>
      </c>
      <c r="AT64" s="11">
        <v>0</v>
      </c>
      <c r="AU64" s="11">
        <v>0</v>
      </c>
      <c r="AV64" s="11">
        <v>5.4999999999999997E-3</v>
      </c>
      <c r="AW64" s="11">
        <v>71687.728317309884</v>
      </c>
      <c r="AX64" s="11">
        <v>0</v>
      </c>
      <c r="AY64" s="11">
        <v>0</v>
      </c>
      <c r="AZ64" s="11">
        <v>0</v>
      </c>
      <c r="BA64" s="11">
        <v>2173.7359722445531</v>
      </c>
      <c r="BB64" s="11">
        <v>41281.579307463391</v>
      </c>
      <c r="BC64" s="11">
        <v>0</v>
      </c>
      <c r="BD64" s="11">
        <v>0</v>
      </c>
      <c r="BE64" s="11">
        <v>0</v>
      </c>
      <c r="BF64" s="11">
        <v>6487.1053197442461</v>
      </c>
      <c r="BG64" s="9" t="s">
        <v>25</v>
      </c>
      <c r="BH64" s="9" t="s">
        <v>97</v>
      </c>
      <c r="BI64" s="9" t="s">
        <v>157</v>
      </c>
      <c r="BJ64" s="9" t="s">
        <v>193</v>
      </c>
      <c r="BK64" s="9" t="s">
        <v>211</v>
      </c>
      <c r="BL64" s="29">
        <v>8.8465492898105277E-2</v>
      </c>
      <c r="BM64" s="29">
        <v>0</v>
      </c>
      <c r="BN64" s="29">
        <v>0</v>
      </c>
      <c r="BO64" s="29">
        <v>0</v>
      </c>
      <c r="BP64" s="29">
        <v>1.8429711339751128E-3</v>
      </c>
    </row>
    <row r="65" spans="1:68" x14ac:dyDescent="0.25">
      <c r="A65" s="9" t="s">
        <v>3</v>
      </c>
      <c r="B65" s="9" t="s">
        <v>46</v>
      </c>
      <c r="C65" s="9" t="s">
        <v>1819</v>
      </c>
      <c r="D65" s="9" t="s">
        <v>100</v>
      </c>
      <c r="E65" s="9" t="s">
        <v>83</v>
      </c>
      <c r="F65" s="9" t="s">
        <v>1191</v>
      </c>
      <c r="G65" s="9" t="s">
        <v>270</v>
      </c>
      <c r="H65" s="9" t="s">
        <v>5</v>
      </c>
      <c r="I65" s="10" t="s">
        <v>1807</v>
      </c>
      <c r="J65" s="10" t="s">
        <v>1995</v>
      </c>
      <c r="K65" s="11">
        <v>559840.15816177521</v>
      </c>
      <c r="L65" s="11">
        <v>559840.15816177521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4285.1634629439013</v>
      </c>
      <c r="X65" s="11">
        <v>0</v>
      </c>
      <c r="Y65" s="11">
        <v>0</v>
      </c>
      <c r="Z65" s="11">
        <v>0</v>
      </c>
      <c r="AA65" s="11">
        <v>1257.2541028576741</v>
      </c>
      <c r="AB65" s="11">
        <v>4455.9128174105317</v>
      </c>
      <c r="AC65" s="11" t="s">
        <v>25</v>
      </c>
      <c r="AD65" s="11" t="s">
        <v>97</v>
      </c>
      <c r="AE65" s="11" t="s">
        <v>157</v>
      </c>
      <c r="AF65" s="11" t="s">
        <v>193</v>
      </c>
      <c r="AG65" s="11" t="s">
        <v>239</v>
      </c>
      <c r="AH65" s="11" t="s">
        <v>25</v>
      </c>
      <c r="AI65" s="11" t="s">
        <v>97</v>
      </c>
      <c r="AJ65" s="11" t="s">
        <v>157</v>
      </c>
      <c r="AK65" s="11" t="s">
        <v>193</v>
      </c>
      <c r="AL65" s="11" t="s">
        <v>211</v>
      </c>
      <c r="AM65" s="11">
        <v>6.0779421068617542E-2</v>
      </c>
      <c r="AN65" s="11">
        <v>0</v>
      </c>
      <c r="AO65" s="11">
        <v>0</v>
      </c>
      <c r="AP65" s="11">
        <v>0</v>
      </c>
      <c r="AQ65" s="11">
        <v>1.8429711339751132E-3</v>
      </c>
      <c r="AR65" s="11">
        <v>3.5000000000000003E-2</v>
      </c>
      <c r="AS65" s="11">
        <v>0</v>
      </c>
      <c r="AT65" s="11">
        <v>0</v>
      </c>
      <c r="AU65" s="11">
        <v>0</v>
      </c>
      <c r="AV65" s="11">
        <v>5.4999999999999997E-3</v>
      </c>
      <c r="AW65" s="11">
        <v>34026.76070403598</v>
      </c>
      <c r="AX65" s="11">
        <v>0</v>
      </c>
      <c r="AY65" s="11">
        <v>0</v>
      </c>
      <c r="AZ65" s="11">
        <v>0</v>
      </c>
      <c r="BA65" s="11">
        <v>1031.7692511322136</v>
      </c>
      <c r="BB65" s="11">
        <v>19594.405535662136</v>
      </c>
      <c r="BC65" s="11">
        <v>0</v>
      </c>
      <c r="BD65" s="11">
        <v>0</v>
      </c>
      <c r="BE65" s="11">
        <v>0</v>
      </c>
      <c r="BF65" s="11">
        <v>3079.1208698897635</v>
      </c>
      <c r="BG65" s="9" t="s">
        <v>25</v>
      </c>
      <c r="BH65" s="9" t="s">
        <v>97</v>
      </c>
      <c r="BI65" s="9" t="s">
        <v>157</v>
      </c>
      <c r="BJ65" s="9" t="s">
        <v>193</v>
      </c>
      <c r="BK65" s="9" t="s">
        <v>211</v>
      </c>
      <c r="BL65" s="29">
        <v>8.8465492898105277E-2</v>
      </c>
      <c r="BM65" s="29">
        <v>0</v>
      </c>
      <c r="BN65" s="29">
        <v>0</v>
      </c>
      <c r="BO65" s="29">
        <v>0</v>
      </c>
      <c r="BP65" s="29">
        <v>1.8429711339751128E-3</v>
      </c>
    </row>
    <row r="66" spans="1:68" x14ac:dyDescent="0.25">
      <c r="A66" s="9" t="s">
        <v>3</v>
      </c>
      <c r="B66" s="9" t="s">
        <v>46</v>
      </c>
      <c r="C66" s="9" t="s">
        <v>1819</v>
      </c>
      <c r="D66" s="9" t="s">
        <v>100</v>
      </c>
      <c r="E66" s="9" t="s">
        <v>83</v>
      </c>
      <c r="F66" s="9" t="s">
        <v>1125</v>
      </c>
      <c r="G66" s="9" t="s">
        <v>231</v>
      </c>
      <c r="H66" s="9" t="s">
        <v>5</v>
      </c>
      <c r="I66" s="10" t="s">
        <v>1807</v>
      </c>
      <c r="J66" s="10" t="s">
        <v>1995</v>
      </c>
      <c r="K66" s="11">
        <v>482647.80776668253</v>
      </c>
      <c r="L66" s="11">
        <v>482647.80776668253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3694.312959082351</v>
      </c>
      <c r="X66" s="11">
        <v>0</v>
      </c>
      <c r="Y66" s="11">
        <v>0</v>
      </c>
      <c r="Z66" s="11">
        <v>0</v>
      </c>
      <c r="AA66" s="11">
        <v>1083.9003378078055</v>
      </c>
      <c r="AB66" s="11">
        <v>3841.5189077972373</v>
      </c>
      <c r="AC66" s="11" t="s">
        <v>25</v>
      </c>
      <c r="AD66" s="11" t="s">
        <v>97</v>
      </c>
      <c r="AE66" s="11" t="s">
        <v>157</v>
      </c>
      <c r="AF66" s="11" t="s">
        <v>193</v>
      </c>
      <c r="AG66" s="11" t="s">
        <v>239</v>
      </c>
      <c r="AH66" s="11" t="s">
        <v>25</v>
      </c>
      <c r="AI66" s="11" t="s">
        <v>97</v>
      </c>
      <c r="AJ66" s="11" t="s">
        <v>157</v>
      </c>
      <c r="AK66" s="11" t="s">
        <v>193</v>
      </c>
      <c r="AL66" s="11" t="s">
        <v>211</v>
      </c>
      <c r="AM66" s="11">
        <v>6.0779421068617542E-2</v>
      </c>
      <c r="AN66" s="11">
        <v>0</v>
      </c>
      <c r="AO66" s="11">
        <v>0</v>
      </c>
      <c r="AP66" s="11">
        <v>0</v>
      </c>
      <c r="AQ66" s="11">
        <v>1.8429711339751132E-3</v>
      </c>
      <c r="AR66" s="11">
        <v>3.5000000000000003E-2</v>
      </c>
      <c r="AS66" s="11">
        <v>0</v>
      </c>
      <c r="AT66" s="11">
        <v>0</v>
      </c>
      <c r="AU66" s="11">
        <v>0</v>
      </c>
      <c r="AV66" s="11">
        <v>5.4999999999999997E-3</v>
      </c>
      <c r="AW66" s="11">
        <v>29335.054336096375</v>
      </c>
      <c r="AX66" s="11">
        <v>0</v>
      </c>
      <c r="AY66" s="11">
        <v>0</v>
      </c>
      <c r="AZ66" s="11">
        <v>0</v>
      </c>
      <c r="BA66" s="11">
        <v>889.50597759036532</v>
      </c>
      <c r="BB66" s="11">
        <v>16892.67327183389</v>
      </c>
      <c r="BC66" s="11">
        <v>0</v>
      </c>
      <c r="BD66" s="11">
        <v>0</v>
      </c>
      <c r="BE66" s="11">
        <v>0</v>
      </c>
      <c r="BF66" s="11">
        <v>2654.5629427167537</v>
      </c>
      <c r="BG66" s="9" t="s">
        <v>25</v>
      </c>
      <c r="BH66" s="9" t="s">
        <v>97</v>
      </c>
      <c r="BI66" s="9" t="s">
        <v>157</v>
      </c>
      <c r="BJ66" s="9" t="s">
        <v>193</v>
      </c>
      <c r="BK66" s="9" t="s">
        <v>211</v>
      </c>
      <c r="BL66" s="29">
        <v>8.8465492898105277E-2</v>
      </c>
      <c r="BM66" s="29">
        <v>0</v>
      </c>
      <c r="BN66" s="29">
        <v>0</v>
      </c>
      <c r="BO66" s="29">
        <v>0</v>
      </c>
      <c r="BP66" s="29">
        <v>1.8429711339751128E-3</v>
      </c>
    </row>
    <row r="67" spans="1:68" x14ac:dyDescent="0.25">
      <c r="A67" s="9" t="s">
        <v>3</v>
      </c>
      <c r="B67" s="9" t="s">
        <v>46</v>
      </c>
      <c r="C67" s="9" t="s">
        <v>1819</v>
      </c>
      <c r="D67" s="9" t="s">
        <v>100</v>
      </c>
      <c r="E67" s="9" t="s">
        <v>116</v>
      </c>
      <c r="F67" s="9" t="s">
        <v>479</v>
      </c>
      <c r="G67" s="9" t="s">
        <v>164</v>
      </c>
      <c r="H67" s="9" t="s">
        <v>5</v>
      </c>
      <c r="I67" s="10" t="s">
        <v>1783</v>
      </c>
      <c r="J67" s="10" t="s">
        <v>1995</v>
      </c>
      <c r="K67" s="11">
        <v>367951.69367955788</v>
      </c>
      <c r="L67" s="11">
        <v>367951.69367955788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2816.398807583118</v>
      </c>
      <c r="X67" s="11">
        <v>0</v>
      </c>
      <c r="Y67" s="11">
        <v>0</v>
      </c>
      <c r="Z67" s="11">
        <v>0</v>
      </c>
      <c r="AA67" s="11">
        <v>826.32295984450548</v>
      </c>
      <c r="AB67" s="11">
        <v>2928.622829484264</v>
      </c>
      <c r="AC67" s="11" t="s">
        <v>25</v>
      </c>
      <c r="AD67" s="11" t="s">
        <v>97</v>
      </c>
      <c r="AE67" s="11" t="s">
        <v>157</v>
      </c>
      <c r="AF67" s="11" t="s">
        <v>193</v>
      </c>
      <c r="AG67" s="11" t="s">
        <v>239</v>
      </c>
      <c r="AH67" s="11" t="s">
        <v>25</v>
      </c>
      <c r="AI67" s="11" t="s">
        <v>97</v>
      </c>
      <c r="AJ67" s="11" t="s">
        <v>157</v>
      </c>
      <c r="AK67" s="11" t="s">
        <v>193</v>
      </c>
      <c r="AL67" s="11" t="s">
        <v>211</v>
      </c>
      <c r="AM67" s="11">
        <v>6.0779421068617542E-2</v>
      </c>
      <c r="AN67" s="11">
        <v>0</v>
      </c>
      <c r="AO67" s="11">
        <v>0</v>
      </c>
      <c r="AP67" s="11">
        <v>0</v>
      </c>
      <c r="AQ67" s="11">
        <v>1.8429711339751132E-3</v>
      </c>
      <c r="AR67" s="11">
        <v>3.5000000000000003E-2</v>
      </c>
      <c r="AS67" s="11">
        <v>0</v>
      </c>
      <c r="AT67" s="11">
        <v>0</v>
      </c>
      <c r="AU67" s="11">
        <v>0</v>
      </c>
      <c r="AV67" s="11">
        <v>5.4999999999999997E-3</v>
      </c>
      <c r="AW67" s="11">
        <v>22363.89092306083</v>
      </c>
      <c r="AX67" s="11">
        <v>0</v>
      </c>
      <c r="AY67" s="11">
        <v>0</v>
      </c>
      <c r="AZ67" s="11">
        <v>0</v>
      </c>
      <c r="BA67" s="11">
        <v>678.12435014867833</v>
      </c>
      <c r="BB67" s="11">
        <v>12878.309278784527</v>
      </c>
      <c r="BC67" s="11">
        <v>0</v>
      </c>
      <c r="BD67" s="11">
        <v>0</v>
      </c>
      <c r="BE67" s="11">
        <v>0</v>
      </c>
      <c r="BF67" s="11">
        <v>2023.7343152375681</v>
      </c>
      <c r="BG67" s="9" t="s">
        <v>25</v>
      </c>
      <c r="BH67" s="9" t="s">
        <v>97</v>
      </c>
      <c r="BI67" s="9" t="s">
        <v>157</v>
      </c>
      <c r="BJ67" s="9" t="s">
        <v>193</v>
      </c>
      <c r="BK67" s="9" t="s">
        <v>211</v>
      </c>
      <c r="BL67" s="29">
        <v>8.8465492898105277E-2</v>
      </c>
      <c r="BM67" s="29">
        <v>0</v>
      </c>
      <c r="BN67" s="29">
        <v>0</v>
      </c>
      <c r="BO67" s="29">
        <v>0</v>
      </c>
      <c r="BP67" s="29">
        <v>1.8429711339751128E-3</v>
      </c>
    </row>
    <row r="68" spans="1:68" x14ac:dyDescent="0.25">
      <c r="A68" s="9" t="s">
        <v>3</v>
      </c>
      <c r="B68" s="9" t="s">
        <v>46</v>
      </c>
      <c r="C68" s="9" t="s">
        <v>1820</v>
      </c>
      <c r="D68" s="9" t="s">
        <v>100</v>
      </c>
      <c r="E68" s="9" t="s">
        <v>83</v>
      </c>
      <c r="F68" s="9" t="s">
        <v>955</v>
      </c>
      <c r="G68" s="9" t="s">
        <v>148</v>
      </c>
      <c r="H68" s="9" t="s">
        <v>5</v>
      </c>
      <c r="I68" s="10" t="s">
        <v>1783</v>
      </c>
      <c r="J68" s="10" t="s">
        <v>1995</v>
      </c>
      <c r="K68" s="11">
        <v>468052.41366870585</v>
      </c>
      <c r="L68" s="11">
        <v>468052.41366870585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4439.8722362796298</v>
      </c>
      <c r="X68" s="11">
        <v>0</v>
      </c>
      <c r="Y68" s="11">
        <v>0</v>
      </c>
      <c r="Z68" s="11">
        <v>0</v>
      </c>
      <c r="AA68" s="11">
        <v>10490.999759752092</v>
      </c>
      <c r="AB68" s="11">
        <v>3774.4500202630406</v>
      </c>
      <c r="AC68" s="11" t="s">
        <v>25</v>
      </c>
      <c r="AD68" s="11" t="s">
        <v>97</v>
      </c>
      <c r="AE68" s="11" t="s">
        <v>157</v>
      </c>
      <c r="AF68" s="11" t="s">
        <v>193</v>
      </c>
      <c r="AG68" s="11" t="s">
        <v>277</v>
      </c>
      <c r="AH68" s="11" t="s">
        <v>25</v>
      </c>
      <c r="AI68" s="11" t="s">
        <v>97</v>
      </c>
      <c r="AJ68" s="11" t="s">
        <v>157</v>
      </c>
      <c r="AK68" s="11" t="s">
        <v>193</v>
      </c>
      <c r="AL68" s="11" t="s">
        <v>142</v>
      </c>
      <c r="AM68" s="11">
        <v>6.0779421068617542E-2</v>
      </c>
      <c r="AN68" s="11">
        <v>0</v>
      </c>
      <c r="AO68" s="11">
        <v>0</v>
      </c>
      <c r="AP68" s="11">
        <v>0</v>
      </c>
      <c r="AQ68" s="11">
        <v>1.8764797000473881E-2</v>
      </c>
      <c r="AR68" s="11">
        <v>3.5000000000000003E-2</v>
      </c>
      <c r="AS68" s="11">
        <v>0</v>
      </c>
      <c r="AT68" s="11">
        <v>0</v>
      </c>
      <c r="AU68" s="11">
        <v>0</v>
      </c>
      <c r="AV68" s="11">
        <v>7.4999999999999997E-3</v>
      </c>
      <c r="AW68" s="11">
        <v>28447.954732553033</v>
      </c>
      <c r="AX68" s="11">
        <v>0</v>
      </c>
      <c r="AY68" s="11">
        <v>0</v>
      </c>
      <c r="AZ68" s="11">
        <v>0</v>
      </c>
      <c r="BA68" s="11">
        <v>8782.9085280750915</v>
      </c>
      <c r="BB68" s="11">
        <v>16381.834478404706</v>
      </c>
      <c r="BC68" s="11">
        <v>0</v>
      </c>
      <c r="BD68" s="11">
        <v>0</v>
      </c>
      <c r="BE68" s="11">
        <v>0</v>
      </c>
      <c r="BF68" s="11">
        <v>3510.3931025152938</v>
      </c>
      <c r="BG68" s="9" t="s">
        <v>25</v>
      </c>
      <c r="BH68" s="9" t="s">
        <v>97</v>
      </c>
      <c r="BI68" s="9" t="s">
        <v>157</v>
      </c>
      <c r="BJ68" s="9" t="s">
        <v>193</v>
      </c>
      <c r="BK68" s="9" t="s">
        <v>25</v>
      </c>
      <c r="BL68" s="29">
        <v>8.8465492898105277E-2</v>
      </c>
      <c r="BM68" s="29">
        <v>0</v>
      </c>
      <c r="BN68" s="29">
        <v>0</v>
      </c>
      <c r="BO68" s="29">
        <v>0</v>
      </c>
      <c r="BP68" s="29">
        <v>8.8465492898105277E-2</v>
      </c>
    </row>
    <row r="69" spans="1:68" x14ac:dyDescent="0.25">
      <c r="A69" s="9" t="s">
        <v>3</v>
      </c>
      <c r="B69" s="9" t="s">
        <v>46</v>
      </c>
      <c r="C69" s="9" t="s">
        <v>1820</v>
      </c>
      <c r="D69" s="9" t="s">
        <v>100</v>
      </c>
      <c r="E69" s="9" t="s">
        <v>83</v>
      </c>
      <c r="F69" s="9" t="s">
        <v>347</v>
      </c>
      <c r="G69" s="9" t="s">
        <v>231</v>
      </c>
      <c r="H69" s="9" t="s">
        <v>5</v>
      </c>
      <c r="I69" s="10" t="s">
        <v>1783</v>
      </c>
      <c r="J69" s="10" t="s">
        <v>1995</v>
      </c>
      <c r="K69" s="11">
        <v>392701.40313472209</v>
      </c>
      <c r="L69" s="11">
        <v>392701.40313472209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3725.1042960329896</v>
      </c>
      <c r="X69" s="11">
        <v>0</v>
      </c>
      <c r="Y69" s="11">
        <v>0</v>
      </c>
      <c r="Z69" s="11">
        <v>0</v>
      </c>
      <c r="AA69" s="11">
        <v>8802.0704639646465</v>
      </c>
      <c r="AB69" s="11">
        <v>3166.8073398043016</v>
      </c>
      <c r="AC69" s="11" t="s">
        <v>25</v>
      </c>
      <c r="AD69" s="11" t="s">
        <v>97</v>
      </c>
      <c r="AE69" s="11" t="s">
        <v>157</v>
      </c>
      <c r="AF69" s="11" t="s">
        <v>193</v>
      </c>
      <c r="AG69" s="11" t="s">
        <v>277</v>
      </c>
      <c r="AH69" s="11" t="s">
        <v>25</v>
      </c>
      <c r="AI69" s="11" t="s">
        <v>97</v>
      </c>
      <c r="AJ69" s="11" t="s">
        <v>157</v>
      </c>
      <c r="AK69" s="11" t="s">
        <v>193</v>
      </c>
      <c r="AL69" s="11" t="s">
        <v>142</v>
      </c>
      <c r="AM69" s="11">
        <v>6.0779421068617542E-2</v>
      </c>
      <c r="AN69" s="11">
        <v>0</v>
      </c>
      <c r="AO69" s="11">
        <v>0</v>
      </c>
      <c r="AP69" s="11">
        <v>0</v>
      </c>
      <c r="AQ69" s="11">
        <v>1.8764797000473881E-2</v>
      </c>
      <c r="AR69" s="11">
        <v>3.5000000000000003E-2</v>
      </c>
      <c r="AS69" s="11">
        <v>0</v>
      </c>
      <c r="AT69" s="11">
        <v>0</v>
      </c>
      <c r="AU69" s="11">
        <v>0</v>
      </c>
      <c r="AV69" s="11">
        <v>7.4999999999999997E-3</v>
      </c>
      <c r="AW69" s="11">
        <v>23868.163935362198</v>
      </c>
      <c r="AX69" s="11">
        <v>0</v>
      </c>
      <c r="AY69" s="11">
        <v>0</v>
      </c>
      <c r="AZ69" s="11">
        <v>0</v>
      </c>
      <c r="BA69" s="11">
        <v>7368.962111624317</v>
      </c>
      <c r="BB69" s="11">
        <v>13744.549109715274</v>
      </c>
      <c r="BC69" s="11">
        <v>0</v>
      </c>
      <c r="BD69" s="11">
        <v>0</v>
      </c>
      <c r="BE69" s="11">
        <v>0</v>
      </c>
      <c r="BF69" s="11">
        <v>2945.2605235104156</v>
      </c>
      <c r="BG69" s="9" t="s">
        <v>25</v>
      </c>
      <c r="BH69" s="9" t="s">
        <v>97</v>
      </c>
      <c r="BI69" s="9" t="s">
        <v>157</v>
      </c>
      <c r="BJ69" s="9" t="s">
        <v>193</v>
      </c>
      <c r="BK69" s="9" t="s">
        <v>25</v>
      </c>
      <c r="BL69" s="29">
        <v>8.8465492898105277E-2</v>
      </c>
      <c r="BM69" s="29">
        <v>0</v>
      </c>
      <c r="BN69" s="29">
        <v>0</v>
      </c>
      <c r="BO69" s="29">
        <v>0</v>
      </c>
      <c r="BP69" s="29">
        <v>8.8465492898105277E-2</v>
      </c>
    </row>
    <row r="70" spans="1:68" x14ac:dyDescent="0.25">
      <c r="A70" s="9" t="s">
        <v>3</v>
      </c>
      <c r="B70" s="9" t="s">
        <v>46</v>
      </c>
      <c r="C70" s="9" t="s">
        <v>1820</v>
      </c>
      <c r="D70" s="9" t="s">
        <v>100</v>
      </c>
      <c r="E70" s="9" t="s">
        <v>83</v>
      </c>
      <c r="F70" s="9" t="s">
        <v>1613</v>
      </c>
      <c r="G70" s="9" t="s">
        <v>256</v>
      </c>
      <c r="H70" s="9" t="s">
        <v>5</v>
      </c>
      <c r="I70" s="10" t="s">
        <v>1783</v>
      </c>
      <c r="J70" s="10" t="s">
        <v>1995</v>
      </c>
      <c r="K70" s="11">
        <v>492177.8566756408</v>
      </c>
      <c r="L70" s="11">
        <v>492177.8566756408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4668.7224279811362</v>
      </c>
      <c r="X70" s="11">
        <v>0</v>
      </c>
      <c r="Y70" s="11">
        <v>0</v>
      </c>
      <c r="Z70" s="11">
        <v>0</v>
      </c>
      <c r="AA70" s="11">
        <v>11031.751199971806</v>
      </c>
      <c r="AB70" s="11">
        <v>3969.0014768672918</v>
      </c>
      <c r="AC70" s="11" t="s">
        <v>25</v>
      </c>
      <c r="AD70" s="11" t="s">
        <v>97</v>
      </c>
      <c r="AE70" s="11" t="s">
        <v>157</v>
      </c>
      <c r="AF70" s="11" t="s">
        <v>193</v>
      </c>
      <c r="AG70" s="11" t="s">
        <v>277</v>
      </c>
      <c r="AH70" s="11" t="s">
        <v>25</v>
      </c>
      <c r="AI70" s="11" t="s">
        <v>97</v>
      </c>
      <c r="AJ70" s="11" t="s">
        <v>157</v>
      </c>
      <c r="AK70" s="11" t="s">
        <v>193</v>
      </c>
      <c r="AL70" s="11" t="s">
        <v>142</v>
      </c>
      <c r="AM70" s="11">
        <v>6.0779421068617542E-2</v>
      </c>
      <c r="AN70" s="11">
        <v>0</v>
      </c>
      <c r="AO70" s="11">
        <v>0</v>
      </c>
      <c r="AP70" s="11">
        <v>0</v>
      </c>
      <c r="AQ70" s="11">
        <v>1.8764797000473881E-2</v>
      </c>
      <c r="AR70" s="11">
        <v>3.5000000000000003E-2</v>
      </c>
      <c r="AS70" s="11">
        <v>0</v>
      </c>
      <c r="AT70" s="11">
        <v>0</v>
      </c>
      <c r="AU70" s="11">
        <v>0</v>
      </c>
      <c r="AV70" s="11">
        <v>7.4999999999999997E-3</v>
      </c>
      <c r="AW70" s="11">
        <v>29914.285191538467</v>
      </c>
      <c r="AX70" s="11">
        <v>0</v>
      </c>
      <c r="AY70" s="11">
        <v>0</v>
      </c>
      <c r="AZ70" s="11">
        <v>0</v>
      </c>
      <c r="BA70" s="11">
        <v>9235.6175686467286</v>
      </c>
      <c r="BB70" s="11">
        <v>17226.224983647429</v>
      </c>
      <c r="BC70" s="11">
        <v>0</v>
      </c>
      <c r="BD70" s="11">
        <v>0</v>
      </c>
      <c r="BE70" s="11">
        <v>0</v>
      </c>
      <c r="BF70" s="11">
        <v>3691.3339250673057</v>
      </c>
      <c r="BG70" s="9" t="s">
        <v>25</v>
      </c>
      <c r="BH70" s="9" t="s">
        <v>97</v>
      </c>
      <c r="BI70" s="9" t="s">
        <v>157</v>
      </c>
      <c r="BJ70" s="9" t="s">
        <v>193</v>
      </c>
      <c r="BK70" s="9" t="s">
        <v>25</v>
      </c>
      <c r="BL70" s="29">
        <v>8.8465492898105277E-2</v>
      </c>
      <c r="BM70" s="29">
        <v>0</v>
      </c>
      <c r="BN70" s="29">
        <v>0</v>
      </c>
      <c r="BO70" s="29">
        <v>0</v>
      </c>
      <c r="BP70" s="29">
        <v>8.8465492898105277E-2</v>
      </c>
    </row>
    <row r="71" spans="1:68" x14ac:dyDescent="0.25">
      <c r="A71" s="9" t="s">
        <v>3</v>
      </c>
      <c r="B71" s="9" t="s">
        <v>46</v>
      </c>
      <c r="C71" s="9" t="s">
        <v>1820</v>
      </c>
      <c r="D71" s="9" t="s">
        <v>100</v>
      </c>
      <c r="E71" s="9" t="s">
        <v>83</v>
      </c>
      <c r="F71" s="9" t="s">
        <v>875</v>
      </c>
      <c r="G71" s="9" t="s">
        <v>231</v>
      </c>
      <c r="H71" s="9" t="s">
        <v>5</v>
      </c>
      <c r="I71" s="10" t="s">
        <v>1807</v>
      </c>
      <c r="J71" s="10" t="s">
        <v>1995</v>
      </c>
      <c r="K71" s="11">
        <v>388171.57282652671</v>
      </c>
      <c r="L71" s="11">
        <v>388171.57282652671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3682.1350318371856</v>
      </c>
      <c r="X71" s="11">
        <v>0</v>
      </c>
      <c r="Y71" s="11">
        <v>0</v>
      </c>
      <c r="Z71" s="11">
        <v>0</v>
      </c>
      <c r="AA71" s="11">
        <v>8700.5381413290143</v>
      </c>
      <c r="AB71" s="11">
        <v>3130.278058896336</v>
      </c>
      <c r="AC71" s="11" t="s">
        <v>25</v>
      </c>
      <c r="AD71" s="11" t="s">
        <v>97</v>
      </c>
      <c r="AE71" s="11" t="s">
        <v>157</v>
      </c>
      <c r="AF71" s="11" t="s">
        <v>193</v>
      </c>
      <c r="AG71" s="11" t="s">
        <v>277</v>
      </c>
      <c r="AH71" s="11" t="s">
        <v>25</v>
      </c>
      <c r="AI71" s="11" t="s">
        <v>97</v>
      </c>
      <c r="AJ71" s="11" t="s">
        <v>157</v>
      </c>
      <c r="AK71" s="11" t="s">
        <v>193</v>
      </c>
      <c r="AL71" s="11" t="s">
        <v>142</v>
      </c>
      <c r="AM71" s="11">
        <v>6.0779421068617542E-2</v>
      </c>
      <c r="AN71" s="11">
        <v>0</v>
      </c>
      <c r="AO71" s="11">
        <v>0</v>
      </c>
      <c r="AP71" s="11">
        <v>0</v>
      </c>
      <c r="AQ71" s="11">
        <v>1.8764797000473881E-2</v>
      </c>
      <c r="AR71" s="11">
        <v>3.5000000000000003E-2</v>
      </c>
      <c r="AS71" s="11">
        <v>0</v>
      </c>
      <c r="AT71" s="11">
        <v>0</v>
      </c>
      <c r="AU71" s="11">
        <v>0</v>
      </c>
      <c r="AV71" s="11">
        <v>7.4999999999999997E-3</v>
      </c>
      <c r="AW71" s="11">
        <v>23592.843471691005</v>
      </c>
      <c r="AX71" s="11">
        <v>0</v>
      </c>
      <c r="AY71" s="11">
        <v>0</v>
      </c>
      <c r="AZ71" s="11">
        <v>0</v>
      </c>
      <c r="BA71" s="11">
        <v>7283.9607654444371</v>
      </c>
      <c r="BB71" s="11">
        <v>13586.005048928437</v>
      </c>
      <c r="BC71" s="11">
        <v>0</v>
      </c>
      <c r="BD71" s="11">
        <v>0</v>
      </c>
      <c r="BE71" s="11">
        <v>0</v>
      </c>
      <c r="BF71" s="11">
        <v>2911.28679619895</v>
      </c>
      <c r="BG71" s="9" t="s">
        <v>25</v>
      </c>
      <c r="BH71" s="9" t="s">
        <v>97</v>
      </c>
      <c r="BI71" s="9" t="s">
        <v>157</v>
      </c>
      <c r="BJ71" s="9" t="s">
        <v>193</v>
      </c>
      <c r="BK71" s="9" t="s">
        <v>25</v>
      </c>
      <c r="BL71" s="29">
        <v>8.8465492898105277E-2</v>
      </c>
      <c r="BM71" s="29">
        <v>0</v>
      </c>
      <c r="BN71" s="29">
        <v>0</v>
      </c>
      <c r="BO71" s="29">
        <v>0</v>
      </c>
      <c r="BP71" s="29">
        <v>8.8465492898105277E-2</v>
      </c>
    </row>
    <row r="72" spans="1:68" x14ac:dyDescent="0.25">
      <c r="A72" s="9" t="s">
        <v>3</v>
      </c>
      <c r="B72" s="9" t="s">
        <v>46</v>
      </c>
      <c r="C72" s="9" t="s">
        <v>1820</v>
      </c>
      <c r="D72" s="9" t="s">
        <v>100</v>
      </c>
      <c r="E72" s="9" t="s">
        <v>99</v>
      </c>
      <c r="F72" s="9" t="s">
        <v>1069</v>
      </c>
      <c r="G72" s="9" t="s">
        <v>154</v>
      </c>
      <c r="H72" s="9" t="s">
        <v>5</v>
      </c>
      <c r="I72" s="10" t="s">
        <v>1783</v>
      </c>
      <c r="J72" s="10" t="s">
        <v>1995</v>
      </c>
      <c r="K72" s="11">
        <v>21579.62</v>
      </c>
      <c r="L72" s="11">
        <v>21579.62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431.10837013897816</v>
      </c>
      <c r="X72" s="11">
        <v>0</v>
      </c>
      <c r="Y72" s="11">
        <v>0</v>
      </c>
      <c r="Z72" s="11">
        <v>0</v>
      </c>
      <c r="AA72" s="11">
        <v>483.86751786102201</v>
      </c>
      <c r="AB72" s="11">
        <v>177.20959515951995</v>
      </c>
      <c r="AC72" s="11" t="s">
        <v>32</v>
      </c>
      <c r="AD72" s="11" t="s">
        <v>97</v>
      </c>
      <c r="AE72" s="11" t="s">
        <v>157</v>
      </c>
      <c r="AF72" s="11" t="s">
        <v>193</v>
      </c>
      <c r="AG72" s="11" t="s">
        <v>277</v>
      </c>
      <c r="AH72" s="11" t="s">
        <v>25</v>
      </c>
      <c r="AI72" s="11" t="s">
        <v>97</v>
      </c>
      <c r="AJ72" s="11" t="s">
        <v>157</v>
      </c>
      <c r="AK72" s="11" t="s">
        <v>193</v>
      </c>
      <c r="AL72" s="11" t="s">
        <v>142</v>
      </c>
      <c r="AM72" s="11">
        <v>4.9114683691812142E-2</v>
      </c>
      <c r="AN72" s="11">
        <v>0</v>
      </c>
      <c r="AO72" s="11">
        <v>0</v>
      </c>
      <c r="AP72" s="11">
        <v>0</v>
      </c>
      <c r="AQ72" s="11">
        <v>1.8764797000473881E-2</v>
      </c>
      <c r="AR72" s="11">
        <v>3.5000000000000003E-2</v>
      </c>
      <c r="AS72" s="11">
        <v>0</v>
      </c>
      <c r="AT72" s="11">
        <v>0</v>
      </c>
      <c r="AU72" s="11">
        <v>0</v>
      </c>
      <c r="AV72" s="11">
        <v>7.4999999999999997E-3</v>
      </c>
      <c r="AW72" s="11">
        <v>1059.8762104895031</v>
      </c>
      <c r="AX72" s="11">
        <v>0</v>
      </c>
      <c r="AY72" s="11">
        <v>0</v>
      </c>
      <c r="AZ72" s="11">
        <v>0</v>
      </c>
      <c r="BA72" s="11">
        <v>404.93718864736616</v>
      </c>
      <c r="BB72" s="11">
        <v>755.2867</v>
      </c>
      <c r="BC72" s="11">
        <v>0</v>
      </c>
      <c r="BD72" s="11">
        <v>0</v>
      </c>
      <c r="BE72" s="11">
        <v>0</v>
      </c>
      <c r="BF72" s="11">
        <v>161.84715</v>
      </c>
      <c r="BG72" s="9" t="s">
        <v>25</v>
      </c>
      <c r="BH72" s="9" t="s">
        <v>97</v>
      </c>
      <c r="BI72" s="9" t="s">
        <v>157</v>
      </c>
      <c r="BJ72" s="9" t="s">
        <v>193</v>
      </c>
      <c r="BK72" s="9" t="s">
        <v>25</v>
      </c>
      <c r="BL72" s="29">
        <v>8.8465492898105277E-2</v>
      </c>
      <c r="BM72" s="29">
        <v>0</v>
      </c>
      <c r="BN72" s="29">
        <v>0</v>
      </c>
      <c r="BO72" s="29">
        <v>0</v>
      </c>
      <c r="BP72" s="29">
        <v>8.8465492898105277E-2</v>
      </c>
    </row>
    <row r="73" spans="1:68" x14ac:dyDescent="0.25">
      <c r="A73" s="9" t="s">
        <v>3</v>
      </c>
      <c r="B73" s="9" t="s">
        <v>46</v>
      </c>
      <c r="C73" s="9" t="s">
        <v>1820</v>
      </c>
      <c r="D73" s="9" t="s">
        <v>100</v>
      </c>
      <c r="E73" s="9" t="s">
        <v>83</v>
      </c>
      <c r="F73" s="9" t="s">
        <v>943</v>
      </c>
      <c r="G73" s="9" t="s">
        <v>231</v>
      </c>
      <c r="H73" s="9" t="s">
        <v>5</v>
      </c>
      <c r="I73" s="10" t="s">
        <v>1783</v>
      </c>
      <c r="J73" s="10" t="s">
        <v>1995</v>
      </c>
      <c r="K73" s="11">
        <v>933273.63186035003</v>
      </c>
      <c r="L73" s="11">
        <v>933273.63186035003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8852.8881935892168</v>
      </c>
      <c r="X73" s="11">
        <v>0</v>
      </c>
      <c r="Y73" s="11">
        <v>0</v>
      </c>
      <c r="Z73" s="11">
        <v>0</v>
      </c>
      <c r="AA73" s="11">
        <v>20918.54066275595</v>
      </c>
      <c r="AB73" s="11">
        <v>7526.0688243765944</v>
      </c>
      <c r="AC73" s="11" t="s">
        <v>25</v>
      </c>
      <c r="AD73" s="11" t="s">
        <v>97</v>
      </c>
      <c r="AE73" s="11" t="s">
        <v>157</v>
      </c>
      <c r="AF73" s="11" t="s">
        <v>193</v>
      </c>
      <c r="AG73" s="11" t="s">
        <v>277</v>
      </c>
      <c r="AH73" s="11" t="s">
        <v>25</v>
      </c>
      <c r="AI73" s="11" t="s">
        <v>97</v>
      </c>
      <c r="AJ73" s="11" t="s">
        <v>157</v>
      </c>
      <c r="AK73" s="11" t="s">
        <v>193</v>
      </c>
      <c r="AL73" s="11" t="s">
        <v>142</v>
      </c>
      <c r="AM73" s="11">
        <v>6.0779421068617542E-2</v>
      </c>
      <c r="AN73" s="11">
        <v>0</v>
      </c>
      <c r="AO73" s="11">
        <v>0</v>
      </c>
      <c r="AP73" s="11">
        <v>0</v>
      </c>
      <c r="AQ73" s="11">
        <v>1.8764797000473881E-2</v>
      </c>
      <c r="AR73" s="11">
        <v>3.5000000000000003E-2</v>
      </c>
      <c r="AS73" s="11">
        <v>0</v>
      </c>
      <c r="AT73" s="11">
        <v>0</v>
      </c>
      <c r="AU73" s="11">
        <v>0</v>
      </c>
      <c r="AV73" s="11">
        <v>7.4999999999999997E-3</v>
      </c>
      <c r="AW73" s="11">
        <v>56723.831043078171</v>
      </c>
      <c r="AX73" s="11">
        <v>0</v>
      </c>
      <c r="AY73" s="11">
        <v>0</v>
      </c>
      <c r="AZ73" s="11">
        <v>0</v>
      </c>
      <c r="BA73" s="11">
        <v>17512.690247754461</v>
      </c>
      <c r="BB73" s="11">
        <v>32664.577115112254</v>
      </c>
      <c r="BC73" s="11">
        <v>0</v>
      </c>
      <c r="BD73" s="11">
        <v>0</v>
      </c>
      <c r="BE73" s="11">
        <v>0</v>
      </c>
      <c r="BF73" s="11">
        <v>6999.552238952625</v>
      </c>
      <c r="BG73" s="9" t="s">
        <v>25</v>
      </c>
      <c r="BH73" s="9" t="s">
        <v>97</v>
      </c>
      <c r="BI73" s="9" t="s">
        <v>157</v>
      </c>
      <c r="BJ73" s="9" t="s">
        <v>193</v>
      </c>
      <c r="BK73" s="9" t="s">
        <v>25</v>
      </c>
      <c r="BL73" s="29">
        <v>8.8465492898105277E-2</v>
      </c>
      <c r="BM73" s="29">
        <v>0</v>
      </c>
      <c r="BN73" s="29">
        <v>0</v>
      </c>
      <c r="BO73" s="29">
        <v>0</v>
      </c>
      <c r="BP73" s="29">
        <v>8.8465492898105277E-2</v>
      </c>
    </row>
    <row r="74" spans="1:68" x14ac:dyDescent="0.25">
      <c r="A74" s="9" t="s">
        <v>3</v>
      </c>
      <c r="B74" s="9" t="s">
        <v>46</v>
      </c>
      <c r="C74" s="9" t="s">
        <v>1820</v>
      </c>
      <c r="D74" s="9" t="s">
        <v>100</v>
      </c>
      <c r="E74" s="9" t="s">
        <v>83</v>
      </c>
      <c r="F74" s="9" t="s">
        <v>1187</v>
      </c>
      <c r="G74" s="9" t="s">
        <v>270</v>
      </c>
      <c r="H74" s="9" t="s">
        <v>12</v>
      </c>
      <c r="I74" s="10" t="s">
        <v>1783</v>
      </c>
      <c r="J74" s="10" t="s">
        <v>1995</v>
      </c>
      <c r="K74" s="11">
        <v>150852.61964448827</v>
      </c>
      <c r="L74" s="11">
        <v>150852.61964448827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10478.828953331424</v>
      </c>
      <c r="X74" s="11">
        <v>0</v>
      </c>
      <c r="Y74" s="11">
        <v>0</v>
      </c>
      <c r="Z74" s="11">
        <v>0</v>
      </c>
      <c r="AA74" s="11">
        <v>3384.5267919970461</v>
      </c>
      <c r="AB74" s="11">
        <v>1343.8495935887931</v>
      </c>
      <c r="AC74" s="11" t="s">
        <v>25</v>
      </c>
      <c r="AD74" s="11" t="s">
        <v>97</v>
      </c>
      <c r="AE74" s="11" t="s">
        <v>157</v>
      </c>
      <c r="AF74" s="11" t="s">
        <v>193</v>
      </c>
      <c r="AG74" s="11" t="s">
        <v>277</v>
      </c>
      <c r="AH74" s="11" t="s">
        <v>25</v>
      </c>
      <c r="AI74" s="11" t="s">
        <v>97</v>
      </c>
      <c r="AJ74" s="11" t="s">
        <v>157</v>
      </c>
      <c r="AK74" s="11" t="s">
        <v>193</v>
      </c>
      <c r="AL74" s="11" t="s">
        <v>142</v>
      </c>
      <c r="AM74" s="11">
        <v>0.20812347214405394</v>
      </c>
      <c r="AN74" s="11">
        <v>0</v>
      </c>
      <c r="AO74" s="11">
        <v>0</v>
      </c>
      <c r="AP74" s="11">
        <v>0</v>
      </c>
      <c r="AQ74" s="11">
        <v>1.8764797000473881E-2</v>
      </c>
      <c r="AR74" s="11">
        <v>3.5000000000000003E-2</v>
      </c>
      <c r="AS74" s="11">
        <v>0</v>
      </c>
      <c r="AT74" s="11">
        <v>0</v>
      </c>
      <c r="AU74" s="11">
        <v>0</v>
      </c>
      <c r="AV74" s="11">
        <v>7.4999999999999997E-3</v>
      </c>
      <c r="AW74" s="11">
        <v>31395.970982437218</v>
      </c>
      <c r="AX74" s="11">
        <v>0</v>
      </c>
      <c r="AY74" s="11">
        <v>0</v>
      </c>
      <c r="AZ74" s="11">
        <v>0</v>
      </c>
      <c r="BA74" s="11">
        <v>2830.7187846185207</v>
      </c>
      <c r="BB74" s="11">
        <v>5279.8416875570902</v>
      </c>
      <c r="BC74" s="11">
        <v>0</v>
      </c>
      <c r="BD74" s="11">
        <v>0</v>
      </c>
      <c r="BE74" s="11">
        <v>0</v>
      </c>
      <c r="BF74" s="11">
        <v>1131.3946473336619</v>
      </c>
      <c r="BG74" s="9" t="s">
        <v>25</v>
      </c>
      <c r="BH74" s="9" t="s">
        <v>97</v>
      </c>
      <c r="BI74" s="9" t="s">
        <v>157</v>
      </c>
      <c r="BJ74" s="9" t="s">
        <v>193</v>
      </c>
      <c r="BK74" s="9" t="s">
        <v>25</v>
      </c>
      <c r="BL74" s="29">
        <v>8.8465492898105277E-2</v>
      </c>
      <c r="BM74" s="29">
        <v>0</v>
      </c>
      <c r="BN74" s="29">
        <v>0</v>
      </c>
      <c r="BO74" s="29">
        <v>0</v>
      </c>
      <c r="BP74" s="29">
        <v>8.8465492898105277E-2</v>
      </c>
    </row>
    <row r="75" spans="1:68" x14ac:dyDescent="0.25">
      <c r="A75" s="9" t="s">
        <v>3</v>
      </c>
      <c r="B75" s="9" t="s">
        <v>46</v>
      </c>
      <c r="C75" s="9" t="s">
        <v>1820</v>
      </c>
      <c r="D75" s="9" t="s">
        <v>100</v>
      </c>
      <c r="E75" s="9" t="s">
        <v>83</v>
      </c>
      <c r="F75" s="9" t="s">
        <v>951</v>
      </c>
      <c r="G75" s="9" t="s">
        <v>231</v>
      </c>
      <c r="H75" s="9" t="s">
        <v>12</v>
      </c>
      <c r="I75" s="10" t="s">
        <v>1807</v>
      </c>
      <c r="J75" s="10" t="s">
        <v>1995</v>
      </c>
      <c r="K75" s="11">
        <v>172576.68072605305</v>
      </c>
      <c r="L75" s="11">
        <v>172576.68072605305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11987.869504181144</v>
      </c>
      <c r="X75" s="11">
        <v>0</v>
      </c>
      <c r="Y75" s="11">
        <v>0</v>
      </c>
      <c r="Z75" s="11">
        <v>0</v>
      </c>
      <c r="AA75" s="11">
        <v>3871.9274545431313</v>
      </c>
      <c r="AB75" s="11">
        <v>1537.3753720894219</v>
      </c>
      <c r="AC75" s="11" t="s">
        <v>25</v>
      </c>
      <c r="AD75" s="11" t="s">
        <v>97</v>
      </c>
      <c r="AE75" s="11" t="s">
        <v>157</v>
      </c>
      <c r="AF75" s="11" t="s">
        <v>193</v>
      </c>
      <c r="AG75" s="11" t="s">
        <v>277</v>
      </c>
      <c r="AH75" s="11" t="s">
        <v>25</v>
      </c>
      <c r="AI75" s="11" t="s">
        <v>97</v>
      </c>
      <c r="AJ75" s="11" t="s">
        <v>157</v>
      </c>
      <c r="AK75" s="11" t="s">
        <v>193</v>
      </c>
      <c r="AL75" s="11" t="s">
        <v>142</v>
      </c>
      <c r="AM75" s="11">
        <v>0.20812347214405394</v>
      </c>
      <c r="AN75" s="11">
        <v>0</v>
      </c>
      <c r="AO75" s="11">
        <v>0</v>
      </c>
      <c r="AP75" s="11">
        <v>0</v>
      </c>
      <c r="AQ75" s="11">
        <v>1.8764797000473881E-2</v>
      </c>
      <c r="AR75" s="11">
        <v>3.5000000000000003E-2</v>
      </c>
      <c r="AS75" s="11">
        <v>0</v>
      </c>
      <c r="AT75" s="11">
        <v>0</v>
      </c>
      <c r="AU75" s="11">
        <v>0</v>
      </c>
      <c r="AV75" s="11">
        <v>7.4999999999999997E-3</v>
      </c>
      <c r="AW75" s="11">
        <v>35917.258003801995</v>
      </c>
      <c r="AX75" s="11">
        <v>0</v>
      </c>
      <c r="AY75" s="11">
        <v>0</v>
      </c>
      <c r="AZ75" s="11">
        <v>0</v>
      </c>
      <c r="BA75" s="11">
        <v>3238.3663808399788</v>
      </c>
      <c r="BB75" s="11">
        <v>6040.1838254118575</v>
      </c>
      <c r="BC75" s="11">
        <v>0</v>
      </c>
      <c r="BD75" s="11">
        <v>0</v>
      </c>
      <c r="BE75" s="11">
        <v>0</v>
      </c>
      <c r="BF75" s="11">
        <v>1294.3251054453979</v>
      </c>
      <c r="BG75" s="9" t="s">
        <v>25</v>
      </c>
      <c r="BH75" s="9" t="s">
        <v>97</v>
      </c>
      <c r="BI75" s="9" t="s">
        <v>157</v>
      </c>
      <c r="BJ75" s="9" t="s">
        <v>193</v>
      </c>
      <c r="BK75" s="9" t="s">
        <v>25</v>
      </c>
      <c r="BL75" s="29">
        <v>8.8465492898105277E-2</v>
      </c>
      <c r="BM75" s="29">
        <v>0</v>
      </c>
      <c r="BN75" s="29">
        <v>0</v>
      </c>
      <c r="BO75" s="29">
        <v>0</v>
      </c>
      <c r="BP75" s="29">
        <v>8.8465492898105277E-2</v>
      </c>
    </row>
    <row r="76" spans="1:68" x14ac:dyDescent="0.25">
      <c r="A76" s="9" t="s">
        <v>3</v>
      </c>
      <c r="B76" s="9" t="s">
        <v>46</v>
      </c>
      <c r="C76" s="9" t="s">
        <v>1820</v>
      </c>
      <c r="D76" s="9" t="s">
        <v>100</v>
      </c>
      <c r="E76" s="9" t="s">
        <v>83</v>
      </c>
      <c r="F76" s="9" t="s">
        <v>1031</v>
      </c>
      <c r="G76" s="9" t="s">
        <v>231</v>
      </c>
      <c r="H76" s="9" t="s">
        <v>5</v>
      </c>
      <c r="I76" s="10" t="s">
        <v>1807</v>
      </c>
      <c r="J76" s="10" t="s">
        <v>1995</v>
      </c>
      <c r="K76" s="11">
        <v>137100.38707992947</v>
      </c>
      <c r="L76" s="11">
        <v>137100.38707992947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1300.5129006988122</v>
      </c>
      <c r="X76" s="11">
        <v>0</v>
      </c>
      <c r="Y76" s="11">
        <v>0</v>
      </c>
      <c r="Z76" s="11">
        <v>0</v>
      </c>
      <c r="AA76" s="11">
        <v>3072.9894471509378</v>
      </c>
      <c r="AB76" s="11">
        <v>1105.5995945748709</v>
      </c>
      <c r="AC76" s="11" t="s">
        <v>25</v>
      </c>
      <c r="AD76" s="11" t="s">
        <v>97</v>
      </c>
      <c r="AE76" s="11" t="s">
        <v>157</v>
      </c>
      <c r="AF76" s="11" t="s">
        <v>193</v>
      </c>
      <c r="AG76" s="11" t="s">
        <v>277</v>
      </c>
      <c r="AH76" s="11" t="s">
        <v>25</v>
      </c>
      <c r="AI76" s="11" t="s">
        <v>97</v>
      </c>
      <c r="AJ76" s="11" t="s">
        <v>157</v>
      </c>
      <c r="AK76" s="11" t="s">
        <v>193</v>
      </c>
      <c r="AL76" s="11" t="s">
        <v>142</v>
      </c>
      <c r="AM76" s="11">
        <v>6.0779421068617542E-2</v>
      </c>
      <c r="AN76" s="11">
        <v>0</v>
      </c>
      <c r="AO76" s="11">
        <v>0</v>
      </c>
      <c r="AP76" s="11">
        <v>0</v>
      </c>
      <c r="AQ76" s="11">
        <v>1.8764797000473881E-2</v>
      </c>
      <c r="AR76" s="11">
        <v>3.5000000000000003E-2</v>
      </c>
      <c r="AS76" s="11">
        <v>0</v>
      </c>
      <c r="AT76" s="11">
        <v>0</v>
      </c>
      <c r="AU76" s="11">
        <v>0</v>
      </c>
      <c r="AV76" s="11">
        <v>7.4999999999999997E-3</v>
      </c>
      <c r="AW76" s="11">
        <v>8332.8821550014854</v>
      </c>
      <c r="AX76" s="11">
        <v>0</v>
      </c>
      <c r="AY76" s="11">
        <v>0</v>
      </c>
      <c r="AZ76" s="11">
        <v>0</v>
      </c>
      <c r="BA76" s="11">
        <v>2572.6609322412687</v>
      </c>
      <c r="BB76" s="11">
        <v>4798.5135477975318</v>
      </c>
      <c r="BC76" s="11">
        <v>0</v>
      </c>
      <c r="BD76" s="11">
        <v>0</v>
      </c>
      <c r="BE76" s="11">
        <v>0</v>
      </c>
      <c r="BF76" s="11">
        <v>1028.252903099471</v>
      </c>
      <c r="BG76" s="9" t="s">
        <v>25</v>
      </c>
      <c r="BH76" s="9" t="s">
        <v>97</v>
      </c>
      <c r="BI76" s="9" t="s">
        <v>157</v>
      </c>
      <c r="BJ76" s="9" t="s">
        <v>193</v>
      </c>
      <c r="BK76" s="9" t="s">
        <v>25</v>
      </c>
      <c r="BL76" s="29">
        <v>8.8465492898105277E-2</v>
      </c>
      <c r="BM76" s="29">
        <v>0</v>
      </c>
      <c r="BN76" s="29">
        <v>0</v>
      </c>
      <c r="BO76" s="29">
        <v>0</v>
      </c>
      <c r="BP76" s="29">
        <v>8.8465492898105277E-2</v>
      </c>
    </row>
    <row r="77" spans="1:68" x14ac:dyDescent="0.25">
      <c r="A77" s="9" t="s">
        <v>3</v>
      </c>
      <c r="B77" s="9" t="s">
        <v>46</v>
      </c>
      <c r="C77" s="9" t="s">
        <v>1820</v>
      </c>
      <c r="D77" s="9" t="s">
        <v>100</v>
      </c>
      <c r="E77" s="9" t="s">
        <v>83</v>
      </c>
      <c r="F77" s="9" t="s">
        <v>1531</v>
      </c>
      <c r="G77" s="9" t="s">
        <v>231</v>
      </c>
      <c r="H77" s="9" t="s">
        <v>12</v>
      </c>
      <c r="I77" s="10" t="s">
        <v>1807</v>
      </c>
      <c r="J77" s="10" t="s">
        <v>1995</v>
      </c>
      <c r="K77" s="11">
        <v>559917.43892065133</v>
      </c>
      <c r="L77" s="11">
        <v>559917.43892065133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38894.114562042188</v>
      </c>
      <c r="X77" s="11">
        <v>0</v>
      </c>
      <c r="Y77" s="11">
        <v>0</v>
      </c>
      <c r="Z77" s="11">
        <v>0</v>
      </c>
      <c r="AA77" s="11">
        <v>12562.298074765675</v>
      </c>
      <c r="AB77" s="11">
        <v>4987.9466761006115</v>
      </c>
      <c r="AC77" s="11" t="s">
        <v>25</v>
      </c>
      <c r="AD77" s="11" t="s">
        <v>97</v>
      </c>
      <c r="AE77" s="11" t="s">
        <v>157</v>
      </c>
      <c r="AF77" s="11" t="s">
        <v>193</v>
      </c>
      <c r="AG77" s="11" t="s">
        <v>277</v>
      </c>
      <c r="AH77" s="11" t="s">
        <v>25</v>
      </c>
      <c r="AI77" s="11" t="s">
        <v>97</v>
      </c>
      <c r="AJ77" s="11" t="s">
        <v>157</v>
      </c>
      <c r="AK77" s="11" t="s">
        <v>193</v>
      </c>
      <c r="AL77" s="11" t="s">
        <v>142</v>
      </c>
      <c r="AM77" s="11">
        <v>0.20812347214405394</v>
      </c>
      <c r="AN77" s="11">
        <v>0</v>
      </c>
      <c r="AO77" s="11">
        <v>0</v>
      </c>
      <c r="AP77" s="11">
        <v>0</v>
      </c>
      <c r="AQ77" s="11">
        <v>1.8764797000473881E-2</v>
      </c>
      <c r="AR77" s="11">
        <v>3.5000000000000003E-2</v>
      </c>
      <c r="AS77" s="11">
        <v>0</v>
      </c>
      <c r="AT77" s="11">
        <v>0</v>
      </c>
      <c r="AU77" s="11">
        <v>0</v>
      </c>
      <c r="AV77" s="11">
        <v>7.4999999999999997E-3</v>
      </c>
      <c r="AW77" s="11">
        <v>116531.9615021722</v>
      </c>
      <c r="AX77" s="11">
        <v>0</v>
      </c>
      <c r="AY77" s="11">
        <v>0</v>
      </c>
      <c r="AZ77" s="11">
        <v>0</v>
      </c>
      <c r="BA77" s="11">
        <v>10506.737078371256</v>
      </c>
      <c r="BB77" s="11">
        <v>19597.1103622228</v>
      </c>
      <c r="BC77" s="11">
        <v>0</v>
      </c>
      <c r="BD77" s="11">
        <v>0</v>
      </c>
      <c r="BE77" s="11">
        <v>0</v>
      </c>
      <c r="BF77" s="11">
        <v>4199.380791904885</v>
      </c>
      <c r="BG77" s="9" t="s">
        <v>25</v>
      </c>
      <c r="BH77" s="9" t="s">
        <v>97</v>
      </c>
      <c r="BI77" s="9" t="s">
        <v>157</v>
      </c>
      <c r="BJ77" s="9" t="s">
        <v>193</v>
      </c>
      <c r="BK77" s="9" t="s">
        <v>25</v>
      </c>
      <c r="BL77" s="29">
        <v>8.8465492898105277E-2</v>
      </c>
      <c r="BM77" s="29">
        <v>0</v>
      </c>
      <c r="BN77" s="29">
        <v>0</v>
      </c>
      <c r="BO77" s="29">
        <v>0</v>
      </c>
      <c r="BP77" s="29">
        <v>8.8465492898105277E-2</v>
      </c>
    </row>
    <row r="78" spans="1:68" x14ac:dyDescent="0.25">
      <c r="A78" s="9" t="s">
        <v>10</v>
      </c>
      <c r="B78" s="9" t="s">
        <v>46</v>
      </c>
      <c r="C78" s="9" t="s">
        <v>1821</v>
      </c>
      <c r="D78" s="9" t="s">
        <v>100</v>
      </c>
      <c r="E78" s="9" t="s">
        <v>83</v>
      </c>
      <c r="F78" s="9" t="s">
        <v>1017</v>
      </c>
      <c r="G78" s="9" t="s">
        <v>218</v>
      </c>
      <c r="H78" s="9" t="s">
        <v>5</v>
      </c>
      <c r="I78" s="10" t="s">
        <v>1807</v>
      </c>
      <c r="J78" s="10" t="s">
        <v>1995</v>
      </c>
      <c r="K78" s="11">
        <v>489286.56627870398</v>
      </c>
      <c r="L78" s="11">
        <v>489286.56627870398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4646.2457575426524</v>
      </c>
      <c r="X78" s="11">
        <v>39126.280063517072</v>
      </c>
      <c r="Y78" s="11">
        <v>0</v>
      </c>
      <c r="Z78" s="11">
        <v>0</v>
      </c>
      <c r="AA78" s="11">
        <v>10978.640945527244</v>
      </c>
      <c r="AB78" s="11">
        <v>4496.4266046119519</v>
      </c>
      <c r="AC78" s="11" t="s">
        <v>25</v>
      </c>
      <c r="AD78" s="11" t="s">
        <v>72</v>
      </c>
      <c r="AE78" s="11" t="s">
        <v>157</v>
      </c>
      <c r="AF78" s="11" t="s">
        <v>193</v>
      </c>
      <c r="AG78" s="11" t="s">
        <v>277</v>
      </c>
      <c r="AH78" s="11" t="s">
        <v>25</v>
      </c>
      <c r="AI78" s="11" t="s">
        <v>72</v>
      </c>
      <c r="AJ78" s="11" t="s">
        <v>157</v>
      </c>
      <c r="AK78" s="11" t="s">
        <v>193</v>
      </c>
      <c r="AL78" s="11" t="s">
        <v>142</v>
      </c>
      <c r="AM78" s="11">
        <v>0.12155884213723507</v>
      </c>
      <c r="AN78" s="11">
        <v>0.08</v>
      </c>
      <c r="AO78" s="11">
        <v>0</v>
      </c>
      <c r="AP78" s="11">
        <v>0</v>
      </c>
      <c r="AQ78" s="11">
        <v>1.8764797000473881E-2</v>
      </c>
      <c r="AR78" s="11">
        <v>3.5000000000000003E-2</v>
      </c>
      <c r="AS78" s="11">
        <v>0.12</v>
      </c>
      <c r="AT78" s="11">
        <v>0</v>
      </c>
      <c r="AU78" s="11">
        <v>0</v>
      </c>
      <c r="AV78" s="11">
        <v>7.4999999999999997E-3</v>
      </c>
      <c r="AW78" s="11">
        <v>59477.108470142783</v>
      </c>
      <c r="AX78" s="11">
        <v>39142.925302296317</v>
      </c>
      <c r="AY78" s="11">
        <v>0</v>
      </c>
      <c r="AZ78" s="11">
        <v>0</v>
      </c>
      <c r="BA78" s="11">
        <v>9181.3630912787885</v>
      </c>
      <c r="BB78" s="11">
        <v>17125.02981975464</v>
      </c>
      <c r="BC78" s="11">
        <v>58714.387953444479</v>
      </c>
      <c r="BD78" s="11">
        <v>0</v>
      </c>
      <c r="BE78" s="11">
        <v>0</v>
      </c>
      <c r="BF78" s="11">
        <v>3669.6492470902799</v>
      </c>
      <c r="BG78" s="9" t="s">
        <v>25</v>
      </c>
      <c r="BH78" s="9" t="s">
        <v>72</v>
      </c>
      <c r="BI78" s="9" t="s">
        <v>157</v>
      </c>
      <c r="BJ78" s="9" t="s">
        <v>193</v>
      </c>
      <c r="BK78" s="9" t="s">
        <v>25</v>
      </c>
      <c r="BL78" s="29">
        <v>8.8465492898105277E-2</v>
      </c>
      <c r="BM78" s="29">
        <v>2.5100000000000004E-2</v>
      </c>
      <c r="BN78" s="29">
        <v>0</v>
      </c>
      <c r="BO78" s="29">
        <v>0</v>
      </c>
      <c r="BP78" s="29">
        <v>8.8465492898105277E-2</v>
      </c>
    </row>
    <row r="79" spans="1:68" x14ac:dyDescent="0.25">
      <c r="A79" s="9" t="s">
        <v>10</v>
      </c>
      <c r="B79" s="9" t="s">
        <v>46</v>
      </c>
      <c r="C79" s="9" t="s">
        <v>1821</v>
      </c>
      <c r="D79" s="9" t="s">
        <v>100</v>
      </c>
      <c r="E79" s="9" t="s">
        <v>83</v>
      </c>
      <c r="F79" s="9" t="s">
        <v>961</v>
      </c>
      <c r="G79" s="9" t="s">
        <v>218</v>
      </c>
      <c r="H79" s="9" t="s">
        <v>5</v>
      </c>
      <c r="I79" s="10" t="s">
        <v>1807</v>
      </c>
      <c r="J79" s="10" t="s">
        <v>1995</v>
      </c>
      <c r="K79" s="11">
        <v>1603001.7971062297</v>
      </c>
      <c r="L79" s="11">
        <v>1603001.7971062297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12340.849927155563</v>
      </c>
      <c r="X79" s="11">
        <v>367661.16536227084</v>
      </c>
      <c r="Y79" s="11">
        <v>0</v>
      </c>
      <c r="Z79" s="11">
        <v>0</v>
      </c>
      <c r="AA79" s="11">
        <v>35976.951059640181</v>
      </c>
      <c r="AB79" s="11">
        <v>18060.208526084782</v>
      </c>
      <c r="AC79" s="11" t="s">
        <v>25</v>
      </c>
      <c r="AD79" s="11" t="s">
        <v>68</v>
      </c>
      <c r="AE79" s="11" t="s">
        <v>157</v>
      </c>
      <c r="AF79" s="11" t="s">
        <v>193</v>
      </c>
      <c r="AG79" s="11" t="s">
        <v>277</v>
      </c>
      <c r="AH79" s="11" t="s">
        <v>25</v>
      </c>
      <c r="AI79" s="11" t="s">
        <v>81</v>
      </c>
      <c r="AJ79" s="11" t="s">
        <v>157</v>
      </c>
      <c r="AK79" s="11" t="s">
        <v>193</v>
      </c>
      <c r="AL79" s="11" t="s">
        <v>142</v>
      </c>
      <c r="AM79" s="11">
        <v>0.12155884213723507</v>
      </c>
      <c r="AN79" s="11">
        <v>0.22939999999999999</v>
      </c>
      <c r="AO79" s="11">
        <v>0</v>
      </c>
      <c r="AP79" s="11">
        <v>0</v>
      </c>
      <c r="AQ79" s="11">
        <v>1.8764797000473881E-2</v>
      </c>
      <c r="AR79" s="11">
        <v>3.5000000000000003E-2</v>
      </c>
      <c r="AS79" s="11">
        <v>0.1</v>
      </c>
      <c r="AT79" s="11">
        <v>0</v>
      </c>
      <c r="AU79" s="11">
        <v>0</v>
      </c>
      <c r="AV79" s="11">
        <v>7.4999999999999997E-3</v>
      </c>
      <c r="AW79" s="11">
        <v>194859.04240014029</v>
      </c>
      <c r="AX79" s="11">
        <v>367728.61225616909</v>
      </c>
      <c r="AY79" s="11">
        <v>0</v>
      </c>
      <c r="AZ79" s="11">
        <v>0</v>
      </c>
      <c r="BA79" s="11">
        <v>30080.003314093221</v>
      </c>
      <c r="BB79" s="11">
        <v>56105.062898718046</v>
      </c>
      <c r="BC79" s="11">
        <v>160300.17971062299</v>
      </c>
      <c r="BD79" s="11">
        <v>0</v>
      </c>
      <c r="BE79" s="11">
        <v>0</v>
      </c>
      <c r="BF79" s="11">
        <v>12022.513478296722</v>
      </c>
      <c r="BG79" s="9" t="s">
        <v>25</v>
      </c>
      <c r="BH79" s="9" t="s">
        <v>81</v>
      </c>
      <c r="BI79" s="9" t="s">
        <v>157</v>
      </c>
      <c r="BJ79" s="9" t="s">
        <v>193</v>
      </c>
      <c r="BK79" s="9" t="s">
        <v>25</v>
      </c>
      <c r="BL79" s="29">
        <v>8.8465492898105277E-2</v>
      </c>
      <c r="BM79" s="29">
        <v>0.22939999999999997</v>
      </c>
      <c r="BN79" s="29">
        <v>0</v>
      </c>
      <c r="BO79" s="29">
        <v>0</v>
      </c>
      <c r="BP79" s="29">
        <v>8.8465492898105277E-2</v>
      </c>
    </row>
    <row r="80" spans="1:68" x14ac:dyDescent="0.25">
      <c r="A80" s="9" t="s">
        <v>10</v>
      </c>
      <c r="B80" s="9" t="s">
        <v>51</v>
      </c>
      <c r="C80" s="9" t="s">
        <v>1822</v>
      </c>
      <c r="D80" s="9" t="s">
        <v>100</v>
      </c>
      <c r="E80" s="9" t="s">
        <v>83</v>
      </c>
      <c r="F80" s="9" t="s">
        <v>1369</v>
      </c>
      <c r="G80" s="9" t="s">
        <v>283</v>
      </c>
      <c r="H80" s="9" t="s">
        <v>5</v>
      </c>
      <c r="I80" s="10" t="s">
        <v>1783</v>
      </c>
      <c r="J80" s="10" t="s">
        <v>1995</v>
      </c>
      <c r="K80" s="11">
        <v>820891.23871910188</v>
      </c>
      <c r="L80" s="11">
        <v>820891.23871910188</v>
      </c>
      <c r="M80" s="11">
        <v>0</v>
      </c>
      <c r="N80" s="11">
        <v>1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1</v>
      </c>
      <c r="W80" s="11">
        <v>25626.629508469072</v>
      </c>
      <c r="X80" s="11">
        <v>0</v>
      </c>
      <c r="Y80" s="11">
        <v>0</v>
      </c>
      <c r="Z80" s="11">
        <v>0</v>
      </c>
      <c r="AA80" s="11">
        <v>26451.524440097426</v>
      </c>
      <c r="AB80" s="11">
        <v>5571.302951433514</v>
      </c>
      <c r="AC80" s="11" t="s">
        <v>25</v>
      </c>
      <c r="AD80" s="11" t="s">
        <v>97</v>
      </c>
      <c r="AE80" s="11" t="s">
        <v>157</v>
      </c>
      <c r="AF80" s="11" t="s">
        <v>193</v>
      </c>
      <c r="AG80" s="11" t="s">
        <v>288</v>
      </c>
      <c r="AH80" s="11" t="s">
        <v>30</v>
      </c>
      <c r="AI80" s="11" t="s">
        <v>97</v>
      </c>
      <c r="AJ80" s="11" t="s">
        <v>157</v>
      </c>
      <c r="AK80" s="11" t="s">
        <v>193</v>
      </c>
      <c r="AL80" s="11" t="s">
        <v>142</v>
      </c>
      <c r="AM80" s="11">
        <v>0.12155884213723507</v>
      </c>
      <c r="AN80" s="11">
        <v>0</v>
      </c>
      <c r="AO80" s="11">
        <v>0</v>
      </c>
      <c r="AP80" s="11">
        <v>0</v>
      </c>
      <c r="AQ80" s="11">
        <v>3.4513823054443026E-2</v>
      </c>
      <c r="AR80" s="11">
        <v>7.4999999999999997E-2</v>
      </c>
      <c r="AS80" s="11">
        <v>0</v>
      </c>
      <c r="AT80" s="11">
        <v>0</v>
      </c>
      <c r="AU80" s="11">
        <v>0</v>
      </c>
      <c r="AV80" s="11">
        <v>7.4999999999999997E-3</v>
      </c>
      <c r="AW80" s="11">
        <v>99786.588499294652</v>
      </c>
      <c r="AX80" s="11">
        <v>0</v>
      </c>
      <c r="AY80" s="11">
        <v>0</v>
      </c>
      <c r="AZ80" s="11">
        <v>0</v>
      </c>
      <c r="BA80" s="11">
        <v>28332.094960093633</v>
      </c>
      <c r="BB80" s="11">
        <v>61566.842903932637</v>
      </c>
      <c r="BC80" s="11">
        <v>0</v>
      </c>
      <c r="BD80" s="11">
        <v>0</v>
      </c>
      <c r="BE80" s="11">
        <v>0</v>
      </c>
      <c r="BF80" s="11">
        <v>6156.6842903932638</v>
      </c>
      <c r="BG80" s="9" t="s">
        <v>30</v>
      </c>
      <c r="BH80" s="9" t="s">
        <v>97</v>
      </c>
      <c r="BI80" s="9" t="s">
        <v>157</v>
      </c>
      <c r="BJ80" s="9" t="s">
        <v>193</v>
      </c>
      <c r="BK80" s="9" t="s">
        <v>225</v>
      </c>
      <c r="BL80" s="29">
        <v>9.583407798744624E-2</v>
      </c>
      <c r="BM80" s="29">
        <v>0</v>
      </c>
      <c r="BN80" s="29">
        <v>0</v>
      </c>
      <c r="BO80" s="29">
        <v>0</v>
      </c>
      <c r="BP80" s="29">
        <v>3.4513823054443032E-2</v>
      </c>
    </row>
    <row r="81" spans="1:68" x14ac:dyDescent="0.25">
      <c r="A81" s="9" t="s">
        <v>3</v>
      </c>
      <c r="B81" s="9" t="s">
        <v>34</v>
      </c>
      <c r="C81" s="9" t="s">
        <v>1823</v>
      </c>
      <c r="D81" s="9" t="s">
        <v>100</v>
      </c>
      <c r="E81" s="9" t="s">
        <v>83</v>
      </c>
      <c r="F81" s="9" t="s">
        <v>939</v>
      </c>
      <c r="G81" s="9" t="s">
        <v>231</v>
      </c>
      <c r="H81" s="9" t="s">
        <v>5</v>
      </c>
      <c r="I81" s="10" t="s">
        <v>1783</v>
      </c>
      <c r="J81" s="10" t="s">
        <v>1995</v>
      </c>
      <c r="K81" s="11">
        <v>1299355.9769608229</v>
      </c>
      <c r="L81" s="11">
        <v>1299355.9769608229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11416.912697841764</v>
      </c>
      <c r="X81" s="11">
        <v>0</v>
      </c>
      <c r="Y81" s="11">
        <v>0</v>
      </c>
      <c r="Z81" s="11">
        <v>0</v>
      </c>
      <c r="AA81" s="11">
        <v>29122.993783335907</v>
      </c>
      <c r="AB81" s="11">
        <v>10465.418437507287</v>
      </c>
      <c r="AC81" s="11" t="s">
        <v>21</v>
      </c>
      <c r="AD81" s="11" t="s">
        <v>97</v>
      </c>
      <c r="AE81" s="11" t="s">
        <v>157</v>
      </c>
      <c r="AF81" s="11" t="s">
        <v>193</v>
      </c>
      <c r="AG81" s="11" t="s">
        <v>268</v>
      </c>
      <c r="AH81" s="11" t="s">
        <v>21</v>
      </c>
      <c r="AI81" s="11" t="s">
        <v>97</v>
      </c>
      <c r="AJ81" s="11" t="s">
        <v>157</v>
      </c>
      <c r="AK81" s="11" t="s">
        <v>193</v>
      </c>
      <c r="AL81" s="11" t="s">
        <v>142</v>
      </c>
      <c r="AM81" s="11">
        <v>2.1610460824397347E-2</v>
      </c>
      <c r="AN81" s="11">
        <v>0</v>
      </c>
      <c r="AO81" s="11">
        <v>0</v>
      </c>
      <c r="AP81" s="11">
        <v>0</v>
      </c>
      <c r="AQ81" s="11">
        <v>1.8764797000473881E-2</v>
      </c>
      <c r="AR81" s="11">
        <v>7.4999999999999997E-2</v>
      </c>
      <c r="AS81" s="11">
        <v>0</v>
      </c>
      <c r="AT81" s="11">
        <v>0</v>
      </c>
      <c r="AU81" s="11">
        <v>0</v>
      </c>
      <c r="AV81" s="11">
        <v>7.4999999999999997E-3</v>
      </c>
      <c r="AW81" s="11">
        <v>28079.681437058407</v>
      </c>
      <c r="AX81" s="11">
        <v>0</v>
      </c>
      <c r="AY81" s="11">
        <v>0</v>
      </c>
      <c r="AZ81" s="11">
        <v>0</v>
      </c>
      <c r="BA81" s="11">
        <v>24382.151139022259</v>
      </c>
      <c r="BB81" s="11">
        <v>97451.698272061723</v>
      </c>
      <c r="BC81" s="11">
        <v>0</v>
      </c>
      <c r="BD81" s="11">
        <v>0</v>
      </c>
      <c r="BE81" s="11">
        <v>0</v>
      </c>
      <c r="BF81" s="11">
        <v>9745.1698272061712</v>
      </c>
      <c r="BG81" s="9" t="s">
        <v>21</v>
      </c>
      <c r="BH81" s="9" t="s">
        <v>97</v>
      </c>
      <c r="BI81" s="9" t="s">
        <v>157</v>
      </c>
      <c r="BJ81" s="9" t="s">
        <v>193</v>
      </c>
      <c r="BK81" s="9" t="s">
        <v>268</v>
      </c>
      <c r="BL81" s="29">
        <v>2.8908827771726594E-2</v>
      </c>
      <c r="BM81" s="29">
        <v>0</v>
      </c>
      <c r="BN81" s="29">
        <v>0</v>
      </c>
      <c r="BO81" s="29">
        <v>0</v>
      </c>
      <c r="BP81" s="29">
        <v>1.8764797000473885E-2</v>
      </c>
    </row>
    <row r="82" spans="1:68" x14ac:dyDescent="0.25">
      <c r="A82" s="9" t="s">
        <v>3</v>
      </c>
      <c r="B82" s="9" t="s">
        <v>34</v>
      </c>
      <c r="C82" s="9" t="s">
        <v>1824</v>
      </c>
      <c r="D82" s="9" t="s">
        <v>100</v>
      </c>
      <c r="E82" s="9" t="s">
        <v>83</v>
      </c>
      <c r="F82" s="9" t="s">
        <v>1541</v>
      </c>
      <c r="G82" s="9" t="s">
        <v>231</v>
      </c>
      <c r="H82" s="9" t="s">
        <v>5</v>
      </c>
      <c r="I82" s="10" t="s">
        <v>1807</v>
      </c>
      <c r="J82" s="10" t="s">
        <v>1995</v>
      </c>
      <c r="K82" s="11">
        <v>327409.97049678455</v>
      </c>
      <c r="L82" s="11">
        <v>327409.9704967846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1</v>
      </c>
      <c r="T82" s="11">
        <v>0</v>
      </c>
      <c r="U82" s="11">
        <v>0</v>
      </c>
      <c r="V82" s="11">
        <v>1</v>
      </c>
      <c r="W82" s="11">
        <v>2520.4073849644487</v>
      </c>
      <c r="X82" s="11">
        <v>16006.223522696306</v>
      </c>
      <c r="Y82" s="11">
        <v>55972.683484275418</v>
      </c>
      <c r="Z82" s="11">
        <v>0</v>
      </c>
      <c r="AA82" s="11">
        <v>10299.867966731037</v>
      </c>
      <c r="AB82" s="11">
        <v>3675.320324393484</v>
      </c>
      <c r="AC82" s="11" t="s">
        <v>21</v>
      </c>
      <c r="AD82" s="11" t="s">
        <v>103</v>
      </c>
      <c r="AE82" s="11" t="s">
        <v>199</v>
      </c>
      <c r="AF82" s="11" t="s">
        <v>193</v>
      </c>
      <c r="AG82" s="11" t="s">
        <v>257</v>
      </c>
      <c r="AH82" s="11" t="s">
        <v>21</v>
      </c>
      <c r="AI82" s="11" t="s">
        <v>97</v>
      </c>
      <c r="AJ82" s="11" t="s">
        <v>157</v>
      </c>
      <c r="AK82" s="11" t="s">
        <v>193</v>
      </c>
      <c r="AL82" s="11" t="s">
        <v>142</v>
      </c>
      <c r="AM82" s="11">
        <v>2.1610460824397347E-2</v>
      </c>
      <c r="AN82" s="11">
        <v>4.8899999999999999E-2</v>
      </c>
      <c r="AO82" s="11">
        <v>0.17100000000000004</v>
      </c>
      <c r="AP82" s="11">
        <v>0</v>
      </c>
      <c r="AQ82" s="11">
        <v>2.6304224366735698E-2</v>
      </c>
      <c r="AR82" s="11">
        <v>7.4999999999999997E-2</v>
      </c>
      <c r="AS82" s="11">
        <v>0</v>
      </c>
      <c r="AT82" s="11">
        <v>0</v>
      </c>
      <c r="AU82" s="11">
        <v>0</v>
      </c>
      <c r="AV82" s="11">
        <v>7.4999999999999997E-3</v>
      </c>
      <c r="AW82" s="11">
        <v>7075.4803409378537</v>
      </c>
      <c r="AX82" s="11">
        <v>16010.347557292764</v>
      </c>
      <c r="AY82" s="11">
        <v>55987.104954950169</v>
      </c>
      <c r="AZ82" s="11">
        <v>0</v>
      </c>
      <c r="BA82" s="11">
        <v>8612.2653238537368</v>
      </c>
      <c r="BB82" s="11">
        <v>24555.747787258839</v>
      </c>
      <c r="BC82" s="11">
        <v>0</v>
      </c>
      <c r="BD82" s="11">
        <v>0</v>
      </c>
      <c r="BE82" s="11">
        <v>0</v>
      </c>
      <c r="BF82" s="11">
        <v>2455.5747787258838</v>
      </c>
      <c r="BG82" s="9" t="s">
        <v>21</v>
      </c>
      <c r="BH82" s="9" t="s">
        <v>103</v>
      </c>
      <c r="BI82" s="9" t="s">
        <v>102</v>
      </c>
      <c r="BJ82" s="9" t="s">
        <v>193</v>
      </c>
      <c r="BK82" s="9" t="s">
        <v>257</v>
      </c>
      <c r="BL82" s="29">
        <v>2.8908827771726594E-2</v>
      </c>
      <c r="BM82" s="29">
        <v>4.8899999999999999E-2</v>
      </c>
      <c r="BN82" s="29">
        <v>0.90320000000000011</v>
      </c>
      <c r="BO82" s="29">
        <v>0</v>
      </c>
      <c r="BP82" s="29">
        <v>2.6304224366735695E-2</v>
      </c>
    </row>
    <row r="83" spans="1:68" x14ac:dyDescent="0.25">
      <c r="A83" s="9" t="s">
        <v>3</v>
      </c>
      <c r="B83" s="9" t="s">
        <v>46</v>
      </c>
      <c r="C83" s="9" t="s">
        <v>1825</v>
      </c>
      <c r="D83" s="9" t="s">
        <v>100</v>
      </c>
      <c r="E83" s="9" t="s">
        <v>83</v>
      </c>
      <c r="F83" s="9" t="s">
        <v>1091</v>
      </c>
      <c r="G83" s="9" t="s">
        <v>226</v>
      </c>
      <c r="H83" s="9" t="s">
        <v>5</v>
      </c>
      <c r="I83" s="10" t="s">
        <v>1807</v>
      </c>
      <c r="J83" s="10" t="s">
        <v>1995</v>
      </c>
      <c r="K83" s="11">
        <v>445468.86082003085</v>
      </c>
      <c r="L83" s="11">
        <v>445468.86082003085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4225.6481742702899</v>
      </c>
      <c r="X83" s="11">
        <v>0</v>
      </c>
      <c r="Y83" s="11">
        <v>0</v>
      </c>
      <c r="Z83" s="11">
        <v>0</v>
      </c>
      <c r="AA83" s="11">
        <v>9984.8084858886996</v>
      </c>
      <c r="AB83" s="11">
        <v>3592.332614139319</v>
      </c>
      <c r="AC83" s="11" t="s">
        <v>25</v>
      </c>
      <c r="AD83" s="11" t="s">
        <v>97</v>
      </c>
      <c r="AE83" s="11" t="s">
        <v>157</v>
      </c>
      <c r="AF83" s="11" t="s">
        <v>193</v>
      </c>
      <c r="AG83" s="11" t="s">
        <v>277</v>
      </c>
      <c r="AH83" s="11" t="s">
        <v>25</v>
      </c>
      <c r="AI83" s="11" t="s">
        <v>97</v>
      </c>
      <c r="AJ83" s="11" t="s">
        <v>157</v>
      </c>
      <c r="AK83" s="11" t="s">
        <v>193</v>
      </c>
      <c r="AL83" s="11" t="s">
        <v>142</v>
      </c>
      <c r="AM83" s="11">
        <v>6.0779421068617542E-2</v>
      </c>
      <c r="AN83" s="11">
        <v>0</v>
      </c>
      <c r="AO83" s="11">
        <v>0</v>
      </c>
      <c r="AP83" s="11">
        <v>0</v>
      </c>
      <c r="AQ83" s="11">
        <v>1.8764797000473881E-2</v>
      </c>
      <c r="AR83" s="11">
        <v>3.5000000000000003E-2</v>
      </c>
      <c r="AS83" s="11">
        <v>0</v>
      </c>
      <c r="AT83" s="11">
        <v>0</v>
      </c>
      <c r="AU83" s="11">
        <v>0</v>
      </c>
      <c r="AV83" s="11">
        <v>7.4999999999999997E-3</v>
      </c>
      <c r="AW83" s="11">
        <v>27075.339464738037</v>
      </c>
      <c r="AX83" s="11">
        <v>0</v>
      </c>
      <c r="AY83" s="11">
        <v>0</v>
      </c>
      <c r="AZ83" s="11">
        <v>0</v>
      </c>
      <c r="BA83" s="11">
        <v>8359.1327433202314</v>
      </c>
      <c r="BB83" s="11">
        <v>15591.410128701082</v>
      </c>
      <c r="BC83" s="11">
        <v>0</v>
      </c>
      <c r="BD83" s="11">
        <v>0</v>
      </c>
      <c r="BE83" s="11">
        <v>0</v>
      </c>
      <c r="BF83" s="11">
        <v>3341.0164561502311</v>
      </c>
      <c r="BG83" s="9" t="s">
        <v>25</v>
      </c>
      <c r="BH83" s="9" t="s">
        <v>97</v>
      </c>
      <c r="BI83" s="9" t="s">
        <v>157</v>
      </c>
      <c r="BJ83" s="9" t="s">
        <v>193</v>
      </c>
      <c r="BK83" s="9" t="s">
        <v>25</v>
      </c>
      <c r="BL83" s="29">
        <v>8.8465492898105277E-2</v>
      </c>
      <c r="BM83" s="29">
        <v>0</v>
      </c>
      <c r="BN83" s="29">
        <v>0</v>
      </c>
      <c r="BO83" s="29">
        <v>0</v>
      </c>
      <c r="BP83" s="29">
        <v>8.8465492898105277E-2</v>
      </c>
    </row>
    <row r="84" spans="1:68" x14ac:dyDescent="0.25">
      <c r="A84" s="9" t="s">
        <v>3</v>
      </c>
      <c r="B84" s="9" t="s">
        <v>46</v>
      </c>
      <c r="C84" s="9" t="s">
        <v>1825</v>
      </c>
      <c r="D84" s="9" t="s">
        <v>100</v>
      </c>
      <c r="E84" s="9" t="s">
        <v>83</v>
      </c>
      <c r="F84" s="9" t="s">
        <v>369</v>
      </c>
      <c r="G84" s="9" t="s">
        <v>231</v>
      </c>
      <c r="H84" s="9" t="s">
        <v>5</v>
      </c>
      <c r="I84" s="10" t="s">
        <v>1807</v>
      </c>
      <c r="J84" s="10" t="s">
        <v>1995</v>
      </c>
      <c r="K84" s="11">
        <v>1597913.4666703627</v>
      </c>
      <c r="L84" s="11">
        <v>1597913.4666703623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15157.558062864055</v>
      </c>
      <c r="X84" s="11">
        <v>0</v>
      </c>
      <c r="Y84" s="11">
        <v>0</v>
      </c>
      <c r="Z84" s="11">
        <v>0</v>
      </c>
      <c r="AA84" s="11">
        <v>35815.881523920507</v>
      </c>
      <c r="AB84" s="11">
        <v>12885.83145929793</v>
      </c>
      <c r="AC84" s="11" t="s">
        <v>25</v>
      </c>
      <c r="AD84" s="11" t="s">
        <v>97</v>
      </c>
      <c r="AE84" s="11" t="s">
        <v>157</v>
      </c>
      <c r="AF84" s="11" t="s">
        <v>193</v>
      </c>
      <c r="AG84" s="11" t="s">
        <v>277</v>
      </c>
      <c r="AH84" s="11" t="s">
        <v>25</v>
      </c>
      <c r="AI84" s="11" t="s">
        <v>97</v>
      </c>
      <c r="AJ84" s="11" t="s">
        <v>157</v>
      </c>
      <c r="AK84" s="11" t="s">
        <v>193</v>
      </c>
      <c r="AL84" s="11" t="s">
        <v>142</v>
      </c>
      <c r="AM84" s="11">
        <v>6.0779421068617542E-2</v>
      </c>
      <c r="AN84" s="11">
        <v>0</v>
      </c>
      <c r="AO84" s="11">
        <v>0</v>
      </c>
      <c r="AP84" s="11">
        <v>0</v>
      </c>
      <c r="AQ84" s="11">
        <v>1.8764797000473881E-2</v>
      </c>
      <c r="AR84" s="11">
        <v>3.5000000000000003E-2</v>
      </c>
      <c r="AS84" s="11">
        <v>0</v>
      </c>
      <c r="AT84" s="11">
        <v>0</v>
      </c>
      <c r="AU84" s="11">
        <v>0</v>
      </c>
      <c r="AV84" s="11">
        <v>7.4999999999999997E-3</v>
      </c>
      <c r="AW84" s="11">
        <v>97120.255421972339</v>
      </c>
      <c r="AX84" s="11">
        <v>0</v>
      </c>
      <c r="AY84" s="11">
        <v>0</v>
      </c>
      <c r="AZ84" s="11">
        <v>0</v>
      </c>
      <c r="BA84" s="11">
        <v>29984.521826392844</v>
      </c>
      <c r="BB84" s="11">
        <v>55926.971333462701</v>
      </c>
      <c r="BC84" s="11">
        <v>0</v>
      </c>
      <c r="BD84" s="11">
        <v>0</v>
      </c>
      <c r="BE84" s="11">
        <v>0</v>
      </c>
      <c r="BF84" s="11">
        <v>11984.35100002772</v>
      </c>
      <c r="BG84" s="9" t="s">
        <v>25</v>
      </c>
      <c r="BH84" s="9" t="s">
        <v>97</v>
      </c>
      <c r="BI84" s="9" t="s">
        <v>157</v>
      </c>
      <c r="BJ84" s="9" t="s">
        <v>193</v>
      </c>
      <c r="BK84" s="9" t="s">
        <v>25</v>
      </c>
      <c r="BL84" s="29">
        <v>8.8465492898105277E-2</v>
      </c>
      <c r="BM84" s="29">
        <v>0</v>
      </c>
      <c r="BN84" s="29">
        <v>0</v>
      </c>
      <c r="BO84" s="29">
        <v>0</v>
      </c>
      <c r="BP84" s="29">
        <v>8.8465492898105277E-2</v>
      </c>
    </row>
    <row r="85" spans="1:68" x14ac:dyDescent="0.25">
      <c r="A85" s="9" t="s">
        <v>10</v>
      </c>
      <c r="B85" s="9" t="s">
        <v>46</v>
      </c>
      <c r="C85" s="9" t="s">
        <v>1826</v>
      </c>
      <c r="D85" s="9" t="s">
        <v>100</v>
      </c>
      <c r="E85" s="9" t="s">
        <v>99</v>
      </c>
      <c r="F85" s="9" t="s">
        <v>1505</v>
      </c>
      <c r="G85" s="9" t="s">
        <v>154</v>
      </c>
      <c r="H85" s="9" t="s">
        <v>5</v>
      </c>
      <c r="I85" s="10" t="s">
        <v>1783</v>
      </c>
      <c r="J85" s="10" t="s">
        <v>1995</v>
      </c>
      <c r="K85" s="11">
        <v>28392.87</v>
      </c>
      <c r="L85" s="11">
        <v>28392.87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476.97229363595892</v>
      </c>
      <c r="X85" s="11">
        <v>0</v>
      </c>
      <c r="Y85" s="11">
        <v>0</v>
      </c>
      <c r="Z85" s="11">
        <v>0</v>
      </c>
      <c r="AA85" s="11">
        <v>535.34427952699878</v>
      </c>
      <c r="AB85" s="11">
        <v>196.06222683704254</v>
      </c>
      <c r="AC85" s="11" t="s">
        <v>32</v>
      </c>
      <c r="AD85" s="11" t="s">
        <v>97</v>
      </c>
      <c r="AE85" s="11" t="s">
        <v>157</v>
      </c>
      <c r="AF85" s="11" t="s">
        <v>193</v>
      </c>
      <c r="AG85" s="11" t="s">
        <v>277</v>
      </c>
      <c r="AH85" s="11" t="s">
        <v>25</v>
      </c>
      <c r="AI85" s="11" t="s">
        <v>97</v>
      </c>
      <c r="AJ85" s="11" t="s">
        <v>157</v>
      </c>
      <c r="AK85" s="11" t="s">
        <v>193</v>
      </c>
      <c r="AL85" s="11" t="s">
        <v>142</v>
      </c>
      <c r="AM85" s="11">
        <v>9.8229367383624283E-2</v>
      </c>
      <c r="AN85" s="11">
        <v>0</v>
      </c>
      <c r="AO85" s="11">
        <v>0</v>
      </c>
      <c r="AP85" s="11">
        <v>0</v>
      </c>
      <c r="AQ85" s="11">
        <v>1.8764797000473881E-2</v>
      </c>
      <c r="AR85" s="11">
        <v>3.5000000000000003E-2</v>
      </c>
      <c r="AS85" s="11">
        <v>0</v>
      </c>
      <c r="AT85" s="11">
        <v>0</v>
      </c>
      <c r="AU85" s="11">
        <v>0</v>
      </c>
      <c r="AV85" s="11">
        <v>7.4999999999999997E-3</v>
      </c>
      <c r="AW85" s="11">
        <v>2789.0136583054841</v>
      </c>
      <c r="AX85" s="11">
        <v>0</v>
      </c>
      <c r="AY85" s="11">
        <v>0</v>
      </c>
      <c r="AZ85" s="11">
        <v>0</v>
      </c>
      <c r="BA85" s="11">
        <v>532.78644181084485</v>
      </c>
      <c r="BB85" s="11">
        <v>993.75045000000011</v>
      </c>
      <c r="BC85" s="11">
        <v>0</v>
      </c>
      <c r="BD85" s="11">
        <v>0</v>
      </c>
      <c r="BE85" s="11">
        <v>0</v>
      </c>
      <c r="BF85" s="11">
        <v>212.94652499999998</v>
      </c>
      <c r="BG85" s="9" t="s">
        <v>25</v>
      </c>
      <c r="BH85" s="9" t="s">
        <v>97</v>
      </c>
      <c r="BI85" s="9" t="s">
        <v>157</v>
      </c>
      <c r="BJ85" s="9" t="s">
        <v>193</v>
      </c>
      <c r="BK85" s="9" t="s">
        <v>25</v>
      </c>
      <c r="BL85" s="29">
        <v>8.8465492898105277E-2</v>
      </c>
      <c r="BM85" s="29">
        <v>0</v>
      </c>
      <c r="BN85" s="29">
        <v>0</v>
      </c>
      <c r="BO85" s="29">
        <v>0</v>
      </c>
      <c r="BP85" s="29">
        <v>8.8465492898105277E-2</v>
      </c>
    </row>
    <row r="86" spans="1:68" x14ac:dyDescent="0.25">
      <c r="A86" s="9" t="s">
        <v>3</v>
      </c>
      <c r="B86" s="9" t="s">
        <v>46</v>
      </c>
      <c r="C86" s="9" t="s">
        <v>1826</v>
      </c>
      <c r="D86" s="9" t="s">
        <v>100</v>
      </c>
      <c r="E86" s="9" t="s">
        <v>99</v>
      </c>
      <c r="F86" s="9" t="s">
        <v>1055</v>
      </c>
      <c r="G86" s="9" t="s">
        <v>140</v>
      </c>
      <c r="H86" s="9" t="s">
        <v>5</v>
      </c>
      <c r="I86" s="10" t="s">
        <v>1807</v>
      </c>
      <c r="J86" s="10" t="s">
        <v>1995</v>
      </c>
      <c r="K86" s="11">
        <v>51259.92</v>
      </c>
      <c r="L86" s="11">
        <v>51259.92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1024.0486424067897</v>
      </c>
      <c r="X86" s="11">
        <v>0</v>
      </c>
      <c r="Y86" s="11">
        <v>0</v>
      </c>
      <c r="Z86" s="11">
        <v>0</v>
      </c>
      <c r="AA86" s="11">
        <v>1149.3719655932105</v>
      </c>
      <c r="AB86" s="11">
        <v>420.94113200831953</v>
      </c>
      <c r="AC86" s="11" t="s">
        <v>32</v>
      </c>
      <c r="AD86" s="11" t="s">
        <v>97</v>
      </c>
      <c r="AE86" s="11" t="s">
        <v>157</v>
      </c>
      <c r="AF86" s="11" t="s">
        <v>193</v>
      </c>
      <c r="AG86" s="11" t="s">
        <v>277</v>
      </c>
      <c r="AH86" s="11" t="s">
        <v>25</v>
      </c>
      <c r="AI86" s="11" t="s">
        <v>97</v>
      </c>
      <c r="AJ86" s="11" t="s">
        <v>157</v>
      </c>
      <c r="AK86" s="11" t="s">
        <v>193</v>
      </c>
      <c r="AL86" s="11" t="s">
        <v>142</v>
      </c>
      <c r="AM86" s="11">
        <v>4.9114683691812142E-2</v>
      </c>
      <c r="AN86" s="11">
        <v>0</v>
      </c>
      <c r="AO86" s="11">
        <v>0</v>
      </c>
      <c r="AP86" s="11">
        <v>0</v>
      </c>
      <c r="AQ86" s="11">
        <v>1.8764797000473881E-2</v>
      </c>
      <c r="AR86" s="11">
        <v>3.5000000000000003E-2</v>
      </c>
      <c r="AS86" s="11">
        <v>0</v>
      </c>
      <c r="AT86" s="11">
        <v>0</v>
      </c>
      <c r="AU86" s="11">
        <v>0</v>
      </c>
      <c r="AV86" s="11">
        <v>7.4999999999999997E-3</v>
      </c>
      <c r="AW86" s="11">
        <v>2517.6147568675951</v>
      </c>
      <c r="AX86" s="11">
        <v>0</v>
      </c>
      <c r="AY86" s="11">
        <v>0</v>
      </c>
      <c r="AZ86" s="11">
        <v>0</v>
      </c>
      <c r="BA86" s="11">
        <v>961.88199306053104</v>
      </c>
      <c r="BB86" s="11">
        <v>1794.0972000000002</v>
      </c>
      <c r="BC86" s="11">
        <v>0</v>
      </c>
      <c r="BD86" s="11">
        <v>0</v>
      </c>
      <c r="BE86" s="11">
        <v>0</v>
      </c>
      <c r="BF86" s="11">
        <v>384.44939999999997</v>
      </c>
      <c r="BG86" s="9" t="s">
        <v>25</v>
      </c>
      <c r="BH86" s="9" t="s">
        <v>97</v>
      </c>
      <c r="BI86" s="9" t="s">
        <v>157</v>
      </c>
      <c r="BJ86" s="9" t="s">
        <v>193</v>
      </c>
      <c r="BK86" s="9" t="s">
        <v>25</v>
      </c>
      <c r="BL86" s="29">
        <v>8.8465492898105277E-2</v>
      </c>
      <c r="BM86" s="29">
        <v>0</v>
      </c>
      <c r="BN86" s="29">
        <v>0</v>
      </c>
      <c r="BO86" s="29">
        <v>0</v>
      </c>
      <c r="BP86" s="29">
        <v>8.8465492898105277E-2</v>
      </c>
    </row>
    <row r="87" spans="1:68" x14ac:dyDescent="0.25">
      <c r="A87" s="9" t="s">
        <v>10</v>
      </c>
      <c r="B87" s="9" t="s">
        <v>46</v>
      </c>
      <c r="C87" s="9" t="s">
        <v>1827</v>
      </c>
      <c r="D87" s="9" t="s">
        <v>100</v>
      </c>
      <c r="E87" s="9" t="s">
        <v>83</v>
      </c>
      <c r="F87" s="9" t="s">
        <v>1407</v>
      </c>
      <c r="G87" s="9" t="s">
        <v>283</v>
      </c>
      <c r="H87" s="9" t="s">
        <v>5</v>
      </c>
      <c r="I87" s="10" t="s">
        <v>1807</v>
      </c>
      <c r="J87" s="10" t="s">
        <v>1995</v>
      </c>
      <c r="K87" s="11">
        <v>716962.01617382513</v>
      </c>
      <c r="L87" s="11">
        <v>716962.01617382513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6798.9700627429984</v>
      </c>
      <c r="X87" s="11">
        <v>0</v>
      </c>
      <c r="Y87" s="11">
        <v>0</v>
      </c>
      <c r="Z87" s="11">
        <v>0</v>
      </c>
      <c r="AA87" s="11">
        <v>36362.143310921281</v>
      </c>
      <c r="AB87" s="11">
        <v>5990.4814871542549</v>
      </c>
      <c r="AC87" s="11" t="s">
        <v>25</v>
      </c>
      <c r="AD87" s="11" t="s">
        <v>97</v>
      </c>
      <c r="AE87" s="11" t="s">
        <v>157</v>
      </c>
      <c r="AF87" s="11" t="s">
        <v>193</v>
      </c>
      <c r="AG87" s="11" t="s">
        <v>252</v>
      </c>
      <c r="AH87" s="11" t="s">
        <v>25</v>
      </c>
      <c r="AI87" s="11" t="s">
        <v>97</v>
      </c>
      <c r="AJ87" s="11" t="s">
        <v>157</v>
      </c>
      <c r="AK87" s="11" t="s">
        <v>193</v>
      </c>
      <c r="AL87" s="11" t="s">
        <v>216</v>
      </c>
      <c r="AM87" s="11">
        <v>0.12155884213723507</v>
      </c>
      <c r="AN87" s="11">
        <v>0</v>
      </c>
      <c r="AO87" s="11">
        <v>0</v>
      </c>
      <c r="AP87" s="11">
        <v>0</v>
      </c>
      <c r="AQ87" s="11">
        <v>4.2472107496608298E-2</v>
      </c>
      <c r="AR87" s="11">
        <v>3.5000000000000003E-2</v>
      </c>
      <c r="AS87" s="11">
        <v>0</v>
      </c>
      <c r="AT87" s="11">
        <v>0</v>
      </c>
      <c r="AU87" s="11">
        <v>0</v>
      </c>
      <c r="AV87" s="11">
        <v>1.7500000000000002E-2</v>
      </c>
      <c r="AW87" s="11">
        <v>87153.07254246778</v>
      </c>
      <c r="AX87" s="11">
        <v>0</v>
      </c>
      <c r="AY87" s="11">
        <v>0</v>
      </c>
      <c r="AZ87" s="11">
        <v>0</v>
      </c>
      <c r="BA87" s="11">
        <v>30450.887821919718</v>
      </c>
      <c r="BB87" s="11">
        <v>25093.670566083882</v>
      </c>
      <c r="BC87" s="11">
        <v>0</v>
      </c>
      <c r="BD87" s="11">
        <v>0</v>
      </c>
      <c r="BE87" s="11">
        <v>0</v>
      </c>
      <c r="BF87" s="11">
        <v>12546.835283041941</v>
      </c>
      <c r="BG87" s="9" t="s">
        <v>25</v>
      </c>
      <c r="BH87" s="9" t="s">
        <v>97</v>
      </c>
      <c r="BI87" s="9" t="s">
        <v>157</v>
      </c>
      <c r="BJ87" s="9" t="s">
        <v>193</v>
      </c>
      <c r="BK87" s="9" t="s">
        <v>1827</v>
      </c>
      <c r="BL87" s="29">
        <v>8.8465492898105277E-2</v>
      </c>
      <c r="BM87" s="29">
        <v>0</v>
      </c>
      <c r="BN87" s="29">
        <v>0</v>
      </c>
      <c r="BO87" s="29">
        <v>0</v>
      </c>
      <c r="BP87" s="29">
        <v>4.2472107496608305E-2</v>
      </c>
    </row>
    <row r="88" spans="1:68" x14ac:dyDescent="0.25">
      <c r="A88" s="9" t="s">
        <v>10</v>
      </c>
      <c r="B88" s="9" t="s">
        <v>46</v>
      </c>
      <c r="C88" s="9" t="s">
        <v>1828</v>
      </c>
      <c r="D88" s="9" t="s">
        <v>100</v>
      </c>
      <c r="E88" s="9" t="s">
        <v>83</v>
      </c>
      <c r="F88" s="9" t="s">
        <v>1647</v>
      </c>
      <c r="G88" s="9" t="s">
        <v>290</v>
      </c>
      <c r="H88" s="9" t="s">
        <v>5</v>
      </c>
      <c r="I88" s="10" t="s">
        <v>1783</v>
      </c>
      <c r="J88" s="10" t="s">
        <v>1995</v>
      </c>
      <c r="K88" s="11">
        <v>716204.25016300008</v>
      </c>
      <c r="L88" s="11">
        <v>716204.25016300008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5512.249552907936</v>
      </c>
      <c r="X88" s="11">
        <v>35006.364043791953</v>
      </c>
      <c r="Y88" s="11">
        <v>0</v>
      </c>
      <c r="Z88" s="11">
        <v>17896.914132817972</v>
      </c>
      <c r="AA88" s="11">
        <v>16069.714287434137</v>
      </c>
      <c r="AB88" s="11">
        <v>6502.1376351638028</v>
      </c>
      <c r="AC88" s="11" t="s">
        <v>25</v>
      </c>
      <c r="AD88" s="11" t="s">
        <v>103</v>
      </c>
      <c r="AE88" s="11" t="s">
        <v>157</v>
      </c>
      <c r="AF88" s="11" t="s">
        <v>125</v>
      </c>
      <c r="AG88" s="11" t="s">
        <v>277</v>
      </c>
      <c r="AH88" s="11" t="s">
        <v>25</v>
      </c>
      <c r="AI88" s="11" t="s">
        <v>97</v>
      </c>
      <c r="AJ88" s="11" t="s">
        <v>157</v>
      </c>
      <c r="AK88" s="11" t="s">
        <v>125</v>
      </c>
      <c r="AL88" s="11" t="s">
        <v>142</v>
      </c>
      <c r="AM88" s="11">
        <v>0.12155884213723507</v>
      </c>
      <c r="AN88" s="11">
        <v>4.8899999999999999E-2</v>
      </c>
      <c r="AO88" s="11">
        <v>0</v>
      </c>
      <c r="AP88" s="11">
        <v>5.3600000000000002E-2</v>
      </c>
      <c r="AQ88" s="11">
        <v>1.8764797000473881E-2</v>
      </c>
      <c r="AR88" s="11">
        <v>3.5000000000000003E-2</v>
      </c>
      <c r="AS88" s="11">
        <v>0</v>
      </c>
      <c r="AT88" s="11">
        <v>0</v>
      </c>
      <c r="AU88" s="11">
        <v>5.5E-2</v>
      </c>
      <c r="AV88" s="11">
        <v>7.4999999999999997E-3</v>
      </c>
      <c r="AW88" s="11">
        <v>87060.959383580936</v>
      </c>
      <c r="AX88" s="11">
        <v>35022.3878329707</v>
      </c>
      <c r="AY88" s="11">
        <v>0</v>
      </c>
      <c r="AZ88" s="11">
        <v>38388.547808736803</v>
      </c>
      <c r="BA88" s="11">
        <v>13439.427365185309</v>
      </c>
      <c r="BB88" s="11">
        <v>25067.148755705006</v>
      </c>
      <c r="BC88" s="11">
        <v>0</v>
      </c>
      <c r="BD88" s="11">
        <v>0</v>
      </c>
      <c r="BE88" s="11">
        <v>39391.233758965005</v>
      </c>
      <c r="BF88" s="11">
        <v>5371.5318762225006</v>
      </c>
      <c r="BG88" s="9" t="s">
        <v>25</v>
      </c>
      <c r="BH88" s="9" t="s">
        <v>103</v>
      </c>
      <c r="BI88" s="9" t="s">
        <v>157</v>
      </c>
      <c r="BJ88" s="9" t="s">
        <v>125</v>
      </c>
      <c r="BK88" s="9" t="s">
        <v>25</v>
      </c>
      <c r="BL88" s="29">
        <v>8.8465492898105277E-2</v>
      </c>
      <c r="BM88" s="29">
        <v>4.8899999999999999E-2</v>
      </c>
      <c r="BN88" s="29">
        <v>0</v>
      </c>
      <c r="BO88" s="29">
        <v>5.3600000000000002E-2</v>
      </c>
      <c r="BP88" s="29">
        <v>8.8465492898105277E-2</v>
      </c>
    </row>
    <row r="89" spans="1:68" x14ac:dyDescent="0.25">
      <c r="A89" s="9" t="s">
        <v>10</v>
      </c>
      <c r="B89" s="9" t="s">
        <v>46</v>
      </c>
      <c r="C89" s="9" t="s">
        <v>1828</v>
      </c>
      <c r="D89" s="9" t="s">
        <v>100</v>
      </c>
      <c r="E89" s="9" t="s">
        <v>83</v>
      </c>
      <c r="F89" s="9" t="s">
        <v>1759</v>
      </c>
      <c r="G89" s="9" t="s">
        <v>301</v>
      </c>
      <c r="H89" s="9" t="s">
        <v>5</v>
      </c>
      <c r="I89" s="10" t="s">
        <v>1807</v>
      </c>
      <c r="J89" s="10" t="s">
        <v>1995</v>
      </c>
      <c r="K89" s="11">
        <v>929793.84104247834</v>
      </c>
      <c r="L89" s="11">
        <v>929793.84104247834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7156.1369307938403</v>
      </c>
      <c r="X89" s="11">
        <v>45446.116352703735</v>
      </c>
      <c r="Y89" s="11">
        <v>0</v>
      </c>
      <c r="Z89" s="11">
        <v>23234.21081426572</v>
      </c>
      <c r="AA89" s="11">
        <v>20862.095370654471</v>
      </c>
      <c r="AB89" s="11">
        <v>8441.2338036389701</v>
      </c>
      <c r="AC89" s="11" t="s">
        <v>25</v>
      </c>
      <c r="AD89" s="11" t="s">
        <v>103</v>
      </c>
      <c r="AE89" s="11" t="s">
        <v>157</v>
      </c>
      <c r="AF89" s="11" t="s">
        <v>125</v>
      </c>
      <c r="AG89" s="11" t="s">
        <v>277</v>
      </c>
      <c r="AH89" s="11" t="s">
        <v>25</v>
      </c>
      <c r="AI89" s="11" t="s">
        <v>97</v>
      </c>
      <c r="AJ89" s="11" t="s">
        <v>157</v>
      </c>
      <c r="AK89" s="11" t="s">
        <v>125</v>
      </c>
      <c r="AL89" s="11" t="s">
        <v>142</v>
      </c>
      <c r="AM89" s="11">
        <v>0.12155884213723507</v>
      </c>
      <c r="AN89" s="11">
        <v>4.8899999999999999E-2</v>
      </c>
      <c r="AO89" s="11">
        <v>0</v>
      </c>
      <c r="AP89" s="11">
        <v>5.3600000000000002E-2</v>
      </c>
      <c r="AQ89" s="11">
        <v>1.8764797000473881E-2</v>
      </c>
      <c r="AR89" s="11">
        <v>3.5000000000000003E-2</v>
      </c>
      <c r="AS89" s="11">
        <v>0</v>
      </c>
      <c r="AT89" s="11">
        <v>0</v>
      </c>
      <c r="AU89" s="11">
        <v>5.5E-2</v>
      </c>
      <c r="AV89" s="11">
        <v>7.4999999999999997E-3</v>
      </c>
      <c r="AW89" s="11">
        <v>113024.66274345607</v>
      </c>
      <c r="AX89" s="11">
        <v>45466.918826977191</v>
      </c>
      <c r="AY89" s="11">
        <v>0</v>
      </c>
      <c r="AZ89" s="11">
        <v>49836.94987987684</v>
      </c>
      <c r="BA89" s="11">
        <v>17447.392679452987</v>
      </c>
      <c r="BB89" s="11">
        <v>32542.784436486745</v>
      </c>
      <c r="BC89" s="11">
        <v>0</v>
      </c>
      <c r="BD89" s="11">
        <v>0</v>
      </c>
      <c r="BE89" s="11">
        <v>51138.661257336309</v>
      </c>
      <c r="BF89" s="11">
        <v>6973.4538078185869</v>
      </c>
      <c r="BG89" s="9" t="s">
        <v>25</v>
      </c>
      <c r="BH89" s="9" t="s">
        <v>103</v>
      </c>
      <c r="BI89" s="9" t="s">
        <v>157</v>
      </c>
      <c r="BJ89" s="9" t="s">
        <v>125</v>
      </c>
      <c r="BK89" s="9" t="s">
        <v>25</v>
      </c>
      <c r="BL89" s="29">
        <v>8.8465492898105277E-2</v>
      </c>
      <c r="BM89" s="29">
        <v>4.8899999999999999E-2</v>
      </c>
      <c r="BN89" s="29">
        <v>0</v>
      </c>
      <c r="BO89" s="29">
        <v>5.3600000000000002E-2</v>
      </c>
      <c r="BP89" s="29">
        <v>8.8465492898105277E-2</v>
      </c>
    </row>
    <row r="90" spans="1:68" x14ac:dyDescent="0.25">
      <c r="A90" s="9" t="s">
        <v>10</v>
      </c>
      <c r="B90" s="9" t="s">
        <v>46</v>
      </c>
      <c r="C90" s="9" t="s">
        <v>1828</v>
      </c>
      <c r="D90" s="9" t="s">
        <v>100</v>
      </c>
      <c r="E90" s="9" t="s">
        <v>83</v>
      </c>
      <c r="F90" s="9" t="s">
        <v>959</v>
      </c>
      <c r="G90" s="9" t="s">
        <v>283</v>
      </c>
      <c r="H90" s="9" t="s">
        <v>5</v>
      </c>
      <c r="I90" s="10" t="s">
        <v>1783</v>
      </c>
      <c r="J90" s="10" t="s">
        <v>1995</v>
      </c>
      <c r="K90" s="11">
        <v>362689.61104346754</v>
      </c>
      <c r="L90" s="11">
        <v>362689.61104346754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2791.4322567391964</v>
      </c>
      <c r="X90" s="11">
        <v>17727.407448642429</v>
      </c>
      <c r="Y90" s="11">
        <v>0</v>
      </c>
      <c r="Z90" s="11">
        <v>9063.091742659728</v>
      </c>
      <c r="AA90" s="11">
        <v>8137.7881004792707</v>
      </c>
      <c r="AB90" s="11">
        <v>3292.7168043361089</v>
      </c>
      <c r="AC90" s="11" t="s">
        <v>25</v>
      </c>
      <c r="AD90" s="11" t="s">
        <v>103</v>
      </c>
      <c r="AE90" s="11" t="s">
        <v>157</v>
      </c>
      <c r="AF90" s="11" t="s">
        <v>125</v>
      </c>
      <c r="AG90" s="11" t="s">
        <v>277</v>
      </c>
      <c r="AH90" s="11" t="s">
        <v>25</v>
      </c>
      <c r="AI90" s="11" t="s">
        <v>97</v>
      </c>
      <c r="AJ90" s="11" t="s">
        <v>157</v>
      </c>
      <c r="AK90" s="11" t="s">
        <v>125</v>
      </c>
      <c r="AL90" s="11" t="s">
        <v>142</v>
      </c>
      <c r="AM90" s="11">
        <v>0.12155884213723507</v>
      </c>
      <c r="AN90" s="11">
        <v>4.8899999999999999E-2</v>
      </c>
      <c r="AO90" s="11">
        <v>0</v>
      </c>
      <c r="AP90" s="11">
        <v>5.3600000000000002E-2</v>
      </c>
      <c r="AQ90" s="11">
        <v>1.8764797000473881E-2</v>
      </c>
      <c r="AR90" s="11">
        <v>3.5000000000000003E-2</v>
      </c>
      <c r="AS90" s="11">
        <v>0</v>
      </c>
      <c r="AT90" s="11">
        <v>0</v>
      </c>
      <c r="AU90" s="11">
        <v>5.5E-2</v>
      </c>
      <c r="AV90" s="11">
        <v>7.4999999999999997E-3</v>
      </c>
      <c r="AW90" s="11">
        <v>44088.129173648056</v>
      </c>
      <c r="AX90" s="11">
        <v>17735.521980025562</v>
      </c>
      <c r="AY90" s="11">
        <v>0</v>
      </c>
      <c r="AZ90" s="11">
        <v>19440.163151929861</v>
      </c>
      <c r="BA90" s="11">
        <v>6805.7969254114978</v>
      </c>
      <c r="BB90" s="11">
        <v>12694.136386521364</v>
      </c>
      <c r="BC90" s="11">
        <v>0</v>
      </c>
      <c r="BD90" s="11">
        <v>0</v>
      </c>
      <c r="BE90" s="11">
        <v>19947.928607390713</v>
      </c>
      <c r="BF90" s="11">
        <v>2720.1720828260063</v>
      </c>
      <c r="BG90" s="9" t="s">
        <v>25</v>
      </c>
      <c r="BH90" s="9" t="s">
        <v>103</v>
      </c>
      <c r="BI90" s="9" t="s">
        <v>157</v>
      </c>
      <c r="BJ90" s="9" t="s">
        <v>125</v>
      </c>
      <c r="BK90" s="9" t="s">
        <v>25</v>
      </c>
      <c r="BL90" s="29">
        <v>8.8465492898105277E-2</v>
      </c>
      <c r="BM90" s="29">
        <v>4.8899999999999999E-2</v>
      </c>
      <c r="BN90" s="29">
        <v>0</v>
      </c>
      <c r="BO90" s="29">
        <v>5.3600000000000002E-2</v>
      </c>
      <c r="BP90" s="29">
        <v>8.8465492898105277E-2</v>
      </c>
    </row>
    <row r="91" spans="1:68" x14ac:dyDescent="0.25">
      <c r="A91" s="9" t="s">
        <v>3</v>
      </c>
      <c r="B91" s="9" t="s">
        <v>46</v>
      </c>
      <c r="C91" s="9" t="s">
        <v>1828</v>
      </c>
      <c r="D91" s="9" t="s">
        <v>100</v>
      </c>
      <c r="E91" s="9" t="s">
        <v>83</v>
      </c>
      <c r="F91" s="9" t="s">
        <v>957</v>
      </c>
      <c r="G91" s="9" t="s">
        <v>218</v>
      </c>
      <c r="H91" s="9" t="s">
        <v>12</v>
      </c>
      <c r="I91" s="10" t="s">
        <v>1807</v>
      </c>
      <c r="J91" s="10" t="s">
        <v>1995</v>
      </c>
      <c r="K91" s="11">
        <v>27785.37</v>
      </c>
      <c r="L91" s="11">
        <v>27785.37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1930.4305308299583</v>
      </c>
      <c r="X91" s="11">
        <v>1358.2453662961866</v>
      </c>
      <c r="Y91" s="11">
        <v>0</v>
      </c>
      <c r="Z91" s="11">
        <v>0</v>
      </c>
      <c r="AA91" s="11">
        <v>623.50419887385556</v>
      </c>
      <c r="AB91" s="11">
        <v>266.63908010207888</v>
      </c>
      <c r="AC91" s="11" t="s">
        <v>25</v>
      </c>
      <c r="AD91" s="11" t="s">
        <v>103</v>
      </c>
      <c r="AE91" s="11" t="s">
        <v>157</v>
      </c>
      <c r="AF91" s="11" t="s">
        <v>193</v>
      </c>
      <c r="AG91" s="11" t="s">
        <v>277</v>
      </c>
      <c r="AH91" s="11" t="s">
        <v>25</v>
      </c>
      <c r="AI91" s="11" t="s">
        <v>97</v>
      </c>
      <c r="AJ91" s="11" t="s">
        <v>157</v>
      </c>
      <c r="AK91" s="11" t="s">
        <v>193</v>
      </c>
      <c r="AL91" s="11" t="s">
        <v>142</v>
      </c>
      <c r="AM91" s="11">
        <v>0.20812347214405394</v>
      </c>
      <c r="AN91" s="11">
        <v>4.8899999999999999E-2</v>
      </c>
      <c r="AO91" s="11">
        <v>0</v>
      </c>
      <c r="AP91" s="11">
        <v>0</v>
      </c>
      <c r="AQ91" s="11">
        <v>1.8764797000473881E-2</v>
      </c>
      <c r="AR91" s="11">
        <v>3.5000000000000003E-2</v>
      </c>
      <c r="AS91" s="11">
        <v>0</v>
      </c>
      <c r="AT91" s="11">
        <v>0</v>
      </c>
      <c r="AU91" s="11">
        <v>0</v>
      </c>
      <c r="AV91" s="11">
        <v>7.4999999999999997E-3</v>
      </c>
      <c r="AW91" s="11">
        <v>5782.787679207232</v>
      </c>
      <c r="AX91" s="11">
        <v>1358.7045929999999</v>
      </c>
      <c r="AY91" s="11">
        <v>0</v>
      </c>
      <c r="AZ91" s="11">
        <v>0</v>
      </c>
      <c r="BA91" s="11">
        <v>521.3868276330569</v>
      </c>
      <c r="BB91" s="11">
        <v>972.48795000000007</v>
      </c>
      <c r="BC91" s="11">
        <v>0</v>
      </c>
      <c r="BD91" s="11">
        <v>0</v>
      </c>
      <c r="BE91" s="11">
        <v>0</v>
      </c>
      <c r="BF91" s="11">
        <v>208.39027499999997</v>
      </c>
      <c r="BG91" s="9" t="s">
        <v>25</v>
      </c>
      <c r="BH91" s="9" t="s">
        <v>103</v>
      </c>
      <c r="BI91" s="9" t="s">
        <v>157</v>
      </c>
      <c r="BJ91" s="9" t="s">
        <v>193</v>
      </c>
      <c r="BK91" s="9" t="s">
        <v>25</v>
      </c>
      <c r="BL91" s="29">
        <v>8.8465492898105277E-2</v>
      </c>
      <c r="BM91" s="29">
        <v>4.8899999999999999E-2</v>
      </c>
      <c r="BN91" s="29">
        <v>0</v>
      </c>
      <c r="BO91" s="29">
        <v>0</v>
      </c>
      <c r="BP91" s="29">
        <v>8.8465492898105277E-2</v>
      </c>
    </row>
    <row r="92" spans="1:68" x14ac:dyDescent="0.25">
      <c r="A92" s="9" t="s">
        <v>3</v>
      </c>
      <c r="B92" s="9" t="s">
        <v>46</v>
      </c>
      <c r="C92" s="9" t="s">
        <v>1828</v>
      </c>
      <c r="D92" s="9" t="s">
        <v>100</v>
      </c>
      <c r="E92" s="9" t="s">
        <v>83</v>
      </c>
      <c r="F92" s="9" t="s">
        <v>967</v>
      </c>
      <c r="G92" s="9" t="s">
        <v>218</v>
      </c>
      <c r="H92" s="9" t="s">
        <v>18</v>
      </c>
      <c r="I92" s="10" t="s">
        <v>1783</v>
      </c>
      <c r="J92" s="10" t="s">
        <v>1995</v>
      </c>
      <c r="K92" s="11">
        <v>1288014.251640311</v>
      </c>
      <c r="L92" s="11">
        <v>1288014.251640311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35660.846985967881</v>
      </c>
      <c r="X92" s="11">
        <v>62953.625184614772</v>
      </c>
      <c r="Y92" s="11">
        <v>0</v>
      </c>
      <c r="Z92" s="11">
        <v>0</v>
      </c>
      <c r="AA92" s="11">
        <v>28898.938741808117</v>
      </c>
      <c r="AB92" s="11">
        <v>11602.764686452836</v>
      </c>
      <c r="AC92" s="11" t="s">
        <v>25</v>
      </c>
      <c r="AD92" s="11" t="s">
        <v>103</v>
      </c>
      <c r="AE92" s="11" t="s">
        <v>157</v>
      </c>
      <c r="AF92" s="11" t="s">
        <v>193</v>
      </c>
      <c r="AG92" s="11" t="s">
        <v>277</v>
      </c>
      <c r="AH92" s="11" t="s">
        <v>25</v>
      </c>
      <c r="AI92" s="11" t="s">
        <v>97</v>
      </c>
      <c r="AJ92" s="11" t="s">
        <v>157</v>
      </c>
      <c r="AK92" s="11" t="s">
        <v>193</v>
      </c>
      <c r="AL92" s="11" t="s">
        <v>142</v>
      </c>
      <c r="AM92" s="11">
        <v>0.10989410476042968</v>
      </c>
      <c r="AN92" s="11">
        <v>4.8899999999999999E-2</v>
      </c>
      <c r="AO92" s="11">
        <v>0</v>
      </c>
      <c r="AP92" s="11">
        <v>0</v>
      </c>
      <c r="AQ92" s="11">
        <v>1.8764797000473881E-2</v>
      </c>
      <c r="AR92" s="11">
        <v>3.5000000000000003E-2</v>
      </c>
      <c r="AS92" s="11">
        <v>0</v>
      </c>
      <c r="AT92" s="11">
        <v>0</v>
      </c>
      <c r="AU92" s="11">
        <v>0</v>
      </c>
      <c r="AV92" s="11">
        <v>7.4999999999999997E-3</v>
      </c>
      <c r="AW92" s="11">
        <v>141545.17310268676</v>
      </c>
      <c r="AX92" s="11">
        <v>62983.896905211208</v>
      </c>
      <c r="AY92" s="11">
        <v>0</v>
      </c>
      <c r="AZ92" s="11">
        <v>0</v>
      </c>
      <c r="BA92" s="11">
        <v>24169.325965747717</v>
      </c>
      <c r="BB92" s="11">
        <v>45080.498807410891</v>
      </c>
      <c r="BC92" s="11">
        <v>0</v>
      </c>
      <c r="BD92" s="11">
        <v>0</v>
      </c>
      <c r="BE92" s="11">
        <v>0</v>
      </c>
      <c r="BF92" s="11">
        <v>9660.1068873023323</v>
      </c>
      <c r="BG92" s="9" t="s">
        <v>25</v>
      </c>
      <c r="BH92" s="9" t="s">
        <v>103</v>
      </c>
      <c r="BI92" s="9" t="s">
        <v>157</v>
      </c>
      <c r="BJ92" s="9" t="s">
        <v>193</v>
      </c>
      <c r="BK92" s="9" t="s">
        <v>25</v>
      </c>
      <c r="BL92" s="29">
        <v>8.8465492898105277E-2</v>
      </c>
      <c r="BM92" s="29">
        <v>4.8899999999999999E-2</v>
      </c>
      <c r="BN92" s="29">
        <v>0</v>
      </c>
      <c r="BO92" s="29">
        <v>0</v>
      </c>
      <c r="BP92" s="29">
        <v>8.8465492898105277E-2</v>
      </c>
    </row>
    <row r="93" spans="1:68" x14ac:dyDescent="0.25">
      <c r="A93" s="9" t="s">
        <v>3</v>
      </c>
      <c r="B93" s="9" t="s">
        <v>46</v>
      </c>
      <c r="C93" s="9" t="s">
        <v>1828</v>
      </c>
      <c r="D93" s="9" t="s">
        <v>100</v>
      </c>
      <c r="E93" s="9" t="s">
        <v>83</v>
      </c>
      <c r="F93" s="9" t="s">
        <v>965</v>
      </c>
      <c r="G93" s="9" t="s">
        <v>218</v>
      </c>
      <c r="H93" s="9" t="s">
        <v>18</v>
      </c>
      <c r="I93" s="10" t="s">
        <v>1783</v>
      </c>
      <c r="J93" s="10" t="s">
        <v>1995</v>
      </c>
      <c r="K93" s="11">
        <v>961742.47304767976</v>
      </c>
      <c r="L93" s="11">
        <v>961742.47304767976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26627.462489318219</v>
      </c>
      <c r="X93" s="11">
        <v>47006.603455872239</v>
      </c>
      <c r="Y93" s="11">
        <v>0</v>
      </c>
      <c r="Z93" s="11">
        <v>0</v>
      </c>
      <c r="AA93" s="11">
        <v>21578.438886529861</v>
      </c>
      <c r="AB93" s="11">
        <v>8663.6243267715181</v>
      </c>
      <c r="AC93" s="11" t="s">
        <v>25</v>
      </c>
      <c r="AD93" s="11" t="s">
        <v>103</v>
      </c>
      <c r="AE93" s="11" t="s">
        <v>157</v>
      </c>
      <c r="AF93" s="11" t="s">
        <v>193</v>
      </c>
      <c r="AG93" s="11" t="s">
        <v>277</v>
      </c>
      <c r="AH93" s="11" t="s">
        <v>25</v>
      </c>
      <c r="AI93" s="11" t="s">
        <v>97</v>
      </c>
      <c r="AJ93" s="11" t="s">
        <v>157</v>
      </c>
      <c r="AK93" s="11" t="s">
        <v>193</v>
      </c>
      <c r="AL93" s="11" t="s">
        <v>142</v>
      </c>
      <c r="AM93" s="11">
        <v>0.10989410476042968</v>
      </c>
      <c r="AN93" s="11">
        <v>4.8899999999999999E-2</v>
      </c>
      <c r="AO93" s="11">
        <v>0</v>
      </c>
      <c r="AP93" s="11">
        <v>0</v>
      </c>
      <c r="AQ93" s="11">
        <v>1.8764797000473881E-2</v>
      </c>
      <c r="AR93" s="11">
        <v>3.5000000000000003E-2</v>
      </c>
      <c r="AS93" s="11">
        <v>0</v>
      </c>
      <c r="AT93" s="11">
        <v>0</v>
      </c>
      <c r="AU93" s="11">
        <v>0</v>
      </c>
      <c r="AV93" s="11">
        <v>7.4999999999999997E-3</v>
      </c>
      <c r="AW93" s="11">
        <v>105689.82808565644</v>
      </c>
      <c r="AX93" s="11">
        <v>47029.206932031542</v>
      </c>
      <c r="AY93" s="11">
        <v>0</v>
      </c>
      <c r="AZ93" s="11">
        <v>0</v>
      </c>
      <c r="BA93" s="11">
        <v>18046.902273473432</v>
      </c>
      <c r="BB93" s="11">
        <v>33660.986556668795</v>
      </c>
      <c r="BC93" s="11">
        <v>0</v>
      </c>
      <c r="BD93" s="11">
        <v>0</v>
      </c>
      <c r="BE93" s="11">
        <v>0</v>
      </c>
      <c r="BF93" s="11">
        <v>7213.0685478575979</v>
      </c>
      <c r="BG93" s="9" t="s">
        <v>25</v>
      </c>
      <c r="BH93" s="9" t="s">
        <v>103</v>
      </c>
      <c r="BI93" s="9" t="s">
        <v>157</v>
      </c>
      <c r="BJ93" s="9" t="s">
        <v>193</v>
      </c>
      <c r="BK93" s="9" t="s">
        <v>25</v>
      </c>
      <c r="BL93" s="29">
        <v>8.8465492898105277E-2</v>
      </c>
      <c r="BM93" s="29">
        <v>4.8899999999999999E-2</v>
      </c>
      <c r="BN93" s="29">
        <v>0</v>
      </c>
      <c r="BO93" s="29">
        <v>0</v>
      </c>
      <c r="BP93" s="29">
        <v>8.8465492898105277E-2</v>
      </c>
    </row>
    <row r="94" spans="1:68" x14ac:dyDescent="0.25">
      <c r="A94" s="9" t="s">
        <v>3</v>
      </c>
      <c r="B94" s="9" t="s">
        <v>46</v>
      </c>
      <c r="C94" s="9" t="s">
        <v>1828</v>
      </c>
      <c r="D94" s="9" t="s">
        <v>100</v>
      </c>
      <c r="E94" s="9" t="s">
        <v>83</v>
      </c>
      <c r="F94" s="9" t="s">
        <v>957</v>
      </c>
      <c r="G94" s="9" t="s">
        <v>218</v>
      </c>
      <c r="H94" s="9" t="s">
        <v>18</v>
      </c>
      <c r="I94" s="10" t="s">
        <v>1783</v>
      </c>
      <c r="J94" s="10" t="s">
        <v>1995</v>
      </c>
      <c r="K94" s="11">
        <v>1352410.6090564805</v>
      </c>
      <c r="L94" s="11">
        <v>1352410.6090564805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37443.768755154189</v>
      </c>
      <c r="X94" s="11">
        <v>66101.0935785935</v>
      </c>
      <c r="Y94" s="11">
        <v>0</v>
      </c>
      <c r="Z94" s="11">
        <v>0</v>
      </c>
      <c r="AA94" s="11">
        <v>30343.787962843879</v>
      </c>
      <c r="AB94" s="11">
        <v>12182.863688317913</v>
      </c>
      <c r="AC94" s="11" t="s">
        <v>25</v>
      </c>
      <c r="AD94" s="11" t="s">
        <v>103</v>
      </c>
      <c r="AE94" s="11" t="s">
        <v>157</v>
      </c>
      <c r="AF94" s="11" t="s">
        <v>193</v>
      </c>
      <c r="AG94" s="11" t="s">
        <v>277</v>
      </c>
      <c r="AH94" s="11" t="s">
        <v>25</v>
      </c>
      <c r="AI94" s="11" t="s">
        <v>97</v>
      </c>
      <c r="AJ94" s="11" t="s">
        <v>157</v>
      </c>
      <c r="AK94" s="11" t="s">
        <v>193</v>
      </c>
      <c r="AL94" s="11" t="s">
        <v>142</v>
      </c>
      <c r="AM94" s="11">
        <v>0.10989410476042968</v>
      </c>
      <c r="AN94" s="11">
        <v>4.8899999999999999E-2</v>
      </c>
      <c r="AO94" s="11">
        <v>0</v>
      </c>
      <c r="AP94" s="11">
        <v>0</v>
      </c>
      <c r="AQ94" s="11">
        <v>1.8764797000473881E-2</v>
      </c>
      <c r="AR94" s="11">
        <v>3.5000000000000003E-2</v>
      </c>
      <c r="AS94" s="11">
        <v>0</v>
      </c>
      <c r="AT94" s="11">
        <v>0</v>
      </c>
      <c r="AU94" s="11">
        <v>0</v>
      </c>
      <c r="AV94" s="11">
        <v>7.4999999999999997E-3</v>
      </c>
      <c r="AW94" s="11">
        <v>148621.95315076938</v>
      </c>
      <c r="AX94" s="11">
        <v>66132.878782861895</v>
      </c>
      <c r="AY94" s="11">
        <v>0</v>
      </c>
      <c r="AZ94" s="11">
        <v>0</v>
      </c>
      <c r="BA94" s="11">
        <v>25377.710540232099</v>
      </c>
      <c r="BB94" s="11">
        <v>47334.371316976823</v>
      </c>
      <c r="BC94" s="11">
        <v>0</v>
      </c>
      <c r="BD94" s="11">
        <v>0</v>
      </c>
      <c r="BE94" s="11">
        <v>0</v>
      </c>
      <c r="BF94" s="11">
        <v>10143.079567923603</v>
      </c>
      <c r="BG94" s="9" t="s">
        <v>25</v>
      </c>
      <c r="BH94" s="9" t="s">
        <v>103</v>
      </c>
      <c r="BI94" s="9" t="s">
        <v>157</v>
      </c>
      <c r="BJ94" s="9" t="s">
        <v>193</v>
      </c>
      <c r="BK94" s="9" t="s">
        <v>25</v>
      </c>
      <c r="BL94" s="29">
        <v>8.8465492898105277E-2</v>
      </c>
      <c r="BM94" s="29">
        <v>4.8899999999999999E-2</v>
      </c>
      <c r="BN94" s="29">
        <v>0</v>
      </c>
      <c r="BO94" s="29">
        <v>0</v>
      </c>
      <c r="BP94" s="29">
        <v>8.8465492898105277E-2</v>
      </c>
    </row>
    <row r="95" spans="1:68" x14ac:dyDescent="0.25">
      <c r="A95" s="9" t="s">
        <v>3</v>
      </c>
      <c r="B95" s="9" t="s">
        <v>46</v>
      </c>
      <c r="C95" s="9" t="s">
        <v>1828</v>
      </c>
      <c r="D95" s="9" t="s">
        <v>100</v>
      </c>
      <c r="E95" s="9" t="s">
        <v>83</v>
      </c>
      <c r="F95" s="9" t="s">
        <v>387</v>
      </c>
      <c r="G95" s="9" t="s">
        <v>283</v>
      </c>
      <c r="H95" s="9" t="s">
        <v>18</v>
      </c>
      <c r="I95" s="10" t="s">
        <v>1783</v>
      </c>
      <c r="J95" s="10" t="s">
        <v>1995</v>
      </c>
      <c r="K95" s="11">
        <v>820325.1954742634</v>
      </c>
      <c r="L95" s="11">
        <v>820325.1954742634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22712.086638239456</v>
      </c>
      <c r="X95" s="11">
        <v>40094.622260285534</v>
      </c>
      <c r="Y95" s="11">
        <v>0</v>
      </c>
      <c r="Z95" s="11">
        <v>0</v>
      </c>
      <c r="AA95" s="11">
        <v>18405.485453427074</v>
      </c>
      <c r="AB95" s="11">
        <v>7389.7010047326039</v>
      </c>
      <c r="AC95" s="11" t="s">
        <v>25</v>
      </c>
      <c r="AD95" s="11" t="s">
        <v>103</v>
      </c>
      <c r="AE95" s="11" t="s">
        <v>157</v>
      </c>
      <c r="AF95" s="11" t="s">
        <v>193</v>
      </c>
      <c r="AG95" s="11" t="s">
        <v>277</v>
      </c>
      <c r="AH95" s="11" t="s">
        <v>25</v>
      </c>
      <c r="AI95" s="11" t="s">
        <v>97</v>
      </c>
      <c r="AJ95" s="11" t="s">
        <v>157</v>
      </c>
      <c r="AK95" s="11" t="s">
        <v>193</v>
      </c>
      <c r="AL95" s="11" t="s">
        <v>142</v>
      </c>
      <c r="AM95" s="11">
        <v>0.10989410476042968</v>
      </c>
      <c r="AN95" s="11">
        <v>4.8899999999999999E-2</v>
      </c>
      <c r="AO95" s="11">
        <v>0</v>
      </c>
      <c r="AP95" s="11">
        <v>0</v>
      </c>
      <c r="AQ95" s="11">
        <v>1.8764797000473881E-2</v>
      </c>
      <c r="AR95" s="11">
        <v>3.5000000000000003E-2</v>
      </c>
      <c r="AS95" s="11">
        <v>0</v>
      </c>
      <c r="AT95" s="11">
        <v>0</v>
      </c>
      <c r="AU95" s="11">
        <v>0</v>
      </c>
      <c r="AV95" s="11">
        <v>7.4999999999999997E-3</v>
      </c>
      <c r="AW95" s="11">
        <v>90148.902969068658</v>
      </c>
      <c r="AX95" s="11">
        <v>40113.902058691478</v>
      </c>
      <c r="AY95" s="11">
        <v>0</v>
      </c>
      <c r="AZ95" s="11">
        <v>0</v>
      </c>
      <c r="BA95" s="11">
        <v>15393.235767448608</v>
      </c>
      <c r="BB95" s="11">
        <v>28711.381841599221</v>
      </c>
      <c r="BC95" s="11">
        <v>0</v>
      </c>
      <c r="BD95" s="11">
        <v>0</v>
      </c>
      <c r="BE95" s="11">
        <v>0</v>
      </c>
      <c r="BF95" s="11">
        <v>6152.438966056975</v>
      </c>
      <c r="BG95" s="9" t="s">
        <v>25</v>
      </c>
      <c r="BH95" s="9" t="s">
        <v>103</v>
      </c>
      <c r="BI95" s="9" t="s">
        <v>157</v>
      </c>
      <c r="BJ95" s="9" t="s">
        <v>193</v>
      </c>
      <c r="BK95" s="9" t="s">
        <v>25</v>
      </c>
      <c r="BL95" s="29">
        <v>8.8465492898105277E-2</v>
      </c>
      <c r="BM95" s="29">
        <v>4.8899999999999999E-2</v>
      </c>
      <c r="BN95" s="29">
        <v>0</v>
      </c>
      <c r="BO95" s="29">
        <v>0</v>
      </c>
      <c r="BP95" s="29">
        <v>8.8465492898105277E-2</v>
      </c>
    </row>
    <row r="96" spans="1:68" x14ac:dyDescent="0.25">
      <c r="A96" s="9" t="s">
        <v>10</v>
      </c>
      <c r="B96" s="9" t="s">
        <v>46</v>
      </c>
      <c r="C96" s="9" t="s">
        <v>1828</v>
      </c>
      <c r="D96" s="9" t="s">
        <v>100</v>
      </c>
      <c r="E96" s="9" t="s">
        <v>83</v>
      </c>
      <c r="F96" s="9" t="s">
        <v>1469</v>
      </c>
      <c r="G96" s="9" t="s">
        <v>290</v>
      </c>
      <c r="H96" s="9" t="s">
        <v>5</v>
      </c>
      <c r="I96" s="10" t="s">
        <v>1783</v>
      </c>
      <c r="J96" s="10" t="s">
        <v>1995</v>
      </c>
      <c r="K96" s="11">
        <v>1081927.8828648254</v>
      </c>
      <c r="L96" s="11">
        <v>1081927.8828648254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8325.8276081968888</v>
      </c>
      <c r="X96" s="11">
        <v>52874.411693613998</v>
      </c>
      <c r="Y96" s="11">
        <v>0</v>
      </c>
      <c r="Z96" s="11">
        <v>0</v>
      </c>
      <c r="AA96" s="11">
        <v>24272.063444510328</v>
      </c>
      <c r="AB96" s="11">
        <v>9441.8310000019555</v>
      </c>
      <c r="AC96" s="11" t="s">
        <v>25</v>
      </c>
      <c r="AD96" s="11" t="s">
        <v>103</v>
      </c>
      <c r="AE96" s="11" t="s">
        <v>157</v>
      </c>
      <c r="AF96" s="11" t="s">
        <v>193</v>
      </c>
      <c r="AG96" s="11" t="s">
        <v>277</v>
      </c>
      <c r="AH96" s="11" t="s">
        <v>25</v>
      </c>
      <c r="AI96" s="11" t="s">
        <v>97</v>
      </c>
      <c r="AJ96" s="11" t="s">
        <v>157</v>
      </c>
      <c r="AK96" s="11" t="s">
        <v>193</v>
      </c>
      <c r="AL96" s="11" t="s">
        <v>142</v>
      </c>
      <c r="AM96" s="11">
        <v>0.12155884213723507</v>
      </c>
      <c r="AN96" s="11">
        <v>4.8899999999999999E-2</v>
      </c>
      <c r="AO96" s="11">
        <v>0</v>
      </c>
      <c r="AP96" s="11">
        <v>0</v>
      </c>
      <c r="AQ96" s="11">
        <v>1.8764797000473881E-2</v>
      </c>
      <c r="AR96" s="11">
        <v>3.5000000000000003E-2</v>
      </c>
      <c r="AS96" s="11">
        <v>0</v>
      </c>
      <c r="AT96" s="11">
        <v>0</v>
      </c>
      <c r="AU96" s="11">
        <v>0</v>
      </c>
      <c r="AV96" s="11">
        <v>7.4999999999999997E-3</v>
      </c>
      <c r="AW96" s="11">
        <v>131517.90071703828</v>
      </c>
      <c r="AX96" s="11">
        <v>52906.273472089961</v>
      </c>
      <c r="AY96" s="11">
        <v>0</v>
      </c>
      <c r="AZ96" s="11">
        <v>0</v>
      </c>
      <c r="BA96" s="11">
        <v>20302.157091110934</v>
      </c>
      <c r="BB96" s="11">
        <v>37867.475900268895</v>
      </c>
      <c r="BC96" s="11">
        <v>0</v>
      </c>
      <c r="BD96" s="11">
        <v>0</v>
      </c>
      <c r="BE96" s="11">
        <v>0</v>
      </c>
      <c r="BF96" s="11">
        <v>8114.4591214861903</v>
      </c>
      <c r="BG96" s="9" t="s">
        <v>25</v>
      </c>
      <c r="BH96" s="9" t="s">
        <v>103</v>
      </c>
      <c r="BI96" s="9" t="s">
        <v>157</v>
      </c>
      <c r="BJ96" s="9" t="s">
        <v>193</v>
      </c>
      <c r="BK96" s="9" t="s">
        <v>25</v>
      </c>
      <c r="BL96" s="29">
        <v>8.8465492898105277E-2</v>
      </c>
      <c r="BM96" s="29">
        <v>4.8899999999999999E-2</v>
      </c>
      <c r="BN96" s="29">
        <v>0</v>
      </c>
      <c r="BO96" s="29">
        <v>0</v>
      </c>
      <c r="BP96" s="29">
        <v>8.8465492898105277E-2</v>
      </c>
    </row>
    <row r="97" spans="1:68" x14ac:dyDescent="0.25">
      <c r="A97" s="9" t="s">
        <v>10</v>
      </c>
      <c r="B97" s="9" t="s">
        <v>46</v>
      </c>
      <c r="C97" s="9" t="s">
        <v>1828</v>
      </c>
      <c r="D97" s="9" t="s">
        <v>100</v>
      </c>
      <c r="E97" s="9" t="s">
        <v>83</v>
      </c>
      <c r="F97" s="9" t="s">
        <v>1761</v>
      </c>
      <c r="G97" s="9" t="s">
        <v>301</v>
      </c>
      <c r="H97" s="9" t="s">
        <v>5</v>
      </c>
      <c r="I97" s="10" t="s">
        <v>1807</v>
      </c>
      <c r="J97" s="10" t="s">
        <v>1995</v>
      </c>
      <c r="K97" s="11">
        <v>2492453.3795265253</v>
      </c>
      <c r="L97" s="11">
        <v>1386631.0695265252</v>
      </c>
      <c r="M97" s="11">
        <v>0</v>
      </c>
      <c r="N97" s="11">
        <v>2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2</v>
      </c>
      <c r="W97" s="11">
        <v>10672.444698158861</v>
      </c>
      <c r="X97" s="11">
        <v>110882.54231853361</v>
      </c>
      <c r="Y97" s="11">
        <v>0</v>
      </c>
      <c r="Z97" s="11">
        <v>0</v>
      </c>
      <c r="AA97" s="11">
        <v>31113.093738177959</v>
      </c>
      <c r="AB97" s="11">
        <v>12707.690305656317</v>
      </c>
      <c r="AC97" s="11" t="s">
        <v>25</v>
      </c>
      <c r="AD97" s="11" t="s">
        <v>72</v>
      </c>
      <c r="AE97" s="11" t="s">
        <v>157</v>
      </c>
      <c r="AF97" s="11" t="s">
        <v>193</v>
      </c>
      <c r="AG97" s="11" t="s">
        <v>277</v>
      </c>
      <c r="AH97" s="11" t="s">
        <v>25</v>
      </c>
      <c r="AI97" s="11" t="s">
        <v>72</v>
      </c>
      <c r="AJ97" s="11" t="s">
        <v>157</v>
      </c>
      <c r="AK97" s="11" t="s">
        <v>193</v>
      </c>
      <c r="AL97" s="11" t="s">
        <v>142</v>
      </c>
      <c r="AM97" s="11">
        <v>0.12155884213723507</v>
      </c>
      <c r="AN97" s="11">
        <v>0.08</v>
      </c>
      <c r="AO97" s="11">
        <v>0</v>
      </c>
      <c r="AP97" s="11">
        <v>0</v>
      </c>
      <c r="AQ97" s="11">
        <v>1.8764797000473881E-2</v>
      </c>
      <c r="AR97" s="11">
        <v>3.5000000000000003E-2</v>
      </c>
      <c r="AS97" s="11">
        <v>0.12</v>
      </c>
      <c r="AT97" s="11">
        <v>0</v>
      </c>
      <c r="AU97" s="11">
        <v>0</v>
      </c>
      <c r="AV97" s="11">
        <v>7.4999999999999997E-3</v>
      </c>
      <c r="AW97" s="11">
        <v>302979.74689628294</v>
      </c>
      <c r="AX97" s="11">
        <v>199396.27036212201</v>
      </c>
      <c r="AY97" s="11">
        <v>0</v>
      </c>
      <c r="AZ97" s="11">
        <v>0</v>
      </c>
      <c r="BA97" s="11">
        <v>46770.38169996033</v>
      </c>
      <c r="BB97" s="11">
        <v>87235.868283428397</v>
      </c>
      <c r="BC97" s="11">
        <v>299094.40554318303</v>
      </c>
      <c r="BD97" s="11">
        <v>0</v>
      </c>
      <c r="BE97" s="11">
        <v>0</v>
      </c>
      <c r="BF97" s="11">
        <v>18693.40034644894</v>
      </c>
      <c r="BG97" s="9" t="s">
        <v>25</v>
      </c>
      <c r="BH97" s="9" t="s">
        <v>72</v>
      </c>
      <c r="BI97" s="9" t="s">
        <v>157</v>
      </c>
      <c r="BJ97" s="9" t="s">
        <v>193</v>
      </c>
      <c r="BK97" s="9" t="s">
        <v>25</v>
      </c>
      <c r="BL97" s="29">
        <v>8.8465492898105277E-2</v>
      </c>
      <c r="BM97" s="29">
        <v>2.5100000000000004E-2</v>
      </c>
      <c r="BN97" s="29">
        <v>0</v>
      </c>
      <c r="BO97" s="29">
        <v>0</v>
      </c>
      <c r="BP97" s="29">
        <v>8.8465492898105277E-2</v>
      </c>
    </row>
    <row r="98" spans="1:68" x14ac:dyDescent="0.25">
      <c r="A98" s="9" t="s">
        <v>10</v>
      </c>
      <c r="B98" s="9" t="s">
        <v>46</v>
      </c>
      <c r="C98" s="9" t="s">
        <v>1828</v>
      </c>
      <c r="D98" s="9" t="s">
        <v>100</v>
      </c>
      <c r="E98" s="9" t="s">
        <v>83</v>
      </c>
      <c r="F98" s="9" t="s">
        <v>1547</v>
      </c>
      <c r="G98" s="9" t="s">
        <v>218</v>
      </c>
      <c r="H98" s="9" t="s">
        <v>5</v>
      </c>
      <c r="I98" s="10" t="s">
        <v>1783</v>
      </c>
      <c r="J98" s="10" t="s">
        <v>1995</v>
      </c>
      <c r="K98" s="11">
        <v>772917.60522704409</v>
      </c>
      <c r="L98" s="11">
        <v>772917.60522704409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5947.9350018250534</v>
      </c>
      <c r="X98" s="11">
        <v>19388.72318776738</v>
      </c>
      <c r="Y98" s="11">
        <v>0</v>
      </c>
      <c r="Z98" s="11">
        <v>19311.477278652768</v>
      </c>
      <c r="AA98" s="11">
        <v>17339.856470963732</v>
      </c>
      <c r="AB98" s="11">
        <v>6758.192127363116</v>
      </c>
      <c r="AC98" s="11" t="s">
        <v>25</v>
      </c>
      <c r="AD98" s="11" t="s">
        <v>109</v>
      </c>
      <c r="AE98" s="11" t="s">
        <v>157</v>
      </c>
      <c r="AF98" s="11" t="s">
        <v>125</v>
      </c>
      <c r="AG98" s="11" t="s">
        <v>277</v>
      </c>
      <c r="AH98" s="11" t="s">
        <v>25</v>
      </c>
      <c r="AI98" s="11" t="s">
        <v>97</v>
      </c>
      <c r="AJ98" s="11" t="s">
        <v>157</v>
      </c>
      <c r="AK98" s="11" t="s">
        <v>125</v>
      </c>
      <c r="AL98" s="11" t="s">
        <v>142</v>
      </c>
      <c r="AM98" s="11">
        <v>0.12155884213723507</v>
      </c>
      <c r="AN98" s="11">
        <v>2.5100000000000004E-2</v>
      </c>
      <c r="AO98" s="11">
        <v>0</v>
      </c>
      <c r="AP98" s="11">
        <v>5.3600000000000002E-2</v>
      </c>
      <c r="AQ98" s="11">
        <v>1.8764797000473881E-2</v>
      </c>
      <c r="AR98" s="11">
        <v>3.5000000000000003E-2</v>
      </c>
      <c r="AS98" s="11">
        <v>0</v>
      </c>
      <c r="AT98" s="11">
        <v>0</v>
      </c>
      <c r="AU98" s="11">
        <v>5.5E-2</v>
      </c>
      <c r="AV98" s="11">
        <v>7.4999999999999997E-3</v>
      </c>
      <c r="AW98" s="11">
        <v>93954.969158884021</v>
      </c>
      <c r="AX98" s="11">
        <v>19400.231891198811</v>
      </c>
      <c r="AY98" s="11">
        <v>0</v>
      </c>
      <c r="AZ98" s="11">
        <v>41428.383640169566</v>
      </c>
      <c r="BA98" s="11">
        <v>14503.641960177893</v>
      </c>
      <c r="BB98" s="11">
        <v>27052.116182946545</v>
      </c>
      <c r="BC98" s="11">
        <v>0</v>
      </c>
      <c r="BD98" s="11">
        <v>0</v>
      </c>
      <c r="BE98" s="11">
        <v>42510.468287487427</v>
      </c>
      <c r="BF98" s="11">
        <v>5796.8820392028301</v>
      </c>
      <c r="BG98" s="9" t="s">
        <v>25</v>
      </c>
      <c r="BH98" s="9" t="s">
        <v>109</v>
      </c>
      <c r="BI98" s="9" t="s">
        <v>157</v>
      </c>
      <c r="BJ98" s="9" t="s">
        <v>125</v>
      </c>
      <c r="BK98" s="9" t="s">
        <v>25</v>
      </c>
      <c r="BL98" s="29">
        <v>8.8465492898105277E-2</v>
      </c>
      <c r="BM98" s="29">
        <v>2.5100000000000008E-2</v>
      </c>
      <c r="BN98" s="29">
        <v>0</v>
      </c>
      <c r="BO98" s="29">
        <v>5.3600000000000002E-2</v>
      </c>
      <c r="BP98" s="29">
        <v>8.8465492898105277E-2</v>
      </c>
    </row>
    <row r="99" spans="1:68" x14ac:dyDescent="0.25">
      <c r="A99" s="9" t="s">
        <v>3</v>
      </c>
      <c r="B99" s="9" t="s">
        <v>29</v>
      </c>
      <c r="C99" s="9" t="s">
        <v>1829</v>
      </c>
      <c r="D99" s="9" t="s">
        <v>100</v>
      </c>
      <c r="E99" s="9" t="s">
        <v>83</v>
      </c>
      <c r="F99" s="9" t="s">
        <v>1641</v>
      </c>
      <c r="G99" s="9" t="s">
        <v>256</v>
      </c>
      <c r="H99" s="9" t="s">
        <v>5</v>
      </c>
      <c r="I99" s="10" t="s">
        <v>1783</v>
      </c>
      <c r="J99" s="10" t="s">
        <v>1995</v>
      </c>
      <c r="K99" s="11">
        <v>1072941.1533049364</v>
      </c>
      <c r="L99" s="11">
        <v>1072941.1533049364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8260.9434976931534</v>
      </c>
      <c r="X99" s="11">
        <v>567537.54678956862</v>
      </c>
      <c r="Y99" s="11">
        <v>0</v>
      </c>
      <c r="Z99" s="11">
        <v>0</v>
      </c>
      <c r="AA99" s="11">
        <v>24082.908525528252</v>
      </c>
      <c r="AB99" s="11">
        <v>16611.130088411272</v>
      </c>
      <c r="AC99" s="11" t="s">
        <v>15</v>
      </c>
      <c r="AD99" s="11" t="s">
        <v>73</v>
      </c>
      <c r="AE99" s="11" t="s">
        <v>157</v>
      </c>
      <c r="AF99" s="11" t="s">
        <v>193</v>
      </c>
      <c r="AG99" s="11" t="s">
        <v>15</v>
      </c>
      <c r="AH99" s="11" t="s">
        <v>15</v>
      </c>
      <c r="AI99" s="11" t="s">
        <v>79</v>
      </c>
      <c r="AJ99" s="11" t="s">
        <v>157</v>
      </c>
      <c r="AK99" s="11" t="s">
        <v>193</v>
      </c>
      <c r="AL99" s="11" t="s">
        <v>142</v>
      </c>
      <c r="AM99" s="11">
        <v>2.1364887405938279E-2</v>
      </c>
      <c r="AN99" s="11">
        <v>0.52900000000000003</v>
      </c>
      <c r="AO99" s="11">
        <v>0</v>
      </c>
      <c r="AP99" s="11">
        <v>0</v>
      </c>
      <c r="AQ99" s="11">
        <v>1.8764797000473881E-2</v>
      </c>
      <c r="AR99" s="11">
        <v>3.5000000000000003E-2</v>
      </c>
      <c r="AS99" s="11">
        <v>0.27500000000000002</v>
      </c>
      <c r="AT99" s="11">
        <v>0</v>
      </c>
      <c r="AU99" s="11">
        <v>0</v>
      </c>
      <c r="AV99" s="11">
        <v>7.4999999999999997E-3</v>
      </c>
      <c r="AW99" s="11">
        <v>22923.266933557526</v>
      </c>
      <c r="AX99" s="11">
        <v>567585.87009831134</v>
      </c>
      <c r="AY99" s="11">
        <v>0</v>
      </c>
      <c r="AZ99" s="11">
        <v>0</v>
      </c>
      <c r="BA99" s="11">
        <v>20133.522935221456</v>
      </c>
      <c r="BB99" s="11">
        <v>37552.940365672774</v>
      </c>
      <c r="BC99" s="11">
        <v>295058.81715885754</v>
      </c>
      <c r="BD99" s="11">
        <v>0</v>
      </c>
      <c r="BE99" s="11">
        <v>0</v>
      </c>
      <c r="BF99" s="11">
        <v>8047.0586497870227</v>
      </c>
      <c r="BG99" s="9" t="s">
        <v>15</v>
      </c>
      <c r="BH99" s="9" t="s">
        <v>79</v>
      </c>
      <c r="BI99" s="9" t="s">
        <v>157</v>
      </c>
      <c r="BJ99" s="9" t="s">
        <v>193</v>
      </c>
      <c r="BK99" s="9" t="s">
        <v>15</v>
      </c>
      <c r="BL99" s="29">
        <v>5.3121869328087164E-2</v>
      </c>
      <c r="BM99" s="29">
        <v>0.49459999999999993</v>
      </c>
      <c r="BN99" s="29">
        <v>0</v>
      </c>
      <c r="BO99" s="29">
        <v>0</v>
      </c>
      <c r="BP99" s="29">
        <v>5.3121869328087164E-2</v>
      </c>
    </row>
    <row r="100" spans="1:68" x14ac:dyDescent="0.25">
      <c r="A100" s="9" t="s">
        <v>3</v>
      </c>
      <c r="B100" s="9" t="s">
        <v>29</v>
      </c>
      <c r="C100" s="9" t="s">
        <v>1830</v>
      </c>
      <c r="D100" s="9" t="s">
        <v>100</v>
      </c>
      <c r="E100" s="9" t="s">
        <v>83</v>
      </c>
      <c r="F100" s="9" t="s">
        <v>1387</v>
      </c>
      <c r="G100" s="9" t="s">
        <v>283</v>
      </c>
      <c r="H100" s="9" t="s">
        <v>12</v>
      </c>
      <c r="I100" s="10" t="s">
        <v>1807</v>
      </c>
      <c r="J100" s="10" t="s">
        <v>1995</v>
      </c>
      <c r="K100" s="11">
        <v>1152337.77678</v>
      </c>
      <c r="L100" s="11">
        <v>1152337.77678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79149.626006260136</v>
      </c>
      <c r="X100" s="11">
        <v>0</v>
      </c>
      <c r="Y100" s="11">
        <v>166709.61984142417</v>
      </c>
      <c r="Z100" s="11">
        <v>0</v>
      </c>
      <c r="AA100" s="11">
        <v>25862.001917039692</v>
      </c>
      <c r="AB100" s="11">
        <v>12598.548093020101</v>
      </c>
      <c r="AC100" s="11" t="s">
        <v>15</v>
      </c>
      <c r="AD100" s="11" t="s">
        <v>97</v>
      </c>
      <c r="AE100" s="11" t="s">
        <v>210</v>
      </c>
      <c r="AF100" s="11" t="s">
        <v>193</v>
      </c>
      <c r="AG100" s="11" t="s">
        <v>15</v>
      </c>
      <c r="AH100" s="11" t="s">
        <v>15</v>
      </c>
      <c r="AI100" s="11" t="s">
        <v>97</v>
      </c>
      <c r="AJ100" s="11" t="s">
        <v>162</v>
      </c>
      <c r="AK100" s="11" t="s">
        <v>193</v>
      </c>
      <c r="AL100" s="11" t="s">
        <v>142</v>
      </c>
      <c r="AM100" s="11">
        <v>0.16870893848137469</v>
      </c>
      <c r="AN100" s="11">
        <v>0</v>
      </c>
      <c r="AO100" s="11">
        <v>0.1447</v>
      </c>
      <c r="AP100" s="11">
        <v>0</v>
      </c>
      <c r="AQ100" s="11">
        <v>1.8764797000473881E-2</v>
      </c>
      <c r="AR100" s="11">
        <v>3.5000000000000003E-2</v>
      </c>
      <c r="AS100" s="11">
        <v>0</v>
      </c>
      <c r="AT100" s="11">
        <v>0.25</v>
      </c>
      <c r="AU100" s="11">
        <v>0</v>
      </c>
      <c r="AV100" s="11">
        <v>7.4999999999999997E-3</v>
      </c>
      <c r="AW100" s="11">
        <v>194409.68309254109</v>
      </c>
      <c r="AX100" s="11">
        <v>0</v>
      </c>
      <c r="AY100" s="11">
        <v>166743.27630006598</v>
      </c>
      <c r="AZ100" s="11">
        <v>0</v>
      </c>
      <c r="BA100" s="11">
        <v>21623.384457254084</v>
      </c>
      <c r="BB100" s="11">
        <v>40331.8221873</v>
      </c>
      <c r="BC100" s="11">
        <v>0</v>
      </c>
      <c r="BD100" s="11">
        <v>288084.44419499999</v>
      </c>
      <c r="BE100" s="11">
        <v>0</v>
      </c>
      <c r="BF100" s="11">
        <v>8642.5333258499995</v>
      </c>
      <c r="BG100" s="9" t="s">
        <v>15</v>
      </c>
      <c r="BH100" s="9" t="s">
        <v>97</v>
      </c>
      <c r="BI100" s="9" t="s">
        <v>162</v>
      </c>
      <c r="BJ100" s="9" t="s">
        <v>193</v>
      </c>
      <c r="BK100" s="9" t="s">
        <v>15</v>
      </c>
      <c r="BL100" s="29">
        <v>5.3121869328087164E-2</v>
      </c>
      <c r="BM100" s="29">
        <v>0</v>
      </c>
      <c r="BN100" s="29">
        <v>0.14469999999999994</v>
      </c>
      <c r="BO100" s="29">
        <v>0</v>
      </c>
      <c r="BP100" s="29">
        <v>5.3121869328087164E-2</v>
      </c>
    </row>
    <row r="101" spans="1:68" x14ac:dyDescent="0.25">
      <c r="A101" s="9" t="s">
        <v>3</v>
      </c>
      <c r="B101" s="9" t="s">
        <v>29</v>
      </c>
      <c r="C101" s="9" t="s">
        <v>1830</v>
      </c>
      <c r="D101" s="9" t="s">
        <v>100</v>
      </c>
      <c r="E101" s="9" t="s">
        <v>83</v>
      </c>
      <c r="F101" s="9" t="s">
        <v>1725</v>
      </c>
      <c r="G101" s="9" t="s">
        <v>298</v>
      </c>
      <c r="H101" s="9" t="s">
        <v>12</v>
      </c>
      <c r="I101" s="10" t="s">
        <v>1783</v>
      </c>
      <c r="J101" s="10" t="s">
        <v>1995</v>
      </c>
      <c r="K101" s="11">
        <v>855835.6656399999</v>
      </c>
      <c r="L101" s="11">
        <v>855835.66564000014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58784.042511831314</v>
      </c>
      <c r="X101" s="11">
        <v>0</v>
      </c>
      <c r="Y101" s="11">
        <v>123814.42432986888</v>
      </c>
      <c r="Z101" s="11">
        <v>0</v>
      </c>
      <c r="AA101" s="11">
        <v>19207.583116211848</v>
      </c>
      <c r="AB101" s="11">
        <v>9356.8804308547697</v>
      </c>
      <c r="AC101" s="11" t="s">
        <v>15</v>
      </c>
      <c r="AD101" s="11" t="s">
        <v>97</v>
      </c>
      <c r="AE101" s="11" t="s">
        <v>210</v>
      </c>
      <c r="AF101" s="11" t="s">
        <v>193</v>
      </c>
      <c r="AG101" s="11" t="s">
        <v>15</v>
      </c>
      <c r="AH101" s="11" t="s">
        <v>15</v>
      </c>
      <c r="AI101" s="11" t="s">
        <v>97</v>
      </c>
      <c r="AJ101" s="11" t="s">
        <v>162</v>
      </c>
      <c r="AK101" s="11" t="s">
        <v>193</v>
      </c>
      <c r="AL101" s="11" t="s">
        <v>142</v>
      </c>
      <c r="AM101" s="11">
        <v>0.16870893848137469</v>
      </c>
      <c r="AN101" s="11">
        <v>0</v>
      </c>
      <c r="AO101" s="11">
        <v>0.1447</v>
      </c>
      <c r="AP101" s="11">
        <v>0</v>
      </c>
      <c r="AQ101" s="11">
        <v>1.8764797000473881E-2</v>
      </c>
      <c r="AR101" s="11">
        <v>3.5000000000000003E-2</v>
      </c>
      <c r="AS101" s="11">
        <v>0</v>
      </c>
      <c r="AT101" s="11">
        <v>0.25</v>
      </c>
      <c r="AU101" s="11">
        <v>0</v>
      </c>
      <c r="AV101" s="11">
        <v>7.4999999999999997E-3</v>
      </c>
      <c r="AW101" s="11">
        <v>144387.1266646251</v>
      </c>
      <c r="AX101" s="11">
        <v>0</v>
      </c>
      <c r="AY101" s="11">
        <v>123839.42081810799</v>
      </c>
      <c r="AZ101" s="11">
        <v>0</v>
      </c>
      <c r="BA101" s="11">
        <v>16059.582531500038</v>
      </c>
      <c r="BB101" s="11">
        <v>29954.248297400001</v>
      </c>
      <c r="BC101" s="11">
        <v>0</v>
      </c>
      <c r="BD101" s="11">
        <v>213958.91640999998</v>
      </c>
      <c r="BE101" s="11">
        <v>0</v>
      </c>
      <c r="BF101" s="11">
        <v>6418.7674922999986</v>
      </c>
      <c r="BG101" s="9" t="s">
        <v>15</v>
      </c>
      <c r="BH101" s="9" t="s">
        <v>97</v>
      </c>
      <c r="BI101" s="9" t="s">
        <v>162</v>
      </c>
      <c r="BJ101" s="9" t="s">
        <v>193</v>
      </c>
      <c r="BK101" s="9" t="s">
        <v>15</v>
      </c>
      <c r="BL101" s="29">
        <v>5.3121869328087164E-2</v>
      </c>
      <c r="BM101" s="29">
        <v>0</v>
      </c>
      <c r="BN101" s="29">
        <v>0.14469999999999994</v>
      </c>
      <c r="BO101" s="29">
        <v>0</v>
      </c>
      <c r="BP101" s="29">
        <v>5.3121869328087164E-2</v>
      </c>
    </row>
    <row r="102" spans="1:68" x14ac:dyDescent="0.25">
      <c r="A102" s="9" t="s">
        <v>10</v>
      </c>
      <c r="B102" s="9" t="s">
        <v>34</v>
      </c>
      <c r="C102" s="9" t="s">
        <v>1831</v>
      </c>
      <c r="D102" s="9" t="s">
        <v>100</v>
      </c>
      <c r="E102" s="9" t="s">
        <v>83</v>
      </c>
      <c r="F102" s="9" t="s">
        <v>1667</v>
      </c>
      <c r="G102" s="9" t="s">
        <v>298</v>
      </c>
      <c r="H102" s="9" t="s">
        <v>5</v>
      </c>
      <c r="I102" s="10" t="s">
        <v>1807</v>
      </c>
      <c r="J102" s="10" t="s">
        <v>1995</v>
      </c>
      <c r="K102" s="11">
        <v>386903.8961038593</v>
      </c>
      <c r="L102" s="11">
        <v>386903.89610385941</v>
      </c>
      <c r="M102" s="11">
        <v>0</v>
      </c>
      <c r="N102" s="11">
        <v>1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1</v>
      </c>
      <c r="W102" s="11">
        <v>3994.5214818994727</v>
      </c>
      <c r="X102" s="11">
        <v>256583.1590840882</v>
      </c>
      <c r="Y102" s="11">
        <v>0</v>
      </c>
      <c r="Z102" s="11">
        <v>0</v>
      </c>
      <c r="AA102" s="11">
        <v>16323.96576016845</v>
      </c>
      <c r="AB102" s="11">
        <v>7829.4456738439039</v>
      </c>
      <c r="AC102" s="11" t="s">
        <v>21</v>
      </c>
      <c r="AD102" s="11" t="s">
        <v>64</v>
      </c>
      <c r="AE102" s="11" t="s">
        <v>157</v>
      </c>
      <c r="AF102" s="11" t="s">
        <v>193</v>
      </c>
      <c r="AG102" s="11" t="s">
        <v>257</v>
      </c>
      <c r="AH102" s="11" t="s">
        <v>21</v>
      </c>
      <c r="AI102" s="11" t="s">
        <v>79</v>
      </c>
      <c r="AJ102" s="11" t="s">
        <v>102</v>
      </c>
      <c r="AK102" s="11" t="s">
        <v>193</v>
      </c>
      <c r="AL102" s="11" t="s">
        <v>142</v>
      </c>
      <c r="AM102" s="11">
        <v>4.3220921648794687E-2</v>
      </c>
      <c r="AN102" s="11">
        <v>0.49459999999999998</v>
      </c>
      <c r="AO102" s="11">
        <v>0</v>
      </c>
      <c r="AP102" s="11">
        <v>0</v>
      </c>
      <c r="AQ102" s="11">
        <v>2.6304224366735698E-2</v>
      </c>
      <c r="AR102" s="11">
        <v>7.4999999999999997E-2</v>
      </c>
      <c r="AS102" s="11">
        <v>0.27500000000000002</v>
      </c>
      <c r="AT102" s="11">
        <v>0.3</v>
      </c>
      <c r="AU102" s="11">
        <v>0</v>
      </c>
      <c r="AV102" s="11">
        <v>7.4999999999999997E-3</v>
      </c>
      <c r="AW102" s="11">
        <v>16722.342979118304</v>
      </c>
      <c r="AX102" s="11">
        <v>191362.6670129688</v>
      </c>
      <c r="AY102" s="11">
        <v>0</v>
      </c>
      <c r="AZ102" s="11">
        <v>0</v>
      </c>
      <c r="BA102" s="11">
        <v>10177.206891480113</v>
      </c>
      <c r="BB102" s="11">
        <v>29017.792207789447</v>
      </c>
      <c r="BC102" s="11">
        <v>106398.57142856132</v>
      </c>
      <c r="BD102" s="11">
        <v>116071.16883115779</v>
      </c>
      <c r="BE102" s="11">
        <v>0</v>
      </c>
      <c r="BF102" s="11">
        <v>2901.7792207789448</v>
      </c>
      <c r="BG102" s="9" t="s">
        <v>21</v>
      </c>
      <c r="BH102" s="9" t="s">
        <v>79</v>
      </c>
      <c r="BI102" s="9" t="s">
        <v>102</v>
      </c>
      <c r="BJ102" s="9" t="s">
        <v>193</v>
      </c>
      <c r="BK102" s="9" t="s">
        <v>257</v>
      </c>
      <c r="BL102" s="29">
        <v>2.8908827771726594E-2</v>
      </c>
      <c r="BM102" s="29">
        <v>0.49459999999999993</v>
      </c>
      <c r="BN102" s="29">
        <v>0.90320000000000011</v>
      </c>
      <c r="BO102" s="29">
        <v>0</v>
      </c>
      <c r="BP102" s="29">
        <v>2.6304224366735695E-2</v>
      </c>
    </row>
    <row r="103" spans="1:68" x14ac:dyDescent="0.25">
      <c r="A103" s="9" t="s">
        <v>10</v>
      </c>
      <c r="B103" s="9" t="s">
        <v>34</v>
      </c>
      <c r="C103" s="9" t="s">
        <v>1831</v>
      </c>
      <c r="D103" s="9" t="s">
        <v>100</v>
      </c>
      <c r="E103" s="9" t="s">
        <v>83</v>
      </c>
      <c r="F103" s="9" t="s">
        <v>969</v>
      </c>
      <c r="G103" s="9" t="s">
        <v>283</v>
      </c>
      <c r="H103" s="9" t="s">
        <v>5</v>
      </c>
      <c r="I103" s="10" t="s">
        <v>1783</v>
      </c>
      <c r="J103" s="10" t="s">
        <v>1995</v>
      </c>
      <c r="K103" s="11">
        <v>1551599.0582594692</v>
      </c>
      <c r="L103" s="11">
        <v>1551599.0582594692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14523.319674582906</v>
      </c>
      <c r="X103" s="11">
        <v>932887.5209154163</v>
      </c>
      <c r="Y103" s="11">
        <v>0</v>
      </c>
      <c r="Z103" s="11">
        <v>0</v>
      </c>
      <c r="AA103" s="11">
        <v>59350.831924713275</v>
      </c>
      <c r="AB103" s="11">
        <v>28466.373985287733</v>
      </c>
      <c r="AC103" s="11" t="s">
        <v>21</v>
      </c>
      <c r="AD103" s="11" t="s">
        <v>64</v>
      </c>
      <c r="AE103" s="11" t="s">
        <v>157</v>
      </c>
      <c r="AF103" s="11" t="s">
        <v>193</v>
      </c>
      <c r="AG103" s="11" t="s">
        <v>257</v>
      </c>
      <c r="AH103" s="11" t="s">
        <v>21</v>
      </c>
      <c r="AI103" s="11" t="s">
        <v>79</v>
      </c>
      <c r="AJ103" s="11" t="s">
        <v>102</v>
      </c>
      <c r="AK103" s="11" t="s">
        <v>193</v>
      </c>
      <c r="AL103" s="11" t="s">
        <v>142</v>
      </c>
      <c r="AM103" s="11">
        <v>4.3220921648794687E-2</v>
      </c>
      <c r="AN103" s="11">
        <v>0.49459999999999998</v>
      </c>
      <c r="AO103" s="11">
        <v>0</v>
      </c>
      <c r="AP103" s="11">
        <v>0</v>
      </c>
      <c r="AQ103" s="11">
        <v>2.6304224366735698E-2</v>
      </c>
      <c r="AR103" s="11">
        <v>7.4999999999999997E-2</v>
      </c>
      <c r="AS103" s="11">
        <v>0.27500000000000002</v>
      </c>
      <c r="AT103" s="11">
        <v>0.3</v>
      </c>
      <c r="AU103" s="11">
        <v>0</v>
      </c>
      <c r="AV103" s="11">
        <v>7.4999999999999997E-3</v>
      </c>
      <c r="AW103" s="11">
        <v>67061.541327376137</v>
      </c>
      <c r="AX103" s="11">
        <v>767420.89421513351</v>
      </c>
      <c r="AY103" s="11">
        <v>0</v>
      </c>
      <c r="AZ103" s="11">
        <v>0</v>
      </c>
      <c r="BA103" s="11">
        <v>40813.609755672893</v>
      </c>
      <c r="BB103" s="11">
        <v>116369.92936946019</v>
      </c>
      <c r="BC103" s="11">
        <v>426689.74102135404</v>
      </c>
      <c r="BD103" s="11">
        <v>465479.71747784078</v>
      </c>
      <c r="BE103" s="11">
        <v>0</v>
      </c>
      <c r="BF103" s="11">
        <v>11636.992936946019</v>
      </c>
      <c r="BG103" s="9" t="s">
        <v>21</v>
      </c>
      <c r="BH103" s="9" t="s">
        <v>79</v>
      </c>
      <c r="BI103" s="9" t="s">
        <v>102</v>
      </c>
      <c r="BJ103" s="9" t="s">
        <v>193</v>
      </c>
      <c r="BK103" s="9" t="s">
        <v>257</v>
      </c>
      <c r="BL103" s="29">
        <v>2.8908827771726594E-2</v>
      </c>
      <c r="BM103" s="29">
        <v>0.49459999999999993</v>
      </c>
      <c r="BN103" s="29">
        <v>0.90320000000000011</v>
      </c>
      <c r="BO103" s="29">
        <v>0</v>
      </c>
      <c r="BP103" s="29">
        <v>2.6304224366735695E-2</v>
      </c>
    </row>
    <row r="104" spans="1:68" x14ac:dyDescent="0.25">
      <c r="A104" s="9" t="s">
        <v>10</v>
      </c>
      <c r="B104" s="9" t="s">
        <v>34</v>
      </c>
      <c r="C104" s="9" t="s">
        <v>1831</v>
      </c>
      <c r="D104" s="9" t="s">
        <v>100</v>
      </c>
      <c r="E104" s="9" t="s">
        <v>83</v>
      </c>
      <c r="F104" s="9" t="s">
        <v>1461</v>
      </c>
      <c r="G104" s="9" t="s">
        <v>290</v>
      </c>
      <c r="H104" s="9" t="s">
        <v>5</v>
      </c>
      <c r="I104" s="10" t="s">
        <v>1783</v>
      </c>
      <c r="J104" s="10" t="s">
        <v>1995</v>
      </c>
      <c r="K104" s="11">
        <v>621061.8299814614</v>
      </c>
      <c r="L104" s="11">
        <v>621061.8299814614</v>
      </c>
      <c r="M104" s="11">
        <v>0</v>
      </c>
      <c r="N104" s="11">
        <v>1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1</v>
      </c>
      <c r="W104" s="11">
        <v>6185.143641185562</v>
      </c>
      <c r="X104" s="11">
        <v>184269.08458285296</v>
      </c>
      <c r="Y104" s="11">
        <v>725509.31645698706</v>
      </c>
      <c r="Z104" s="11">
        <v>0</v>
      </c>
      <c r="AA104" s="11">
        <v>25276.137198898094</v>
      </c>
      <c r="AB104" s="11">
        <v>139333.39162007649</v>
      </c>
      <c r="AC104" s="11" t="s">
        <v>21</v>
      </c>
      <c r="AD104" s="11" t="s">
        <v>68</v>
      </c>
      <c r="AE104" s="11" t="s">
        <v>168</v>
      </c>
      <c r="AF104" s="11" t="s">
        <v>193</v>
      </c>
      <c r="AG104" s="11" t="s">
        <v>257</v>
      </c>
      <c r="AH104" s="11" t="s">
        <v>21</v>
      </c>
      <c r="AI104" s="11" t="s">
        <v>81</v>
      </c>
      <c r="AJ104" s="11" t="s">
        <v>102</v>
      </c>
      <c r="AK104" s="11" t="s">
        <v>193</v>
      </c>
      <c r="AL104" s="11" t="s">
        <v>142</v>
      </c>
      <c r="AM104" s="11">
        <v>4.3220921648794687E-2</v>
      </c>
      <c r="AN104" s="11">
        <v>0.22939999999999999</v>
      </c>
      <c r="AO104" s="11">
        <v>0.9032</v>
      </c>
      <c r="AP104" s="11">
        <v>0</v>
      </c>
      <c r="AQ104" s="11">
        <v>2.6304224366735698E-2</v>
      </c>
      <c r="AR104" s="11">
        <v>7.4999999999999997E-2</v>
      </c>
      <c r="AS104" s="11">
        <v>0.1</v>
      </c>
      <c r="AT104" s="11">
        <v>0.3</v>
      </c>
      <c r="AU104" s="11">
        <v>0</v>
      </c>
      <c r="AV104" s="11">
        <v>7.4999999999999997E-3</v>
      </c>
      <c r="AW104" s="11">
        <v>26842.864692685791</v>
      </c>
      <c r="AX104" s="11">
        <v>142471.58379774724</v>
      </c>
      <c r="AY104" s="11">
        <v>560943.04483925598</v>
      </c>
      <c r="AZ104" s="11">
        <v>0</v>
      </c>
      <c r="BA104" s="11">
        <v>16336.54972144782</v>
      </c>
      <c r="BB104" s="11">
        <v>46579.637248609601</v>
      </c>
      <c r="BC104" s="11">
        <v>62106.182998146141</v>
      </c>
      <c r="BD104" s="11">
        <v>186318.5489944384</v>
      </c>
      <c r="BE104" s="11">
        <v>0</v>
      </c>
      <c r="BF104" s="11">
        <v>4657.9637248609606</v>
      </c>
      <c r="BG104" s="9" t="s">
        <v>21</v>
      </c>
      <c r="BH104" s="9" t="s">
        <v>81</v>
      </c>
      <c r="BI104" s="9" t="s">
        <v>102</v>
      </c>
      <c r="BJ104" s="9" t="s">
        <v>193</v>
      </c>
      <c r="BK104" s="9" t="s">
        <v>257</v>
      </c>
      <c r="BL104" s="29">
        <v>2.8908827771726594E-2</v>
      </c>
      <c r="BM104" s="29">
        <v>0.22939999999999997</v>
      </c>
      <c r="BN104" s="29">
        <v>0.90320000000000011</v>
      </c>
      <c r="BO104" s="29">
        <v>0</v>
      </c>
      <c r="BP104" s="29">
        <v>2.6304224366735695E-2</v>
      </c>
    </row>
    <row r="105" spans="1:68" x14ac:dyDescent="0.25">
      <c r="A105" s="9" t="s">
        <v>3</v>
      </c>
      <c r="B105" s="9" t="s">
        <v>34</v>
      </c>
      <c r="C105" s="9" t="s">
        <v>1831</v>
      </c>
      <c r="D105" s="9" t="s">
        <v>100</v>
      </c>
      <c r="E105" s="9" t="s">
        <v>83</v>
      </c>
      <c r="F105" s="9" t="s">
        <v>375</v>
      </c>
      <c r="G105" s="9" t="s">
        <v>231</v>
      </c>
      <c r="H105" s="9" t="s">
        <v>5</v>
      </c>
      <c r="I105" s="10" t="s">
        <v>1783</v>
      </c>
      <c r="J105" s="10" t="s">
        <v>1995</v>
      </c>
      <c r="K105" s="11">
        <v>1102783.0531039492</v>
      </c>
      <c r="L105" s="11">
        <v>1102783.0531039492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8491.0606369434772</v>
      </c>
      <c r="X105" s="11">
        <v>53923.748720329357</v>
      </c>
      <c r="Y105" s="11">
        <v>1537764.1634048934</v>
      </c>
      <c r="Z105" s="11">
        <v>59106.603914307838</v>
      </c>
      <c r="AA105" s="11">
        <v>34699.471196502069</v>
      </c>
      <c r="AB105" s="11">
        <v>88448.896356880199</v>
      </c>
      <c r="AC105" s="11" t="s">
        <v>21</v>
      </c>
      <c r="AD105" s="11" t="s">
        <v>103</v>
      </c>
      <c r="AE105" s="11" t="s">
        <v>179</v>
      </c>
      <c r="AF105" s="11" t="s">
        <v>125</v>
      </c>
      <c r="AG105" s="11" t="s">
        <v>257</v>
      </c>
      <c r="AH105" s="11" t="s">
        <v>21</v>
      </c>
      <c r="AI105" s="11" t="s">
        <v>97</v>
      </c>
      <c r="AJ105" s="11" t="s">
        <v>152</v>
      </c>
      <c r="AK105" s="11" t="s">
        <v>125</v>
      </c>
      <c r="AL105" s="11" t="s">
        <v>142</v>
      </c>
      <c r="AM105" s="11">
        <v>2.1610460824397347E-2</v>
      </c>
      <c r="AN105" s="11">
        <v>4.8899999999999999E-2</v>
      </c>
      <c r="AO105" s="11">
        <v>1.7433000000000001</v>
      </c>
      <c r="AP105" s="11">
        <v>5.3600000000000002E-2</v>
      </c>
      <c r="AQ105" s="11">
        <v>2.6304224366735698E-2</v>
      </c>
      <c r="AR105" s="11">
        <v>7.4999999999999997E-2</v>
      </c>
      <c r="AS105" s="11">
        <v>0</v>
      </c>
      <c r="AT105" s="11">
        <v>0.45</v>
      </c>
      <c r="AU105" s="11">
        <v>5.5E-2</v>
      </c>
      <c r="AV105" s="11">
        <v>7.4999999999999997E-3</v>
      </c>
      <c r="AW105" s="11">
        <v>23831.649966912191</v>
      </c>
      <c r="AX105" s="11">
        <v>53926.09129678311</v>
      </c>
      <c r="AY105" s="11">
        <v>1922481.6964761147</v>
      </c>
      <c r="AZ105" s="11">
        <v>59109.17164637168</v>
      </c>
      <c r="BA105" s="11">
        <v>29007.852856680089</v>
      </c>
      <c r="BB105" s="11">
        <v>82708.728982796179</v>
      </c>
      <c r="BC105" s="11">
        <v>0</v>
      </c>
      <c r="BD105" s="11">
        <v>496252.37389677716</v>
      </c>
      <c r="BE105" s="11">
        <v>60653.067920717207</v>
      </c>
      <c r="BF105" s="11">
        <v>8270.8728982796183</v>
      </c>
      <c r="BG105" s="9" t="s">
        <v>21</v>
      </c>
      <c r="BH105" s="9" t="s">
        <v>103</v>
      </c>
      <c r="BI105" s="9" t="s">
        <v>152</v>
      </c>
      <c r="BJ105" s="9" t="s">
        <v>125</v>
      </c>
      <c r="BK105" s="9" t="s">
        <v>257</v>
      </c>
      <c r="BL105" s="29">
        <v>2.8908827771726594E-2</v>
      </c>
      <c r="BM105" s="29">
        <v>4.8899999999999999E-2</v>
      </c>
      <c r="BN105" s="29">
        <v>0.9032</v>
      </c>
      <c r="BO105" s="29">
        <v>5.3600000000000002E-2</v>
      </c>
      <c r="BP105" s="29">
        <v>2.6304224366735695E-2</v>
      </c>
    </row>
    <row r="106" spans="1:68" x14ac:dyDescent="0.25">
      <c r="A106" s="9" t="s">
        <v>3</v>
      </c>
      <c r="B106" s="9" t="s">
        <v>34</v>
      </c>
      <c r="C106" s="9" t="s">
        <v>1831</v>
      </c>
      <c r="D106" s="9" t="s">
        <v>100</v>
      </c>
      <c r="E106" s="9" t="s">
        <v>83</v>
      </c>
      <c r="F106" s="9" t="s">
        <v>1615</v>
      </c>
      <c r="G106" s="9" t="s">
        <v>256</v>
      </c>
      <c r="H106" s="9" t="s">
        <v>5</v>
      </c>
      <c r="I106" s="10" t="s">
        <v>1783</v>
      </c>
      <c r="J106" s="10" t="s">
        <v>1995</v>
      </c>
      <c r="K106" s="11">
        <v>262497.48985649733</v>
      </c>
      <c r="L106" s="11">
        <v>262497.48985649733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2021.1591160068199</v>
      </c>
      <c r="X106" s="11">
        <v>12835.672827627726</v>
      </c>
      <c r="Y106" s="11">
        <v>457595.6736278818</v>
      </c>
      <c r="Z106" s="11">
        <v>14069.367352982537</v>
      </c>
      <c r="AA106" s="11">
        <v>8259.6457060130033</v>
      </c>
      <c r="AB106" s="11">
        <v>8951.6502869602409</v>
      </c>
      <c r="AC106" s="11" t="s">
        <v>21</v>
      </c>
      <c r="AD106" s="11" t="s">
        <v>103</v>
      </c>
      <c r="AE106" s="11" t="s">
        <v>179</v>
      </c>
      <c r="AF106" s="11" t="s">
        <v>125</v>
      </c>
      <c r="AG106" s="11" t="s">
        <v>257</v>
      </c>
      <c r="AH106" s="11" t="s">
        <v>21</v>
      </c>
      <c r="AI106" s="11" t="s">
        <v>97</v>
      </c>
      <c r="AJ106" s="11" t="s">
        <v>152</v>
      </c>
      <c r="AK106" s="11" t="s">
        <v>125</v>
      </c>
      <c r="AL106" s="11" t="s">
        <v>142</v>
      </c>
      <c r="AM106" s="11">
        <v>2.1610460824397347E-2</v>
      </c>
      <c r="AN106" s="11">
        <v>4.8899999999999999E-2</v>
      </c>
      <c r="AO106" s="11">
        <v>1.7433000000000001</v>
      </c>
      <c r="AP106" s="11">
        <v>5.3600000000000002E-2</v>
      </c>
      <c r="AQ106" s="11">
        <v>2.6304224366735698E-2</v>
      </c>
      <c r="AR106" s="11">
        <v>7.4999999999999997E-2</v>
      </c>
      <c r="AS106" s="11">
        <v>0</v>
      </c>
      <c r="AT106" s="11">
        <v>0.45</v>
      </c>
      <c r="AU106" s="11">
        <v>5.5E-2</v>
      </c>
      <c r="AV106" s="11">
        <v>7.4999999999999997E-3</v>
      </c>
      <c r="AW106" s="11">
        <v>5672.6917210464753</v>
      </c>
      <c r="AX106" s="11">
        <v>12836.127253982719</v>
      </c>
      <c r="AY106" s="11">
        <v>457611.87406683184</v>
      </c>
      <c r="AZ106" s="11">
        <v>14069.865456308256</v>
      </c>
      <c r="BA106" s="11">
        <v>6904.7928688902339</v>
      </c>
      <c r="BB106" s="11">
        <v>19687.311739237299</v>
      </c>
      <c r="BC106" s="11">
        <v>0</v>
      </c>
      <c r="BD106" s="11">
        <v>118123.8704354238</v>
      </c>
      <c r="BE106" s="11">
        <v>14437.361942107353</v>
      </c>
      <c r="BF106" s="11">
        <v>1968.7311739237298</v>
      </c>
      <c r="BG106" s="9" t="s">
        <v>21</v>
      </c>
      <c r="BH106" s="9" t="s">
        <v>103</v>
      </c>
      <c r="BI106" s="9" t="s">
        <v>152</v>
      </c>
      <c r="BJ106" s="9" t="s">
        <v>125</v>
      </c>
      <c r="BK106" s="9" t="s">
        <v>257</v>
      </c>
      <c r="BL106" s="29">
        <v>2.8908827771726594E-2</v>
      </c>
      <c r="BM106" s="29">
        <v>4.8899999999999999E-2</v>
      </c>
      <c r="BN106" s="29">
        <v>0.9032</v>
      </c>
      <c r="BO106" s="29">
        <v>5.3600000000000002E-2</v>
      </c>
      <c r="BP106" s="29">
        <v>2.6304224366735695E-2</v>
      </c>
    </row>
    <row r="107" spans="1:68" x14ac:dyDescent="0.25">
      <c r="A107" s="9" t="s">
        <v>3</v>
      </c>
      <c r="B107" s="9" t="s">
        <v>34</v>
      </c>
      <c r="C107" s="9" t="s">
        <v>1831</v>
      </c>
      <c r="D107" s="9" t="s">
        <v>100</v>
      </c>
      <c r="E107" s="9" t="s">
        <v>83</v>
      </c>
      <c r="F107" s="9" t="s">
        <v>377</v>
      </c>
      <c r="G107" s="9" t="s">
        <v>231</v>
      </c>
      <c r="H107" s="9" t="s">
        <v>5</v>
      </c>
      <c r="I107" s="10" t="s">
        <v>1783</v>
      </c>
      <c r="J107" s="10" t="s">
        <v>1995</v>
      </c>
      <c r="K107" s="11">
        <v>925780.73676321004</v>
      </c>
      <c r="L107" s="11">
        <v>925780.73676321004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7128.123463748796</v>
      </c>
      <c r="X107" s="11">
        <v>212362.53540051603</v>
      </c>
      <c r="Y107" s="11">
        <v>836119.62499453395</v>
      </c>
      <c r="Z107" s="11">
        <v>49619.145150251352</v>
      </c>
      <c r="AA107" s="11">
        <v>29129.707746910812</v>
      </c>
      <c r="AB107" s="11">
        <v>123291.483449972</v>
      </c>
      <c r="AC107" s="11" t="s">
        <v>21</v>
      </c>
      <c r="AD107" s="11" t="s">
        <v>68</v>
      </c>
      <c r="AE107" s="11" t="s">
        <v>168</v>
      </c>
      <c r="AF107" s="11" t="s">
        <v>125</v>
      </c>
      <c r="AG107" s="11" t="s">
        <v>257</v>
      </c>
      <c r="AH107" s="11" t="s">
        <v>21</v>
      </c>
      <c r="AI107" s="11" t="s">
        <v>81</v>
      </c>
      <c r="AJ107" s="11" t="s">
        <v>152</v>
      </c>
      <c r="AK107" s="11" t="s">
        <v>125</v>
      </c>
      <c r="AL107" s="11" t="s">
        <v>142</v>
      </c>
      <c r="AM107" s="11">
        <v>2.1610460824397347E-2</v>
      </c>
      <c r="AN107" s="11">
        <v>0.22939999999999999</v>
      </c>
      <c r="AO107" s="11">
        <v>0.9032</v>
      </c>
      <c r="AP107" s="11">
        <v>5.3600000000000002E-2</v>
      </c>
      <c r="AQ107" s="11">
        <v>2.6304224366735698E-2</v>
      </c>
      <c r="AR107" s="11">
        <v>7.4999999999999997E-2</v>
      </c>
      <c r="AS107" s="11">
        <v>0.1</v>
      </c>
      <c r="AT107" s="11">
        <v>0.45</v>
      </c>
      <c r="AU107" s="11">
        <v>5.5E-2</v>
      </c>
      <c r="AV107" s="11">
        <v>7.4999999999999997E-3</v>
      </c>
      <c r="AW107" s="11">
        <v>20006.548343803064</v>
      </c>
      <c r="AX107" s="11">
        <v>212374.10101348037</v>
      </c>
      <c r="AY107" s="11">
        <v>836165.16144453129</v>
      </c>
      <c r="AZ107" s="11">
        <v>49621.847490508058</v>
      </c>
      <c r="BA107" s="11">
        <v>24351.944214221356</v>
      </c>
      <c r="BB107" s="11">
        <v>69433.555257240747</v>
      </c>
      <c r="BC107" s="11">
        <v>92578.073676321015</v>
      </c>
      <c r="BD107" s="11">
        <v>416601.33154344454</v>
      </c>
      <c r="BE107" s="11">
        <v>50917.940521976554</v>
      </c>
      <c r="BF107" s="11">
        <v>6943.3555257240751</v>
      </c>
      <c r="BG107" s="9" t="s">
        <v>21</v>
      </c>
      <c r="BH107" s="9" t="s">
        <v>81</v>
      </c>
      <c r="BI107" s="9" t="s">
        <v>152</v>
      </c>
      <c r="BJ107" s="9" t="s">
        <v>125</v>
      </c>
      <c r="BK107" s="9" t="s">
        <v>257</v>
      </c>
      <c r="BL107" s="29">
        <v>2.8908827771726594E-2</v>
      </c>
      <c r="BM107" s="29">
        <v>0.22939999999999997</v>
      </c>
      <c r="BN107" s="29">
        <v>0.9032</v>
      </c>
      <c r="BO107" s="29">
        <v>5.3600000000000002E-2</v>
      </c>
      <c r="BP107" s="29">
        <v>2.6304224366735695E-2</v>
      </c>
    </row>
    <row r="108" spans="1:68" x14ac:dyDescent="0.25">
      <c r="A108" s="9" t="s">
        <v>10</v>
      </c>
      <c r="B108" s="9" t="s">
        <v>46</v>
      </c>
      <c r="C108" s="9" t="s">
        <v>1832</v>
      </c>
      <c r="D108" s="9" t="s">
        <v>100</v>
      </c>
      <c r="E108" s="9" t="s">
        <v>83</v>
      </c>
      <c r="F108" s="9" t="s">
        <v>1023</v>
      </c>
      <c r="G108" s="9" t="s">
        <v>213</v>
      </c>
      <c r="H108" s="9" t="s">
        <v>5</v>
      </c>
      <c r="I108" s="10" t="s">
        <v>1807</v>
      </c>
      <c r="J108" s="10" t="s">
        <v>1995</v>
      </c>
      <c r="K108" s="11">
        <v>406137.38337015302</v>
      </c>
      <c r="L108" s="11">
        <v>406137.38337015302</v>
      </c>
      <c r="M108" s="11">
        <v>0</v>
      </c>
      <c r="N108" s="11">
        <v>1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1</v>
      </c>
      <c r="W108" s="11">
        <v>12950.815807810814</v>
      </c>
      <c r="X108" s="11">
        <v>0</v>
      </c>
      <c r="Y108" s="11">
        <v>0</v>
      </c>
      <c r="Z108" s="11">
        <v>0</v>
      </c>
      <c r="AA108" s="11">
        <v>30601.557499363083</v>
      </c>
      <c r="AB108" s="11">
        <v>11009.822892826101</v>
      </c>
      <c r="AC108" s="11" t="s">
        <v>25</v>
      </c>
      <c r="AD108" s="11" t="s">
        <v>97</v>
      </c>
      <c r="AE108" s="11" t="s">
        <v>157</v>
      </c>
      <c r="AF108" s="11" t="s">
        <v>193</v>
      </c>
      <c r="AG108" s="11" t="s">
        <v>277</v>
      </c>
      <c r="AH108" s="11" t="s">
        <v>25</v>
      </c>
      <c r="AI108" s="11" t="s">
        <v>97</v>
      </c>
      <c r="AJ108" s="11" t="s">
        <v>157</v>
      </c>
      <c r="AK108" s="11" t="s">
        <v>193</v>
      </c>
      <c r="AL108" s="11" t="s">
        <v>142</v>
      </c>
      <c r="AM108" s="11">
        <v>0.12155884213723507</v>
      </c>
      <c r="AN108" s="11">
        <v>0</v>
      </c>
      <c r="AO108" s="11">
        <v>0</v>
      </c>
      <c r="AP108" s="11">
        <v>0</v>
      </c>
      <c r="AQ108" s="11">
        <v>1.8764797000473881E-2</v>
      </c>
      <c r="AR108" s="11">
        <v>3.5000000000000003E-2</v>
      </c>
      <c r="AS108" s="11">
        <v>0</v>
      </c>
      <c r="AT108" s="11">
        <v>0</v>
      </c>
      <c r="AU108" s="11">
        <v>0</v>
      </c>
      <c r="AV108" s="11">
        <v>7.4999999999999997E-3</v>
      </c>
      <c r="AW108" s="11">
        <v>49369.590071122155</v>
      </c>
      <c r="AX108" s="11">
        <v>0</v>
      </c>
      <c r="AY108" s="11">
        <v>0</v>
      </c>
      <c r="AZ108" s="11">
        <v>0</v>
      </c>
      <c r="BA108" s="11">
        <v>7621.0855532445585</v>
      </c>
      <c r="BB108" s="11">
        <v>14214.808417955357</v>
      </c>
      <c r="BC108" s="11">
        <v>0</v>
      </c>
      <c r="BD108" s="11">
        <v>0</v>
      </c>
      <c r="BE108" s="11">
        <v>0</v>
      </c>
      <c r="BF108" s="11">
        <v>3046.0303752761474</v>
      </c>
      <c r="BG108" s="9" t="s">
        <v>25</v>
      </c>
      <c r="BH108" s="9" t="s">
        <v>97</v>
      </c>
      <c r="BI108" s="9" t="s">
        <v>157</v>
      </c>
      <c r="BJ108" s="9" t="s">
        <v>193</v>
      </c>
      <c r="BK108" s="9" t="s">
        <v>25</v>
      </c>
      <c r="BL108" s="29">
        <v>8.8465492898105277E-2</v>
      </c>
      <c r="BM108" s="29">
        <v>0</v>
      </c>
      <c r="BN108" s="29">
        <v>0</v>
      </c>
      <c r="BO108" s="29">
        <v>0</v>
      </c>
      <c r="BP108" s="29">
        <v>8.8465492898105277E-2</v>
      </c>
    </row>
    <row r="109" spans="1:68" x14ac:dyDescent="0.25">
      <c r="A109" s="9" t="s">
        <v>3</v>
      </c>
      <c r="B109" s="9" t="s">
        <v>46</v>
      </c>
      <c r="C109" s="9" t="s">
        <v>1833</v>
      </c>
      <c r="D109" s="9" t="s">
        <v>100</v>
      </c>
      <c r="E109" s="9" t="s">
        <v>83</v>
      </c>
      <c r="F109" s="9" t="s">
        <v>317</v>
      </c>
      <c r="G109" s="9" t="s">
        <v>231</v>
      </c>
      <c r="H109" s="9" t="s">
        <v>5</v>
      </c>
      <c r="I109" s="10" t="s">
        <v>1783</v>
      </c>
      <c r="J109" s="10" t="s">
        <v>1995</v>
      </c>
      <c r="K109" s="11">
        <v>851474.89804244007</v>
      </c>
      <c r="L109" s="11">
        <v>851474.89804244007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6550.6970922779883</v>
      </c>
      <c r="X109" s="11">
        <v>0</v>
      </c>
      <c r="Y109" s="11">
        <v>0</v>
      </c>
      <c r="Z109" s="11">
        <v>21268.497052850613</v>
      </c>
      <c r="AA109" s="11">
        <v>19097.07273700985</v>
      </c>
      <c r="AB109" s="11">
        <v>7144.372507391432</v>
      </c>
      <c r="AC109" s="11" t="s">
        <v>25</v>
      </c>
      <c r="AD109" s="11" t="s">
        <v>97</v>
      </c>
      <c r="AE109" s="11" t="s">
        <v>157</v>
      </c>
      <c r="AF109" s="11" t="s">
        <v>125</v>
      </c>
      <c r="AG109" s="11" t="s">
        <v>277</v>
      </c>
      <c r="AH109" s="11" t="s">
        <v>25</v>
      </c>
      <c r="AI109" s="11" t="s">
        <v>97</v>
      </c>
      <c r="AJ109" s="11" t="s">
        <v>157</v>
      </c>
      <c r="AK109" s="11" t="s">
        <v>125</v>
      </c>
      <c r="AL109" s="11" t="s">
        <v>142</v>
      </c>
      <c r="AM109" s="11">
        <v>6.0779421068617542E-2</v>
      </c>
      <c r="AN109" s="11">
        <v>0</v>
      </c>
      <c r="AO109" s="11">
        <v>0</v>
      </c>
      <c r="AP109" s="11">
        <v>5.3600000000000002E-2</v>
      </c>
      <c r="AQ109" s="11">
        <v>1.8764797000473881E-2</v>
      </c>
      <c r="AR109" s="11">
        <v>3.5000000000000003E-2</v>
      </c>
      <c r="AS109" s="11">
        <v>0</v>
      </c>
      <c r="AT109" s="11">
        <v>0</v>
      </c>
      <c r="AU109" s="11">
        <v>5.5E-2</v>
      </c>
      <c r="AV109" s="11">
        <v>7.4999999999999997E-3</v>
      </c>
      <c r="AW109" s="11">
        <v>51752.151357479655</v>
      </c>
      <c r="AX109" s="11">
        <v>0</v>
      </c>
      <c r="AY109" s="11">
        <v>0</v>
      </c>
      <c r="AZ109" s="11">
        <v>45639.054535074793</v>
      </c>
      <c r="BA109" s="11">
        <v>15977.753612765582</v>
      </c>
      <c r="BB109" s="11">
        <v>29801.621431485404</v>
      </c>
      <c r="BC109" s="11">
        <v>0</v>
      </c>
      <c r="BD109" s="11">
        <v>0</v>
      </c>
      <c r="BE109" s="11">
        <v>46831.119392334207</v>
      </c>
      <c r="BF109" s="11">
        <v>6386.0617353183006</v>
      </c>
      <c r="BG109" s="9" t="s">
        <v>25</v>
      </c>
      <c r="BH109" s="9" t="s">
        <v>97</v>
      </c>
      <c r="BI109" s="9" t="s">
        <v>157</v>
      </c>
      <c r="BJ109" s="9" t="s">
        <v>125</v>
      </c>
      <c r="BK109" s="9" t="s">
        <v>25</v>
      </c>
      <c r="BL109" s="29">
        <v>8.8465492898105277E-2</v>
      </c>
      <c r="BM109" s="29">
        <v>0</v>
      </c>
      <c r="BN109" s="29">
        <v>0</v>
      </c>
      <c r="BO109" s="29">
        <v>5.3600000000000002E-2</v>
      </c>
      <c r="BP109" s="29">
        <v>8.8465492898105277E-2</v>
      </c>
    </row>
    <row r="110" spans="1:68" x14ac:dyDescent="0.25">
      <c r="A110" s="9" t="s">
        <v>10</v>
      </c>
      <c r="B110" s="9" t="s">
        <v>34</v>
      </c>
      <c r="C110" s="9" t="s">
        <v>1834</v>
      </c>
      <c r="D110" s="9" t="s">
        <v>100</v>
      </c>
      <c r="E110" s="9" t="s">
        <v>83</v>
      </c>
      <c r="F110" s="9" t="s">
        <v>1385</v>
      </c>
      <c r="G110" s="9" t="s">
        <v>283</v>
      </c>
      <c r="H110" s="9" t="s">
        <v>5</v>
      </c>
      <c r="I110" s="10" t="s">
        <v>1807</v>
      </c>
      <c r="J110" s="10" t="s">
        <v>1995</v>
      </c>
      <c r="K110" s="11">
        <v>689587.32429414662</v>
      </c>
      <c r="L110" s="11">
        <v>689587.32429414662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6317.0490953121152</v>
      </c>
      <c r="X110" s="11">
        <v>188198.83928111679</v>
      </c>
      <c r="Y110" s="11">
        <v>0</v>
      </c>
      <c r="Z110" s="11">
        <v>0</v>
      </c>
      <c r="AA110" s="11">
        <v>25815.180517728215</v>
      </c>
      <c r="AB110" s="11">
        <v>9321.2786058429338</v>
      </c>
      <c r="AC110" s="11" t="s">
        <v>21</v>
      </c>
      <c r="AD110" s="11" t="s">
        <v>68</v>
      </c>
      <c r="AE110" s="11" t="s">
        <v>157</v>
      </c>
      <c r="AF110" s="11" t="s">
        <v>193</v>
      </c>
      <c r="AG110" s="11" t="s">
        <v>257</v>
      </c>
      <c r="AH110" s="11" t="s">
        <v>21</v>
      </c>
      <c r="AI110" s="11" t="s">
        <v>81</v>
      </c>
      <c r="AJ110" s="11" t="s">
        <v>157</v>
      </c>
      <c r="AK110" s="11" t="s">
        <v>193</v>
      </c>
      <c r="AL110" s="11" t="s">
        <v>142</v>
      </c>
      <c r="AM110" s="11">
        <v>4.3220921648794687E-2</v>
      </c>
      <c r="AN110" s="11">
        <v>0.22939999999999999</v>
      </c>
      <c r="AO110" s="11">
        <v>0</v>
      </c>
      <c r="AP110" s="11">
        <v>0</v>
      </c>
      <c r="AQ110" s="11">
        <v>2.6304224366735698E-2</v>
      </c>
      <c r="AR110" s="11">
        <v>7.4999999999999997E-2</v>
      </c>
      <c r="AS110" s="11">
        <v>0.1</v>
      </c>
      <c r="AT110" s="11">
        <v>0</v>
      </c>
      <c r="AU110" s="11">
        <v>0</v>
      </c>
      <c r="AV110" s="11">
        <v>7.4999999999999997E-3</v>
      </c>
      <c r="AW110" s="11">
        <v>29804.599713319283</v>
      </c>
      <c r="AX110" s="11">
        <v>158191.33219307722</v>
      </c>
      <c r="AY110" s="11">
        <v>0</v>
      </c>
      <c r="AZ110" s="11">
        <v>0</v>
      </c>
      <c r="BA110" s="11">
        <v>18139.059698690162</v>
      </c>
      <c r="BB110" s="11">
        <v>51719.049322060993</v>
      </c>
      <c r="BC110" s="11">
        <v>68958.732429414667</v>
      </c>
      <c r="BD110" s="11">
        <v>0</v>
      </c>
      <c r="BE110" s="11">
        <v>0</v>
      </c>
      <c r="BF110" s="11">
        <v>5171.9049322060991</v>
      </c>
      <c r="BG110" s="9" t="s">
        <v>21</v>
      </c>
      <c r="BH110" s="9" t="s">
        <v>81</v>
      </c>
      <c r="BI110" s="9" t="s">
        <v>157</v>
      </c>
      <c r="BJ110" s="9" t="s">
        <v>193</v>
      </c>
      <c r="BK110" s="9" t="s">
        <v>257</v>
      </c>
      <c r="BL110" s="29">
        <v>2.8908827771726594E-2</v>
      </c>
      <c r="BM110" s="29">
        <v>0.22939999999999997</v>
      </c>
      <c r="BN110" s="29">
        <v>0</v>
      </c>
      <c r="BO110" s="29">
        <v>0</v>
      </c>
      <c r="BP110" s="29">
        <v>2.6304224366735695E-2</v>
      </c>
    </row>
    <row r="111" spans="1:68" x14ac:dyDescent="0.25">
      <c r="A111" s="9" t="s">
        <v>10</v>
      </c>
      <c r="B111" s="9" t="s">
        <v>46</v>
      </c>
      <c r="C111" s="9" t="s">
        <v>1835</v>
      </c>
      <c r="D111" s="9" t="s">
        <v>100</v>
      </c>
      <c r="E111" s="9" t="s">
        <v>83</v>
      </c>
      <c r="F111" s="9" t="s">
        <v>1769</v>
      </c>
      <c r="G111" s="9" t="s">
        <v>301</v>
      </c>
      <c r="H111" s="9" t="s">
        <v>5</v>
      </c>
      <c r="I111" s="10" t="s">
        <v>1807</v>
      </c>
      <c r="J111" s="10" t="s">
        <v>1995</v>
      </c>
      <c r="K111" s="11">
        <v>803951.0029393452</v>
      </c>
      <c r="L111" s="11">
        <v>803951.0029393452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13304.563309064828</v>
      </c>
      <c r="X111" s="11">
        <v>0</v>
      </c>
      <c r="Y111" s="11">
        <v>0</v>
      </c>
      <c r="Z111" s="11">
        <v>0</v>
      </c>
      <c r="AA111" s="11">
        <v>31437.429513954772</v>
      </c>
      <c r="AB111" s="11">
        <v>11310.552776980396</v>
      </c>
      <c r="AC111" s="11" t="s">
        <v>25</v>
      </c>
      <c r="AD111" s="11" t="s">
        <v>97</v>
      </c>
      <c r="AE111" s="11" t="s">
        <v>157</v>
      </c>
      <c r="AF111" s="11" t="s">
        <v>193</v>
      </c>
      <c r="AG111" s="11" t="s">
        <v>277</v>
      </c>
      <c r="AH111" s="11" t="s">
        <v>25</v>
      </c>
      <c r="AI111" s="11" t="s">
        <v>97</v>
      </c>
      <c r="AJ111" s="11" t="s">
        <v>157</v>
      </c>
      <c r="AK111" s="11" t="s">
        <v>193</v>
      </c>
      <c r="AL111" s="11" t="s">
        <v>142</v>
      </c>
      <c r="AM111" s="11">
        <v>0.12155884213723507</v>
      </c>
      <c r="AN111" s="11">
        <v>0</v>
      </c>
      <c r="AO111" s="11">
        <v>0</v>
      </c>
      <c r="AP111" s="11">
        <v>0</v>
      </c>
      <c r="AQ111" s="11">
        <v>1.8764797000473881E-2</v>
      </c>
      <c r="AR111" s="11">
        <v>3.5000000000000003E-2</v>
      </c>
      <c r="AS111" s="11">
        <v>0</v>
      </c>
      <c r="AT111" s="11">
        <v>0</v>
      </c>
      <c r="AU111" s="11">
        <v>0</v>
      </c>
      <c r="AV111" s="11">
        <v>7.4999999999999997E-3</v>
      </c>
      <c r="AW111" s="11">
        <v>97727.353052375678</v>
      </c>
      <c r="AX111" s="11">
        <v>0</v>
      </c>
      <c r="AY111" s="11">
        <v>0</v>
      </c>
      <c r="AZ111" s="11">
        <v>0</v>
      </c>
      <c r="BA111" s="11">
        <v>15085.977368484193</v>
      </c>
      <c r="BB111" s="11">
        <v>28138.285102877086</v>
      </c>
      <c r="BC111" s="11">
        <v>0</v>
      </c>
      <c r="BD111" s="11">
        <v>0</v>
      </c>
      <c r="BE111" s="11">
        <v>0</v>
      </c>
      <c r="BF111" s="11">
        <v>6029.632522045089</v>
      </c>
      <c r="BG111" s="9" t="s">
        <v>25</v>
      </c>
      <c r="BH111" s="9" t="s">
        <v>97</v>
      </c>
      <c r="BI111" s="9" t="s">
        <v>157</v>
      </c>
      <c r="BJ111" s="9" t="s">
        <v>193</v>
      </c>
      <c r="BK111" s="9" t="s">
        <v>25</v>
      </c>
      <c r="BL111" s="29">
        <v>8.8465492898105277E-2</v>
      </c>
      <c r="BM111" s="29">
        <v>0</v>
      </c>
      <c r="BN111" s="29">
        <v>0</v>
      </c>
      <c r="BO111" s="29">
        <v>0</v>
      </c>
      <c r="BP111" s="29">
        <v>8.8465492898105277E-2</v>
      </c>
    </row>
    <row r="112" spans="1:68" x14ac:dyDescent="0.25">
      <c r="A112" s="9" t="s">
        <v>10</v>
      </c>
      <c r="B112" s="9" t="s">
        <v>46</v>
      </c>
      <c r="C112" s="9" t="s">
        <v>1836</v>
      </c>
      <c r="D112" s="9" t="s">
        <v>100</v>
      </c>
      <c r="E112" s="9" t="s">
        <v>83</v>
      </c>
      <c r="F112" s="9" t="s">
        <v>1711</v>
      </c>
      <c r="G112" s="9" t="s">
        <v>218</v>
      </c>
      <c r="H112" s="9" t="s">
        <v>5</v>
      </c>
      <c r="I112" s="10" t="s">
        <v>1807</v>
      </c>
      <c r="J112" s="10" t="s">
        <v>1995</v>
      </c>
      <c r="K112" s="11">
        <v>1318685.3860412941</v>
      </c>
      <c r="L112" s="11">
        <v>1318685.3860412941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23898.15103246623</v>
      </c>
      <c r="X112" s="11">
        <v>0</v>
      </c>
      <c r="Y112" s="11">
        <v>0</v>
      </c>
      <c r="Z112" s="11">
        <v>0</v>
      </c>
      <c r="AA112" s="11">
        <v>56469.079153099301</v>
      </c>
      <c r="AB112" s="11">
        <v>20316.435214434474</v>
      </c>
      <c r="AC112" s="11" t="s">
        <v>25</v>
      </c>
      <c r="AD112" s="11" t="s">
        <v>97</v>
      </c>
      <c r="AE112" s="11" t="s">
        <v>157</v>
      </c>
      <c r="AF112" s="11" t="s">
        <v>193</v>
      </c>
      <c r="AG112" s="11" t="s">
        <v>277</v>
      </c>
      <c r="AH112" s="11" t="s">
        <v>25</v>
      </c>
      <c r="AI112" s="11" t="s">
        <v>97</v>
      </c>
      <c r="AJ112" s="11" t="s">
        <v>157</v>
      </c>
      <c r="AK112" s="11" t="s">
        <v>193</v>
      </c>
      <c r="AL112" s="11" t="s">
        <v>142</v>
      </c>
      <c r="AM112" s="11">
        <v>0.12155884213723507</v>
      </c>
      <c r="AN112" s="11">
        <v>0</v>
      </c>
      <c r="AO112" s="11">
        <v>0</v>
      </c>
      <c r="AP112" s="11">
        <v>0</v>
      </c>
      <c r="AQ112" s="11">
        <v>1.8764797000473881E-2</v>
      </c>
      <c r="AR112" s="11">
        <v>3.5000000000000003E-2</v>
      </c>
      <c r="AS112" s="11">
        <v>0</v>
      </c>
      <c r="AT112" s="11">
        <v>0</v>
      </c>
      <c r="AU112" s="11">
        <v>0</v>
      </c>
      <c r="AV112" s="11">
        <v>7.4999999999999997E-3</v>
      </c>
      <c r="AW112" s="11">
        <v>160297.86867047256</v>
      </c>
      <c r="AX112" s="11">
        <v>0</v>
      </c>
      <c r="AY112" s="11">
        <v>0</v>
      </c>
      <c r="AZ112" s="11">
        <v>0</v>
      </c>
      <c r="BA112" s="11">
        <v>24744.863576556418</v>
      </c>
      <c r="BB112" s="11">
        <v>46153.988511445299</v>
      </c>
      <c r="BC112" s="11">
        <v>0</v>
      </c>
      <c r="BD112" s="11">
        <v>0</v>
      </c>
      <c r="BE112" s="11">
        <v>0</v>
      </c>
      <c r="BF112" s="11">
        <v>9890.1403953097051</v>
      </c>
      <c r="BG112" s="9" t="s">
        <v>25</v>
      </c>
      <c r="BH112" s="9" t="s">
        <v>97</v>
      </c>
      <c r="BI112" s="9" t="s">
        <v>157</v>
      </c>
      <c r="BJ112" s="9" t="s">
        <v>193</v>
      </c>
      <c r="BK112" s="9" t="s">
        <v>25</v>
      </c>
      <c r="BL112" s="29">
        <v>8.8465492898105277E-2</v>
      </c>
      <c r="BM112" s="29">
        <v>0</v>
      </c>
      <c r="BN112" s="29">
        <v>0</v>
      </c>
      <c r="BO112" s="29">
        <v>0</v>
      </c>
      <c r="BP112" s="29">
        <v>8.8465492898105277E-2</v>
      </c>
    </row>
    <row r="113" spans="1:68" x14ac:dyDescent="0.25">
      <c r="A113" s="9" t="s">
        <v>10</v>
      </c>
      <c r="B113" s="9" t="s">
        <v>51</v>
      </c>
      <c r="C113" s="9" t="s">
        <v>1837</v>
      </c>
      <c r="D113" s="9" t="s">
        <v>100</v>
      </c>
      <c r="E113" s="9" t="s">
        <v>83</v>
      </c>
      <c r="F113" s="9" t="s">
        <v>1021</v>
      </c>
      <c r="G113" s="9" t="s">
        <v>213</v>
      </c>
      <c r="H113" s="9" t="s">
        <v>5</v>
      </c>
      <c r="I113" s="10" t="s">
        <v>1783</v>
      </c>
      <c r="J113" s="10" t="s">
        <v>1995</v>
      </c>
      <c r="K113" s="11">
        <v>782041.23219200002</v>
      </c>
      <c r="L113" s="11">
        <v>782041.23219200002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42699.504390263435</v>
      </c>
      <c r="X113" s="11">
        <v>0</v>
      </c>
      <c r="Y113" s="11">
        <v>0</v>
      </c>
      <c r="Z113" s="11">
        <v>0</v>
      </c>
      <c r="AA113" s="11">
        <v>44073.957661339555</v>
      </c>
      <c r="AB113" s="11">
        <v>9282.9950483970315</v>
      </c>
      <c r="AC113" s="11" t="s">
        <v>25</v>
      </c>
      <c r="AD113" s="11" t="s">
        <v>97</v>
      </c>
      <c r="AE113" s="11" t="s">
        <v>157</v>
      </c>
      <c r="AF113" s="11" t="s">
        <v>193</v>
      </c>
      <c r="AG113" s="11" t="s">
        <v>288</v>
      </c>
      <c r="AH113" s="11" t="s">
        <v>30</v>
      </c>
      <c r="AI113" s="11" t="s">
        <v>97</v>
      </c>
      <c r="AJ113" s="11" t="s">
        <v>157</v>
      </c>
      <c r="AK113" s="11" t="s">
        <v>193</v>
      </c>
      <c r="AL113" s="11" t="s">
        <v>142</v>
      </c>
      <c r="AM113" s="11">
        <v>0.12155884213723507</v>
      </c>
      <c r="AN113" s="11">
        <v>0</v>
      </c>
      <c r="AO113" s="11">
        <v>0</v>
      </c>
      <c r="AP113" s="11">
        <v>0</v>
      </c>
      <c r="AQ113" s="11">
        <v>3.4513823054443026E-2</v>
      </c>
      <c r="AR113" s="11">
        <v>7.4999999999999997E-2</v>
      </c>
      <c r="AS113" s="11">
        <v>0</v>
      </c>
      <c r="AT113" s="11">
        <v>0</v>
      </c>
      <c r="AU113" s="11">
        <v>0</v>
      </c>
      <c r="AV113" s="11">
        <v>7.4999999999999997E-3</v>
      </c>
      <c r="AW113" s="11">
        <v>95064.026688836122</v>
      </c>
      <c r="AX113" s="11">
        <v>0</v>
      </c>
      <c r="AY113" s="11">
        <v>0</v>
      </c>
      <c r="AZ113" s="11">
        <v>0</v>
      </c>
      <c r="BA113" s="11">
        <v>26991.232709153282</v>
      </c>
      <c r="BB113" s="11">
        <v>58653.092414400002</v>
      </c>
      <c r="BC113" s="11">
        <v>0</v>
      </c>
      <c r="BD113" s="11">
        <v>0</v>
      </c>
      <c r="BE113" s="11">
        <v>0</v>
      </c>
      <c r="BF113" s="11">
        <v>5865.3092414399998</v>
      </c>
      <c r="BG113" s="9" t="s">
        <v>30</v>
      </c>
      <c r="BH113" s="9" t="s">
        <v>97</v>
      </c>
      <c r="BI113" s="9" t="s">
        <v>157</v>
      </c>
      <c r="BJ113" s="9" t="s">
        <v>193</v>
      </c>
      <c r="BK113" s="9" t="s">
        <v>225</v>
      </c>
      <c r="BL113" s="29">
        <v>9.583407798744624E-2</v>
      </c>
      <c r="BM113" s="29">
        <v>0</v>
      </c>
      <c r="BN113" s="29">
        <v>0</v>
      </c>
      <c r="BO113" s="29">
        <v>0</v>
      </c>
      <c r="BP113" s="29">
        <v>3.4513823054443032E-2</v>
      </c>
    </row>
    <row r="114" spans="1:68" x14ac:dyDescent="0.25">
      <c r="A114" s="9" t="s">
        <v>10</v>
      </c>
      <c r="B114" s="9" t="s">
        <v>51</v>
      </c>
      <c r="C114" s="9" t="s">
        <v>1837</v>
      </c>
      <c r="D114" s="9" t="s">
        <v>100</v>
      </c>
      <c r="E114" s="9" t="s">
        <v>83</v>
      </c>
      <c r="F114" s="9" t="s">
        <v>1383</v>
      </c>
      <c r="G114" s="9" t="s">
        <v>283</v>
      </c>
      <c r="H114" s="9" t="s">
        <v>5</v>
      </c>
      <c r="I114" s="10" t="s">
        <v>1783</v>
      </c>
      <c r="J114" s="10" t="s">
        <v>1995</v>
      </c>
      <c r="K114" s="11">
        <v>635770.99181866669</v>
      </c>
      <c r="L114" s="11">
        <v>635770.99181866669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21044.220157334406</v>
      </c>
      <c r="X114" s="11">
        <v>0</v>
      </c>
      <c r="Y114" s="11">
        <v>0</v>
      </c>
      <c r="Z114" s="11">
        <v>0</v>
      </c>
      <c r="AA114" s="11">
        <v>21723.237615059479</v>
      </c>
      <c r="AB114" s="11">
        <v>4565.3671276061214</v>
      </c>
      <c r="AC114" s="11" t="s">
        <v>25</v>
      </c>
      <c r="AD114" s="11" t="s">
        <v>97</v>
      </c>
      <c r="AE114" s="11" t="s">
        <v>157</v>
      </c>
      <c r="AF114" s="11" t="s">
        <v>193</v>
      </c>
      <c r="AG114" s="11" t="s">
        <v>288</v>
      </c>
      <c r="AH114" s="11" t="s">
        <v>30</v>
      </c>
      <c r="AI114" s="11" t="s">
        <v>97</v>
      </c>
      <c r="AJ114" s="11" t="s">
        <v>157</v>
      </c>
      <c r="AK114" s="11" t="s">
        <v>193</v>
      </c>
      <c r="AL114" s="11" t="s">
        <v>142</v>
      </c>
      <c r="AM114" s="11">
        <v>0.12155884213723507</v>
      </c>
      <c r="AN114" s="11">
        <v>0</v>
      </c>
      <c r="AO114" s="11">
        <v>0</v>
      </c>
      <c r="AP114" s="11">
        <v>0</v>
      </c>
      <c r="AQ114" s="11">
        <v>3.4513823054443026E-2</v>
      </c>
      <c r="AR114" s="11">
        <v>7.4999999999999997E-2</v>
      </c>
      <c r="AS114" s="11">
        <v>0</v>
      </c>
      <c r="AT114" s="11">
        <v>0</v>
      </c>
      <c r="AU114" s="11">
        <v>0</v>
      </c>
      <c r="AV114" s="11">
        <v>7.4999999999999997E-3</v>
      </c>
      <c r="AW114" s="11">
        <v>77283.585629918671</v>
      </c>
      <c r="AX114" s="11">
        <v>0</v>
      </c>
      <c r="AY114" s="11">
        <v>0</v>
      </c>
      <c r="AZ114" s="11">
        <v>0</v>
      </c>
      <c r="BA114" s="11">
        <v>21942.887514777205</v>
      </c>
      <c r="BB114" s="11">
        <v>47682.824386400003</v>
      </c>
      <c r="BC114" s="11">
        <v>0</v>
      </c>
      <c r="BD114" s="11">
        <v>0</v>
      </c>
      <c r="BE114" s="11">
        <v>0</v>
      </c>
      <c r="BF114" s="11">
        <v>4768.2824386399998</v>
      </c>
      <c r="BG114" s="9" t="s">
        <v>30</v>
      </c>
      <c r="BH114" s="9" t="s">
        <v>97</v>
      </c>
      <c r="BI114" s="9" t="s">
        <v>157</v>
      </c>
      <c r="BJ114" s="9" t="s">
        <v>193</v>
      </c>
      <c r="BK114" s="9" t="s">
        <v>225</v>
      </c>
      <c r="BL114" s="29">
        <v>9.583407798744624E-2</v>
      </c>
      <c r="BM114" s="29">
        <v>0</v>
      </c>
      <c r="BN114" s="29">
        <v>0</v>
      </c>
      <c r="BO114" s="29">
        <v>0</v>
      </c>
      <c r="BP114" s="29">
        <v>3.4513823054443032E-2</v>
      </c>
    </row>
    <row r="115" spans="1:68" x14ac:dyDescent="0.25">
      <c r="A115" s="9" t="s">
        <v>3</v>
      </c>
      <c r="B115" s="9" t="s">
        <v>51</v>
      </c>
      <c r="C115" s="9" t="s">
        <v>1838</v>
      </c>
      <c r="D115" s="9" t="s">
        <v>100</v>
      </c>
      <c r="E115" s="9" t="s">
        <v>83</v>
      </c>
      <c r="F115" s="9" t="s">
        <v>1159</v>
      </c>
      <c r="G115" s="9" t="s">
        <v>251</v>
      </c>
      <c r="H115" s="9" t="s">
        <v>5</v>
      </c>
      <c r="I115" s="10" t="s">
        <v>1807</v>
      </c>
      <c r="J115" s="10" t="s">
        <v>1995</v>
      </c>
      <c r="K115" s="11">
        <v>19445.62956345901</v>
      </c>
      <c r="L115" s="11">
        <v>19445.62956345901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170.20618834484122</v>
      </c>
      <c r="X115" s="11">
        <v>0</v>
      </c>
      <c r="Y115" s="11">
        <v>0</v>
      </c>
      <c r="Z115" s="11">
        <v>0</v>
      </c>
      <c r="AA115" s="11">
        <v>43.695736853207926</v>
      </c>
      <c r="AB115" s="11">
        <v>155.07376212238083</v>
      </c>
      <c r="AC115" s="11" t="s">
        <v>25</v>
      </c>
      <c r="AD115" s="11" t="s">
        <v>97</v>
      </c>
      <c r="AE115" s="11" t="s">
        <v>157</v>
      </c>
      <c r="AF115" s="11" t="s">
        <v>193</v>
      </c>
      <c r="AG115" s="11" t="s">
        <v>239</v>
      </c>
      <c r="AH115" s="11" t="s">
        <v>30</v>
      </c>
      <c r="AI115" s="11" t="s">
        <v>97</v>
      </c>
      <c r="AJ115" s="11" t="s">
        <v>157</v>
      </c>
      <c r="AK115" s="11" t="s">
        <v>193</v>
      </c>
      <c r="AL115" s="11" t="s">
        <v>211</v>
      </c>
      <c r="AM115" s="11">
        <v>6.0779421068617542E-2</v>
      </c>
      <c r="AN115" s="11">
        <v>0</v>
      </c>
      <c r="AO115" s="11">
        <v>0</v>
      </c>
      <c r="AP115" s="11">
        <v>0</v>
      </c>
      <c r="AQ115" s="11">
        <v>1.8429711339751132E-3</v>
      </c>
      <c r="AR115" s="11">
        <v>7.4999999999999997E-2</v>
      </c>
      <c r="AS115" s="11">
        <v>0</v>
      </c>
      <c r="AT115" s="11">
        <v>0</v>
      </c>
      <c r="AU115" s="11">
        <v>0</v>
      </c>
      <c r="AV115" s="11">
        <v>5.4999999999999997E-3</v>
      </c>
      <c r="AW115" s="11">
        <v>1181.8941071818326</v>
      </c>
      <c r="AX115" s="11">
        <v>0</v>
      </c>
      <c r="AY115" s="11">
        <v>0</v>
      </c>
      <c r="AZ115" s="11">
        <v>0</v>
      </c>
      <c r="BA115" s="11">
        <v>35.837733967428036</v>
      </c>
      <c r="BB115" s="11">
        <v>1458.4222172594257</v>
      </c>
      <c r="BC115" s="11">
        <v>0</v>
      </c>
      <c r="BD115" s="11">
        <v>0</v>
      </c>
      <c r="BE115" s="11">
        <v>0</v>
      </c>
      <c r="BF115" s="11">
        <v>106.95096259902455</v>
      </c>
      <c r="BG115" s="9" t="s">
        <v>30</v>
      </c>
      <c r="BH115" s="9" t="s">
        <v>97</v>
      </c>
      <c r="BI115" s="9" t="s">
        <v>157</v>
      </c>
      <c r="BJ115" s="9" t="s">
        <v>193</v>
      </c>
      <c r="BK115" s="9" t="s">
        <v>211</v>
      </c>
      <c r="BL115" s="29">
        <v>9.583407798744624E-2</v>
      </c>
      <c r="BM115" s="29">
        <v>0</v>
      </c>
      <c r="BN115" s="29">
        <v>0</v>
      </c>
      <c r="BO115" s="29">
        <v>0</v>
      </c>
      <c r="BP115" s="29">
        <v>1.8429711339751128E-3</v>
      </c>
    </row>
    <row r="116" spans="1:68" x14ac:dyDescent="0.25">
      <c r="A116" s="9" t="s">
        <v>3</v>
      </c>
      <c r="B116" s="9" t="s">
        <v>51</v>
      </c>
      <c r="C116" s="9" t="s">
        <v>1838</v>
      </c>
      <c r="D116" s="9" t="s">
        <v>100</v>
      </c>
      <c r="E116" s="9" t="s">
        <v>83</v>
      </c>
      <c r="F116" s="9" t="s">
        <v>1149</v>
      </c>
      <c r="G116" s="9" t="s">
        <v>251</v>
      </c>
      <c r="H116" s="9" t="s">
        <v>5</v>
      </c>
      <c r="I116" s="10" t="s">
        <v>1783</v>
      </c>
      <c r="J116" s="10" t="s">
        <v>1995</v>
      </c>
      <c r="K116" s="11">
        <v>36657.002866858224</v>
      </c>
      <c r="L116" s="11">
        <v>36657.002866858224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320.85609333205923</v>
      </c>
      <c r="X116" s="11">
        <v>0</v>
      </c>
      <c r="Y116" s="11">
        <v>0</v>
      </c>
      <c r="Z116" s="11">
        <v>0</v>
      </c>
      <c r="AA116" s="11">
        <v>82.370938203381243</v>
      </c>
      <c r="AB116" s="11">
        <v>292.32992041443754</v>
      </c>
      <c r="AC116" s="11" t="s">
        <v>25</v>
      </c>
      <c r="AD116" s="11" t="s">
        <v>97</v>
      </c>
      <c r="AE116" s="11" t="s">
        <v>157</v>
      </c>
      <c r="AF116" s="11" t="s">
        <v>193</v>
      </c>
      <c r="AG116" s="11" t="s">
        <v>239</v>
      </c>
      <c r="AH116" s="11" t="s">
        <v>30</v>
      </c>
      <c r="AI116" s="11" t="s">
        <v>97</v>
      </c>
      <c r="AJ116" s="11" t="s">
        <v>157</v>
      </c>
      <c r="AK116" s="11" t="s">
        <v>193</v>
      </c>
      <c r="AL116" s="11" t="s">
        <v>211</v>
      </c>
      <c r="AM116" s="11">
        <v>6.0779421068617542E-2</v>
      </c>
      <c r="AN116" s="11">
        <v>0</v>
      </c>
      <c r="AO116" s="11">
        <v>0</v>
      </c>
      <c r="AP116" s="11">
        <v>0</v>
      </c>
      <c r="AQ116" s="11">
        <v>1.8429711339751132E-3</v>
      </c>
      <c r="AR116" s="11">
        <v>7.4999999999999997E-2</v>
      </c>
      <c r="AS116" s="11">
        <v>0</v>
      </c>
      <c r="AT116" s="11">
        <v>0</v>
      </c>
      <c r="AU116" s="11">
        <v>0</v>
      </c>
      <c r="AV116" s="11">
        <v>5.4999999999999997E-3</v>
      </c>
      <c r="AW116" s="11">
        <v>2227.9914123582962</v>
      </c>
      <c r="AX116" s="11">
        <v>0</v>
      </c>
      <c r="AY116" s="11">
        <v>0</v>
      </c>
      <c r="AZ116" s="11">
        <v>0</v>
      </c>
      <c r="BA116" s="11">
        <v>67.557798141662673</v>
      </c>
      <c r="BB116" s="11">
        <v>2749.2752150143665</v>
      </c>
      <c r="BC116" s="11">
        <v>0</v>
      </c>
      <c r="BD116" s="11">
        <v>0</v>
      </c>
      <c r="BE116" s="11">
        <v>0</v>
      </c>
      <c r="BF116" s="11">
        <v>201.61351576772023</v>
      </c>
      <c r="BG116" s="9" t="s">
        <v>30</v>
      </c>
      <c r="BH116" s="9" t="s">
        <v>97</v>
      </c>
      <c r="BI116" s="9" t="s">
        <v>157</v>
      </c>
      <c r="BJ116" s="9" t="s">
        <v>193</v>
      </c>
      <c r="BK116" s="9" t="s">
        <v>211</v>
      </c>
      <c r="BL116" s="29">
        <v>9.583407798744624E-2</v>
      </c>
      <c r="BM116" s="29">
        <v>0</v>
      </c>
      <c r="BN116" s="29">
        <v>0</v>
      </c>
      <c r="BO116" s="29">
        <v>0</v>
      </c>
      <c r="BP116" s="29">
        <v>1.8429711339751128E-3</v>
      </c>
    </row>
    <row r="117" spans="1:68" x14ac:dyDescent="0.25">
      <c r="A117" s="9" t="s">
        <v>3</v>
      </c>
      <c r="B117" s="9" t="s">
        <v>51</v>
      </c>
      <c r="C117" s="9" t="s">
        <v>1838</v>
      </c>
      <c r="D117" s="9" t="s">
        <v>100</v>
      </c>
      <c r="E117" s="9" t="s">
        <v>83</v>
      </c>
      <c r="F117" s="9" t="s">
        <v>339</v>
      </c>
      <c r="G117" s="9" t="s">
        <v>251</v>
      </c>
      <c r="H117" s="9" t="s">
        <v>5</v>
      </c>
      <c r="I117" s="10" t="s">
        <v>1807</v>
      </c>
      <c r="J117" s="10" t="s">
        <v>1995</v>
      </c>
      <c r="K117" s="11">
        <v>36406.656363283</v>
      </c>
      <c r="L117" s="11">
        <v>36406.656363283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318.66482850311968</v>
      </c>
      <c r="X117" s="11">
        <v>0</v>
      </c>
      <c r="Y117" s="11">
        <v>0</v>
      </c>
      <c r="Z117" s="11">
        <v>0</v>
      </c>
      <c r="AA117" s="11">
        <v>81.808391492993465</v>
      </c>
      <c r="AB117" s="11">
        <v>290.33347313990203</v>
      </c>
      <c r="AC117" s="11" t="s">
        <v>25</v>
      </c>
      <c r="AD117" s="11" t="s">
        <v>97</v>
      </c>
      <c r="AE117" s="11" t="s">
        <v>157</v>
      </c>
      <c r="AF117" s="11" t="s">
        <v>193</v>
      </c>
      <c r="AG117" s="11" t="s">
        <v>239</v>
      </c>
      <c r="AH117" s="11" t="s">
        <v>30</v>
      </c>
      <c r="AI117" s="11" t="s">
        <v>97</v>
      </c>
      <c r="AJ117" s="11" t="s">
        <v>157</v>
      </c>
      <c r="AK117" s="11" t="s">
        <v>193</v>
      </c>
      <c r="AL117" s="11" t="s">
        <v>211</v>
      </c>
      <c r="AM117" s="11">
        <v>6.0779421068617542E-2</v>
      </c>
      <c r="AN117" s="11">
        <v>0</v>
      </c>
      <c r="AO117" s="11">
        <v>0</v>
      </c>
      <c r="AP117" s="11">
        <v>0</v>
      </c>
      <c r="AQ117" s="11">
        <v>1.8429711339751132E-3</v>
      </c>
      <c r="AR117" s="11">
        <v>7.4999999999999997E-2</v>
      </c>
      <c r="AS117" s="11">
        <v>0</v>
      </c>
      <c r="AT117" s="11">
        <v>0</v>
      </c>
      <c r="AU117" s="11">
        <v>0</v>
      </c>
      <c r="AV117" s="11">
        <v>5.4999999999999997E-3</v>
      </c>
      <c r="AW117" s="11">
        <v>2212.7754968044419</v>
      </c>
      <c r="AX117" s="11">
        <v>0</v>
      </c>
      <c r="AY117" s="11">
        <v>0</v>
      </c>
      <c r="AZ117" s="11">
        <v>0</v>
      </c>
      <c r="BA117" s="11">
        <v>67.096416762081944</v>
      </c>
      <c r="BB117" s="11">
        <v>2730.499227246225</v>
      </c>
      <c r="BC117" s="11">
        <v>0</v>
      </c>
      <c r="BD117" s="11">
        <v>0</v>
      </c>
      <c r="BE117" s="11">
        <v>0</v>
      </c>
      <c r="BF117" s="11">
        <v>200.23660999805648</v>
      </c>
      <c r="BG117" s="9" t="s">
        <v>30</v>
      </c>
      <c r="BH117" s="9" t="s">
        <v>97</v>
      </c>
      <c r="BI117" s="9" t="s">
        <v>157</v>
      </c>
      <c r="BJ117" s="9" t="s">
        <v>193</v>
      </c>
      <c r="BK117" s="9" t="s">
        <v>211</v>
      </c>
      <c r="BL117" s="29">
        <v>9.583407798744624E-2</v>
      </c>
      <c r="BM117" s="29">
        <v>0</v>
      </c>
      <c r="BN117" s="29">
        <v>0</v>
      </c>
      <c r="BO117" s="29">
        <v>0</v>
      </c>
      <c r="BP117" s="29">
        <v>1.8429711339751128E-3</v>
      </c>
    </row>
    <row r="118" spans="1:68" x14ac:dyDescent="0.25">
      <c r="A118" s="9" t="s">
        <v>3</v>
      </c>
      <c r="B118" s="9" t="s">
        <v>51</v>
      </c>
      <c r="C118" s="9" t="s">
        <v>1838</v>
      </c>
      <c r="D118" s="9" t="s">
        <v>100</v>
      </c>
      <c r="E118" s="9" t="s">
        <v>83</v>
      </c>
      <c r="F118" s="9" t="s">
        <v>1155</v>
      </c>
      <c r="G118" s="9" t="s">
        <v>251</v>
      </c>
      <c r="H118" s="9" t="s">
        <v>5</v>
      </c>
      <c r="I118" s="10" t="s">
        <v>1807</v>
      </c>
      <c r="J118" s="10" t="s">
        <v>1995</v>
      </c>
      <c r="K118" s="11">
        <v>40264.105955442457</v>
      </c>
      <c r="L118" s="11">
        <v>40264.105955442457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352.42880563079228</v>
      </c>
      <c r="X118" s="11">
        <v>0</v>
      </c>
      <c r="Y118" s="11">
        <v>0</v>
      </c>
      <c r="Z118" s="11">
        <v>0</v>
      </c>
      <c r="AA118" s="11">
        <v>90.47635987907492</v>
      </c>
      <c r="AB118" s="11">
        <v>321.09561527068126</v>
      </c>
      <c r="AC118" s="11" t="s">
        <v>25</v>
      </c>
      <c r="AD118" s="11" t="s">
        <v>97</v>
      </c>
      <c r="AE118" s="11" t="s">
        <v>157</v>
      </c>
      <c r="AF118" s="11" t="s">
        <v>193</v>
      </c>
      <c r="AG118" s="11" t="s">
        <v>239</v>
      </c>
      <c r="AH118" s="11" t="s">
        <v>30</v>
      </c>
      <c r="AI118" s="11" t="s">
        <v>97</v>
      </c>
      <c r="AJ118" s="11" t="s">
        <v>157</v>
      </c>
      <c r="AK118" s="11" t="s">
        <v>193</v>
      </c>
      <c r="AL118" s="11" t="s">
        <v>211</v>
      </c>
      <c r="AM118" s="11">
        <v>6.0779421068617542E-2</v>
      </c>
      <c r="AN118" s="11">
        <v>0</v>
      </c>
      <c r="AO118" s="11">
        <v>0</v>
      </c>
      <c r="AP118" s="11">
        <v>0</v>
      </c>
      <c r="AQ118" s="11">
        <v>1.8429711339751132E-3</v>
      </c>
      <c r="AR118" s="11">
        <v>7.4999999999999997E-2</v>
      </c>
      <c r="AS118" s="11">
        <v>0</v>
      </c>
      <c r="AT118" s="11">
        <v>0</v>
      </c>
      <c r="AU118" s="11">
        <v>0</v>
      </c>
      <c r="AV118" s="11">
        <v>5.4999999999999997E-3</v>
      </c>
      <c r="AW118" s="11">
        <v>2447.2290498172683</v>
      </c>
      <c r="AX118" s="11">
        <v>0</v>
      </c>
      <c r="AY118" s="11">
        <v>0</v>
      </c>
      <c r="AZ118" s="11">
        <v>0</v>
      </c>
      <c r="BA118" s="11">
        <v>74.205585011195893</v>
      </c>
      <c r="BB118" s="11">
        <v>3019.8079466581844</v>
      </c>
      <c r="BC118" s="11">
        <v>0</v>
      </c>
      <c r="BD118" s="11">
        <v>0</v>
      </c>
      <c r="BE118" s="11">
        <v>0</v>
      </c>
      <c r="BF118" s="11">
        <v>221.4525827549335</v>
      </c>
      <c r="BG118" s="9" t="s">
        <v>30</v>
      </c>
      <c r="BH118" s="9" t="s">
        <v>97</v>
      </c>
      <c r="BI118" s="9" t="s">
        <v>157</v>
      </c>
      <c r="BJ118" s="9" t="s">
        <v>193</v>
      </c>
      <c r="BK118" s="9" t="s">
        <v>211</v>
      </c>
      <c r="BL118" s="29">
        <v>9.583407798744624E-2</v>
      </c>
      <c r="BM118" s="29">
        <v>0</v>
      </c>
      <c r="BN118" s="29">
        <v>0</v>
      </c>
      <c r="BO118" s="29">
        <v>0</v>
      </c>
      <c r="BP118" s="29">
        <v>1.8429711339751128E-3</v>
      </c>
    </row>
    <row r="119" spans="1:68" x14ac:dyDescent="0.25">
      <c r="A119" s="9" t="s">
        <v>3</v>
      </c>
      <c r="B119" s="9" t="s">
        <v>51</v>
      </c>
      <c r="C119" s="9" t="s">
        <v>1838</v>
      </c>
      <c r="D119" s="9" t="s">
        <v>100</v>
      </c>
      <c r="E119" s="9" t="s">
        <v>83</v>
      </c>
      <c r="F119" s="9" t="s">
        <v>1151</v>
      </c>
      <c r="G119" s="9" t="s">
        <v>251</v>
      </c>
      <c r="H119" s="9" t="s">
        <v>5</v>
      </c>
      <c r="I119" s="10" t="s">
        <v>1783</v>
      </c>
      <c r="J119" s="10" t="s">
        <v>1995</v>
      </c>
      <c r="K119" s="11">
        <v>44705.063454522562</v>
      </c>
      <c r="L119" s="11">
        <v>44705.063454522562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391.30018524095721</v>
      </c>
      <c r="X119" s="11">
        <v>0</v>
      </c>
      <c r="Y119" s="11">
        <v>0</v>
      </c>
      <c r="Z119" s="11">
        <v>0</v>
      </c>
      <c r="AA119" s="11">
        <v>100.45551275879102</v>
      </c>
      <c r="AB119" s="11">
        <v>356.51107891306549</v>
      </c>
      <c r="AC119" s="11" t="s">
        <v>25</v>
      </c>
      <c r="AD119" s="11" t="s">
        <v>97</v>
      </c>
      <c r="AE119" s="11" t="s">
        <v>157</v>
      </c>
      <c r="AF119" s="11" t="s">
        <v>193</v>
      </c>
      <c r="AG119" s="11" t="s">
        <v>239</v>
      </c>
      <c r="AH119" s="11" t="s">
        <v>30</v>
      </c>
      <c r="AI119" s="11" t="s">
        <v>97</v>
      </c>
      <c r="AJ119" s="11" t="s">
        <v>157</v>
      </c>
      <c r="AK119" s="11" t="s">
        <v>193</v>
      </c>
      <c r="AL119" s="11" t="s">
        <v>211</v>
      </c>
      <c r="AM119" s="11">
        <v>6.0779421068617542E-2</v>
      </c>
      <c r="AN119" s="11">
        <v>0</v>
      </c>
      <c r="AO119" s="11">
        <v>0</v>
      </c>
      <c r="AP119" s="11">
        <v>0</v>
      </c>
      <c r="AQ119" s="11">
        <v>1.8429711339751132E-3</v>
      </c>
      <c r="AR119" s="11">
        <v>7.4999999999999997E-2</v>
      </c>
      <c r="AS119" s="11">
        <v>0</v>
      </c>
      <c r="AT119" s="11">
        <v>0</v>
      </c>
      <c r="AU119" s="11">
        <v>0</v>
      </c>
      <c r="AV119" s="11">
        <v>5.4999999999999997E-3</v>
      </c>
      <c r="AW119" s="11">
        <v>2717.1478756016927</v>
      </c>
      <c r="AX119" s="11">
        <v>0</v>
      </c>
      <c r="AY119" s="11">
        <v>0</v>
      </c>
      <c r="AZ119" s="11">
        <v>0</v>
      </c>
      <c r="BA119" s="11">
        <v>82.390141489210833</v>
      </c>
      <c r="BB119" s="11">
        <v>3352.8797590891922</v>
      </c>
      <c r="BC119" s="11">
        <v>0</v>
      </c>
      <c r="BD119" s="11">
        <v>0</v>
      </c>
      <c r="BE119" s="11">
        <v>0</v>
      </c>
      <c r="BF119" s="11">
        <v>245.87784899987409</v>
      </c>
      <c r="BG119" s="9" t="s">
        <v>30</v>
      </c>
      <c r="BH119" s="9" t="s">
        <v>97</v>
      </c>
      <c r="BI119" s="9" t="s">
        <v>157</v>
      </c>
      <c r="BJ119" s="9" t="s">
        <v>193</v>
      </c>
      <c r="BK119" s="9" t="s">
        <v>211</v>
      </c>
      <c r="BL119" s="29">
        <v>9.583407798744624E-2</v>
      </c>
      <c r="BM119" s="29">
        <v>0</v>
      </c>
      <c r="BN119" s="29">
        <v>0</v>
      </c>
      <c r="BO119" s="29">
        <v>0</v>
      </c>
      <c r="BP119" s="29">
        <v>1.8429711339751128E-3</v>
      </c>
    </row>
    <row r="120" spans="1:68" x14ac:dyDescent="0.25">
      <c r="A120" s="9" t="s">
        <v>3</v>
      </c>
      <c r="B120" s="9" t="s">
        <v>51</v>
      </c>
      <c r="C120" s="9" t="s">
        <v>1838</v>
      </c>
      <c r="D120" s="9" t="s">
        <v>100</v>
      </c>
      <c r="E120" s="9" t="s">
        <v>83</v>
      </c>
      <c r="F120" s="9" t="s">
        <v>313</v>
      </c>
      <c r="G120" s="9" t="s">
        <v>251</v>
      </c>
      <c r="H120" s="9" t="s">
        <v>5</v>
      </c>
      <c r="I120" s="10" t="s">
        <v>1807</v>
      </c>
      <c r="J120" s="10" t="s">
        <v>1995</v>
      </c>
      <c r="K120" s="11">
        <v>44650.756552555431</v>
      </c>
      <c r="L120" s="11">
        <v>44650.756552555431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390.8248408580726</v>
      </c>
      <c r="X120" s="11">
        <v>0</v>
      </c>
      <c r="Y120" s="11">
        <v>0</v>
      </c>
      <c r="Z120" s="11">
        <v>0</v>
      </c>
      <c r="AA120" s="11">
        <v>100.33348122003702</v>
      </c>
      <c r="AB120" s="11">
        <v>356.07799570689969</v>
      </c>
      <c r="AC120" s="11" t="s">
        <v>25</v>
      </c>
      <c r="AD120" s="11" t="s">
        <v>97</v>
      </c>
      <c r="AE120" s="11" t="s">
        <v>157</v>
      </c>
      <c r="AF120" s="11" t="s">
        <v>193</v>
      </c>
      <c r="AG120" s="11" t="s">
        <v>239</v>
      </c>
      <c r="AH120" s="11" t="s">
        <v>30</v>
      </c>
      <c r="AI120" s="11" t="s">
        <v>97</v>
      </c>
      <c r="AJ120" s="11" t="s">
        <v>157</v>
      </c>
      <c r="AK120" s="11" t="s">
        <v>193</v>
      </c>
      <c r="AL120" s="11" t="s">
        <v>211</v>
      </c>
      <c r="AM120" s="11">
        <v>6.0779421068617542E-2</v>
      </c>
      <c r="AN120" s="11">
        <v>0</v>
      </c>
      <c r="AO120" s="11">
        <v>0</v>
      </c>
      <c r="AP120" s="11">
        <v>0</v>
      </c>
      <c r="AQ120" s="11">
        <v>1.8429711339751132E-3</v>
      </c>
      <c r="AR120" s="11">
        <v>7.4999999999999997E-2</v>
      </c>
      <c r="AS120" s="11">
        <v>0</v>
      </c>
      <c r="AT120" s="11">
        <v>0</v>
      </c>
      <c r="AU120" s="11">
        <v>0</v>
      </c>
      <c r="AV120" s="11">
        <v>5.4999999999999997E-3</v>
      </c>
      <c r="AW120" s="11">
        <v>2713.8471335401005</v>
      </c>
      <c r="AX120" s="11">
        <v>0</v>
      </c>
      <c r="AY120" s="11">
        <v>0</v>
      </c>
      <c r="AZ120" s="11">
        <v>0</v>
      </c>
      <c r="BA120" s="11">
        <v>82.290055436509803</v>
      </c>
      <c r="BB120" s="11">
        <v>3348.8067414416573</v>
      </c>
      <c r="BC120" s="11">
        <v>0</v>
      </c>
      <c r="BD120" s="11">
        <v>0</v>
      </c>
      <c r="BE120" s="11">
        <v>0</v>
      </c>
      <c r="BF120" s="11">
        <v>245.57916103905487</v>
      </c>
      <c r="BG120" s="9" t="s">
        <v>30</v>
      </c>
      <c r="BH120" s="9" t="s">
        <v>97</v>
      </c>
      <c r="BI120" s="9" t="s">
        <v>157</v>
      </c>
      <c r="BJ120" s="9" t="s">
        <v>193</v>
      </c>
      <c r="BK120" s="9" t="s">
        <v>211</v>
      </c>
      <c r="BL120" s="29">
        <v>9.583407798744624E-2</v>
      </c>
      <c r="BM120" s="29">
        <v>0</v>
      </c>
      <c r="BN120" s="29">
        <v>0</v>
      </c>
      <c r="BO120" s="29">
        <v>0</v>
      </c>
      <c r="BP120" s="29">
        <v>1.8429711339751128E-3</v>
      </c>
    </row>
    <row r="121" spans="1:68" x14ac:dyDescent="0.25">
      <c r="A121" s="9" t="s">
        <v>3</v>
      </c>
      <c r="B121" s="9" t="s">
        <v>51</v>
      </c>
      <c r="C121" s="9" t="s">
        <v>1838</v>
      </c>
      <c r="D121" s="9" t="s">
        <v>100</v>
      </c>
      <c r="E121" s="9" t="s">
        <v>83</v>
      </c>
      <c r="F121" s="9" t="s">
        <v>1153</v>
      </c>
      <c r="G121" s="9" t="s">
        <v>251</v>
      </c>
      <c r="H121" s="9" t="s">
        <v>5</v>
      </c>
      <c r="I121" s="10" t="s">
        <v>1807</v>
      </c>
      <c r="J121" s="10" t="s">
        <v>1995</v>
      </c>
      <c r="K121" s="11">
        <v>270666.82686166605</v>
      </c>
      <c r="L121" s="11">
        <v>270666.82686166605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2369.1271481427125</v>
      </c>
      <c r="X121" s="11">
        <v>0</v>
      </c>
      <c r="Y121" s="11">
        <v>0</v>
      </c>
      <c r="Z121" s="11">
        <v>0</v>
      </c>
      <c r="AA121" s="11">
        <v>608.2079473356149</v>
      </c>
      <c r="AB121" s="11">
        <v>2158.4964881794949</v>
      </c>
      <c r="AC121" s="11" t="s">
        <v>25</v>
      </c>
      <c r="AD121" s="11" t="s">
        <v>97</v>
      </c>
      <c r="AE121" s="11" t="s">
        <v>157</v>
      </c>
      <c r="AF121" s="11" t="s">
        <v>193</v>
      </c>
      <c r="AG121" s="11" t="s">
        <v>239</v>
      </c>
      <c r="AH121" s="11" t="s">
        <v>30</v>
      </c>
      <c r="AI121" s="11" t="s">
        <v>97</v>
      </c>
      <c r="AJ121" s="11" t="s">
        <v>157</v>
      </c>
      <c r="AK121" s="11" t="s">
        <v>193</v>
      </c>
      <c r="AL121" s="11" t="s">
        <v>211</v>
      </c>
      <c r="AM121" s="11">
        <v>6.0779421068617542E-2</v>
      </c>
      <c r="AN121" s="11">
        <v>0</v>
      </c>
      <c r="AO121" s="11">
        <v>0</v>
      </c>
      <c r="AP121" s="11">
        <v>0</v>
      </c>
      <c r="AQ121" s="11">
        <v>1.8429711339751132E-3</v>
      </c>
      <c r="AR121" s="11">
        <v>7.4999999999999997E-2</v>
      </c>
      <c r="AS121" s="11">
        <v>0</v>
      </c>
      <c r="AT121" s="11">
        <v>0</v>
      </c>
      <c r="AU121" s="11">
        <v>0</v>
      </c>
      <c r="AV121" s="11">
        <v>5.4999999999999997E-3</v>
      </c>
      <c r="AW121" s="11">
        <v>16450.973039131801</v>
      </c>
      <c r="AX121" s="11">
        <v>0</v>
      </c>
      <c r="AY121" s="11">
        <v>0</v>
      </c>
      <c r="AZ121" s="11">
        <v>0</v>
      </c>
      <c r="BA121" s="11">
        <v>498.83114883069032</v>
      </c>
      <c r="BB121" s="11">
        <v>20300.012014624954</v>
      </c>
      <c r="BC121" s="11">
        <v>0</v>
      </c>
      <c r="BD121" s="11">
        <v>0</v>
      </c>
      <c r="BE121" s="11">
        <v>0</v>
      </c>
      <c r="BF121" s="11">
        <v>1488.6675477391632</v>
      </c>
      <c r="BG121" s="9" t="s">
        <v>30</v>
      </c>
      <c r="BH121" s="9" t="s">
        <v>97</v>
      </c>
      <c r="BI121" s="9" t="s">
        <v>157</v>
      </c>
      <c r="BJ121" s="9" t="s">
        <v>193</v>
      </c>
      <c r="BK121" s="9" t="s">
        <v>211</v>
      </c>
      <c r="BL121" s="29">
        <v>9.583407798744624E-2</v>
      </c>
      <c r="BM121" s="29">
        <v>0</v>
      </c>
      <c r="BN121" s="29">
        <v>0</v>
      </c>
      <c r="BO121" s="29">
        <v>0</v>
      </c>
      <c r="BP121" s="29">
        <v>1.8429711339751128E-3</v>
      </c>
    </row>
    <row r="122" spans="1:68" x14ac:dyDescent="0.25">
      <c r="A122" s="9" t="s">
        <v>3</v>
      </c>
      <c r="B122" s="9" t="s">
        <v>51</v>
      </c>
      <c r="C122" s="9" t="s">
        <v>1838</v>
      </c>
      <c r="D122" s="9" t="s">
        <v>100</v>
      </c>
      <c r="E122" s="9" t="s">
        <v>83</v>
      </c>
      <c r="F122" s="9" t="s">
        <v>1147</v>
      </c>
      <c r="G122" s="9" t="s">
        <v>251</v>
      </c>
      <c r="H122" s="9" t="s">
        <v>5</v>
      </c>
      <c r="I122" s="10" t="s">
        <v>1783</v>
      </c>
      <c r="J122" s="10" t="s">
        <v>1995</v>
      </c>
      <c r="K122" s="11">
        <v>50052.095603720896</v>
      </c>
      <c r="L122" s="11">
        <v>50052.095603720896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438.1023706935984</v>
      </c>
      <c r="X122" s="11">
        <v>0</v>
      </c>
      <c r="Y122" s="11">
        <v>0</v>
      </c>
      <c r="Z122" s="11">
        <v>0</v>
      </c>
      <c r="AA122" s="11">
        <v>112.47068094733139</v>
      </c>
      <c r="AB122" s="11">
        <v>399.15224868643475</v>
      </c>
      <c r="AC122" s="11" t="s">
        <v>25</v>
      </c>
      <c r="AD122" s="11" t="s">
        <v>97</v>
      </c>
      <c r="AE122" s="11" t="s">
        <v>157</v>
      </c>
      <c r="AF122" s="11" t="s">
        <v>193</v>
      </c>
      <c r="AG122" s="11" t="s">
        <v>239</v>
      </c>
      <c r="AH122" s="11" t="s">
        <v>30</v>
      </c>
      <c r="AI122" s="11" t="s">
        <v>97</v>
      </c>
      <c r="AJ122" s="11" t="s">
        <v>157</v>
      </c>
      <c r="AK122" s="11" t="s">
        <v>193</v>
      </c>
      <c r="AL122" s="11" t="s">
        <v>211</v>
      </c>
      <c r="AM122" s="11">
        <v>6.0779421068617542E-2</v>
      </c>
      <c r="AN122" s="11">
        <v>0</v>
      </c>
      <c r="AO122" s="11">
        <v>0</v>
      </c>
      <c r="AP122" s="11">
        <v>0</v>
      </c>
      <c r="AQ122" s="11">
        <v>1.8429711339751132E-3</v>
      </c>
      <c r="AR122" s="11">
        <v>7.4999999999999997E-2</v>
      </c>
      <c r="AS122" s="11">
        <v>0</v>
      </c>
      <c r="AT122" s="11">
        <v>0</v>
      </c>
      <c r="AU122" s="11">
        <v>0</v>
      </c>
      <c r="AV122" s="11">
        <v>5.4999999999999997E-3</v>
      </c>
      <c r="AW122" s="11">
        <v>3042.1373940652534</v>
      </c>
      <c r="AX122" s="11">
        <v>0</v>
      </c>
      <c r="AY122" s="11">
        <v>0</v>
      </c>
      <c r="AZ122" s="11">
        <v>0</v>
      </c>
      <c r="BA122" s="11">
        <v>92.244567392620283</v>
      </c>
      <c r="BB122" s="11">
        <v>3753.907170279067</v>
      </c>
      <c r="BC122" s="11">
        <v>0</v>
      </c>
      <c r="BD122" s="11">
        <v>0</v>
      </c>
      <c r="BE122" s="11">
        <v>0</v>
      </c>
      <c r="BF122" s="11">
        <v>275.28652582046493</v>
      </c>
      <c r="BG122" s="9" t="s">
        <v>30</v>
      </c>
      <c r="BH122" s="9" t="s">
        <v>97</v>
      </c>
      <c r="BI122" s="9" t="s">
        <v>157</v>
      </c>
      <c r="BJ122" s="9" t="s">
        <v>193</v>
      </c>
      <c r="BK122" s="9" t="s">
        <v>211</v>
      </c>
      <c r="BL122" s="29">
        <v>9.583407798744624E-2</v>
      </c>
      <c r="BM122" s="29">
        <v>0</v>
      </c>
      <c r="BN122" s="29">
        <v>0</v>
      </c>
      <c r="BO122" s="29">
        <v>0</v>
      </c>
      <c r="BP122" s="29">
        <v>1.8429711339751128E-3</v>
      </c>
    </row>
    <row r="123" spans="1:68" x14ac:dyDescent="0.25">
      <c r="A123" s="9" t="s">
        <v>3</v>
      </c>
      <c r="B123" s="9" t="s">
        <v>51</v>
      </c>
      <c r="C123" s="9" t="s">
        <v>1838</v>
      </c>
      <c r="D123" s="9" t="s">
        <v>100</v>
      </c>
      <c r="E123" s="9" t="s">
        <v>83</v>
      </c>
      <c r="F123" s="9" t="s">
        <v>1157</v>
      </c>
      <c r="G123" s="9" t="s">
        <v>251</v>
      </c>
      <c r="H123" s="9" t="s">
        <v>5</v>
      </c>
      <c r="I123" s="10" t="s">
        <v>1783</v>
      </c>
      <c r="J123" s="10" t="s">
        <v>1995</v>
      </c>
      <c r="K123" s="11">
        <v>11468.373887103957</v>
      </c>
      <c r="L123" s="11">
        <v>11468.373887103957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100.38184670068624</v>
      </c>
      <c r="X123" s="11">
        <v>0</v>
      </c>
      <c r="Y123" s="11">
        <v>0</v>
      </c>
      <c r="Z123" s="11">
        <v>0</v>
      </c>
      <c r="AA123" s="11">
        <v>25.770266057457292</v>
      </c>
      <c r="AB123" s="11">
        <v>91.457254098947843</v>
      </c>
      <c r="AC123" s="11" t="s">
        <v>25</v>
      </c>
      <c r="AD123" s="11" t="s">
        <v>97</v>
      </c>
      <c r="AE123" s="11" t="s">
        <v>157</v>
      </c>
      <c r="AF123" s="11" t="s">
        <v>193</v>
      </c>
      <c r="AG123" s="11" t="s">
        <v>239</v>
      </c>
      <c r="AH123" s="11" t="s">
        <v>30</v>
      </c>
      <c r="AI123" s="11" t="s">
        <v>97</v>
      </c>
      <c r="AJ123" s="11" t="s">
        <v>157</v>
      </c>
      <c r="AK123" s="11" t="s">
        <v>193</v>
      </c>
      <c r="AL123" s="11" t="s">
        <v>211</v>
      </c>
      <c r="AM123" s="11">
        <v>6.0779421068617542E-2</v>
      </c>
      <c r="AN123" s="11">
        <v>0</v>
      </c>
      <c r="AO123" s="11">
        <v>0</v>
      </c>
      <c r="AP123" s="11">
        <v>0</v>
      </c>
      <c r="AQ123" s="11">
        <v>1.8429711339751132E-3</v>
      </c>
      <c r="AR123" s="11">
        <v>7.4999999999999997E-2</v>
      </c>
      <c r="AS123" s="11">
        <v>0</v>
      </c>
      <c r="AT123" s="11">
        <v>0</v>
      </c>
      <c r="AU123" s="11">
        <v>0</v>
      </c>
      <c r="AV123" s="11">
        <v>5.4999999999999997E-3</v>
      </c>
      <c r="AW123" s="11">
        <v>697.04112545662952</v>
      </c>
      <c r="AX123" s="11">
        <v>0</v>
      </c>
      <c r="AY123" s="11">
        <v>0</v>
      </c>
      <c r="AZ123" s="11">
        <v>0</v>
      </c>
      <c r="BA123" s="11">
        <v>21.135882027566556</v>
      </c>
      <c r="BB123" s="11">
        <v>860.12804153279671</v>
      </c>
      <c r="BC123" s="11">
        <v>0</v>
      </c>
      <c r="BD123" s="11">
        <v>0</v>
      </c>
      <c r="BE123" s="11">
        <v>0</v>
      </c>
      <c r="BF123" s="11">
        <v>63.076056379071758</v>
      </c>
      <c r="BG123" s="9" t="s">
        <v>30</v>
      </c>
      <c r="BH123" s="9" t="s">
        <v>97</v>
      </c>
      <c r="BI123" s="9" t="s">
        <v>157</v>
      </c>
      <c r="BJ123" s="9" t="s">
        <v>193</v>
      </c>
      <c r="BK123" s="9" t="s">
        <v>211</v>
      </c>
      <c r="BL123" s="29">
        <v>9.583407798744624E-2</v>
      </c>
      <c r="BM123" s="29">
        <v>0</v>
      </c>
      <c r="BN123" s="29">
        <v>0</v>
      </c>
      <c r="BO123" s="29">
        <v>0</v>
      </c>
      <c r="BP123" s="29">
        <v>1.8429711339751128E-3</v>
      </c>
    </row>
    <row r="124" spans="1:68" x14ac:dyDescent="0.25">
      <c r="A124" s="9" t="s">
        <v>10</v>
      </c>
      <c r="B124" s="9" t="s">
        <v>46</v>
      </c>
      <c r="C124" s="9" t="s">
        <v>1839</v>
      </c>
      <c r="D124" s="9" t="s">
        <v>100</v>
      </c>
      <c r="E124" s="9" t="s">
        <v>83</v>
      </c>
      <c r="F124" s="9" t="s">
        <v>1721</v>
      </c>
      <c r="G124" s="9" t="s">
        <v>298</v>
      </c>
      <c r="H124" s="9" t="s">
        <v>5</v>
      </c>
      <c r="I124" s="10" t="s">
        <v>1783</v>
      </c>
      <c r="J124" s="10" t="s">
        <v>1995</v>
      </c>
      <c r="K124" s="11">
        <v>2085526.2440333129</v>
      </c>
      <c r="L124" s="11">
        <v>2085526.2440333129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57594.339390951805</v>
      </c>
      <c r="X124" s="11">
        <v>0</v>
      </c>
      <c r="Y124" s="11">
        <v>0</v>
      </c>
      <c r="Z124" s="11">
        <v>0</v>
      </c>
      <c r="AA124" s="11">
        <v>13696.2788486504</v>
      </c>
      <c r="AB124" s="11">
        <v>48651.79496039779</v>
      </c>
      <c r="AC124" s="11" t="s">
        <v>25</v>
      </c>
      <c r="AD124" s="11" t="s">
        <v>97</v>
      </c>
      <c r="AE124" s="11" t="s">
        <v>157</v>
      </c>
      <c r="AF124" s="11" t="s">
        <v>193</v>
      </c>
      <c r="AG124" s="11" t="s">
        <v>239</v>
      </c>
      <c r="AH124" s="11" t="s">
        <v>25</v>
      </c>
      <c r="AI124" s="11" t="s">
        <v>97</v>
      </c>
      <c r="AJ124" s="11" t="s">
        <v>157</v>
      </c>
      <c r="AK124" s="11" t="s">
        <v>193</v>
      </c>
      <c r="AL124" s="11" t="s">
        <v>211</v>
      </c>
      <c r="AM124" s="11">
        <v>0.12155884213723507</v>
      </c>
      <c r="AN124" s="11">
        <v>0</v>
      </c>
      <c r="AO124" s="11">
        <v>0</v>
      </c>
      <c r="AP124" s="11">
        <v>0</v>
      </c>
      <c r="AQ124" s="11">
        <v>1.8429711339751132E-3</v>
      </c>
      <c r="AR124" s="11">
        <v>3.5000000000000003E-2</v>
      </c>
      <c r="AS124" s="11">
        <v>0</v>
      </c>
      <c r="AT124" s="11">
        <v>0</v>
      </c>
      <c r="AU124" s="11">
        <v>0</v>
      </c>
      <c r="AV124" s="11">
        <v>5.4999999999999997E-3</v>
      </c>
      <c r="AW124" s="11">
        <v>253514.15547150627</v>
      </c>
      <c r="AX124" s="11">
        <v>0</v>
      </c>
      <c r="AY124" s="11">
        <v>0</v>
      </c>
      <c r="AZ124" s="11">
        <v>0</v>
      </c>
      <c r="BA124" s="11">
        <v>3843.5646669009334</v>
      </c>
      <c r="BB124" s="11">
        <v>72993.418541165956</v>
      </c>
      <c r="BC124" s="11">
        <v>0</v>
      </c>
      <c r="BD124" s="11">
        <v>0</v>
      </c>
      <c r="BE124" s="11">
        <v>0</v>
      </c>
      <c r="BF124" s="11">
        <v>11470.394342183221</v>
      </c>
      <c r="BG124" s="9" t="s">
        <v>25</v>
      </c>
      <c r="BH124" s="9" t="s">
        <v>97</v>
      </c>
      <c r="BI124" s="9" t="s">
        <v>157</v>
      </c>
      <c r="BJ124" s="9" t="s">
        <v>193</v>
      </c>
      <c r="BK124" s="9" t="s">
        <v>211</v>
      </c>
      <c r="BL124" s="29">
        <v>8.8465492898105277E-2</v>
      </c>
      <c r="BM124" s="29">
        <v>0</v>
      </c>
      <c r="BN124" s="29">
        <v>0</v>
      </c>
      <c r="BO124" s="29">
        <v>0</v>
      </c>
      <c r="BP124" s="29">
        <v>1.8429711339751128E-3</v>
      </c>
    </row>
    <row r="125" spans="1:68" x14ac:dyDescent="0.25">
      <c r="A125" s="9" t="s">
        <v>10</v>
      </c>
      <c r="B125" s="9" t="s">
        <v>46</v>
      </c>
      <c r="C125" s="9" t="s">
        <v>1839</v>
      </c>
      <c r="D125" s="9" t="s">
        <v>100</v>
      </c>
      <c r="E125" s="9" t="s">
        <v>83</v>
      </c>
      <c r="F125" s="9" t="s">
        <v>963</v>
      </c>
      <c r="G125" s="9" t="s">
        <v>218</v>
      </c>
      <c r="H125" s="9" t="s">
        <v>5</v>
      </c>
      <c r="I125" s="10" t="s">
        <v>1807</v>
      </c>
      <c r="J125" s="10" t="s">
        <v>1995</v>
      </c>
      <c r="K125" s="11">
        <v>798757.51904657623</v>
      </c>
      <c r="L125" s="11">
        <v>798757.519046576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18702.739557485231</v>
      </c>
      <c r="X125" s="11">
        <v>0</v>
      </c>
      <c r="Y125" s="11">
        <v>0</v>
      </c>
      <c r="Z125" s="11">
        <v>0</v>
      </c>
      <c r="AA125" s="11">
        <v>4447.6234803944135</v>
      </c>
      <c r="AB125" s="11">
        <v>15798.806962120361</v>
      </c>
      <c r="AC125" s="11" t="s">
        <v>25</v>
      </c>
      <c r="AD125" s="11" t="s">
        <v>97</v>
      </c>
      <c r="AE125" s="11" t="s">
        <v>157</v>
      </c>
      <c r="AF125" s="11" t="s">
        <v>193</v>
      </c>
      <c r="AG125" s="11" t="s">
        <v>239</v>
      </c>
      <c r="AH125" s="11" t="s">
        <v>25</v>
      </c>
      <c r="AI125" s="11" t="s">
        <v>97</v>
      </c>
      <c r="AJ125" s="11" t="s">
        <v>157</v>
      </c>
      <c r="AK125" s="11" t="s">
        <v>193</v>
      </c>
      <c r="AL125" s="11" t="s">
        <v>211</v>
      </c>
      <c r="AM125" s="11">
        <v>0.12155884213723507</v>
      </c>
      <c r="AN125" s="11">
        <v>0</v>
      </c>
      <c r="AO125" s="11">
        <v>0</v>
      </c>
      <c r="AP125" s="11">
        <v>0</v>
      </c>
      <c r="AQ125" s="11">
        <v>1.8429711339751132E-3</v>
      </c>
      <c r="AR125" s="11">
        <v>3.5000000000000003E-2</v>
      </c>
      <c r="AS125" s="11">
        <v>0</v>
      </c>
      <c r="AT125" s="11">
        <v>0</v>
      </c>
      <c r="AU125" s="11">
        <v>0</v>
      </c>
      <c r="AV125" s="11">
        <v>5.4999999999999997E-3</v>
      </c>
      <c r="AW125" s="11">
        <v>97096.039163712296</v>
      </c>
      <c r="AX125" s="11">
        <v>0</v>
      </c>
      <c r="AY125" s="11">
        <v>0</v>
      </c>
      <c r="AZ125" s="11">
        <v>0</v>
      </c>
      <c r="BA125" s="11">
        <v>1472.0870506484166</v>
      </c>
      <c r="BB125" s="11">
        <v>27956.513166630171</v>
      </c>
      <c r="BC125" s="11">
        <v>0</v>
      </c>
      <c r="BD125" s="11">
        <v>0</v>
      </c>
      <c r="BE125" s="11">
        <v>0</v>
      </c>
      <c r="BF125" s="11">
        <v>4393.1663547561693</v>
      </c>
      <c r="BG125" s="9" t="s">
        <v>25</v>
      </c>
      <c r="BH125" s="9" t="s">
        <v>97</v>
      </c>
      <c r="BI125" s="9" t="s">
        <v>157</v>
      </c>
      <c r="BJ125" s="9" t="s">
        <v>193</v>
      </c>
      <c r="BK125" s="9" t="s">
        <v>211</v>
      </c>
      <c r="BL125" s="29">
        <v>8.8465492898105277E-2</v>
      </c>
      <c r="BM125" s="29">
        <v>0</v>
      </c>
      <c r="BN125" s="29">
        <v>0</v>
      </c>
      <c r="BO125" s="29">
        <v>0</v>
      </c>
      <c r="BP125" s="29">
        <v>1.8429711339751128E-3</v>
      </c>
    </row>
    <row r="126" spans="1:68" x14ac:dyDescent="0.25">
      <c r="A126" s="9" t="s">
        <v>10</v>
      </c>
      <c r="B126" s="9" t="s">
        <v>46</v>
      </c>
      <c r="C126" s="9" t="s">
        <v>1839</v>
      </c>
      <c r="D126" s="9" t="s">
        <v>100</v>
      </c>
      <c r="E126" s="9" t="s">
        <v>83</v>
      </c>
      <c r="F126" s="9" t="s">
        <v>953</v>
      </c>
      <c r="G126" s="9" t="s">
        <v>218</v>
      </c>
      <c r="H126" s="9" t="s">
        <v>5</v>
      </c>
      <c r="I126" s="10" t="s">
        <v>1783</v>
      </c>
      <c r="J126" s="10" t="s">
        <v>1995</v>
      </c>
      <c r="K126" s="11">
        <v>1224620.282427677</v>
      </c>
      <c r="L126" s="11">
        <v>1224620.282427677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51520.305521435504</v>
      </c>
      <c r="X126" s="11">
        <v>0</v>
      </c>
      <c r="Y126" s="11">
        <v>0</v>
      </c>
      <c r="Z126" s="11">
        <v>0</v>
      </c>
      <c r="AA126" s="11">
        <v>12251.837216143163</v>
      </c>
      <c r="AB126" s="11">
        <v>43520.862762421333</v>
      </c>
      <c r="AC126" s="11" t="s">
        <v>25</v>
      </c>
      <c r="AD126" s="11" t="s">
        <v>97</v>
      </c>
      <c r="AE126" s="11" t="s">
        <v>157</v>
      </c>
      <c r="AF126" s="11" t="s">
        <v>193</v>
      </c>
      <c r="AG126" s="11" t="s">
        <v>239</v>
      </c>
      <c r="AH126" s="11" t="s">
        <v>25</v>
      </c>
      <c r="AI126" s="11" t="s">
        <v>97</v>
      </c>
      <c r="AJ126" s="11" t="s">
        <v>157</v>
      </c>
      <c r="AK126" s="11" t="s">
        <v>193</v>
      </c>
      <c r="AL126" s="11" t="s">
        <v>211</v>
      </c>
      <c r="AM126" s="11">
        <v>0.12155884213723507</v>
      </c>
      <c r="AN126" s="11">
        <v>0</v>
      </c>
      <c r="AO126" s="11">
        <v>0</v>
      </c>
      <c r="AP126" s="11">
        <v>0</v>
      </c>
      <c r="AQ126" s="11">
        <v>1.8429711339751132E-3</v>
      </c>
      <c r="AR126" s="11">
        <v>3.5000000000000003E-2</v>
      </c>
      <c r="AS126" s="11">
        <v>0</v>
      </c>
      <c r="AT126" s="11">
        <v>0</v>
      </c>
      <c r="AU126" s="11">
        <v>0</v>
      </c>
      <c r="AV126" s="11">
        <v>5.4999999999999997E-3</v>
      </c>
      <c r="AW126" s="11">
        <v>148863.42358968221</v>
      </c>
      <c r="AX126" s="11">
        <v>0</v>
      </c>
      <c r="AY126" s="11">
        <v>0</v>
      </c>
      <c r="AZ126" s="11">
        <v>0</v>
      </c>
      <c r="BA126" s="11">
        <v>2256.9398305946593</v>
      </c>
      <c r="BB126" s="11">
        <v>42861.709884968695</v>
      </c>
      <c r="BC126" s="11">
        <v>0</v>
      </c>
      <c r="BD126" s="11">
        <v>0</v>
      </c>
      <c r="BE126" s="11">
        <v>0</v>
      </c>
      <c r="BF126" s="11">
        <v>6735.4115533522227</v>
      </c>
      <c r="BG126" s="9" t="s">
        <v>25</v>
      </c>
      <c r="BH126" s="9" t="s">
        <v>97</v>
      </c>
      <c r="BI126" s="9" t="s">
        <v>157</v>
      </c>
      <c r="BJ126" s="9" t="s">
        <v>193</v>
      </c>
      <c r="BK126" s="9" t="s">
        <v>211</v>
      </c>
      <c r="BL126" s="29">
        <v>8.8465492898105277E-2</v>
      </c>
      <c r="BM126" s="29">
        <v>0</v>
      </c>
      <c r="BN126" s="29">
        <v>0</v>
      </c>
      <c r="BO126" s="29">
        <v>0</v>
      </c>
      <c r="BP126" s="29">
        <v>1.8429711339751128E-3</v>
      </c>
    </row>
    <row r="127" spans="1:68" x14ac:dyDescent="0.25">
      <c r="A127" s="9" t="s">
        <v>3</v>
      </c>
      <c r="B127" s="9" t="s">
        <v>46</v>
      </c>
      <c r="C127" s="9" t="s">
        <v>1839</v>
      </c>
      <c r="D127" s="9" t="s">
        <v>100</v>
      </c>
      <c r="E127" s="9" t="s">
        <v>83</v>
      </c>
      <c r="F127" s="9" t="s">
        <v>1175</v>
      </c>
      <c r="G127" s="9" t="s">
        <v>270</v>
      </c>
      <c r="H127" s="9" t="s">
        <v>18</v>
      </c>
      <c r="I127" s="10" t="s">
        <v>1807</v>
      </c>
      <c r="J127" s="10" t="s">
        <v>1995</v>
      </c>
      <c r="K127" s="11">
        <v>881275.0925660159</v>
      </c>
      <c r="L127" s="11">
        <v>881275.0925660159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25949.190196904441</v>
      </c>
      <c r="X127" s="11">
        <v>0</v>
      </c>
      <c r="Y127" s="11">
        <v>0</v>
      </c>
      <c r="Z127" s="11">
        <v>0</v>
      </c>
      <c r="AA127" s="11">
        <v>1987.2302374382691</v>
      </c>
      <c r="AB127" s="11">
        <v>7284.606696024297</v>
      </c>
      <c r="AC127" s="11" t="s">
        <v>25</v>
      </c>
      <c r="AD127" s="11" t="s">
        <v>97</v>
      </c>
      <c r="AE127" s="11" t="s">
        <v>157</v>
      </c>
      <c r="AF127" s="11" t="s">
        <v>193</v>
      </c>
      <c r="AG127" s="11" t="s">
        <v>239</v>
      </c>
      <c r="AH127" s="11" t="s">
        <v>25</v>
      </c>
      <c r="AI127" s="11" t="s">
        <v>97</v>
      </c>
      <c r="AJ127" s="11" t="s">
        <v>157</v>
      </c>
      <c r="AK127" s="11" t="s">
        <v>193</v>
      </c>
      <c r="AL127" s="11" t="s">
        <v>211</v>
      </c>
      <c r="AM127" s="11">
        <v>0.10989410476042968</v>
      </c>
      <c r="AN127" s="11">
        <v>0</v>
      </c>
      <c r="AO127" s="11">
        <v>0</v>
      </c>
      <c r="AP127" s="11">
        <v>0</v>
      </c>
      <c r="AQ127" s="11">
        <v>1.8429711339751132E-3</v>
      </c>
      <c r="AR127" s="11">
        <v>3.5000000000000003E-2</v>
      </c>
      <c r="AS127" s="11">
        <v>0</v>
      </c>
      <c r="AT127" s="11">
        <v>0</v>
      </c>
      <c r="AU127" s="11">
        <v>0</v>
      </c>
      <c r="AV127" s="11">
        <v>5.4999999999999997E-3</v>
      </c>
      <c r="AW127" s="11">
        <v>96846.937345207116</v>
      </c>
      <c r="AX127" s="11">
        <v>0</v>
      </c>
      <c r="AY127" s="11">
        <v>0</v>
      </c>
      <c r="AZ127" s="11">
        <v>0</v>
      </c>
      <c r="BA127" s="11">
        <v>1624.1645566904133</v>
      </c>
      <c r="BB127" s="11">
        <v>30844.628239810558</v>
      </c>
      <c r="BC127" s="11">
        <v>0</v>
      </c>
      <c r="BD127" s="11">
        <v>0</v>
      </c>
      <c r="BE127" s="11">
        <v>0</v>
      </c>
      <c r="BF127" s="11">
        <v>4847.0130091130868</v>
      </c>
      <c r="BG127" s="9" t="s">
        <v>25</v>
      </c>
      <c r="BH127" s="9" t="s">
        <v>97</v>
      </c>
      <c r="BI127" s="9" t="s">
        <v>157</v>
      </c>
      <c r="BJ127" s="9" t="s">
        <v>193</v>
      </c>
      <c r="BK127" s="9" t="s">
        <v>211</v>
      </c>
      <c r="BL127" s="29">
        <v>8.8465492898105277E-2</v>
      </c>
      <c r="BM127" s="29">
        <v>0</v>
      </c>
      <c r="BN127" s="29">
        <v>0</v>
      </c>
      <c r="BO127" s="29">
        <v>0</v>
      </c>
      <c r="BP127" s="29">
        <v>1.8429711339751128E-3</v>
      </c>
    </row>
    <row r="128" spans="1:68" x14ac:dyDescent="0.25">
      <c r="A128" s="9" t="s">
        <v>3</v>
      </c>
      <c r="B128" s="9" t="s">
        <v>46</v>
      </c>
      <c r="C128" s="9" t="s">
        <v>1840</v>
      </c>
      <c r="D128" s="9" t="s">
        <v>100</v>
      </c>
      <c r="E128" s="9" t="s">
        <v>83</v>
      </c>
      <c r="F128" s="9" t="s">
        <v>1779</v>
      </c>
      <c r="G128" s="9" t="s">
        <v>231</v>
      </c>
      <c r="H128" s="9" t="s">
        <v>5</v>
      </c>
      <c r="I128" s="10" t="s">
        <v>1807</v>
      </c>
      <c r="J128" s="10" t="s">
        <v>1995</v>
      </c>
      <c r="K128" s="11">
        <v>1886785.7820282998</v>
      </c>
      <c r="L128" s="11">
        <v>1886785.7820282998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17897.755817073979</v>
      </c>
      <c r="X128" s="11">
        <v>0</v>
      </c>
      <c r="Y128" s="11">
        <v>0</v>
      </c>
      <c r="Z128" s="11">
        <v>0</v>
      </c>
      <c r="AA128" s="11">
        <v>42290.710629628797</v>
      </c>
      <c r="AB128" s="11">
        <v>15215.344318787102</v>
      </c>
      <c r="AC128" s="11" t="s">
        <v>25</v>
      </c>
      <c r="AD128" s="11" t="s">
        <v>97</v>
      </c>
      <c r="AE128" s="11" t="s">
        <v>157</v>
      </c>
      <c r="AF128" s="11" t="s">
        <v>193</v>
      </c>
      <c r="AG128" s="11" t="s">
        <v>277</v>
      </c>
      <c r="AH128" s="11" t="s">
        <v>25</v>
      </c>
      <c r="AI128" s="11" t="s">
        <v>97</v>
      </c>
      <c r="AJ128" s="11" t="s">
        <v>157</v>
      </c>
      <c r="AK128" s="11" t="s">
        <v>193</v>
      </c>
      <c r="AL128" s="11" t="s">
        <v>142</v>
      </c>
      <c r="AM128" s="11">
        <v>6.0779421068617542E-2</v>
      </c>
      <c r="AN128" s="11">
        <v>0</v>
      </c>
      <c r="AO128" s="11">
        <v>0</v>
      </c>
      <c r="AP128" s="11">
        <v>0</v>
      </c>
      <c r="AQ128" s="11">
        <v>1.8764797000473881E-2</v>
      </c>
      <c r="AR128" s="11">
        <v>3.5000000000000003E-2</v>
      </c>
      <c r="AS128" s="11">
        <v>0</v>
      </c>
      <c r="AT128" s="11">
        <v>0</v>
      </c>
      <c r="AU128" s="11">
        <v>0</v>
      </c>
      <c r="AV128" s="11">
        <v>7.4999999999999997E-3</v>
      </c>
      <c r="AW128" s="11">
        <v>114677.74751217887</v>
      </c>
      <c r="AX128" s="11">
        <v>0</v>
      </c>
      <c r="AY128" s="11">
        <v>0</v>
      </c>
      <c r="AZ128" s="11">
        <v>0</v>
      </c>
      <c r="BA128" s="11">
        <v>35405.152183141407</v>
      </c>
      <c r="BB128" s="11">
        <v>66037.502370990493</v>
      </c>
      <c r="BC128" s="11">
        <v>0</v>
      </c>
      <c r="BD128" s="11">
        <v>0</v>
      </c>
      <c r="BE128" s="11">
        <v>0</v>
      </c>
      <c r="BF128" s="11">
        <v>14150.893365212247</v>
      </c>
      <c r="BG128" s="9" t="s">
        <v>25</v>
      </c>
      <c r="BH128" s="9" t="s">
        <v>97</v>
      </c>
      <c r="BI128" s="9" t="s">
        <v>157</v>
      </c>
      <c r="BJ128" s="9" t="s">
        <v>193</v>
      </c>
      <c r="BK128" s="9" t="s">
        <v>25</v>
      </c>
      <c r="BL128" s="29">
        <v>8.8465492898105277E-2</v>
      </c>
      <c r="BM128" s="29">
        <v>0</v>
      </c>
      <c r="BN128" s="29">
        <v>0</v>
      </c>
      <c r="BO128" s="29">
        <v>0</v>
      </c>
      <c r="BP128" s="29">
        <v>8.8465492898105277E-2</v>
      </c>
    </row>
    <row r="129" spans="1:68" x14ac:dyDescent="0.25">
      <c r="A129" s="9" t="s">
        <v>3</v>
      </c>
      <c r="B129" s="9" t="s">
        <v>46</v>
      </c>
      <c r="C129" s="9" t="s">
        <v>1840</v>
      </c>
      <c r="D129" s="9" t="s">
        <v>100</v>
      </c>
      <c r="E129" s="9" t="s">
        <v>99</v>
      </c>
      <c r="F129" s="9" t="s">
        <v>973</v>
      </c>
      <c r="G129" s="9" t="s">
        <v>140</v>
      </c>
      <c r="H129" s="9" t="s">
        <v>5</v>
      </c>
      <c r="I129" s="10" t="s">
        <v>1807</v>
      </c>
      <c r="J129" s="10" t="s">
        <v>1995</v>
      </c>
      <c r="K129" s="11">
        <v>13672.09</v>
      </c>
      <c r="L129" s="11">
        <v>13672.09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273.13513566473466</v>
      </c>
      <c r="X129" s="11">
        <v>0</v>
      </c>
      <c r="Y129" s="11">
        <v>0</v>
      </c>
      <c r="Z129" s="11">
        <v>0</v>
      </c>
      <c r="AA129" s="11">
        <v>306.5614803352654</v>
      </c>
      <c r="AB129" s="11">
        <v>112.27378118263994</v>
      </c>
      <c r="AC129" s="11" t="s">
        <v>32</v>
      </c>
      <c r="AD129" s="11" t="s">
        <v>97</v>
      </c>
      <c r="AE129" s="11" t="s">
        <v>157</v>
      </c>
      <c r="AF129" s="11" t="s">
        <v>193</v>
      </c>
      <c r="AG129" s="11" t="s">
        <v>277</v>
      </c>
      <c r="AH129" s="11" t="s">
        <v>25</v>
      </c>
      <c r="AI129" s="11" t="s">
        <v>97</v>
      </c>
      <c r="AJ129" s="11" t="s">
        <v>157</v>
      </c>
      <c r="AK129" s="11" t="s">
        <v>193</v>
      </c>
      <c r="AL129" s="11" t="s">
        <v>142</v>
      </c>
      <c r="AM129" s="11">
        <v>4.9114683691812142E-2</v>
      </c>
      <c r="AN129" s="11">
        <v>0</v>
      </c>
      <c r="AO129" s="11">
        <v>0</v>
      </c>
      <c r="AP129" s="11">
        <v>0</v>
      </c>
      <c r="AQ129" s="11">
        <v>1.8764797000473881E-2</v>
      </c>
      <c r="AR129" s="11">
        <v>3.5000000000000003E-2</v>
      </c>
      <c r="AS129" s="11">
        <v>0</v>
      </c>
      <c r="AT129" s="11">
        <v>0</v>
      </c>
      <c r="AU129" s="11">
        <v>0</v>
      </c>
      <c r="AV129" s="11">
        <v>7.4999999999999997E-3</v>
      </c>
      <c r="AW129" s="11">
        <v>671.50037575598787</v>
      </c>
      <c r="AX129" s="11">
        <v>0</v>
      </c>
      <c r="AY129" s="11">
        <v>0</v>
      </c>
      <c r="AZ129" s="11">
        <v>0</v>
      </c>
      <c r="BA129" s="11">
        <v>256.55399342220898</v>
      </c>
      <c r="BB129" s="11">
        <v>478.52315000000004</v>
      </c>
      <c r="BC129" s="11">
        <v>0</v>
      </c>
      <c r="BD129" s="11">
        <v>0</v>
      </c>
      <c r="BE129" s="11">
        <v>0</v>
      </c>
      <c r="BF129" s="11">
        <v>102.54067499999999</v>
      </c>
      <c r="BG129" s="9" t="s">
        <v>25</v>
      </c>
      <c r="BH129" s="9" t="s">
        <v>97</v>
      </c>
      <c r="BI129" s="9" t="s">
        <v>157</v>
      </c>
      <c r="BJ129" s="9" t="s">
        <v>193</v>
      </c>
      <c r="BK129" s="9" t="s">
        <v>25</v>
      </c>
      <c r="BL129" s="29">
        <v>8.8465492898105277E-2</v>
      </c>
      <c r="BM129" s="29">
        <v>0</v>
      </c>
      <c r="BN129" s="29">
        <v>0</v>
      </c>
      <c r="BO129" s="29">
        <v>0</v>
      </c>
      <c r="BP129" s="29">
        <v>8.8465492898105277E-2</v>
      </c>
    </row>
    <row r="130" spans="1:68" x14ac:dyDescent="0.25">
      <c r="A130" s="9" t="s">
        <v>3</v>
      </c>
      <c r="B130" s="9" t="s">
        <v>34</v>
      </c>
      <c r="C130" s="9" t="s">
        <v>1841</v>
      </c>
      <c r="D130" s="9" t="s">
        <v>100</v>
      </c>
      <c r="E130" s="9" t="s">
        <v>116</v>
      </c>
      <c r="F130" s="9" t="s">
        <v>467</v>
      </c>
      <c r="G130" s="9" t="s">
        <v>164</v>
      </c>
      <c r="H130" s="9" t="s">
        <v>5</v>
      </c>
      <c r="I130" s="10" t="s">
        <v>1783</v>
      </c>
      <c r="J130" s="10" t="s">
        <v>1995</v>
      </c>
      <c r="K130" s="11">
        <v>160175.70158379889</v>
      </c>
      <c r="L130" s="11">
        <v>160175.70158379889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1233.1180923956031</v>
      </c>
      <c r="X130" s="11">
        <v>7831.1006127461033</v>
      </c>
      <c r="Y130" s="11">
        <v>27384.830363590667</v>
      </c>
      <c r="Z130" s="11">
        <v>0</v>
      </c>
      <c r="AA130" s="11">
        <v>3594.8763272173483</v>
      </c>
      <c r="AB130" s="11">
        <v>1783.2085355117597</v>
      </c>
      <c r="AC130" s="11" t="s">
        <v>21</v>
      </c>
      <c r="AD130" s="11" t="s">
        <v>103</v>
      </c>
      <c r="AE130" s="11" t="s">
        <v>199</v>
      </c>
      <c r="AF130" s="11" t="s">
        <v>193</v>
      </c>
      <c r="AG130" s="11" t="s">
        <v>268</v>
      </c>
      <c r="AH130" s="11" t="s">
        <v>21</v>
      </c>
      <c r="AI130" s="11" t="s">
        <v>97</v>
      </c>
      <c r="AJ130" s="11" t="s">
        <v>102</v>
      </c>
      <c r="AK130" s="11" t="s">
        <v>193</v>
      </c>
      <c r="AL130" s="11" t="s">
        <v>142</v>
      </c>
      <c r="AM130" s="11">
        <v>2.1610460824397347E-2</v>
      </c>
      <c r="AN130" s="11">
        <v>4.8899999999999999E-2</v>
      </c>
      <c r="AO130" s="11">
        <v>0.17100000000000004</v>
      </c>
      <c r="AP130" s="11">
        <v>0</v>
      </c>
      <c r="AQ130" s="11">
        <v>1.8764797000473881E-2</v>
      </c>
      <c r="AR130" s="11">
        <v>7.4999999999999997E-2</v>
      </c>
      <c r="AS130" s="11">
        <v>0</v>
      </c>
      <c r="AT130" s="11">
        <v>0.3</v>
      </c>
      <c r="AU130" s="11">
        <v>0</v>
      </c>
      <c r="AV130" s="11">
        <v>7.4999999999999997E-3</v>
      </c>
      <c r="AW130" s="11">
        <v>3461.4707240970461</v>
      </c>
      <c r="AX130" s="11">
        <v>7832.5918074477659</v>
      </c>
      <c r="AY130" s="11">
        <v>27390.044970829615</v>
      </c>
      <c r="AZ130" s="11">
        <v>0</v>
      </c>
      <c r="BA130" s="11">
        <v>3005.6645246284688</v>
      </c>
      <c r="BB130" s="11">
        <v>12013.177618784915</v>
      </c>
      <c r="BC130" s="11">
        <v>0</v>
      </c>
      <c r="BD130" s="11">
        <v>48052.710475139662</v>
      </c>
      <c r="BE130" s="11">
        <v>0</v>
      </c>
      <c r="BF130" s="11">
        <v>1201.3177618784916</v>
      </c>
      <c r="BG130" s="9" t="s">
        <v>21</v>
      </c>
      <c r="BH130" s="9" t="s">
        <v>103</v>
      </c>
      <c r="BI130" s="9" t="s">
        <v>102</v>
      </c>
      <c r="BJ130" s="9" t="s">
        <v>193</v>
      </c>
      <c r="BK130" s="9" t="s">
        <v>268</v>
      </c>
      <c r="BL130" s="29">
        <v>2.8908827771726594E-2</v>
      </c>
      <c r="BM130" s="29">
        <v>4.8899999999999999E-2</v>
      </c>
      <c r="BN130" s="29">
        <v>0.90320000000000011</v>
      </c>
      <c r="BO130" s="29">
        <v>0</v>
      </c>
      <c r="BP130" s="29">
        <v>1.8764797000473885E-2</v>
      </c>
    </row>
    <row r="131" spans="1:68" x14ac:dyDescent="0.25">
      <c r="A131" s="9" t="s">
        <v>3</v>
      </c>
      <c r="B131" s="9" t="s">
        <v>51</v>
      </c>
      <c r="C131" s="9" t="s">
        <v>267</v>
      </c>
      <c r="D131" s="9" t="s">
        <v>100</v>
      </c>
      <c r="E131" s="9" t="s">
        <v>116</v>
      </c>
      <c r="F131" s="9" t="s">
        <v>315</v>
      </c>
      <c r="G131" s="9" t="s">
        <v>144</v>
      </c>
      <c r="H131" s="9" t="s">
        <v>5</v>
      </c>
      <c r="I131" s="10" t="s">
        <v>1807</v>
      </c>
      <c r="J131" s="10" t="s">
        <v>1995</v>
      </c>
      <c r="K131" s="11">
        <v>206769.79313367818</v>
      </c>
      <c r="L131" s="11">
        <v>206769.79313367821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5818.1993064464659</v>
      </c>
      <c r="X131" s="11">
        <v>0</v>
      </c>
      <c r="Y131" s="11">
        <v>0</v>
      </c>
      <c r="Z131" s="11">
        <v>0</v>
      </c>
      <c r="AA131" s="11">
        <v>1705.4400430801147</v>
      </c>
      <c r="AB131" s="11">
        <v>1219.9636504734208</v>
      </c>
      <c r="AC131" s="11" t="s">
        <v>25</v>
      </c>
      <c r="AD131" s="11" t="s">
        <v>97</v>
      </c>
      <c r="AE131" s="11" t="s">
        <v>157</v>
      </c>
      <c r="AF131" s="11" t="s">
        <v>193</v>
      </c>
      <c r="AG131" s="11" t="s">
        <v>267</v>
      </c>
      <c r="AH131" s="11" t="s">
        <v>30</v>
      </c>
      <c r="AI131" s="11" t="s">
        <v>97</v>
      </c>
      <c r="AJ131" s="11" t="s">
        <v>157</v>
      </c>
      <c r="AK131" s="11" t="s">
        <v>193</v>
      </c>
      <c r="AL131" s="11" t="s">
        <v>142</v>
      </c>
      <c r="AM131" s="11">
        <v>6.0779421068617542E-2</v>
      </c>
      <c r="AN131" s="11">
        <v>0</v>
      </c>
      <c r="AO131" s="11">
        <v>0</v>
      </c>
      <c r="AP131" s="11">
        <v>0</v>
      </c>
      <c r="AQ131" s="11">
        <v>9.801255576140375E-3</v>
      </c>
      <c r="AR131" s="11">
        <v>7.4999999999999997E-2</v>
      </c>
      <c r="AS131" s="11">
        <v>0</v>
      </c>
      <c r="AT131" s="11">
        <v>0</v>
      </c>
      <c r="AU131" s="11">
        <v>0</v>
      </c>
      <c r="AV131" s="11">
        <v>7.4999999999999997E-3</v>
      </c>
      <c r="AW131" s="11">
        <v>12567.34832114277</v>
      </c>
      <c r="AX131" s="11">
        <v>0</v>
      </c>
      <c r="AY131" s="11">
        <v>0</v>
      </c>
      <c r="AZ131" s="11">
        <v>0</v>
      </c>
      <c r="BA131" s="11">
        <v>2026.6035879288549</v>
      </c>
      <c r="BB131" s="11">
        <v>15507.734485025863</v>
      </c>
      <c r="BC131" s="11">
        <v>0</v>
      </c>
      <c r="BD131" s="11">
        <v>0</v>
      </c>
      <c r="BE131" s="11">
        <v>0</v>
      </c>
      <c r="BF131" s="11">
        <v>1550.7734485025862</v>
      </c>
      <c r="BG131" s="9" t="s">
        <v>30</v>
      </c>
      <c r="BH131" s="9" t="s">
        <v>97</v>
      </c>
      <c r="BI131" s="9" t="s">
        <v>157</v>
      </c>
      <c r="BJ131" s="9" t="s">
        <v>193</v>
      </c>
      <c r="BK131" s="9" t="s">
        <v>225</v>
      </c>
      <c r="BL131" s="29">
        <v>9.583407798744624E-2</v>
      </c>
      <c r="BM131" s="29">
        <v>0</v>
      </c>
      <c r="BN131" s="29">
        <v>0</v>
      </c>
      <c r="BO131" s="29">
        <v>0</v>
      </c>
      <c r="BP131" s="29">
        <v>3.4513823054443032E-2</v>
      </c>
    </row>
    <row r="132" spans="1:68" x14ac:dyDescent="0.25">
      <c r="A132" s="9" t="s">
        <v>10</v>
      </c>
      <c r="B132" s="9" t="s">
        <v>51</v>
      </c>
      <c r="C132" s="9" t="s">
        <v>267</v>
      </c>
      <c r="D132" s="9" t="s">
        <v>100</v>
      </c>
      <c r="E132" s="9" t="s">
        <v>116</v>
      </c>
      <c r="F132" s="9" t="s">
        <v>873</v>
      </c>
      <c r="G132" s="9" t="s">
        <v>195</v>
      </c>
      <c r="H132" s="9" t="s">
        <v>5</v>
      </c>
      <c r="I132" s="10" t="s">
        <v>1807</v>
      </c>
      <c r="J132" s="10" t="s">
        <v>1995</v>
      </c>
      <c r="K132" s="11">
        <v>242179.66090389327</v>
      </c>
      <c r="L132" s="11">
        <v>242179.66090389327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9682.3653841611631</v>
      </c>
      <c r="X132" s="11">
        <v>0</v>
      </c>
      <c r="Y132" s="11">
        <v>0</v>
      </c>
      <c r="Z132" s="11">
        <v>0</v>
      </c>
      <c r="AA132" s="11">
        <v>2838.3230845701182</v>
      </c>
      <c r="AB132" s="11">
        <v>2025.6955475933355</v>
      </c>
      <c r="AC132" s="11" t="s">
        <v>25</v>
      </c>
      <c r="AD132" s="11" t="s">
        <v>97</v>
      </c>
      <c r="AE132" s="11" t="s">
        <v>157</v>
      </c>
      <c r="AF132" s="11" t="s">
        <v>193</v>
      </c>
      <c r="AG132" s="11" t="s">
        <v>267</v>
      </c>
      <c r="AH132" s="11" t="s">
        <v>30</v>
      </c>
      <c r="AI132" s="11" t="s">
        <v>97</v>
      </c>
      <c r="AJ132" s="11" t="s">
        <v>157</v>
      </c>
      <c r="AK132" s="11" t="s">
        <v>193</v>
      </c>
      <c r="AL132" s="11" t="s">
        <v>142</v>
      </c>
      <c r="AM132" s="11">
        <v>0.12155884213723507</v>
      </c>
      <c r="AN132" s="11">
        <v>0</v>
      </c>
      <c r="AO132" s="11">
        <v>0</v>
      </c>
      <c r="AP132" s="11">
        <v>0</v>
      </c>
      <c r="AQ132" s="11">
        <v>9.801255576140375E-3</v>
      </c>
      <c r="AR132" s="11">
        <v>7.4999999999999997E-2</v>
      </c>
      <c r="AS132" s="11">
        <v>0</v>
      </c>
      <c r="AT132" s="11">
        <v>0</v>
      </c>
      <c r="AU132" s="11">
        <v>0</v>
      </c>
      <c r="AV132" s="11">
        <v>7.4999999999999997E-3</v>
      </c>
      <c r="AW132" s="11">
        <v>29439.079168665481</v>
      </c>
      <c r="AX132" s="11">
        <v>0</v>
      </c>
      <c r="AY132" s="11">
        <v>0</v>
      </c>
      <c r="AZ132" s="11">
        <v>0</v>
      </c>
      <c r="BA132" s="11">
        <v>2373.6647518620689</v>
      </c>
      <c r="BB132" s="11">
        <v>18163.474567791993</v>
      </c>
      <c r="BC132" s="11">
        <v>0</v>
      </c>
      <c r="BD132" s="11">
        <v>0</v>
      </c>
      <c r="BE132" s="11">
        <v>0</v>
      </c>
      <c r="BF132" s="11">
        <v>1816.3474567791993</v>
      </c>
      <c r="BG132" s="9" t="s">
        <v>30</v>
      </c>
      <c r="BH132" s="9" t="s">
        <v>97</v>
      </c>
      <c r="BI132" s="9" t="s">
        <v>157</v>
      </c>
      <c r="BJ132" s="9" t="s">
        <v>193</v>
      </c>
      <c r="BK132" s="9" t="s">
        <v>225</v>
      </c>
      <c r="BL132" s="29">
        <v>9.583407798744624E-2</v>
      </c>
      <c r="BM132" s="29">
        <v>0</v>
      </c>
      <c r="BN132" s="29">
        <v>0</v>
      </c>
      <c r="BO132" s="29">
        <v>0</v>
      </c>
      <c r="BP132" s="29">
        <v>3.4513823054443032E-2</v>
      </c>
    </row>
    <row r="133" spans="1:68" x14ac:dyDescent="0.25">
      <c r="A133" s="9" t="s">
        <v>10</v>
      </c>
      <c r="B133" s="9" t="s">
        <v>46</v>
      </c>
      <c r="C133" s="9" t="s">
        <v>1842</v>
      </c>
      <c r="D133" s="9" t="s">
        <v>100</v>
      </c>
      <c r="E133" s="9" t="s">
        <v>83</v>
      </c>
      <c r="F133" s="9" t="s">
        <v>1405</v>
      </c>
      <c r="G133" s="9" t="s">
        <v>283</v>
      </c>
      <c r="H133" s="9" t="s">
        <v>5</v>
      </c>
      <c r="I133" s="10" t="s">
        <v>1783</v>
      </c>
      <c r="J133" s="10" t="s">
        <v>1995</v>
      </c>
      <c r="K133" s="11">
        <v>1133975.1280186025</v>
      </c>
      <c r="L133" s="11">
        <v>1133975.1280186025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35218.488166434843</v>
      </c>
      <c r="X133" s="11">
        <v>0</v>
      </c>
      <c r="Y133" s="11">
        <v>0</v>
      </c>
      <c r="Z133" s="11">
        <v>0</v>
      </c>
      <c r="AA133" s="11">
        <v>8375.1674149971441</v>
      </c>
      <c r="AB133" s="11">
        <v>36456.908418568011</v>
      </c>
      <c r="AC133" s="11" t="s">
        <v>25</v>
      </c>
      <c r="AD133" s="11" t="s">
        <v>97</v>
      </c>
      <c r="AE133" s="11" t="s">
        <v>157</v>
      </c>
      <c r="AF133" s="11" t="s">
        <v>193</v>
      </c>
      <c r="AG133" s="11" t="s">
        <v>239</v>
      </c>
      <c r="AH133" s="11" t="s">
        <v>25</v>
      </c>
      <c r="AI133" s="11" t="s">
        <v>97</v>
      </c>
      <c r="AJ133" s="11" t="s">
        <v>157</v>
      </c>
      <c r="AK133" s="11" t="s">
        <v>193</v>
      </c>
      <c r="AL133" s="11" t="s">
        <v>211</v>
      </c>
      <c r="AM133" s="11">
        <v>0.12155884213723507</v>
      </c>
      <c r="AN133" s="11">
        <v>0</v>
      </c>
      <c r="AO133" s="11">
        <v>0</v>
      </c>
      <c r="AP133" s="11">
        <v>0</v>
      </c>
      <c r="AQ133" s="11">
        <v>1.8429711339751132E-3</v>
      </c>
      <c r="AR133" s="11">
        <v>3.5000000000000003E-2</v>
      </c>
      <c r="AS133" s="11">
        <v>0</v>
      </c>
      <c r="AT133" s="11">
        <v>0</v>
      </c>
      <c r="AU133" s="11">
        <v>0</v>
      </c>
      <c r="AV133" s="11">
        <v>5.4999999999999997E-3</v>
      </c>
      <c r="AW133" s="11">
        <v>137844.70357436422</v>
      </c>
      <c r="AX133" s="11">
        <v>0</v>
      </c>
      <c r="AY133" s="11">
        <v>0</v>
      </c>
      <c r="AZ133" s="11">
        <v>0</v>
      </c>
      <c r="BA133" s="11">
        <v>2089.8834275840181</v>
      </c>
      <c r="BB133" s="11">
        <v>39689.129480651092</v>
      </c>
      <c r="BC133" s="11">
        <v>0</v>
      </c>
      <c r="BD133" s="11">
        <v>0</v>
      </c>
      <c r="BE133" s="11">
        <v>0</v>
      </c>
      <c r="BF133" s="11">
        <v>6236.8632041023129</v>
      </c>
      <c r="BG133" s="9" t="s">
        <v>25</v>
      </c>
      <c r="BH133" s="9" t="s">
        <v>97</v>
      </c>
      <c r="BI133" s="9" t="s">
        <v>157</v>
      </c>
      <c r="BJ133" s="9" t="s">
        <v>193</v>
      </c>
      <c r="BK133" s="9" t="s">
        <v>211</v>
      </c>
      <c r="BL133" s="29">
        <v>8.8465492898105277E-2</v>
      </c>
      <c r="BM133" s="29">
        <v>0</v>
      </c>
      <c r="BN133" s="29">
        <v>0</v>
      </c>
      <c r="BO133" s="29">
        <v>0</v>
      </c>
      <c r="BP133" s="29">
        <v>1.8429711339751128E-3</v>
      </c>
    </row>
    <row r="134" spans="1:68" x14ac:dyDescent="0.25">
      <c r="A134" s="9" t="s">
        <v>10</v>
      </c>
      <c r="B134" s="9" t="s">
        <v>46</v>
      </c>
      <c r="C134" s="9" t="s">
        <v>1842</v>
      </c>
      <c r="D134" s="9" t="s">
        <v>100</v>
      </c>
      <c r="E134" s="9" t="s">
        <v>83</v>
      </c>
      <c r="F134" s="9" t="s">
        <v>1723</v>
      </c>
      <c r="G134" s="9" t="s">
        <v>298</v>
      </c>
      <c r="H134" s="9" t="s">
        <v>5</v>
      </c>
      <c r="I134" s="10" t="s">
        <v>1807</v>
      </c>
      <c r="J134" s="10" t="s">
        <v>1995</v>
      </c>
      <c r="K134" s="11">
        <v>440447.69250781072</v>
      </c>
      <c r="L134" s="11">
        <v>440447.69250781072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14821.038765382305</v>
      </c>
      <c r="X134" s="11">
        <v>0</v>
      </c>
      <c r="Y134" s="11">
        <v>0</v>
      </c>
      <c r="Z134" s="11">
        <v>0</v>
      </c>
      <c r="AA134" s="11">
        <v>3524.5317839208342</v>
      </c>
      <c r="AB134" s="11">
        <v>15342.204650696865</v>
      </c>
      <c r="AC134" s="11" t="s">
        <v>25</v>
      </c>
      <c r="AD134" s="11" t="s">
        <v>97</v>
      </c>
      <c r="AE134" s="11" t="s">
        <v>157</v>
      </c>
      <c r="AF134" s="11" t="s">
        <v>193</v>
      </c>
      <c r="AG134" s="11" t="s">
        <v>239</v>
      </c>
      <c r="AH134" s="11" t="s">
        <v>25</v>
      </c>
      <c r="AI134" s="11" t="s">
        <v>97</v>
      </c>
      <c r="AJ134" s="11" t="s">
        <v>157</v>
      </c>
      <c r="AK134" s="11" t="s">
        <v>193</v>
      </c>
      <c r="AL134" s="11" t="s">
        <v>211</v>
      </c>
      <c r="AM134" s="11">
        <v>0.12155884213723507</v>
      </c>
      <c r="AN134" s="11">
        <v>0</v>
      </c>
      <c r="AO134" s="11">
        <v>0</v>
      </c>
      <c r="AP134" s="11">
        <v>0</v>
      </c>
      <c r="AQ134" s="11">
        <v>1.8429711339751132E-3</v>
      </c>
      <c r="AR134" s="11">
        <v>3.5000000000000003E-2</v>
      </c>
      <c r="AS134" s="11">
        <v>0</v>
      </c>
      <c r="AT134" s="11">
        <v>0</v>
      </c>
      <c r="AU134" s="11">
        <v>0</v>
      </c>
      <c r="AV134" s="11">
        <v>5.4999999999999997E-3</v>
      </c>
      <c r="AW134" s="11">
        <v>53540.31152326642</v>
      </c>
      <c r="AX134" s="11">
        <v>0</v>
      </c>
      <c r="AY134" s="11">
        <v>0</v>
      </c>
      <c r="AZ134" s="11">
        <v>0</v>
      </c>
      <c r="BA134" s="11">
        <v>811.73238331784194</v>
      </c>
      <c r="BB134" s="11">
        <v>15415.669237773376</v>
      </c>
      <c r="BC134" s="11">
        <v>0</v>
      </c>
      <c r="BD134" s="11">
        <v>0</v>
      </c>
      <c r="BE134" s="11">
        <v>0</v>
      </c>
      <c r="BF134" s="11">
        <v>2422.462308792959</v>
      </c>
      <c r="BG134" s="9" t="s">
        <v>25</v>
      </c>
      <c r="BH134" s="9" t="s">
        <v>97</v>
      </c>
      <c r="BI134" s="9" t="s">
        <v>157</v>
      </c>
      <c r="BJ134" s="9" t="s">
        <v>193</v>
      </c>
      <c r="BK134" s="9" t="s">
        <v>211</v>
      </c>
      <c r="BL134" s="29">
        <v>8.8465492898105277E-2</v>
      </c>
      <c r="BM134" s="29">
        <v>0</v>
      </c>
      <c r="BN134" s="29">
        <v>0</v>
      </c>
      <c r="BO134" s="29">
        <v>0</v>
      </c>
      <c r="BP134" s="29">
        <v>1.8429711339751128E-3</v>
      </c>
    </row>
    <row r="135" spans="1:68" x14ac:dyDescent="0.25">
      <c r="A135" s="9" t="s">
        <v>3</v>
      </c>
      <c r="B135" s="9" t="s">
        <v>46</v>
      </c>
      <c r="C135" s="9" t="s">
        <v>1842</v>
      </c>
      <c r="D135" s="9" t="s">
        <v>100</v>
      </c>
      <c r="E135" s="9" t="s">
        <v>83</v>
      </c>
      <c r="F135" s="9" t="s">
        <v>1465</v>
      </c>
      <c r="G135" s="9" t="s">
        <v>231</v>
      </c>
      <c r="H135" s="9" t="s">
        <v>5</v>
      </c>
      <c r="I135" s="10" t="s">
        <v>1807</v>
      </c>
      <c r="J135" s="10" t="s">
        <v>1995</v>
      </c>
      <c r="K135" s="11">
        <v>120954.55740000001</v>
      </c>
      <c r="L135" s="11">
        <v>120954.55740000001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1143.2876670316966</v>
      </c>
      <c r="X135" s="11">
        <v>0</v>
      </c>
      <c r="Y135" s="11">
        <v>0</v>
      </c>
      <c r="Z135" s="11">
        <v>0</v>
      </c>
      <c r="AA135" s="11">
        <v>271.88065454830303</v>
      </c>
      <c r="AB135" s="11">
        <v>1183.4901480176793</v>
      </c>
      <c r="AC135" s="11" t="s">
        <v>25</v>
      </c>
      <c r="AD135" s="11" t="s">
        <v>97</v>
      </c>
      <c r="AE135" s="11" t="s">
        <v>157</v>
      </c>
      <c r="AF135" s="11" t="s">
        <v>193</v>
      </c>
      <c r="AG135" s="11" t="s">
        <v>239</v>
      </c>
      <c r="AH135" s="11" t="s">
        <v>25</v>
      </c>
      <c r="AI135" s="11" t="s">
        <v>97</v>
      </c>
      <c r="AJ135" s="11" t="s">
        <v>157</v>
      </c>
      <c r="AK135" s="11" t="s">
        <v>193</v>
      </c>
      <c r="AL135" s="11" t="s">
        <v>211</v>
      </c>
      <c r="AM135" s="11">
        <v>6.0779421068617542E-2</v>
      </c>
      <c r="AN135" s="11">
        <v>0</v>
      </c>
      <c r="AO135" s="11">
        <v>0</v>
      </c>
      <c r="AP135" s="11">
        <v>0</v>
      </c>
      <c r="AQ135" s="11">
        <v>1.8429711339751132E-3</v>
      </c>
      <c r="AR135" s="11">
        <v>3.5000000000000003E-2</v>
      </c>
      <c r="AS135" s="11">
        <v>0</v>
      </c>
      <c r="AT135" s="11">
        <v>0</v>
      </c>
      <c r="AU135" s="11">
        <v>0</v>
      </c>
      <c r="AV135" s="11">
        <v>5.4999999999999997E-3</v>
      </c>
      <c r="AW135" s="11">
        <v>7351.5479743828701</v>
      </c>
      <c r="AX135" s="11">
        <v>0</v>
      </c>
      <c r="AY135" s="11">
        <v>0</v>
      </c>
      <c r="AZ135" s="11">
        <v>0</v>
      </c>
      <c r="BA135" s="11">
        <v>222.91575781093593</v>
      </c>
      <c r="BB135" s="11">
        <v>4233.409509000001</v>
      </c>
      <c r="BC135" s="11">
        <v>0</v>
      </c>
      <c r="BD135" s="11">
        <v>0</v>
      </c>
      <c r="BE135" s="11">
        <v>0</v>
      </c>
      <c r="BF135" s="11">
        <v>665.25006569999994</v>
      </c>
      <c r="BG135" s="9" t="s">
        <v>25</v>
      </c>
      <c r="BH135" s="9" t="s">
        <v>97</v>
      </c>
      <c r="BI135" s="9" t="s">
        <v>157</v>
      </c>
      <c r="BJ135" s="9" t="s">
        <v>193</v>
      </c>
      <c r="BK135" s="9" t="s">
        <v>211</v>
      </c>
      <c r="BL135" s="29">
        <v>8.8465492898105277E-2</v>
      </c>
      <c r="BM135" s="29">
        <v>0</v>
      </c>
      <c r="BN135" s="29">
        <v>0</v>
      </c>
      <c r="BO135" s="29">
        <v>0</v>
      </c>
      <c r="BP135" s="29">
        <v>1.8429711339751128E-3</v>
      </c>
    </row>
    <row r="136" spans="1:68" x14ac:dyDescent="0.25">
      <c r="A136" s="9" t="s">
        <v>3</v>
      </c>
      <c r="B136" s="9" t="s">
        <v>46</v>
      </c>
      <c r="C136" s="9" t="s">
        <v>1842</v>
      </c>
      <c r="D136" s="9" t="s">
        <v>100</v>
      </c>
      <c r="E136" s="9" t="s">
        <v>116</v>
      </c>
      <c r="F136" s="9" t="s">
        <v>459</v>
      </c>
      <c r="G136" s="9" t="s">
        <v>164</v>
      </c>
      <c r="H136" s="9" t="s">
        <v>5</v>
      </c>
      <c r="I136" s="10" t="s">
        <v>1807</v>
      </c>
      <c r="J136" s="10" t="s">
        <v>1995</v>
      </c>
      <c r="K136" s="11">
        <v>359829.84510977211</v>
      </c>
      <c r="L136" s="11">
        <v>359829.84510977211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3401.1866356011178</v>
      </c>
      <c r="X136" s="11">
        <v>0</v>
      </c>
      <c r="Y136" s="11">
        <v>0</v>
      </c>
      <c r="Z136" s="11">
        <v>0</v>
      </c>
      <c r="AA136" s="11">
        <v>808.82255218321666</v>
      </c>
      <c r="AB136" s="11">
        <v>3520.7857050133998</v>
      </c>
      <c r="AC136" s="11" t="s">
        <v>25</v>
      </c>
      <c r="AD136" s="11" t="s">
        <v>97</v>
      </c>
      <c r="AE136" s="11" t="s">
        <v>157</v>
      </c>
      <c r="AF136" s="11" t="s">
        <v>193</v>
      </c>
      <c r="AG136" s="11" t="s">
        <v>239</v>
      </c>
      <c r="AH136" s="11" t="s">
        <v>25</v>
      </c>
      <c r="AI136" s="11" t="s">
        <v>97</v>
      </c>
      <c r="AJ136" s="11" t="s">
        <v>157</v>
      </c>
      <c r="AK136" s="11" t="s">
        <v>193</v>
      </c>
      <c r="AL136" s="11" t="s">
        <v>211</v>
      </c>
      <c r="AM136" s="11">
        <v>6.0779421068617542E-2</v>
      </c>
      <c r="AN136" s="11">
        <v>0</v>
      </c>
      <c r="AO136" s="11">
        <v>0</v>
      </c>
      <c r="AP136" s="11">
        <v>0</v>
      </c>
      <c r="AQ136" s="11">
        <v>1.8429711339751132E-3</v>
      </c>
      <c r="AR136" s="11">
        <v>3.5000000000000003E-2</v>
      </c>
      <c r="AS136" s="11">
        <v>0</v>
      </c>
      <c r="AT136" s="11">
        <v>0</v>
      </c>
      <c r="AU136" s="11">
        <v>0</v>
      </c>
      <c r="AV136" s="11">
        <v>5.4999999999999997E-3</v>
      </c>
      <c r="AW136" s="11">
        <v>21870.249668982269</v>
      </c>
      <c r="AX136" s="11">
        <v>0</v>
      </c>
      <c r="AY136" s="11">
        <v>0</v>
      </c>
      <c r="AZ136" s="11">
        <v>0</v>
      </c>
      <c r="BA136" s="11">
        <v>663.15601768004603</v>
      </c>
      <c r="BB136" s="11">
        <v>12594.044578842026</v>
      </c>
      <c r="BC136" s="11">
        <v>0</v>
      </c>
      <c r="BD136" s="11">
        <v>0</v>
      </c>
      <c r="BE136" s="11">
        <v>0</v>
      </c>
      <c r="BF136" s="11">
        <v>1979.0641481037464</v>
      </c>
      <c r="BG136" s="9" t="s">
        <v>25</v>
      </c>
      <c r="BH136" s="9" t="s">
        <v>97</v>
      </c>
      <c r="BI136" s="9" t="s">
        <v>157</v>
      </c>
      <c r="BJ136" s="9" t="s">
        <v>193</v>
      </c>
      <c r="BK136" s="9" t="s">
        <v>211</v>
      </c>
      <c r="BL136" s="29">
        <v>8.8465492898105277E-2</v>
      </c>
      <c r="BM136" s="29">
        <v>0</v>
      </c>
      <c r="BN136" s="29">
        <v>0</v>
      </c>
      <c r="BO136" s="29">
        <v>0</v>
      </c>
      <c r="BP136" s="29">
        <v>1.8429711339751128E-3</v>
      </c>
    </row>
    <row r="137" spans="1:68" x14ac:dyDescent="0.25">
      <c r="A137" s="9" t="s">
        <v>3</v>
      </c>
      <c r="B137" s="9" t="s">
        <v>46</v>
      </c>
      <c r="C137" s="9" t="s">
        <v>1842</v>
      </c>
      <c r="D137" s="9" t="s">
        <v>100</v>
      </c>
      <c r="E137" s="9" t="s">
        <v>83</v>
      </c>
      <c r="F137" s="9" t="s">
        <v>307</v>
      </c>
      <c r="G137" s="9" t="s">
        <v>231</v>
      </c>
      <c r="H137" s="9" t="s">
        <v>5</v>
      </c>
      <c r="I137" s="10" t="s">
        <v>1807</v>
      </c>
      <c r="J137" s="10" t="s">
        <v>1995</v>
      </c>
      <c r="K137" s="11">
        <v>424862.06042902271</v>
      </c>
      <c r="L137" s="11">
        <v>424862.06042902271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4015.884678671704</v>
      </c>
      <c r="X137" s="11">
        <v>0</v>
      </c>
      <c r="Y137" s="11">
        <v>0</v>
      </c>
      <c r="Z137" s="11">
        <v>0</v>
      </c>
      <c r="AA137" s="11">
        <v>955.00142834786175</v>
      </c>
      <c r="AB137" s="11">
        <v>4157.0989435429092</v>
      </c>
      <c r="AC137" s="11" t="s">
        <v>25</v>
      </c>
      <c r="AD137" s="11" t="s">
        <v>97</v>
      </c>
      <c r="AE137" s="11" t="s">
        <v>157</v>
      </c>
      <c r="AF137" s="11" t="s">
        <v>193</v>
      </c>
      <c r="AG137" s="11" t="s">
        <v>239</v>
      </c>
      <c r="AH137" s="11" t="s">
        <v>25</v>
      </c>
      <c r="AI137" s="11" t="s">
        <v>97</v>
      </c>
      <c r="AJ137" s="11" t="s">
        <v>157</v>
      </c>
      <c r="AK137" s="11" t="s">
        <v>193</v>
      </c>
      <c r="AL137" s="11" t="s">
        <v>211</v>
      </c>
      <c r="AM137" s="11">
        <v>6.0779421068617542E-2</v>
      </c>
      <c r="AN137" s="11">
        <v>0</v>
      </c>
      <c r="AO137" s="11">
        <v>0</v>
      </c>
      <c r="AP137" s="11">
        <v>0</v>
      </c>
      <c r="AQ137" s="11">
        <v>1.8429711339751132E-3</v>
      </c>
      <c r="AR137" s="11">
        <v>3.5000000000000003E-2</v>
      </c>
      <c r="AS137" s="11">
        <v>0</v>
      </c>
      <c r="AT137" s="11">
        <v>0</v>
      </c>
      <c r="AU137" s="11">
        <v>0</v>
      </c>
      <c r="AV137" s="11">
        <v>5.4999999999999997E-3</v>
      </c>
      <c r="AW137" s="11">
        <v>25822.870066896001</v>
      </c>
      <c r="AX137" s="11">
        <v>0</v>
      </c>
      <c r="AY137" s="11">
        <v>0</v>
      </c>
      <c r="AZ137" s="11">
        <v>0</v>
      </c>
      <c r="BA137" s="11">
        <v>783.00851329187901</v>
      </c>
      <c r="BB137" s="11">
        <v>14870.172115015795</v>
      </c>
      <c r="BC137" s="11">
        <v>0</v>
      </c>
      <c r="BD137" s="11">
        <v>0</v>
      </c>
      <c r="BE137" s="11">
        <v>0</v>
      </c>
      <c r="BF137" s="11">
        <v>2336.7413323596247</v>
      </c>
      <c r="BG137" s="9" t="s">
        <v>25</v>
      </c>
      <c r="BH137" s="9" t="s">
        <v>97</v>
      </c>
      <c r="BI137" s="9" t="s">
        <v>157</v>
      </c>
      <c r="BJ137" s="9" t="s">
        <v>193</v>
      </c>
      <c r="BK137" s="9" t="s">
        <v>211</v>
      </c>
      <c r="BL137" s="29">
        <v>8.8465492898105277E-2</v>
      </c>
      <c r="BM137" s="29">
        <v>0</v>
      </c>
      <c r="BN137" s="29">
        <v>0</v>
      </c>
      <c r="BO137" s="29">
        <v>0</v>
      </c>
      <c r="BP137" s="29">
        <v>1.8429711339751128E-3</v>
      </c>
    </row>
    <row r="138" spans="1:68" x14ac:dyDescent="0.25">
      <c r="A138" s="9" t="s">
        <v>3</v>
      </c>
      <c r="B138" s="9" t="s">
        <v>46</v>
      </c>
      <c r="C138" s="9" t="s">
        <v>1842</v>
      </c>
      <c r="D138" s="9" t="s">
        <v>100</v>
      </c>
      <c r="E138" s="9" t="s">
        <v>83</v>
      </c>
      <c r="F138" s="9" t="s">
        <v>351</v>
      </c>
      <c r="G138" s="9" t="s">
        <v>231</v>
      </c>
      <c r="H138" s="9" t="s">
        <v>5</v>
      </c>
      <c r="I138" s="10" t="s">
        <v>1783</v>
      </c>
      <c r="J138" s="10" t="s">
        <v>1995</v>
      </c>
      <c r="K138" s="11">
        <v>487604.27459676506</v>
      </c>
      <c r="L138" s="11">
        <v>487604.27459676506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4608.9371539333024</v>
      </c>
      <c r="X138" s="11">
        <v>0</v>
      </c>
      <c r="Y138" s="11">
        <v>0</v>
      </c>
      <c r="Z138" s="11">
        <v>0</v>
      </c>
      <c r="AA138" s="11">
        <v>1096.0328588488471</v>
      </c>
      <c r="AB138" s="11">
        <v>4771.0054711553885</v>
      </c>
      <c r="AC138" s="11" t="s">
        <v>25</v>
      </c>
      <c r="AD138" s="11" t="s">
        <v>97</v>
      </c>
      <c r="AE138" s="11" t="s">
        <v>157</v>
      </c>
      <c r="AF138" s="11" t="s">
        <v>193</v>
      </c>
      <c r="AG138" s="11" t="s">
        <v>239</v>
      </c>
      <c r="AH138" s="11" t="s">
        <v>25</v>
      </c>
      <c r="AI138" s="11" t="s">
        <v>97</v>
      </c>
      <c r="AJ138" s="11" t="s">
        <v>157</v>
      </c>
      <c r="AK138" s="11" t="s">
        <v>193</v>
      </c>
      <c r="AL138" s="11" t="s">
        <v>211</v>
      </c>
      <c r="AM138" s="11">
        <v>6.0779421068617542E-2</v>
      </c>
      <c r="AN138" s="11">
        <v>0</v>
      </c>
      <c r="AO138" s="11">
        <v>0</v>
      </c>
      <c r="AP138" s="11">
        <v>0</v>
      </c>
      <c r="AQ138" s="11">
        <v>1.8429711339751132E-3</v>
      </c>
      <c r="AR138" s="11">
        <v>3.5000000000000003E-2</v>
      </c>
      <c r="AS138" s="11">
        <v>0</v>
      </c>
      <c r="AT138" s="11">
        <v>0</v>
      </c>
      <c r="AU138" s="11">
        <v>0</v>
      </c>
      <c r="AV138" s="11">
        <v>5.4999999999999997E-3</v>
      </c>
      <c r="AW138" s="11">
        <v>29636.305520574595</v>
      </c>
      <c r="AX138" s="11">
        <v>0</v>
      </c>
      <c r="AY138" s="11">
        <v>0</v>
      </c>
      <c r="AZ138" s="11">
        <v>0</v>
      </c>
      <c r="BA138" s="11">
        <v>898.64060288471262</v>
      </c>
      <c r="BB138" s="11">
        <v>17066.14961088678</v>
      </c>
      <c r="BC138" s="11">
        <v>0</v>
      </c>
      <c r="BD138" s="11">
        <v>0</v>
      </c>
      <c r="BE138" s="11">
        <v>0</v>
      </c>
      <c r="BF138" s="11">
        <v>2681.8235102822077</v>
      </c>
      <c r="BG138" s="9" t="s">
        <v>25</v>
      </c>
      <c r="BH138" s="9" t="s">
        <v>97</v>
      </c>
      <c r="BI138" s="9" t="s">
        <v>157</v>
      </c>
      <c r="BJ138" s="9" t="s">
        <v>193</v>
      </c>
      <c r="BK138" s="9" t="s">
        <v>211</v>
      </c>
      <c r="BL138" s="29">
        <v>8.8465492898105277E-2</v>
      </c>
      <c r="BM138" s="29">
        <v>0</v>
      </c>
      <c r="BN138" s="29">
        <v>0</v>
      </c>
      <c r="BO138" s="29">
        <v>0</v>
      </c>
      <c r="BP138" s="29">
        <v>1.8429711339751128E-3</v>
      </c>
    </row>
    <row r="139" spans="1:68" x14ac:dyDescent="0.25">
      <c r="A139" s="9" t="s">
        <v>3</v>
      </c>
      <c r="B139" s="9" t="s">
        <v>46</v>
      </c>
      <c r="C139" s="9" t="s">
        <v>1842</v>
      </c>
      <c r="D139" s="9" t="s">
        <v>100</v>
      </c>
      <c r="E139" s="9" t="s">
        <v>83</v>
      </c>
      <c r="F139" s="9" t="s">
        <v>353</v>
      </c>
      <c r="G139" s="9" t="s">
        <v>231</v>
      </c>
      <c r="H139" s="9" t="s">
        <v>5</v>
      </c>
      <c r="I139" s="10" t="s">
        <v>1783</v>
      </c>
      <c r="J139" s="10" t="s">
        <v>1995</v>
      </c>
      <c r="K139" s="11">
        <v>73361.248185537566</v>
      </c>
      <c r="L139" s="11">
        <v>73361.248185537566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693.42579636091114</v>
      </c>
      <c r="X139" s="11">
        <v>0</v>
      </c>
      <c r="Y139" s="11">
        <v>0</v>
      </c>
      <c r="Z139" s="11">
        <v>0</v>
      </c>
      <c r="AA139" s="11">
        <v>164.90080740987827</v>
      </c>
      <c r="AB139" s="11">
        <v>717.80936857748793</v>
      </c>
      <c r="AC139" s="11" t="s">
        <v>25</v>
      </c>
      <c r="AD139" s="11" t="s">
        <v>97</v>
      </c>
      <c r="AE139" s="11" t="s">
        <v>157</v>
      </c>
      <c r="AF139" s="11" t="s">
        <v>193</v>
      </c>
      <c r="AG139" s="11" t="s">
        <v>239</v>
      </c>
      <c r="AH139" s="11" t="s">
        <v>25</v>
      </c>
      <c r="AI139" s="11" t="s">
        <v>97</v>
      </c>
      <c r="AJ139" s="11" t="s">
        <v>157</v>
      </c>
      <c r="AK139" s="11" t="s">
        <v>193</v>
      </c>
      <c r="AL139" s="11" t="s">
        <v>211</v>
      </c>
      <c r="AM139" s="11">
        <v>6.0779421068617542E-2</v>
      </c>
      <c r="AN139" s="11">
        <v>0</v>
      </c>
      <c r="AO139" s="11">
        <v>0</v>
      </c>
      <c r="AP139" s="11">
        <v>0</v>
      </c>
      <c r="AQ139" s="11">
        <v>1.8429711339751132E-3</v>
      </c>
      <c r="AR139" s="11">
        <v>3.5000000000000003E-2</v>
      </c>
      <c r="AS139" s="11">
        <v>0</v>
      </c>
      <c r="AT139" s="11">
        <v>0</v>
      </c>
      <c r="AU139" s="11">
        <v>0</v>
      </c>
      <c r="AV139" s="11">
        <v>5.4999999999999997E-3</v>
      </c>
      <c r="AW139" s="11">
        <v>4458.8541935881422</v>
      </c>
      <c r="AX139" s="11">
        <v>0</v>
      </c>
      <c r="AY139" s="11">
        <v>0</v>
      </c>
      <c r="AZ139" s="11">
        <v>0</v>
      </c>
      <c r="BA139" s="11">
        <v>135.20266275832989</v>
      </c>
      <c r="BB139" s="11">
        <v>2567.643686493815</v>
      </c>
      <c r="BC139" s="11">
        <v>0</v>
      </c>
      <c r="BD139" s="11">
        <v>0</v>
      </c>
      <c r="BE139" s="11">
        <v>0</v>
      </c>
      <c r="BF139" s="11">
        <v>403.48686502045661</v>
      </c>
      <c r="BG139" s="9" t="s">
        <v>25</v>
      </c>
      <c r="BH139" s="9" t="s">
        <v>97</v>
      </c>
      <c r="BI139" s="9" t="s">
        <v>157</v>
      </c>
      <c r="BJ139" s="9" t="s">
        <v>193</v>
      </c>
      <c r="BK139" s="9" t="s">
        <v>211</v>
      </c>
      <c r="BL139" s="29">
        <v>8.8465492898105277E-2</v>
      </c>
      <c r="BM139" s="29">
        <v>0</v>
      </c>
      <c r="BN139" s="29">
        <v>0</v>
      </c>
      <c r="BO139" s="29">
        <v>0</v>
      </c>
      <c r="BP139" s="29">
        <v>1.8429711339751128E-3</v>
      </c>
    </row>
    <row r="140" spans="1:68" x14ac:dyDescent="0.25">
      <c r="A140" s="9" t="s">
        <v>3</v>
      </c>
      <c r="B140" s="9" t="s">
        <v>46</v>
      </c>
      <c r="C140" s="9" t="s">
        <v>1842</v>
      </c>
      <c r="D140" s="9" t="s">
        <v>100</v>
      </c>
      <c r="E140" s="9" t="s">
        <v>83</v>
      </c>
      <c r="F140" s="9" t="s">
        <v>357</v>
      </c>
      <c r="G140" s="9" t="s">
        <v>231</v>
      </c>
      <c r="H140" s="9" t="s">
        <v>5</v>
      </c>
      <c r="I140" s="10" t="s">
        <v>1807</v>
      </c>
      <c r="J140" s="10" t="s">
        <v>1995</v>
      </c>
      <c r="K140" s="11">
        <v>644658.20409624372</v>
      </c>
      <c r="L140" s="11">
        <v>644658.20409624372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6093.4436042509788</v>
      </c>
      <c r="X140" s="11">
        <v>0</v>
      </c>
      <c r="Y140" s="11">
        <v>0</v>
      </c>
      <c r="Z140" s="11">
        <v>0</v>
      </c>
      <c r="AA140" s="11">
        <v>1449.0573836750716</v>
      </c>
      <c r="AB140" s="11">
        <v>6307.7129939270453</v>
      </c>
      <c r="AC140" s="11" t="s">
        <v>25</v>
      </c>
      <c r="AD140" s="11" t="s">
        <v>97</v>
      </c>
      <c r="AE140" s="11" t="s">
        <v>157</v>
      </c>
      <c r="AF140" s="11" t="s">
        <v>193</v>
      </c>
      <c r="AG140" s="11" t="s">
        <v>239</v>
      </c>
      <c r="AH140" s="11" t="s">
        <v>25</v>
      </c>
      <c r="AI140" s="11" t="s">
        <v>97</v>
      </c>
      <c r="AJ140" s="11" t="s">
        <v>157</v>
      </c>
      <c r="AK140" s="11" t="s">
        <v>193</v>
      </c>
      <c r="AL140" s="11" t="s">
        <v>211</v>
      </c>
      <c r="AM140" s="11">
        <v>6.0779421068617542E-2</v>
      </c>
      <c r="AN140" s="11">
        <v>0</v>
      </c>
      <c r="AO140" s="11">
        <v>0</v>
      </c>
      <c r="AP140" s="11">
        <v>0</v>
      </c>
      <c r="AQ140" s="11">
        <v>1.8429711339751132E-3</v>
      </c>
      <c r="AR140" s="11">
        <v>3.5000000000000003E-2</v>
      </c>
      <c r="AS140" s="11">
        <v>0</v>
      </c>
      <c r="AT140" s="11">
        <v>0</v>
      </c>
      <c r="AU140" s="11">
        <v>0</v>
      </c>
      <c r="AV140" s="11">
        <v>5.4999999999999997E-3</v>
      </c>
      <c r="AW140" s="11">
        <v>39181.952432104386</v>
      </c>
      <c r="AX140" s="11">
        <v>0</v>
      </c>
      <c r="AY140" s="11">
        <v>0</v>
      </c>
      <c r="AZ140" s="11">
        <v>0</v>
      </c>
      <c r="BA140" s="11">
        <v>1188.0864614296142</v>
      </c>
      <c r="BB140" s="11">
        <v>22563.037143368532</v>
      </c>
      <c r="BC140" s="11">
        <v>0</v>
      </c>
      <c r="BD140" s="11">
        <v>0</v>
      </c>
      <c r="BE140" s="11">
        <v>0</v>
      </c>
      <c r="BF140" s="11">
        <v>3545.6201225293403</v>
      </c>
      <c r="BG140" s="9" t="s">
        <v>25</v>
      </c>
      <c r="BH140" s="9" t="s">
        <v>97</v>
      </c>
      <c r="BI140" s="9" t="s">
        <v>157</v>
      </c>
      <c r="BJ140" s="9" t="s">
        <v>193</v>
      </c>
      <c r="BK140" s="9" t="s">
        <v>211</v>
      </c>
      <c r="BL140" s="29">
        <v>8.8465492898105277E-2</v>
      </c>
      <c r="BM140" s="29">
        <v>0</v>
      </c>
      <c r="BN140" s="29">
        <v>0</v>
      </c>
      <c r="BO140" s="29">
        <v>0</v>
      </c>
      <c r="BP140" s="29">
        <v>1.8429711339751128E-3</v>
      </c>
    </row>
    <row r="141" spans="1:68" x14ac:dyDescent="0.25">
      <c r="A141" s="9" t="s">
        <v>3</v>
      </c>
      <c r="B141" s="9" t="s">
        <v>46</v>
      </c>
      <c r="C141" s="9" t="s">
        <v>1842</v>
      </c>
      <c r="D141" s="9" t="s">
        <v>100</v>
      </c>
      <c r="E141" s="9" t="s">
        <v>83</v>
      </c>
      <c r="F141" s="9" t="s">
        <v>365</v>
      </c>
      <c r="G141" s="9" t="s">
        <v>231</v>
      </c>
      <c r="H141" s="9" t="s">
        <v>5</v>
      </c>
      <c r="I141" s="10" t="s">
        <v>1807</v>
      </c>
      <c r="J141" s="10" t="s">
        <v>1995</v>
      </c>
      <c r="K141" s="11">
        <v>1289934.960787765</v>
      </c>
      <c r="L141" s="11">
        <v>1289934.9607877648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12192.733896454793</v>
      </c>
      <c r="X141" s="11">
        <v>0</v>
      </c>
      <c r="Y141" s="11">
        <v>0</v>
      </c>
      <c r="Z141" s="11">
        <v>0</v>
      </c>
      <c r="AA141" s="11">
        <v>2899.5051447620549</v>
      </c>
      <c r="AB141" s="11">
        <v>12621.478268299548</v>
      </c>
      <c r="AC141" s="11" t="s">
        <v>25</v>
      </c>
      <c r="AD141" s="11" t="s">
        <v>97</v>
      </c>
      <c r="AE141" s="11" t="s">
        <v>157</v>
      </c>
      <c r="AF141" s="11" t="s">
        <v>193</v>
      </c>
      <c r="AG141" s="11" t="s">
        <v>239</v>
      </c>
      <c r="AH141" s="11" t="s">
        <v>25</v>
      </c>
      <c r="AI141" s="11" t="s">
        <v>97</v>
      </c>
      <c r="AJ141" s="11" t="s">
        <v>157</v>
      </c>
      <c r="AK141" s="11" t="s">
        <v>193</v>
      </c>
      <c r="AL141" s="11" t="s">
        <v>211</v>
      </c>
      <c r="AM141" s="11">
        <v>6.0779421068617542E-2</v>
      </c>
      <c r="AN141" s="11">
        <v>0</v>
      </c>
      <c r="AO141" s="11">
        <v>0</v>
      </c>
      <c r="AP141" s="11">
        <v>0</v>
      </c>
      <c r="AQ141" s="11">
        <v>1.8429711339751132E-3</v>
      </c>
      <c r="AR141" s="11">
        <v>3.5000000000000003E-2</v>
      </c>
      <c r="AS141" s="11">
        <v>0</v>
      </c>
      <c r="AT141" s="11">
        <v>0</v>
      </c>
      <c r="AU141" s="11">
        <v>0</v>
      </c>
      <c r="AV141" s="11">
        <v>5.4999999999999997E-3</v>
      </c>
      <c r="AW141" s="11">
        <v>78401.500132850226</v>
      </c>
      <c r="AX141" s="11">
        <v>0</v>
      </c>
      <c r="AY141" s="11">
        <v>0</v>
      </c>
      <c r="AZ141" s="11">
        <v>0</v>
      </c>
      <c r="BA141" s="11">
        <v>2377.3128974371702</v>
      </c>
      <c r="BB141" s="11">
        <v>45147.723627571781</v>
      </c>
      <c r="BC141" s="11">
        <v>0</v>
      </c>
      <c r="BD141" s="11">
        <v>0</v>
      </c>
      <c r="BE141" s="11">
        <v>0</v>
      </c>
      <c r="BF141" s="11">
        <v>7094.6422843327073</v>
      </c>
      <c r="BG141" s="9" t="s">
        <v>25</v>
      </c>
      <c r="BH141" s="9" t="s">
        <v>97</v>
      </c>
      <c r="BI141" s="9" t="s">
        <v>157</v>
      </c>
      <c r="BJ141" s="9" t="s">
        <v>193</v>
      </c>
      <c r="BK141" s="9" t="s">
        <v>211</v>
      </c>
      <c r="BL141" s="29">
        <v>8.8465492898105277E-2</v>
      </c>
      <c r="BM141" s="29">
        <v>0</v>
      </c>
      <c r="BN141" s="29">
        <v>0</v>
      </c>
      <c r="BO141" s="29">
        <v>0</v>
      </c>
      <c r="BP141" s="29">
        <v>1.8429711339751128E-3</v>
      </c>
    </row>
    <row r="142" spans="1:68" x14ac:dyDescent="0.25">
      <c r="A142" s="9" t="s">
        <v>3</v>
      </c>
      <c r="B142" s="9" t="s">
        <v>46</v>
      </c>
      <c r="C142" s="9" t="s">
        <v>1842</v>
      </c>
      <c r="D142" s="9" t="s">
        <v>100</v>
      </c>
      <c r="E142" s="9" t="s">
        <v>83</v>
      </c>
      <c r="F142" s="9" t="s">
        <v>363</v>
      </c>
      <c r="G142" s="9" t="s">
        <v>231</v>
      </c>
      <c r="H142" s="9" t="s">
        <v>5</v>
      </c>
      <c r="I142" s="10" t="s">
        <v>1807</v>
      </c>
      <c r="J142" s="10" t="s">
        <v>1995</v>
      </c>
      <c r="K142" s="11">
        <v>1000961.1278140025</v>
      </c>
      <c r="L142" s="11">
        <v>1000961.1278140025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9461.2930443238238</v>
      </c>
      <c r="X142" s="11">
        <v>0</v>
      </c>
      <c r="Y142" s="11">
        <v>0</v>
      </c>
      <c r="Z142" s="11">
        <v>0</v>
      </c>
      <c r="AA142" s="11">
        <v>2249.9521511000021</v>
      </c>
      <c r="AB142" s="11">
        <v>9793.9892367919729</v>
      </c>
      <c r="AC142" s="11" t="s">
        <v>25</v>
      </c>
      <c r="AD142" s="11" t="s">
        <v>97</v>
      </c>
      <c r="AE142" s="11" t="s">
        <v>157</v>
      </c>
      <c r="AF142" s="11" t="s">
        <v>193</v>
      </c>
      <c r="AG142" s="11" t="s">
        <v>239</v>
      </c>
      <c r="AH142" s="11" t="s">
        <v>25</v>
      </c>
      <c r="AI142" s="11" t="s">
        <v>97</v>
      </c>
      <c r="AJ142" s="11" t="s">
        <v>157</v>
      </c>
      <c r="AK142" s="11" t="s">
        <v>193</v>
      </c>
      <c r="AL142" s="11" t="s">
        <v>211</v>
      </c>
      <c r="AM142" s="11">
        <v>6.0779421068617542E-2</v>
      </c>
      <c r="AN142" s="11">
        <v>0</v>
      </c>
      <c r="AO142" s="11">
        <v>0</v>
      </c>
      <c r="AP142" s="11">
        <v>0</v>
      </c>
      <c r="AQ142" s="11">
        <v>1.8429711339751132E-3</v>
      </c>
      <c r="AR142" s="11">
        <v>3.5000000000000003E-2</v>
      </c>
      <c r="AS142" s="11">
        <v>0</v>
      </c>
      <c r="AT142" s="11">
        <v>0</v>
      </c>
      <c r="AU142" s="11">
        <v>0</v>
      </c>
      <c r="AV142" s="11">
        <v>5.4999999999999997E-3</v>
      </c>
      <c r="AW142" s="11">
        <v>60837.837860725558</v>
      </c>
      <c r="AX142" s="11">
        <v>0</v>
      </c>
      <c r="AY142" s="11">
        <v>0</v>
      </c>
      <c r="AZ142" s="11">
        <v>0</v>
      </c>
      <c r="BA142" s="11">
        <v>1844.7424647923804</v>
      </c>
      <c r="BB142" s="11">
        <v>35033.63947349009</v>
      </c>
      <c r="BC142" s="11">
        <v>0</v>
      </c>
      <c r="BD142" s="11">
        <v>0</v>
      </c>
      <c r="BE142" s="11">
        <v>0</v>
      </c>
      <c r="BF142" s="11">
        <v>5505.2862029770131</v>
      </c>
      <c r="BG142" s="9" t="s">
        <v>25</v>
      </c>
      <c r="BH142" s="9" t="s">
        <v>97</v>
      </c>
      <c r="BI142" s="9" t="s">
        <v>157</v>
      </c>
      <c r="BJ142" s="9" t="s">
        <v>193</v>
      </c>
      <c r="BK142" s="9" t="s">
        <v>211</v>
      </c>
      <c r="BL142" s="29">
        <v>8.8465492898105277E-2</v>
      </c>
      <c r="BM142" s="29">
        <v>0</v>
      </c>
      <c r="BN142" s="29">
        <v>0</v>
      </c>
      <c r="BO142" s="29">
        <v>0</v>
      </c>
      <c r="BP142" s="29">
        <v>1.8429711339751128E-3</v>
      </c>
    </row>
    <row r="143" spans="1:68" x14ac:dyDescent="0.25">
      <c r="A143" s="9" t="s">
        <v>3</v>
      </c>
      <c r="B143" s="9" t="s">
        <v>46</v>
      </c>
      <c r="C143" s="9" t="s">
        <v>1842</v>
      </c>
      <c r="D143" s="9" t="s">
        <v>100</v>
      </c>
      <c r="E143" s="9" t="s">
        <v>83</v>
      </c>
      <c r="F143" s="9" t="s">
        <v>395</v>
      </c>
      <c r="G143" s="9" t="s">
        <v>231</v>
      </c>
      <c r="H143" s="9" t="s">
        <v>5</v>
      </c>
      <c r="I143" s="10" t="s">
        <v>1807</v>
      </c>
      <c r="J143" s="10" t="s">
        <v>1995</v>
      </c>
      <c r="K143" s="11">
        <v>178153.26714379384</v>
      </c>
      <c r="L143" s="11">
        <v>178153.26714379384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1683.9417839654111</v>
      </c>
      <c r="X143" s="11">
        <v>0</v>
      </c>
      <c r="Y143" s="11">
        <v>0</v>
      </c>
      <c r="Z143" s="11">
        <v>0</v>
      </c>
      <c r="AA143" s="11">
        <v>400.45144161697681</v>
      </c>
      <c r="AB143" s="11">
        <v>1743.1557853961585</v>
      </c>
      <c r="AC143" s="11" t="s">
        <v>25</v>
      </c>
      <c r="AD143" s="11" t="s">
        <v>97</v>
      </c>
      <c r="AE143" s="11" t="s">
        <v>157</v>
      </c>
      <c r="AF143" s="11" t="s">
        <v>193</v>
      </c>
      <c r="AG143" s="11" t="s">
        <v>239</v>
      </c>
      <c r="AH143" s="11" t="s">
        <v>25</v>
      </c>
      <c r="AI143" s="11" t="s">
        <v>97</v>
      </c>
      <c r="AJ143" s="11" t="s">
        <v>157</v>
      </c>
      <c r="AK143" s="11" t="s">
        <v>193</v>
      </c>
      <c r="AL143" s="11" t="s">
        <v>211</v>
      </c>
      <c r="AM143" s="11">
        <v>6.0779421068617542E-2</v>
      </c>
      <c r="AN143" s="11">
        <v>0</v>
      </c>
      <c r="AO143" s="11">
        <v>0</v>
      </c>
      <c r="AP143" s="11">
        <v>0</v>
      </c>
      <c r="AQ143" s="11">
        <v>1.8429711339751132E-3</v>
      </c>
      <c r="AR143" s="11">
        <v>3.5000000000000003E-2</v>
      </c>
      <c r="AS143" s="11">
        <v>0</v>
      </c>
      <c r="AT143" s="11">
        <v>0</v>
      </c>
      <c r="AU143" s="11">
        <v>0</v>
      </c>
      <c r="AV143" s="11">
        <v>5.4999999999999997E-3</v>
      </c>
      <c r="AW143" s="11">
        <v>10828.052438482553</v>
      </c>
      <c r="AX143" s="11">
        <v>0</v>
      </c>
      <c r="AY143" s="11">
        <v>0</v>
      </c>
      <c r="AZ143" s="11">
        <v>0</v>
      </c>
      <c r="BA143" s="11">
        <v>328.33132876936901</v>
      </c>
      <c r="BB143" s="11">
        <v>6235.3643500327853</v>
      </c>
      <c r="BC143" s="11">
        <v>0</v>
      </c>
      <c r="BD143" s="11">
        <v>0</v>
      </c>
      <c r="BE143" s="11">
        <v>0</v>
      </c>
      <c r="BF143" s="11">
        <v>979.84296929086611</v>
      </c>
      <c r="BG143" s="9" t="s">
        <v>25</v>
      </c>
      <c r="BH143" s="9" t="s">
        <v>97</v>
      </c>
      <c r="BI143" s="9" t="s">
        <v>157</v>
      </c>
      <c r="BJ143" s="9" t="s">
        <v>193</v>
      </c>
      <c r="BK143" s="9" t="s">
        <v>211</v>
      </c>
      <c r="BL143" s="29">
        <v>8.8465492898105277E-2</v>
      </c>
      <c r="BM143" s="29">
        <v>0</v>
      </c>
      <c r="BN143" s="29">
        <v>0</v>
      </c>
      <c r="BO143" s="29">
        <v>0</v>
      </c>
      <c r="BP143" s="29">
        <v>1.8429711339751128E-3</v>
      </c>
    </row>
    <row r="144" spans="1:68" x14ac:dyDescent="0.25">
      <c r="A144" s="9" t="s">
        <v>3</v>
      </c>
      <c r="B144" s="9" t="s">
        <v>46</v>
      </c>
      <c r="C144" s="9" t="s">
        <v>1842</v>
      </c>
      <c r="D144" s="9" t="s">
        <v>100</v>
      </c>
      <c r="E144" s="9" t="s">
        <v>83</v>
      </c>
      <c r="F144" s="9" t="s">
        <v>373</v>
      </c>
      <c r="G144" s="9" t="s">
        <v>231</v>
      </c>
      <c r="H144" s="9" t="s">
        <v>5</v>
      </c>
      <c r="I144" s="10" t="s">
        <v>1783</v>
      </c>
      <c r="J144" s="10" t="s">
        <v>1995</v>
      </c>
      <c r="K144" s="11">
        <v>467869.00990610162</v>
      </c>
      <c r="L144" s="11">
        <v>467869.00990610162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4422.3953219308514</v>
      </c>
      <c r="X144" s="11">
        <v>0</v>
      </c>
      <c r="Y144" s="11">
        <v>0</v>
      </c>
      <c r="Z144" s="11">
        <v>0</v>
      </c>
      <c r="AA144" s="11">
        <v>1051.6720939705363</v>
      </c>
      <c r="AB144" s="11">
        <v>4577.9040962920944</v>
      </c>
      <c r="AC144" s="11" t="s">
        <v>25</v>
      </c>
      <c r="AD144" s="11" t="s">
        <v>97</v>
      </c>
      <c r="AE144" s="11" t="s">
        <v>157</v>
      </c>
      <c r="AF144" s="11" t="s">
        <v>193</v>
      </c>
      <c r="AG144" s="11" t="s">
        <v>239</v>
      </c>
      <c r="AH144" s="11" t="s">
        <v>25</v>
      </c>
      <c r="AI144" s="11" t="s">
        <v>97</v>
      </c>
      <c r="AJ144" s="11" t="s">
        <v>157</v>
      </c>
      <c r="AK144" s="11" t="s">
        <v>193</v>
      </c>
      <c r="AL144" s="11" t="s">
        <v>211</v>
      </c>
      <c r="AM144" s="11">
        <v>6.0779421068617542E-2</v>
      </c>
      <c r="AN144" s="11">
        <v>0</v>
      </c>
      <c r="AO144" s="11">
        <v>0</v>
      </c>
      <c r="AP144" s="11">
        <v>0</v>
      </c>
      <c r="AQ144" s="11">
        <v>1.8429711339751132E-3</v>
      </c>
      <c r="AR144" s="11">
        <v>3.5000000000000003E-2</v>
      </c>
      <c r="AS144" s="11">
        <v>0</v>
      </c>
      <c r="AT144" s="11">
        <v>0</v>
      </c>
      <c r="AU144" s="11">
        <v>0</v>
      </c>
      <c r="AV144" s="11">
        <v>5.4999999999999997E-3</v>
      </c>
      <c r="AW144" s="11">
        <v>28436.807558040142</v>
      </c>
      <c r="AX144" s="11">
        <v>0</v>
      </c>
      <c r="AY144" s="11">
        <v>0</v>
      </c>
      <c r="AZ144" s="11">
        <v>0</v>
      </c>
      <c r="BA144" s="11">
        <v>862.26907973846164</v>
      </c>
      <c r="BB144" s="11">
        <v>16375.415346713558</v>
      </c>
      <c r="BC144" s="11">
        <v>0</v>
      </c>
      <c r="BD144" s="11">
        <v>0</v>
      </c>
      <c r="BE144" s="11">
        <v>0</v>
      </c>
      <c r="BF144" s="11">
        <v>2573.279554483559</v>
      </c>
      <c r="BG144" s="9" t="s">
        <v>25</v>
      </c>
      <c r="BH144" s="9" t="s">
        <v>97</v>
      </c>
      <c r="BI144" s="9" t="s">
        <v>157</v>
      </c>
      <c r="BJ144" s="9" t="s">
        <v>193</v>
      </c>
      <c r="BK144" s="9" t="s">
        <v>211</v>
      </c>
      <c r="BL144" s="29">
        <v>8.8465492898105277E-2</v>
      </c>
      <c r="BM144" s="29">
        <v>0</v>
      </c>
      <c r="BN144" s="29">
        <v>0</v>
      </c>
      <c r="BO144" s="29">
        <v>0</v>
      </c>
      <c r="BP144" s="29">
        <v>1.8429711339751128E-3</v>
      </c>
    </row>
    <row r="145" spans="1:68" x14ac:dyDescent="0.25">
      <c r="A145" s="9" t="s">
        <v>3</v>
      </c>
      <c r="B145" s="9" t="s">
        <v>46</v>
      </c>
      <c r="C145" s="9" t="s">
        <v>1842</v>
      </c>
      <c r="D145" s="9" t="s">
        <v>100</v>
      </c>
      <c r="E145" s="9" t="s">
        <v>83</v>
      </c>
      <c r="F145" s="9" t="s">
        <v>1463</v>
      </c>
      <c r="G145" s="9" t="s">
        <v>231</v>
      </c>
      <c r="H145" s="9" t="s">
        <v>5</v>
      </c>
      <c r="I145" s="10" t="s">
        <v>1783</v>
      </c>
      <c r="J145" s="10" t="s">
        <v>1995</v>
      </c>
      <c r="K145" s="11">
        <v>473200.81268445874</v>
      </c>
      <c r="L145" s="11">
        <v>473200.81268445874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4472.7926322147641</v>
      </c>
      <c r="X145" s="11">
        <v>0</v>
      </c>
      <c r="Y145" s="11">
        <v>0</v>
      </c>
      <c r="Z145" s="11">
        <v>0</v>
      </c>
      <c r="AA145" s="11">
        <v>1063.6568761934029</v>
      </c>
      <c r="AB145" s="11">
        <v>4630.0735737801633</v>
      </c>
      <c r="AC145" s="11" t="s">
        <v>25</v>
      </c>
      <c r="AD145" s="11" t="s">
        <v>97</v>
      </c>
      <c r="AE145" s="11" t="s">
        <v>157</v>
      </c>
      <c r="AF145" s="11" t="s">
        <v>193</v>
      </c>
      <c r="AG145" s="11" t="s">
        <v>239</v>
      </c>
      <c r="AH145" s="11" t="s">
        <v>25</v>
      </c>
      <c r="AI145" s="11" t="s">
        <v>97</v>
      </c>
      <c r="AJ145" s="11" t="s">
        <v>157</v>
      </c>
      <c r="AK145" s="11" t="s">
        <v>193</v>
      </c>
      <c r="AL145" s="11" t="s">
        <v>211</v>
      </c>
      <c r="AM145" s="11">
        <v>6.0779421068617542E-2</v>
      </c>
      <c r="AN145" s="11">
        <v>0</v>
      </c>
      <c r="AO145" s="11">
        <v>0</v>
      </c>
      <c r="AP145" s="11">
        <v>0</v>
      </c>
      <c r="AQ145" s="11">
        <v>1.8429711339751132E-3</v>
      </c>
      <c r="AR145" s="11">
        <v>3.5000000000000003E-2</v>
      </c>
      <c r="AS145" s="11">
        <v>0</v>
      </c>
      <c r="AT145" s="11">
        <v>0</v>
      </c>
      <c r="AU145" s="11">
        <v>0</v>
      </c>
      <c r="AV145" s="11">
        <v>5.4999999999999997E-3</v>
      </c>
      <c r="AW145" s="11">
        <v>28760.871444160734</v>
      </c>
      <c r="AX145" s="11">
        <v>0</v>
      </c>
      <c r="AY145" s="11">
        <v>0</v>
      </c>
      <c r="AZ145" s="11">
        <v>0</v>
      </c>
      <c r="BA145" s="11">
        <v>872.09543835102204</v>
      </c>
      <c r="BB145" s="11">
        <v>16562.028443956056</v>
      </c>
      <c r="BC145" s="11">
        <v>0</v>
      </c>
      <c r="BD145" s="11">
        <v>0</v>
      </c>
      <c r="BE145" s="11">
        <v>0</v>
      </c>
      <c r="BF145" s="11">
        <v>2602.6044697645229</v>
      </c>
      <c r="BG145" s="9" t="s">
        <v>25</v>
      </c>
      <c r="BH145" s="9" t="s">
        <v>97</v>
      </c>
      <c r="BI145" s="9" t="s">
        <v>157</v>
      </c>
      <c r="BJ145" s="9" t="s">
        <v>193</v>
      </c>
      <c r="BK145" s="9" t="s">
        <v>211</v>
      </c>
      <c r="BL145" s="29">
        <v>8.8465492898105277E-2</v>
      </c>
      <c r="BM145" s="29">
        <v>0</v>
      </c>
      <c r="BN145" s="29">
        <v>0</v>
      </c>
      <c r="BO145" s="29">
        <v>0</v>
      </c>
      <c r="BP145" s="29">
        <v>1.8429711339751128E-3</v>
      </c>
    </row>
    <row r="146" spans="1:68" x14ac:dyDescent="0.25">
      <c r="A146" s="9" t="s">
        <v>3</v>
      </c>
      <c r="B146" s="9" t="s">
        <v>46</v>
      </c>
      <c r="C146" s="9" t="s">
        <v>1842</v>
      </c>
      <c r="D146" s="9" t="s">
        <v>100</v>
      </c>
      <c r="E146" s="9" t="s">
        <v>83</v>
      </c>
      <c r="F146" s="9" t="s">
        <v>845</v>
      </c>
      <c r="G146" s="9" t="s">
        <v>231</v>
      </c>
      <c r="H146" s="9" t="s">
        <v>5</v>
      </c>
      <c r="I146" s="10" t="s">
        <v>1783</v>
      </c>
      <c r="J146" s="10" t="s">
        <v>1995</v>
      </c>
      <c r="K146" s="11">
        <v>377254.71198007179</v>
      </c>
      <c r="L146" s="11">
        <v>377254.71198007179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3565.8901062326645</v>
      </c>
      <c r="X146" s="11">
        <v>0</v>
      </c>
      <c r="Y146" s="11">
        <v>0</v>
      </c>
      <c r="Z146" s="11">
        <v>0</v>
      </c>
      <c r="AA146" s="11">
        <v>847.99002393417436</v>
      </c>
      <c r="AB146" s="11">
        <v>3691.2807960195314</v>
      </c>
      <c r="AC146" s="11" t="s">
        <v>25</v>
      </c>
      <c r="AD146" s="11" t="s">
        <v>97</v>
      </c>
      <c r="AE146" s="11" t="s">
        <v>157</v>
      </c>
      <c r="AF146" s="11" t="s">
        <v>193</v>
      </c>
      <c r="AG146" s="11" t="s">
        <v>239</v>
      </c>
      <c r="AH146" s="11" t="s">
        <v>25</v>
      </c>
      <c r="AI146" s="11" t="s">
        <v>97</v>
      </c>
      <c r="AJ146" s="11" t="s">
        <v>157</v>
      </c>
      <c r="AK146" s="11" t="s">
        <v>193</v>
      </c>
      <c r="AL146" s="11" t="s">
        <v>211</v>
      </c>
      <c r="AM146" s="11">
        <v>6.0779421068617542E-2</v>
      </c>
      <c r="AN146" s="11">
        <v>0</v>
      </c>
      <c r="AO146" s="11">
        <v>0</v>
      </c>
      <c r="AP146" s="11">
        <v>0</v>
      </c>
      <c r="AQ146" s="11">
        <v>1.8429711339751132E-3</v>
      </c>
      <c r="AR146" s="11">
        <v>3.5000000000000003E-2</v>
      </c>
      <c r="AS146" s="11">
        <v>0</v>
      </c>
      <c r="AT146" s="11">
        <v>0</v>
      </c>
      <c r="AU146" s="11">
        <v>0</v>
      </c>
      <c r="AV146" s="11">
        <v>5.4999999999999997E-3</v>
      </c>
      <c r="AW146" s="11">
        <v>22929.322989556818</v>
      </c>
      <c r="AX146" s="11">
        <v>0</v>
      </c>
      <c r="AY146" s="11">
        <v>0</v>
      </c>
      <c r="AZ146" s="11">
        <v>0</v>
      </c>
      <c r="BA146" s="11">
        <v>695.26954433536764</v>
      </c>
      <c r="BB146" s="11">
        <v>13203.914919302513</v>
      </c>
      <c r="BC146" s="11">
        <v>0</v>
      </c>
      <c r="BD146" s="11">
        <v>0</v>
      </c>
      <c r="BE146" s="11">
        <v>0</v>
      </c>
      <c r="BF146" s="11">
        <v>2074.9009158903946</v>
      </c>
      <c r="BG146" s="9" t="s">
        <v>25</v>
      </c>
      <c r="BH146" s="9" t="s">
        <v>97</v>
      </c>
      <c r="BI146" s="9" t="s">
        <v>157</v>
      </c>
      <c r="BJ146" s="9" t="s">
        <v>193</v>
      </c>
      <c r="BK146" s="9" t="s">
        <v>211</v>
      </c>
      <c r="BL146" s="29">
        <v>8.8465492898105277E-2</v>
      </c>
      <c r="BM146" s="29">
        <v>0</v>
      </c>
      <c r="BN146" s="29">
        <v>0</v>
      </c>
      <c r="BO146" s="29">
        <v>0</v>
      </c>
      <c r="BP146" s="29">
        <v>1.8429711339751128E-3</v>
      </c>
    </row>
    <row r="147" spans="1:68" x14ac:dyDescent="0.25">
      <c r="A147" s="9" t="s">
        <v>3</v>
      </c>
      <c r="B147" s="9" t="s">
        <v>46</v>
      </c>
      <c r="C147" s="9" t="s">
        <v>1842</v>
      </c>
      <c r="D147" s="9" t="s">
        <v>100</v>
      </c>
      <c r="E147" s="9" t="s">
        <v>83</v>
      </c>
      <c r="F147" s="9" t="s">
        <v>847</v>
      </c>
      <c r="G147" s="9" t="s">
        <v>231</v>
      </c>
      <c r="H147" s="9" t="s">
        <v>5</v>
      </c>
      <c r="I147" s="10" t="s">
        <v>1783</v>
      </c>
      <c r="J147" s="10" t="s">
        <v>1995</v>
      </c>
      <c r="K147" s="11">
        <v>697621.98434546392</v>
      </c>
      <c r="L147" s="11">
        <v>697621.98434546392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6594.0682856183839</v>
      </c>
      <c r="X147" s="11">
        <v>0</v>
      </c>
      <c r="Y147" s="11">
        <v>0</v>
      </c>
      <c r="Z147" s="11">
        <v>0</v>
      </c>
      <c r="AA147" s="11">
        <v>1568.1089312235438</v>
      </c>
      <c r="AB147" s="11">
        <v>6825.9416036968605</v>
      </c>
      <c r="AC147" s="11" t="s">
        <v>25</v>
      </c>
      <c r="AD147" s="11" t="s">
        <v>97</v>
      </c>
      <c r="AE147" s="11" t="s">
        <v>157</v>
      </c>
      <c r="AF147" s="11" t="s">
        <v>193</v>
      </c>
      <c r="AG147" s="11" t="s">
        <v>239</v>
      </c>
      <c r="AH147" s="11" t="s">
        <v>25</v>
      </c>
      <c r="AI147" s="11" t="s">
        <v>97</v>
      </c>
      <c r="AJ147" s="11" t="s">
        <v>157</v>
      </c>
      <c r="AK147" s="11" t="s">
        <v>193</v>
      </c>
      <c r="AL147" s="11" t="s">
        <v>211</v>
      </c>
      <c r="AM147" s="11">
        <v>6.0779421068617542E-2</v>
      </c>
      <c r="AN147" s="11">
        <v>0</v>
      </c>
      <c r="AO147" s="11">
        <v>0</v>
      </c>
      <c r="AP147" s="11">
        <v>0</v>
      </c>
      <c r="AQ147" s="11">
        <v>1.8429711339751132E-3</v>
      </c>
      <c r="AR147" s="11">
        <v>3.5000000000000003E-2</v>
      </c>
      <c r="AS147" s="11">
        <v>0</v>
      </c>
      <c r="AT147" s="11">
        <v>0</v>
      </c>
      <c r="AU147" s="11">
        <v>0</v>
      </c>
      <c r="AV147" s="11">
        <v>5.4999999999999997E-3</v>
      </c>
      <c r="AW147" s="11">
        <v>42401.060333257468</v>
      </c>
      <c r="AX147" s="11">
        <v>0</v>
      </c>
      <c r="AY147" s="11">
        <v>0</v>
      </c>
      <c r="AZ147" s="11">
        <v>0</v>
      </c>
      <c r="BA147" s="11">
        <v>1285.6971795751283</v>
      </c>
      <c r="BB147" s="11">
        <v>24416.769452091241</v>
      </c>
      <c r="BC147" s="11">
        <v>0</v>
      </c>
      <c r="BD147" s="11">
        <v>0</v>
      </c>
      <c r="BE147" s="11">
        <v>0</v>
      </c>
      <c r="BF147" s="11">
        <v>3836.9209139000513</v>
      </c>
      <c r="BG147" s="9" t="s">
        <v>25</v>
      </c>
      <c r="BH147" s="9" t="s">
        <v>97</v>
      </c>
      <c r="BI147" s="9" t="s">
        <v>157</v>
      </c>
      <c r="BJ147" s="9" t="s">
        <v>193</v>
      </c>
      <c r="BK147" s="9" t="s">
        <v>211</v>
      </c>
      <c r="BL147" s="29">
        <v>8.8465492898105277E-2</v>
      </c>
      <c r="BM147" s="29">
        <v>0</v>
      </c>
      <c r="BN147" s="29">
        <v>0</v>
      </c>
      <c r="BO147" s="29">
        <v>0</v>
      </c>
      <c r="BP147" s="29">
        <v>1.8429711339751128E-3</v>
      </c>
    </row>
    <row r="148" spans="1:68" x14ac:dyDescent="0.25">
      <c r="A148" s="9" t="s">
        <v>3</v>
      </c>
      <c r="B148" s="9" t="s">
        <v>46</v>
      </c>
      <c r="C148" s="9" t="s">
        <v>1842</v>
      </c>
      <c r="D148" s="9" t="s">
        <v>100</v>
      </c>
      <c r="E148" s="9" t="s">
        <v>83</v>
      </c>
      <c r="F148" s="9" t="s">
        <v>1737</v>
      </c>
      <c r="G148" s="9" t="s">
        <v>231</v>
      </c>
      <c r="H148" s="9" t="s">
        <v>5</v>
      </c>
      <c r="I148" s="10" t="s">
        <v>1783</v>
      </c>
      <c r="J148" s="10" t="s">
        <v>1995</v>
      </c>
      <c r="K148" s="11">
        <v>411201.07881172129</v>
      </c>
      <c r="L148" s="11">
        <v>411201.07881172129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3886.758235333511</v>
      </c>
      <c r="X148" s="11">
        <v>0</v>
      </c>
      <c r="Y148" s="11">
        <v>0</v>
      </c>
      <c r="Z148" s="11">
        <v>0</v>
      </c>
      <c r="AA148" s="11">
        <v>924.29438676362884</v>
      </c>
      <c r="AB148" s="11">
        <v>4023.4319077249866</v>
      </c>
      <c r="AC148" s="11" t="s">
        <v>25</v>
      </c>
      <c r="AD148" s="11" t="s">
        <v>97</v>
      </c>
      <c r="AE148" s="11" t="s">
        <v>157</v>
      </c>
      <c r="AF148" s="11" t="s">
        <v>193</v>
      </c>
      <c r="AG148" s="11" t="s">
        <v>239</v>
      </c>
      <c r="AH148" s="11" t="s">
        <v>25</v>
      </c>
      <c r="AI148" s="11" t="s">
        <v>97</v>
      </c>
      <c r="AJ148" s="11" t="s">
        <v>157</v>
      </c>
      <c r="AK148" s="11" t="s">
        <v>193</v>
      </c>
      <c r="AL148" s="11" t="s">
        <v>211</v>
      </c>
      <c r="AM148" s="11">
        <v>6.0779421068617542E-2</v>
      </c>
      <c r="AN148" s="11">
        <v>0</v>
      </c>
      <c r="AO148" s="11">
        <v>0</v>
      </c>
      <c r="AP148" s="11">
        <v>0</v>
      </c>
      <c r="AQ148" s="11">
        <v>1.8429711339751132E-3</v>
      </c>
      <c r="AR148" s="11">
        <v>3.5000000000000003E-2</v>
      </c>
      <c r="AS148" s="11">
        <v>0</v>
      </c>
      <c r="AT148" s="11">
        <v>0</v>
      </c>
      <c r="AU148" s="11">
        <v>0</v>
      </c>
      <c r="AV148" s="11">
        <v>5.4999999999999997E-3</v>
      </c>
      <c r="AW148" s="11">
        <v>24992.563512967397</v>
      </c>
      <c r="AX148" s="11">
        <v>0</v>
      </c>
      <c r="AY148" s="11">
        <v>0</v>
      </c>
      <c r="AZ148" s="11">
        <v>0</v>
      </c>
      <c r="BA148" s="11">
        <v>757.8317185094279</v>
      </c>
      <c r="BB148" s="11">
        <v>14392.037758410246</v>
      </c>
      <c r="BC148" s="11">
        <v>0</v>
      </c>
      <c r="BD148" s="11">
        <v>0</v>
      </c>
      <c r="BE148" s="11">
        <v>0</v>
      </c>
      <c r="BF148" s="11">
        <v>2261.6059334644669</v>
      </c>
      <c r="BG148" s="9" t="s">
        <v>25</v>
      </c>
      <c r="BH148" s="9" t="s">
        <v>97</v>
      </c>
      <c r="BI148" s="9" t="s">
        <v>157</v>
      </c>
      <c r="BJ148" s="9" t="s">
        <v>193</v>
      </c>
      <c r="BK148" s="9" t="s">
        <v>211</v>
      </c>
      <c r="BL148" s="29">
        <v>8.8465492898105277E-2</v>
      </c>
      <c r="BM148" s="29">
        <v>0</v>
      </c>
      <c r="BN148" s="29">
        <v>0</v>
      </c>
      <c r="BO148" s="29">
        <v>0</v>
      </c>
      <c r="BP148" s="29">
        <v>1.8429711339751128E-3</v>
      </c>
    </row>
    <row r="149" spans="1:68" x14ac:dyDescent="0.25">
      <c r="A149" s="9" t="s">
        <v>3</v>
      </c>
      <c r="B149" s="9" t="s">
        <v>46</v>
      </c>
      <c r="C149" s="9" t="s">
        <v>1842</v>
      </c>
      <c r="D149" s="9" t="s">
        <v>100</v>
      </c>
      <c r="E149" s="9" t="s">
        <v>83</v>
      </c>
      <c r="F149" s="9" t="s">
        <v>1109</v>
      </c>
      <c r="G149" s="9" t="s">
        <v>231</v>
      </c>
      <c r="H149" s="9" t="s">
        <v>5</v>
      </c>
      <c r="I149" s="10" t="s">
        <v>1783</v>
      </c>
      <c r="J149" s="10" t="s">
        <v>1995</v>
      </c>
      <c r="K149" s="11">
        <v>438040.56838647596</v>
      </c>
      <c r="L149" s="11">
        <v>438040.56838647596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4140.4506804950915</v>
      </c>
      <c r="X149" s="11">
        <v>0</v>
      </c>
      <c r="Y149" s="11">
        <v>0</v>
      </c>
      <c r="Z149" s="11">
        <v>0</v>
      </c>
      <c r="AA149" s="11">
        <v>984.62396962667788</v>
      </c>
      <c r="AB149" s="11">
        <v>4286.0451748257874</v>
      </c>
      <c r="AC149" s="11" t="s">
        <v>25</v>
      </c>
      <c r="AD149" s="11" t="s">
        <v>97</v>
      </c>
      <c r="AE149" s="11" t="s">
        <v>157</v>
      </c>
      <c r="AF149" s="11" t="s">
        <v>193</v>
      </c>
      <c r="AG149" s="11" t="s">
        <v>239</v>
      </c>
      <c r="AH149" s="11" t="s">
        <v>25</v>
      </c>
      <c r="AI149" s="11" t="s">
        <v>97</v>
      </c>
      <c r="AJ149" s="11" t="s">
        <v>157</v>
      </c>
      <c r="AK149" s="11" t="s">
        <v>193</v>
      </c>
      <c r="AL149" s="11" t="s">
        <v>211</v>
      </c>
      <c r="AM149" s="11">
        <v>6.0779421068617542E-2</v>
      </c>
      <c r="AN149" s="11">
        <v>0</v>
      </c>
      <c r="AO149" s="11">
        <v>0</v>
      </c>
      <c r="AP149" s="11">
        <v>0</v>
      </c>
      <c r="AQ149" s="11">
        <v>1.8429711339751132E-3</v>
      </c>
      <c r="AR149" s="11">
        <v>3.5000000000000003E-2</v>
      </c>
      <c r="AS149" s="11">
        <v>0</v>
      </c>
      <c r="AT149" s="11">
        <v>0</v>
      </c>
      <c r="AU149" s="11">
        <v>0</v>
      </c>
      <c r="AV149" s="11">
        <v>5.4999999999999997E-3</v>
      </c>
      <c r="AW149" s="11">
        <v>26623.852151098181</v>
      </c>
      <c r="AX149" s="11">
        <v>0</v>
      </c>
      <c r="AY149" s="11">
        <v>0</v>
      </c>
      <c r="AZ149" s="11">
        <v>0</v>
      </c>
      <c r="BA149" s="11">
        <v>807.29612304632678</v>
      </c>
      <c r="BB149" s="11">
        <v>15331.41989352666</v>
      </c>
      <c r="BC149" s="11">
        <v>0</v>
      </c>
      <c r="BD149" s="11">
        <v>0</v>
      </c>
      <c r="BE149" s="11">
        <v>0</v>
      </c>
      <c r="BF149" s="11">
        <v>2409.2231261256175</v>
      </c>
      <c r="BG149" s="9" t="s">
        <v>25</v>
      </c>
      <c r="BH149" s="9" t="s">
        <v>97</v>
      </c>
      <c r="BI149" s="9" t="s">
        <v>157</v>
      </c>
      <c r="BJ149" s="9" t="s">
        <v>193</v>
      </c>
      <c r="BK149" s="9" t="s">
        <v>211</v>
      </c>
      <c r="BL149" s="29">
        <v>8.8465492898105277E-2</v>
      </c>
      <c r="BM149" s="29">
        <v>0</v>
      </c>
      <c r="BN149" s="29">
        <v>0</v>
      </c>
      <c r="BO149" s="29">
        <v>0</v>
      </c>
      <c r="BP149" s="29">
        <v>1.8429711339751128E-3</v>
      </c>
    </row>
    <row r="150" spans="1:68" x14ac:dyDescent="0.25">
      <c r="A150" s="9" t="s">
        <v>3</v>
      </c>
      <c r="B150" s="9" t="s">
        <v>46</v>
      </c>
      <c r="C150" s="9" t="s">
        <v>1842</v>
      </c>
      <c r="D150" s="9" t="s">
        <v>100</v>
      </c>
      <c r="E150" s="9" t="s">
        <v>83</v>
      </c>
      <c r="F150" s="9" t="s">
        <v>901</v>
      </c>
      <c r="G150" s="9" t="s">
        <v>231</v>
      </c>
      <c r="H150" s="9" t="s">
        <v>5</v>
      </c>
      <c r="I150" s="10" t="s">
        <v>1783</v>
      </c>
      <c r="J150" s="10" t="s">
        <v>1995</v>
      </c>
      <c r="K150" s="11">
        <v>845289.14685649658</v>
      </c>
      <c r="L150" s="11">
        <v>845289.14685649658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7989.8490594350878</v>
      </c>
      <c r="X150" s="11">
        <v>0</v>
      </c>
      <c r="Y150" s="11">
        <v>0</v>
      </c>
      <c r="Z150" s="11">
        <v>0</v>
      </c>
      <c r="AA150" s="11">
        <v>1900.0339587859221</v>
      </c>
      <c r="AB150" s="11">
        <v>8270.8035069948728</v>
      </c>
      <c r="AC150" s="11" t="s">
        <v>25</v>
      </c>
      <c r="AD150" s="11" t="s">
        <v>97</v>
      </c>
      <c r="AE150" s="11" t="s">
        <v>157</v>
      </c>
      <c r="AF150" s="11" t="s">
        <v>193</v>
      </c>
      <c r="AG150" s="11" t="s">
        <v>239</v>
      </c>
      <c r="AH150" s="11" t="s">
        <v>25</v>
      </c>
      <c r="AI150" s="11" t="s">
        <v>97</v>
      </c>
      <c r="AJ150" s="11" t="s">
        <v>157</v>
      </c>
      <c r="AK150" s="11" t="s">
        <v>193</v>
      </c>
      <c r="AL150" s="11" t="s">
        <v>211</v>
      </c>
      <c r="AM150" s="11">
        <v>6.0779421068617542E-2</v>
      </c>
      <c r="AN150" s="11">
        <v>0</v>
      </c>
      <c r="AO150" s="11">
        <v>0</v>
      </c>
      <c r="AP150" s="11">
        <v>0</v>
      </c>
      <c r="AQ150" s="11">
        <v>1.8429711339751132E-3</v>
      </c>
      <c r="AR150" s="11">
        <v>3.5000000000000003E-2</v>
      </c>
      <c r="AS150" s="11">
        <v>0</v>
      </c>
      <c r="AT150" s="11">
        <v>0</v>
      </c>
      <c r="AU150" s="11">
        <v>0</v>
      </c>
      <c r="AV150" s="11">
        <v>5.4999999999999997E-3</v>
      </c>
      <c r="AW150" s="11">
        <v>51376.184981523496</v>
      </c>
      <c r="AX150" s="11">
        <v>0</v>
      </c>
      <c r="AY150" s="11">
        <v>0</v>
      </c>
      <c r="AZ150" s="11">
        <v>0</v>
      </c>
      <c r="BA150" s="11">
        <v>1557.8434975189734</v>
      </c>
      <c r="BB150" s="11">
        <v>29585.120139977382</v>
      </c>
      <c r="BC150" s="11">
        <v>0</v>
      </c>
      <c r="BD150" s="11">
        <v>0</v>
      </c>
      <c r="BE150" s="11">
        <v>0</v>
      </c>
      <c r="BF150" s="11">
        <v>4649.0903077107305</v>
      </c>
      <c r="BG150" s="9" t="s">
        <v>25</v>
      </c>
      <c r="BH150" s="9" t="s">
        <v>97</v>
      </c>
      <c r="BI150" s="9" t="s">
        <v>157</v>
      </c>
      <c r="BJ150" s="9" t="s">
        <v>193</v>
      </c>
      <c r="BK150" s="9" t="s">
        <v>211</v>
      </c>
      <c r="BL150" s="29">
        <v>8.8465492898105277E-2</v>
      </c>
      <c r="BM150" s="29">
        <v>0</v>
      </c>
      <c r="BN150" s="29">
        <v>0</v>
      </c>
      <c r="BO150" s="29">
        <v>0</v>
      </c>
      <c r="BP150" s="29">
        <v>1.8429711339751128E-3</v>
      </c>
    </row>
    <row r="151" spans="1:68" x14ac:dyDescent="0.25">
      <c r="A151" s="9" t="s">
        <v>3</v>
      </c>
      <c r="B151" s="9" t="s">
        <v>46</v>
      </c>
      <c r="C151" s="9" t="s">
        <v>1842</v>
      </c>
      <c r="D151" s="9" t="s">
        <v>100</v>
      </c>
      <c r="E151" s="9" t="s">
        <v>83</v>
      </c>
      <c r="F151" s="9" t="s">
        <v>1039</v>
      </c>
      <c r="G151" s="9" t="s">
        <v>231</v>
      </c>
      <c r="H151" s="9" t="s">
        <v>5</v>
      </c>
      <c r="I151" s="10" t="s">
        <v>1783</v>
      </c>
      <c r="J151" s="10" t="s">
        <v>1995</v>
      </c>
      <c r="K151" s="11">
        <v>1119574.8744484039</v>
      </c>
      <c r="L151" s="11">
        <v>1119574.8744484039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10582.45488049234</v>
      </c>
      <c r="X151" s="11">
        <v>0</v>
      </c>
      <c r="Y151" s="11">
        <v>0</v>
      </c>
      <c r="Z151" s="11">
        <v>0</v>
      </c>
      <c r="AA151" s="11">
        <v>2516.571150553988</v>
      </c>
      <c r="AB151" s="11">
        <v>10954.575522904735</v>
      </c>
      <c r="AC151" s="11" t="s">
        <v>25</v>
      </c>
      <c r="AD151" s="11" t="s">
        <v>97</v>
      </c>
      <c r="AE151" s="11" t="s">
        <v>157</v>
      </c>
      <c r="AF151" s="11" t="s">
        <v>193</v>
      </c>
      <c r="AG151" s="11" t="s">
        <v>239</v>
      </c>
      <c r="AH151" s="11" t="s">
        <v>25</v>
      </c>
      <c r="AI151" s="11" t="s">
        <v>97</v>
      </c>
      <c r="AJ151" s="11" t="s">
        <v>157</v>
      </c>
      <c r="AK151" s="11" t="s">
        <v>193</v>
      </c>
      <c r="AL151" s="11" t="s">
        <v>211</v>
      </c>
      <c r="AM151" s="11">
        <v>6.0779421068617542E-2</v>
      </c>
      <c r="AN151" s="11">
        <v>0</v>
      </c>
      <c r="AO151" s="11">
        <v>0</v>
      </c>
      <c r="AP151" s="11">
        <v>0</v>
      </c>
      <c r="AQ151" s="11">
        <v>1.8429711339751132E-3</v>
      </c>
      <c r="AR151" s="11">
        <v>3.5000000000000003E-2</v>
      </c>
      <c r="AS151" s="11">
        <v>0</v>
      </c>
      <c r="AT151" s="11">
        <v>0</v>
      </c>
      <c r="AU151" s="11">
        <v>0</v>
      </c>
      <c r="AV151" s="11">
        <v>5.4999999999999997E-3</v>
      </c>
      <c r="AW151" s="11">
        <v>68047.112711944166</v>
      </c>
      <c r="AX151" s="11">
        <v>0</v>
      </c>
      <c r="AY151" s="11">
        <v>0</v>
      </c>
      <c r="AZ151" s="11">
        <v>0</v>
      </c>
      <c r="BA151" s="11">
        <v>2063.34417593222</v>
      </c>
      <c r="BB151" s="11">
        <v>39185.120605694145</v>
      </c>
      <c r="BC151" s="11">
        <v>0</v>
      </c>
      <c r="BD151" s="11">
        <v>0</v>
      </c>
      <c r="BE151" s="11">
        <v>0</v>
      </c>
      <c r="BF151" s="11">
        <v>6157.6618094662217</v>
      </c>
      <c r="BG151" s="9" t="s">
        <v>25</v>
      </c>
      <c r="BH151" s="9" t="s">
        <v>97</v>
      </c>
      <c r="BI151" s="9" t="s">
        <v>157</v>
      </c>
      <c r="BJ151" s="9" t="s">
        <v>193</v>
      </c>
      <c r="BK151" s="9" t="s">
        <v>211</v>
      </c>
      <c r="BL151" s="29">
        <v>8.8465492898105277E-2</v>
      </c>
      <c r="BM151" s="29">
        <v>0</v>
      </c>
      <c r="BN151" s="29">
        <v>0</v>
      </c>
      <c r="BO151" s="29">
        <v>0</v>
      </c>
      <c r="BP151" s="29">
        <v>1.8429711339751128E-3</v>
      </c>
    </row>
    <row r="152" spans="1:68" x14ac:dyDescent="0.25">
      <c r="A152" s="9" t="s">
        <v>3</v>
      </c>
      <c r="B152" s="9" t="s">
        <v>46</v>
      </c>
      <c r="C152" s="9" t="s">
        <v>1842</v>
      </c>
      <c r="D152" s="9" t="s">
        <v>100</v>
      </c>
      <c r="E152" s="9" t="s">
        <v>83</v>
      </c>
      <c r="F152" s="9" t="s">
        <v>947</v>
      </c>
      <c r="G152" s="9" t="s">
        <v>231</v>
      </c>
      <c r="H152" s="9" t="s">
        <v>5</v>
      </c>
      <c r="I152" s="10" t="s">
        <v>1807</v>
      </c>
      <c r="J152" s="10" t="s">
        <v>1995</v>
      </c>
      <c r="K152" s="11">
        <v>66045.665099999998</v>
      </c>
      <c r="L152" s="11">
        <v>64620.601200000005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610.80738069100369</v>
      </c>
      <c r="X152" s="11">
        <v>0</v>
      </c>
      <c r="Y152" s="11">
        <v>0</v>
      </c>
      <c r="Z152" s="11">
        <v>0</v>
      </c>
      <c r="AA152" s="11">
        <v>145.25365334899618</v>
      </c>
      <c r="AB152" s="11">
        <v>632.28576519250214</v>
      </c>
      <c r="AC152" s="11" t="s">
        <v>25</v>
      </c>
      <c r="AD152" s="11" t="s">
        <v>97</v>
      </c>
      <c r="AE152" s="11" t="s">
        <v>157</v>
      </c>
      <c r="AF152" s="11" t="s">
        <v>193</v>
      </c>
      <c r="AG152" s="11" t="s">
        <v>239</v>
      </c>
      <c r="AH152" s="11" t="s">
        <v>25</v>
      </c>
      <c r="AI152" s="11" t="s">
        <v>97</v>
      </c>
      <c r="AJ152" s="11" t="s">
        <v>157</v>
      </c>
      <c r="AK152" s="11" t="s">
        <v>193</v>
      </c>
      <c r="AL152" s="11" t="s">
        <v>211</v>
      </c>
      <c r="AM152" s="11">
        <v>6.0779421068617542E-2</v>
      </c>
      <c r="AN152" s="11">
        <v>0</v>
      </c>
      <c r="AO152" s="11">
        <v>0</v>
      </c>
      <c r="AP152" s="11">
        <v>0</v>
      </c>
      <c r="AQ152" s="11">
        <v>1.8429711339751132E-3</v>
      </c>
      <c r="AR152" s="11">
        <v>3.5000000000000003E-2</v>
      </c>
      <c r="AS152" s="11">
        <v>0</v>
      </c>
      <c r="AT152" s="11">
        <v>0</v>
      </c>
      <c r="AU152" s="11">
        <v>0</v>
      </c>
      <c r="AV152" s="11">
        <v>5.4999999999999997E-3</v>
      </c>
      <c r="AW152" s="11">
        <v>4014.2172888697983</v>
      </c>
      <c r="AX152" s="11">
        <v>0</v>
      </c>
      <c r="AY152" s="11">
        <v>0</v>
      </c>
      <c r="AZ152" s="11">
        <v>0</v>
      </c>
      <c r="BA152" s="11">
        <v>121.72025430348755</v>
      </c>
      <c r="BB152" s="11">
        <v>2311.5982785000001</v>
      </c>
      <c r="BC152" s="11">
        <v>0</v>
      </c>
      <c r="BD152" s="11">
        <v>0</v>
      </c>
      <c r="BE152" s="11">
        <v>0</v>
      </c>
      <c r="BF152" s="11">
        <v>363.25115804999996</v>
      </c>
      <c r="BG152" s="9" t="s">
        <v>25</v>
      </c>
      <c r="BH152" s="9" t="s">
        <v>97</v>
      </c>
      <c r="BI152" s="9" t="s">
        <v>157</v>
      </c>
      <c r="BJ152" s="9" t="s">
        <v>193</v>
      </c>
      <c r="BK152" s="9" t="s">
        <v>211</v>
      </c>
      <c r="BL152" s="29">
        <v>8.8465492898105277E-2</v>
      </c>
      <c r="BM152" s="29">
        <v>0</v>
      </c>
      <c r="BN152" s="29">
        <v>0</v>
      </c>
      <c r="BO152" s="29">
        <v>0</v>
      </c>
      <c r="BP152" s="29">
        <v>1.8429711339751128E-3</v>
      </c>
    </row>
    <row r="153" spans="1:68" x14ac:dyDescent="0.25">
      <c r="A153" s="9" t="s">
        <v>3</v>
      </c>
      <c r="B153" s="9" t="s">
        <v>46</v>
      </c>
      <c r="C153" s="9" t="s">
        <v>1842</v>
      </c>
      <c r="D153" s="9" t="s">
        <v>100</v>
      </c>
      <c r="E153" s="9" t="s">
        <v>83</v>
      </c>
      <c r="F153" s="9" t="s">
        <v>945</v>
      </c>
      <c r="G153" s="9" t="s">
        <v>231</v>
      </c>
      <c r="H153" s="9" t="s">
        <v>12</v>
      </c>
      <c r="I153" s="10" t="s">
        <v>1783</v>
      </c>
      <c r="J153" s="10" t="s">
        <v>1995</v>
      </c>
      <c r="K153" s="11">
        <v>802111.90131334425</v>
      </c>
      <c r="L153" s="11">
        <v>784770.00311334431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54496.552218811579</v>
      </c>
      <c r="X153" s="11">
        <v>0</v>
      </c>
      <c r="Y153" s="11">
        <v>0</v>
      </c>
      <c r="Z153" s="11">
        <v>0</v>
      </c>
      <c r="AA153" s="11">
        <v>1771.4570044152017</v>
      </c>
      <c r="AB153" s="11">
        <v>8341.151637541072</v>
      </c>
      <c r="AC153" s="11" t="s">
        <v>25</v>
      </c>
      <c r="AD153" s="11" t="s">
        <v>97</v>
      </c>
      <c r="AE153" s="11" t="s">
        <v>157</v>
      </c>
      <c r="AF153" s="11" t="s">
        <v>193</v>
      </c>
      <c r="AG153" s="11" t="s">
        <v>239</v>
      </c>
      <c r="AH153" s="11" t="s">
        <v>25</v>
      </c>
      <c r="AI153" s="11" t="s">
        <v>97</v>
      </c>
      <c r="AJ153" s="11" t="s">
        <v>157</v>
      </c>
      <c r="AK153" s="11" t="s">
        <v>193</v>
      </c>
      <c r="AL153" s="11" t="s">
        <v>211</v>
      </c>
      <c r="AM153" s="11">
        <v>0.20812347214405394</v>
      </c>
      <c r="AN153" s="11">
        <v>0</v>
      </c>
      <c r="AO153" s="11">
        <v>0</v>
      </c>
      <c r="AP153" s="11">
        <v>0</v>
      </c>
      <c r="AQ153" s="11">
        <v>1.8429711339751132E-3</v>
      </c>
      <c r="AR153" s="11">
        <v>3.5000000000000003E-2</v>
      </c>
      <c r="AS153" s="11">
        <v>0</v>
      </c>
      <c r="AT153" s="11">
        <v>0</v>
      </c>
      <c r="AU153" s="11">
        <v>0</v>
      </c>
      <c r="AV153" s="11">
        <v>5.4999999999999997E-3</v>
      </c>
      <c r="AW153" s="11">
        <v>166938.31394940196</v>
      </c>
      <c r="AX153" s="11">
        <v>0</v>
      </c>
      <c r="AY153" s="11">
        <v>0</v>
      </c>
      <c r="AZ153" s="11">
        <v>0</v>
      </c>
      <c r="BA153" s="11">
        <v>1478.2690803383882</v>
      </c>
      <c r="BB153" s="11">
        <v>28073.916545967051</v>
      </c>
      <c r="BC153" s="11">
        <v>0</v>
      </c>
      <c r="BD153" s="11">
        <v>0</v>
      </c>
      <c r="BE153" s="11">
        <v>0</v>
      </c>
      <c r="BF153" s="11">
        <v>4411.6154572233927</v>
      </c>
      <c r="BG153" s="9" t="s">
        <v>25</v>
      </c>
      <c r="BH153" s="9" t="s">
        <v>97</v>
      </c>
      <c r="BI153" s="9" t="s">
        <v>157</v>
      </c>
      <c r="BJ153" s="9" t="s">
        <v>193</v>
      </c>
      <c r="BK153" s="9" t="s">
        <v>211</v>
      </c>
      <c r="BL153" s="29">
        <v>8.8465492898105277E-2</v>
      </c>
      <c r="BM153" s="29">
        <v>0</v>
      </c>
      <c r="BN153" s="29">
        <v>0</v>
      </c>
      <c r="BO153" s="29">
        <v>0</v>
      </c>
      <c r="BP153" s="29">
        <v>1.8429711339751128E-3</v>
      </c>
    </row>
    <row r="154" spans="1:68" x14ac:dyDescent="0.25">
      <c r="A154" s="9" t="s">
        <v>3</v>
      </c>
      <c r="B154" s="9" t="s">
        <v>46</v>
      </c>
      <c r="C154" s="9" t="s">
        <v>1842</v>
      </c>
      <c r="D154" s="9" t="s">
        <v>100</v>
      </c>
      <c r="E154" s="9" t="s">
        <v>83</v>
      </c>
      <c r="F154" s="9" t="s">
        <v>971</v>
      </c>
      <c r="G154" s="9" t="s">
        <v>231</v>
      </c>
      <c r="H154" s="9" t="s">
        <v>5</v>
      </c>
      <c r="I154" s="10" t="s">
        <v>1783</v>
      </c>
      <c r="J154" s="10" t="s">
        <v>1995</v>
      </c>
      <c r="K154" s="11">
        <v>434809.02743133635</v>
      </c>
      <c r="L154" s="11">
        <v>434809.02743133635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4109.9054823732795</v>
      </c>
      <c r="X154" s="11">
        <v>0</v>
      </c>
      <c r="Y154" s="11">
        <v>0</v>
      </c>
      <c r="Z154" s="11">
        <v>0</v>
      </c>
      <c r="AA154" s="11">
        <v>977.36013857335479</v>
      </c>
      <c r="AB154" s="11">
        <v>4254.4258876692411</v>
      </c>
      <c r="AC154" s="11" t="s">
        <v>25</v>
      </c>
      <c r="AD154" s="11" t="s">
        <v>97</v>
      </c>
      <c r="AE154" s="11" t="s">
        <v>157</v>
      </c>
      <c r="AF154" s="11" t="s">
        <v>193</v>
      </c>
      <c r="AG154" s="11" t="s">
        <v>239</v>
      </c>
      <c r="AH154" s="11" t="s">
        <v>25</v>
      </c>
      <c r="AI154" s="11" t="s">
        <v>97</v>
      </c>
      <c r="AJ154" s="11" t="s">
        <v>157</v>
      </c>
      <c r="AK154" s="11" t="s">
        <v>193</v>
      </c>
      <c r="AL154" s="11" t="s">
        <v>211</v>
      </c>
      <c r="AM154" s="11">
        <v>6.0779421068617542E-2</v>
      </c>
      <c r="AN154" s="11">
        <v>0</v>
      </c>
      <c r="AO154" s="11">
        <v>0</v>
      </c>
      <c r="AP154" s="11">
        <v>0</v>
      </c>
      <c r="AQ154" s="11">
        <v>1.8429711339751132E-3</v>
      </c>
      <c r="AR154" s="11">
        <v>3.5000000000000003E-2</v>
      </c>
      <c r="AS154" s="11">
        <v>0</v>
      </c>
      <c r="AT154" s="11">
        <v>0</v>
      </c>
      <c r="AU154" s="11">
        <v>0</v>
      </c>
      <c r="AV154" s="11">
        <v>5.4999999999999997E-3</v>
      </c>
      <c r="AW154" s="11">
        <v>26427.440962685268</v>
      </c>
      <c r="AX154" s="11">
        <v>0</v>
      </c>
      <c r="AY154" s="11">
        <v>0</v>
      </c>
      <c r="AZ154" s="11">
        <v>0</v>
      </c>
      <c r="BA154" s="11">
        <v>801.34048634774604</v>
      </c>
      <c r="BB154" s="11">
        <v>15218.315960096774</v>
      </c>
      <c r="BC154" s="11">
        <v>0</v>
      </c>
      <c r="BD154" s="11">
        <v>0</v>
      </c>
      <c r="BE154" s="11">
        <v>0</v>
      </c>
      <c r="BF154" s="11">
        <v>2391.4496508723496</v>
      </c>
      <c r="BG154" s="9" t="s">
        <v>25</v>
      </c>
      <c r="BH154" s="9" t="s">
        <v>97</v>
      </c>
      <c r="BI154" s="9" t="s">
        <v>157</v>
      </c>
      <c r="BJ154" s="9" t="s">
        <v>193</v>
      </c>
      <c r="BK154" s="9" t="s">
        <v>211</v>
      </c>
      <c r="BL154" s="29">
        <v>8.8465492898105277E-2</v>
      </c>
      <c r="BM154" s="29">
        <v>0</v>
      </c>
      <c r="BN154" s="29">
        <v>0</v>
      </c>
      <c r="BO154" s="29">
        <v>0</v>
      </c>
      <c r="BP154" s="29">
        <v>1.8429711339751128E-3</v>
      </c>
    </row>
    <row r="155" spans="1:68" x14ac:dyDescent="0.25">
      <c r="A155" s="9" t="s">
        <v>3</v>
      </c>
      <c r="B155" s="9" t="s">
        <v>46</v>
      </c>
      <c r="C155" s="9" t="s">
        <v>1842</v>
      </c>
      <c r="D155" s="9" t="s">
        <v>100</v>
      </c>
      <c r="E155" s="9" t="s">
        <v>83</v>
      </c>
      <c r="F155" s="9" t="s">
        <v>1025</v>
      </c>
      <c r="G155" s="9" t="s">
        <v>231</v>
      </c>
      <c r="H155" s="9" t="s">
        <v>5</v>
      </c>
      <c r="I155" s="10" t="s">
        <v>1783</v>
      </c>
      <c r="J155" s="10" t="s">
        <v>1995</v>
      </c>
      <c r="K155" s="11">
        <v>751931.08601225715</v>
      </c>
      <c r="L155" s="11">
        <v>751931.08601225703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7107.4092252067849</v>
      </c>
      <c r="X155" s="11">
        <v>0</v>
      </c>
      <c r="Y155" s="11">
        <v>0</v>
      </c>
      <c r="Z155" s="11">
        <v>0</v>
      </c>
      <c r="AA155" s="11">
        <v>1690.1844811366229</v>
      </c>
      <c r="AB155" s="11">
        <v>7357.3336252292393</v>
      </c>
      <c r="AC155" s="11" t="s">
        <v>25</v>
      </c>
      <c r="AD155" s="11" t="s">
        <v>97</v>
      </c>
      <c r="AE155" s="11" t="s">
        <v>157</v>
      </c>
      <c r="AF155" s="11" t="s">
        <v>193</v>
      </c>
      <c r="AG155" s="11" t="s">
        <v>239</v>
      </c>
      <c r="AH155" s="11" t="s">
        <v>25</v>
      </c>
      <c r="AI155" s="11" t="s">
        <v>97</v>
      </c>
      <c r="AJ155" s="11" t="s">
        <v>157</v>
      </c>
      <c r="AK155" s="11" t="s">
        <v>193</v>
      </c>
      <c r="AL155" s="11" t="s">
        <v>211</v>
      </c>
      <c r="AM155" s="11">
        <v>6.0779421068617542E-2</v>
      </c>
      <c r="AN155" s="11">
        <v>0</v>
      </c>
      <c r="AO155" s="11">
        <v>0</v>
      </c>
      <c r="AP155" s="11">
        <v>0</v>
      </c>
      <c r="AQ155" s="11">
        <v>1.8429711339751132E-3</v>
      </c>
      <c r="AR155" s="11">
        <v>3.5000000000000003E-2</v>
      </c>
      <c r="AS155" s="11">
        <v>0</v>
      </c>
      <c r="AT155" s="11">
        <v>0</v>
      </c>
      <c r="AU155" s="11">
        <v>0</v>
      </c>
      <c r="AV155" s="11">
        <v>5.4999999999999997E-3</v>
      </c>
      <c r="AW155" s="11">
        <v>45701.936091321848</v>
      </c>
      <c r="AX155" s="11">
        <v>0</v>
      </c>
      <c r="AY155" s="11">
        <v>0</v>
      </c>
      <c r="AZ155" s="11">
        <v>0</v>
      </c>
      <c r="BA155" s="11">
        <v>1385.787286259148</v>
      </c>
      <c r="BB155" s="11">
        <v>26317.588010429001</v>
      </c>
      <c r="BC155" s="11">
        <v>0</v>
      </c>
      <c r="BD155" s="11">
        <v>0</v>
      </c>
      <c r="BE155" s="11">
        <v>0</v>
      </c>
      <c r="BF155" s="11">
        <v>4135.6209730674136</v>
      </c>
      <c r="BG155" s="9" t="s">
        <v>25</v>
      </c>
      <c r="BH155" s="9" t="s">
        <v>97</v>
      </c>
      <c r="BI155" s="9" t="s">
        <v>157</v>
      </c>
      <c r="BJ155" s="9" t="s">
        <v>193</v>
      </c>
      <c r="BK155" s="9" t="s">
        <v>211</v>
      </c>
      <c r="BL155" s="29">
        <v>8.8465492898105277E-2</v>
      </c>
      <c r="BM155" s="29">
        <v>0</v>
      </c>
      <c r="BN155" s="29">
        <v>0</v>
      </c>
      <c r="BO155" s="29">
        <v>0</v>
      </c>
      <c r="BP155" s="29">
        <v>1.8429711339751128E-3</v>
      </c>
    </row>
    <row r="156" spans="1:68" x14ac:dyDescent="0.25">
      <c r="A156" s="9" t="s">
        <v>3</v>
      </c>
      <c r="B156" s="9" t="s">
        <v>46</v>
      </c>
      <c r="C156" s="9" t="s">
        <v>1842</v>
      </c>
      <c r="D156" s="9" t="s">
        <v>100</v>
      </c>
      <c r="E156" s="9" t="s">
        <v>83</v>
      </c>
      <c r="F156" s="9" t="s">
        <v>1029</v>
      </c>
      <c r="G156" s="9" t="s">
        <v>231</v>
      </c>
      <c r="H156" s="9" t="s">
        <v>5</v>
      </c>
      <c r="I156" s="10" t="s">
        <v>1807</v>
      </c>
      <c r="J156" s="10" t="s">
        <v>1995</v>
      </c>
      <c r="K156" s="11">
        <v>692369.33780406625</v>
      </c>
      <c r="L156" s="11">
        <v>692369.33780406625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6544.4191765716141</v>
      </c>
      <c r="X156" s="11">
        <v>0</v>
      </c>
      <c r="Y156" s="11">
        <v>0</v>
      </c>
      <c r="Z156" s="11">
        <v>0</v>
      </c>
      <c r="AA156" s="11">
        <v>1556.3020757359634</v>
      </c>
      <c r="AB156" s="11">
        <v>6774.5466371375987</v>
      </c>
      <c r="AC156" s="11" t="s">
        <v>25</v>
      </c>
      <c r="AD156" s="11" t="s">
        <v>97</v>
      </c>
      <c r="AE156" s="11" t="s">
        <v>157</v>
      </c>
      <c r="AF156" s="11" t="s">
        <v>193</v>
      </c>
      <c r="AG156" s="11" t="s">
        <v>239</v>
      </c>
      <c r="AH156" s="11" t="s">
        <v>25</v>
      </c>
      <c r="AI156" s="11" t="s">
        <v>97</v>
      </c>
      <c r="AJ156" s="11" t="s">
        <v>157</v>
      </c>
      <c r="AK156" s="11" t="s">
        <v>193</v>
      </c>
      <c r="AL156" s="11" t="s">
        <v>211</v>
      </c>
      <c r="AM156" s="11">
        <v>6.0779421068617542E-2</v>
      </c>
      <c r="AN156" s="11">
        <v>0</v>
      </c>
      <c r="AO156" s="11">
        <v>0</v>
      </c>
      <c r="AP156" s="11">
        <v>0</v>
      </c>
      <c r="AQ156" s="11">
        <v>1.8429711339751132E-3</v>
      </c>
      <c r="AR156" s="11">
        <v>3.5000000000000003E-2</v>
      </c>
      <c r="AS156" s="11">
        <v>0</v>
      </c>
      <c r="AT156" s="11">
        <v>0</v>
      </c>
      <c r="AU156" s="11">
        <v>0</v>
      </c>
      <c r="AV156" s="11">
        <v>5.4999999999999997E-3</v>
      </c>
      <c r="AW156" s="11">
        <v>42081.807517393238</v>
      </c>
      <c r="AX156" s="11">
        <v>0</v>
      </c>
      <c r="AY156" s="11">
        <v>0</v>
      </c>
      <c r="AZ156" s="11">
        <v>0</v>
      </c>
      <c r="BA156" s="11">
        <v>1276.0167036223581</v>
      </c>
      <c r="BB156" s="11">
        <v>24232.926823142319</v>
      </c>
      <c r="BC156" s="11">
        <v>0</v>
      </c>
      <c r="BD156" s="11">
        <v>0</v>
      </c>
      <c r="BE156" s="11">
        <v>0</v>
      </c>
      <c r="BF156" s="11">
        <v>3808.0313579223644</v>
      </c>
      <c r="BG156" s="9" t="s">
        <v>25</v>
      </c>
      <c r="BH156" s="9" t="s">
        <v>97</v>
      </c>
      <c r="BI156" s="9" t="s">
        <v>157</v>
      </c>
      <c r="BJ156" s="9" t="s">
        <v>193</v>
      </c>
      <c r="BK156" s="9" t="s">
        <v>211</v>
      </c>
      <c r="BL156" s="29">
        <v>8.8465492898105277E-2</v>
      </c>
      <c r="BM156" s="29">
        <v>0</v>
      </c>
      <c r="BN156" s="29">
        <v>0</v>
      </c>
      <c r="BO156" s="29">
        <v>0</v>
      </c>
      <c r="BP156" s="29">
        <v>1.8429711339751128E-3</v>
      </c>
    </row>
    <row r="157" spans="1:68" x14ac:dyDescent="0.25">
      <c r="A157" s="9" t="s">
        <v>3</v>
      </c>
      <c r="B157" s="9" t="s">
        <v>46</v>
      </c>
      <c r="C157" s="9" t="s">
        <v>1842</v>
      </c>
      <c r="D157" s="9" t="s">
        <v>100</v>
      </c>
      <c r="E157" s="9" t="s">
        <v>83</v>
      </c>
      <c r="F157" s="9" t="s">
        <v>1033</v>
      </c>
      <c r="G157" s="9" t="s">
        <v>231</v>
      </c>
      <c r="H157" s="9" t="s">
        <v>5</v>
      </c>
      <c r="I157" s="10" t="s">
        <v>1783</v>
      </c>
      <c r="J157" s="10" t="s">
        <v>1995</v>
      </c>
      <c r="K157" s="11">
        <v>468507.28626393585</v>
      </c>
      <c r="L157" s="11">
        <v>468507.28626393585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4428.4284429951258</v>
      </c>
      <c r="X157" s="11">
        <v>0</v>
      </c>
      <c r="Y157" s="11">
        <v>0</v>
      </c>
      <c r="Z157" s="11">
        <v>0</v>
      </c>
      <c r="AA157" s="11">
        <v>1053.1068062929235</v>
      </c>
      <c r="AB157" s="11">
        <v>4584.1493655688128</v>
      </c>
      <c r="AC157" s="11" t="s">
        <v>25</v>
      </c>
      <c r="AD157" s="11" t="s">
        <v>97</v>
      </c>
      <c r="AE157" s="11" t="s">
        <v>157</v>
      </c>
      <c r="AF157" s="11" t="s">
        <v>193</v>
      </c>
      <c r="AG157" s="11" t="s">
        <v>239</v>
      </c>
      <c r="AH157" s="11" t="s">
        <v>25</v>
      </c>
      <c r="AI157" s="11" t="s">
        <v>97</v>
      </c>
      <c r="AJ157" s="11" t="s">
        <v>157</v>
      </c>
      <c r="AK157" s="11" t="s">
        <v>193</v>
      </c>
      <c r="AL157" s="11" t="s">
        <v>211</v>
      </c>
      <c r="AM157" s="11">
        <v>6.0779421068617542E-2</v>
      </c>
      <c r="AN157" s="11">
        <v>0</v>
      </c>
      <c r="AO157" s="11">
        <v>0</v>
      </c>
      <c r="AP157" s="11">
        <v>0</v>
      </c>
      <c r="AQ157" s="11">
        <v>1.8429711339751132E-3</v>
      </c>
      <c r="AR157" s="11">
        <v>3.5000000000000003E-2</v>
      </c>
      <c r="AS157" s="11">
        <v>0</v>
      </c>
      <c r="AT157" s="11">
        <v>0</v>
      </c>
      <c r="AU157" s="11">
        <v>0</v>
      </c>
      <c r="AV157" s="11">
        <v>5.4999999999999997E-3</v>
      </c>
      <c r="AW157" s="11">
        <v>28475.601625551091</v>
      </c>
      <c r="AX157" s="11">
        <v>0</v>
      </c>
      <c r="AY157" s="11">
        <v>0</v>
      </c>
      <c r="AZ157" s="11">
        <v>0</v>
      </c>
      <c r="BA157" s="11">
        <v>863.44540464144882</v>
      </c>
      <c r="BB157" s="11">
        <v>16397.755019237757</v>
      </c>
      <c r="BC157" s="11">
        <v>0</v>
      </c>
      <c r="BD157" s="11">
        <v>0</v>
      </c>
      <c r="BE157" s="11">
        <v>0</v>
      </c>
      <c r="BF157" s="11">
        <v>2576.7900744516469</v>
      </c>
      <c r="BG157" s="9" t="s">
        <v>25</v>
      </c>
      <c r="BH157" s="9" t="s">
        <v>97</v>
      </c>
      <c r="BI157" s="9" t="s">
        <v>157</v>
      </c>
      <c r="BJ157" s="9" t="s">
        <v>193</v>
      </c>
      <c r="BK157" s="9" t="s">
        <v>211</v>
      </c>
      <c r="BL157" s="29">
        <v>8.8465492898105277E-2</v>
      </c>
      <c r="BM157" s="29">
        <v>0</v>
      </c>
      <c r="BN157" s="29">
        <v>0</v>
      </c>
      <c r="BO157" s="29">
        <v>0</v>
      </c>
      <c r="BP157" s="29">
        <v>1.8429711339751128E-3</v>
      </c>
    </row>
    <row r="158" spans="1:68" x14ac:dyDescent="0.25">
      <c r="A158" s="9" t="s">
        <v>3</v>
      </c>
      <c r="B158" s="9" t="s">
        <v>46</v>
      </c>
      <c r="C158" s="9" t="s">
        <v>1842</v>
      </c>
      <c r="D158" s="9" t="s">
        <v>100</v>
      </c>
      <c r="E158" s="9" t="s">
        <v>99</v>
      </c>
      <c r="F158" s="9" t="s">
        <v>1051</v>
      </c>
      <c r="G158" s="9" t="s">
        <v>247</v>
      </c>
      <c r="H158" s="9" t="s">
        <v>5</v>
      </c>
      <c r="I158" s="10" t="s">
        <v>1783</v>
      </c>
      <c r="J158" s="10" t="s">
        <v>1995</v>
      </c>
      <c r="K158" s="11">
        <v>8942.2199999999993</v>
      </c>
      <c r="L158" s="11">
        <v>8942.2199999999993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178.36909539634698</v>
      </c>
      <c r="X158" s="11">
        <v>0</v>
      </c>
      <c r="Y158" s="11">
        <v>0</v>
      </c>
      <c r="Z158" s="11">
        <v>0</v>
      </c>
      <c r="AA158" s="11">
        <v>20.148188603653015</v>
      </c>
      <c r="AB158" s="11">
        <v>72.720994550399979</v>
      </c>
      <c r="AC158" s="11" t="s">
        <v>32</v>
      </c>
      <c r="AD158" s="11" t="s">
        <v>97</v>
      </c>
      <c r="AE158" s="11" t="s">
        <v>157</v>
      </c>
      <c r="AF158" s="11" t="s">
        <v>193</v>
      </c>
      <c r="AG158" s="11" t="s">
        <v>239</v>
      </c>
      <c r="AH158" s="11" t="s">
        <v>25</v>
      </c>
      <c r="AI158" s="11" t="s">
        <v>97</v>
      </c>
      <c r="AJ158" s="11" t="s">
        <v>157</v>
      </c>
      <c r="AK158" s="11" t="s">
        <v>193</v>
      </c>
      <c r="AL158" s="11" t="s">
        <v>211</v>
      </c>
      <c r="AM158" s="11">
        <v>4.9114683691812142E-2</v>
      </c>
      <c r="AN158" s="11">
        <v>0</v>
      </c>
      <c r="AO158" s="11">
        <v>0</v>
      </c>
      <c r="AP158" s="11">
        <v>0</v>
      </c>
      <c r="AQ158" s="11">
        <v>1.8429711339751132E-3</v>
      </c>
      <c r="AR158" s="11">
        <v>3.5000000000000003E-2</v>
      </c>
      <c r="AS158" s="11">
        <v>0</v>
      </c>
      <c r="AT158" s="11">
        <v>0</v>
      </c>
      <c r="AU158" s="11">
        <v>0</v>
      </c>
      <c r="AV158" s="11">
        <v>5.4999999999999997E-3</v>
      </c>
      <c r="AW158" s="11">
        <v>439.19430680259632</v>
      </c>
      <c r="AX158" s="11">
        <v>0</v>
      </c>
      <c r="AY158" s="11">
        <v>0</v>
      </c>
      <c r="AZ158" s="11">
        <v>0</v>
      </c>
      <c r="BA158" s="11">
        <v>16.480253333654936</v>
      </c>
      <c r="BB158" s="11">
        <v>312.97770000000003</v>
      </c>
      <c r="BC158" s="11">
        <v>0</v>
      </c>
      <c r="BD158" s="11">
        <v>0</v>
      </c>
      <c r="BE158" s="11">
        <v>0</v>
      </c>
      <c r="BF158" s="11">
        <v>49.182209999999991</v>
      </c>
      <c r="BG158" s="9" t="s">
        <v>25</v>
      </c>
      <c r="BH158" s="9" t="s">
        <v>97</v>
      </c>
      <c r="BI158" s="9" t="s">
        <v>157</v>
      </c>
      <c r="BJ158" s="9" t="s">
        <v>193</v>
      </c>
      <c r="BK158" s="9" t="s">
        <v>211</v>
      </c>
      <c r="BL158" s="29">
        <v>8.8465492898105277E-2</v>
      </c>
      <c r="BM158" s="29">
        <v>0</v>
      </c>
      <c r="BN158" s="29">
        <v>0</v>
      </c>
      <c r="BO158" s="29">
        <v>0</v>
      </c>
      <c r="BP158" s="29">
        <v>1.8429711339751128E-3</v>
      </c>
    </row>
    <row r="159" spans="1:68" x14ac:dyDescent="0.25">
      <c r="A159" s="9" t="s">
        <v>3</v>
      </c>
      <c r="B159" s="9" t="s">
        <v>46</v>
      </c>
      <c r="C159" s="9" t="s">
        <v>1842</v>
      </c>
      <c r="D159" s="9" t="s">
        <v>100</v>
      </c>
      <c r="E159" s="9" t="s">
        <v>99</v>
      </c>
      <c r="F159" s="9" t="s">
        <v>1071</v>
      </c>
      <c r="G159" s="9" t="s">
        <v>140</v>
      </c>
      <c r="H159" s="9" t="s">
        <v>5</v>
      </c>
      <c r="I159" s="10" t="s">
        <v>1783</v>
      </c>
      <c r="J159" s="10" t="s">
        <v>1995</v>
      </c>
      <c r="K159" s="11">
        <v>116215.92</v>
      </c>
      <c r="L159" s="11">
        <v>116215.92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2318.1411910078523</v>
      </c>
      <c r="X159" s="11">
        <v>0</v>
      </c>
      <c r="Y159" s="11">
        <v>0</v>
      </c>
      <c r="Z159" s="11">
        <v>0</v>
      </c>
      <c r="AA159" s="11">
        <v>261.85223299214857</v>
      </c>
      <c r="AB159" s="11">
        <v>1154.2937065343999</v>
      </c>
      <c r="AC159" s="11" t="s">
        <v>32</v>
      </c>
      <c r="AD159" s="11" t="s">
        <v>97</v>
      </c>
      <c r="AE159" s="11" t="s">
        <v>157</v>
      </c>
      <c r="AF159" s="11" t="s">
        <v>193</v>
      </c>
      <c r="AG159" s="11" t="s">
        <v>239</v>
      </c>
      <c r="AH159" s="11" t="s">
        <v>25</v>
      </c>
      <c r="AI159" s="11" t="s">
        <v>97</v>
      </c>
      <c r="AJ159" s="11" t="s">
        <v>157</v>
      </c>
      <c r="AK159" s="11" t="s">
        <v>193</v>
      </c>
      <c r="AL159" s="11" t="s">
        <v>211</v>
      </c>
      <c r="AM159" s="11">
        <v>4.9114683691812142E-2</v>
      </c>
      <c r="AN159" s="11">
        <v>0</v>
      </c>
      <c r="AO159" s="11">
        <v>0</v>
      </c>
      <c r="AP159" s="11">
        <v>0</v>
      </c>
      <c r="AQ159" s="11">
        <v>1.8429711339751132E-3</v>
      </c>
      <c r="AR159" s="11">
        <v>3.5000000000000003E-2</v>
      </c>
      <c r="AS159" s="11">
        <v>0</v>
      </c>
      <c r="AT159" s="11">
        <v>0</v>
      </c>
      <c r="AU159" s="11">
        <v>0</v>
      </c>
      <c r="AV159" s="11">
        <v>5.4999999999999997E-3</v>
      </c>
      <c r="AW159" s="11">
        <v>5707.9081507529445</v>
      </c>
      <c r="AX159" s="11">
        <v>0</v>
      </c>
      <c r="AY159" s="11">
        <v>0</v>
      </c>
      <c r="AZ159" s="11">
        <v>0</v>
      </c>
      <c r="BA159" s="11">
        <v>214.18258586836103</v>
      </c>
      <c r="BB159" s="11">
        <v>4067.5572000000002</v>
      </c>
      <c r="BC159" s="11">
        <v>0</v>
      </c>
      <c r="BD159" s="11">
        <v>0</v>
      </c>
      <c r="BE159" s="11">
        <v>0</v>
      </c>
      <c r="BF159" s="11">
        <v>639.18755999999996</v>
      </c>
      <c r="BG159" s="9" t="s">
        <v>25</v>
      </c>
      <c r="BH159" s="9" t="s">
        <v>97</v>
      </c>
      <c r="BI159" s="9" t="s">
        <v>157</v>
      </c>
      <c r="BJ159" s="9" t="s">
        <v>193</v>
      </c>
      <c r="BK159" s="9" t="s">
        <v>211</v>
      </c>
      <c r="BL159" s="29">
        <v>8.8465492898105277E-2</v>
      </c>
      <c r="BM159" s="29">
        <v>0</v>
      </c>
      <c r="BN159" s="29">
        <v>0</v>
      </c>
      <c r="BO159" s="29">
        <v>0</v>
      </c>
      <c r="BP159" s="29">
        <v>1.8429711339751128E-3</v>
      </c>
    </row>
    <row r="160" spans="1:68" x14ac:dyDescent="0.25">
      <c r="A160" s="9" t="s">
        <v>3</v>
      </c>
      <c r="B160" s="9" t="s">
        <v>46</v>
      </c>
      <c r="C160" s="9" t="s">
        <v>1842</v>
      </c>
      <c r="D160" s="9" t="s">
        <v>100</v>
      </c>
      <c r="E160" s="9" t="s">
        <v>83</v>
      </c>
      <c r="F160" s="9" t="s">
        <v>1551</v>
      </c>
      <c r="G160" s="9" t="s">
        <v>176</v>
      </c>
      <c r="H160" s="9" t="s">
        <v>5</v>
      </c>
      <c r="I160" s="10" t="s">
        <v>1783</v>
      </c>
      <c r="J160" s="10" t="s">
        <v>1995</v>
      </c>
      <c r="K160" s="11">
        <v>1475733.8557156783</v>
      </c>
      <c r="L160" s="11">
        <v>1475733.8557156783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13948.943746545167</v>
      </c>
      <c r="X160" s="11">
        <v>0</v>
      </c>
      <c r="Y160" s="11">
        <v>0</v>
      </c>
      <c r="Z160" s="11">
        <v>0</v>
      </c>
      <c r="AA160" s="11">
        <v>3317.1423653282673</v>
      </c>
      <c r="AB160" s="11">
        <v>14439.443348627792</v>
      </c>
      <c r="AC160" s="11" t="s">
        <v>25</v>
      </c>
      <c r="AD160" s="11" t="s">
        <v>97</v>
      </c>
      <c r="AE160" s="11" t="s">
        <v>157</v>
      </c>
      <c r="AF160" s="11" t="s">
        <v>193</v>
      </c>
      <c r="AG160" s="11" t="s">
        <v>239</v>
      </c>
      <c r="AH160" s="11" t="s">
        <v>25</v>
      </c>
      <c r="AI160" s="11" t="s">
        <v>97</v>
      </c>
      <c r="AJ160" s="11" t="s">
        <v>157</v>
      </c>
      <c r="AK160" s="11" t="s">
        <v>193</v>
      </c>
      <c r="AL160" s="11" t="s">
        <v>211</v>
      </c>
      <c r="AM160" s="11">
        <v>6.0779421068617542E-2</v>
      </c>
      <c r="AN160" s="11">
        <v>0</v>
      </c>
      <c r="AO160" s="11">
        <v>0</v>
      </c>
      <c r="AP160" s="11">
        <v>0</v>
      </c>
      <c r="AQ160" s="11">
        <v>1.8429711339751132E-3</v>
      </c>
      <c r="AR160" s="11">
        <v>3.5000000000000003E-2</v>
      </c>
      <c r="AS160" s="11">
        <v>0</v>
      </c>
      <c r="AT160" s="11">
        <v>0</v>
      </c>
      <c r="AU160" s="11">
        <v>0</v>
      </c>
      <c r="AV160" s="11">
        <v>5.4999999999999997E-3</v>
      </c>
      <c r="AW160" s="11">
        <v>89694.249401757697</v>
      </c>
      <c r="AX160" s="11">
        <v>0</v>
      </c>
      <c r="AY160" s="11">
        <v>0</v>
      </c>
      <c r="AZ160" s="11">
        <v>0</v>
      </c>
      <c r="BA160" s="11">
        <v>2719.7348975137897</v>
      </c>
      <c r="BB160" s="11">
        <v>51650.684950048744</v>
      </c>
      <c r="BC160" s="11">
        <v>0</v>
      </c>
      <c r="BD160" s="11">
        <v>0</v>
      </c>
      <c r="BE160" s="11">
        <v>0</v>
      </c>
      <c r="BF160" s="11">
        <v>8116.5362064362298</v>
      </c>
      <c r="BG160" s="9" t="s">
        <v>25</v>
      </c>
      <c r="BH160" s="9" t="s">
        <v>97</v>
      </c>
      <c r="BI160" s="9" t="s">
        <v>157</v>
      </c>
      <c r="BJ160" s="9" t="s">
        <v>193</v>
      </c>
      <c r="BK160" s="9" t="s">
        <v>211</v>
      </c>
      <c r="BL160" s="29">
        <v>8.8465492898105277E-2</v>
      </c>
      <c r="BM160" s="29">
        <v>0</v>
      </c>
      <c r="BN160" s="29">
        <v>0</v>
      </c>
      <c r="BO160" s="29">
        <v>0</v>
      </c>
      <c r="BP160" s="29">
        <v>1.8429711339751128E-3</v>
      </c>
    </row>
    <row r="161" spans="1:68" x14ac:dyDescent="0.25">
      <c r="A161" s="9" t="s">
        <v>3</v>
      </c>
      <c r="B161" s="9" t="s">
        <v>46</v>
      </c>
      <c r="C161" s="9" t="s">
        <v>1842</v>
      </c>
      <c r="D161" s="9" t="s">
        <v>100</v>
      </c>
      <c r="E161" s="9" t="s">
        <v>83</v>
      </c>
      <c r="F161" s="9" t="s">
        <v>1049</v>
      </c>
      <c r="G161" s="9" t="s">
        <v>231</v>
      </c>
      <c r="H161" s="9" t="s">
        <v>5</v>
      </c>
      <c r="I161" s="10" t="s">
        <v>1783</v>
      </c>
      <c r="J161" s="10" t="s">
        <v>1995</v>
      </c>
      <c r="K161" s="11">
        <v>1106141.1409113365</v>
      </c>
      <c r="L161" s="11">
        <v>1106141.1409113365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10455.476433336124</v>
      </c>
      <c r="X161" s="11">
        <v>0</v>
      </c>
      <c r="Y161" s="11">
        <v>0</v>
      </c>
      <c r="Z161" s="11">
        <v>0</v>
      </c>
      <c r="AA161" s="11">
        <v>2486.3749153265135</v>
      </c>
      <c r="AB161" s="11">
        <v>10823.132015243951</v>
      </c>
      <c r="AC161" s="11" t="s">
        <v>25</v>
      </c>
      <c r="AD161" s="11" t="s">
        <v>97</v>
      </c>
      <c r="AE161" s="11" t="s">
        <v>157</v>
      </c>
      <c r="AF161" s="11" t="s">
        <v>193</v>
      </c>
      <c r="AG161" s="11" t="s">
        <v>239</v>
      </c>
      <c r="AH161" s="11" t="s">
        <v>25</v>
      </c>
      <c r="AI161" s="11" t="s">
        <v>97</v>
      </c>
      <c r="AJ161" s="11" t="s">
        <v>157</v>
      </c>
      <c r="AK161" s="11" t="s">
        <v>193</v>
      </c>
      <c r="AL161" s="11" t="s">
        <v>211</v>
      </c>
      <c r="AM161" s="11">
        <v>6.0779421068617542E-2</v>
      </c>
      <c r="AN161" s="11">
        <v>0</v>
      </c>
      <c r="AO161" s="11">
        <v>0</v>
      </c>
      <c r="AP161" s="11">
        <v>0</v>
      </c>
      <c r="AQ161" s="11">
        <v>1.8429711339751132E-3</v>
      </c>
      <c r="AR161" s="11">
        <v>3.5000000000000003E-2</v>
      </c>
      <c r="AS161" s="11">
        <v>0</v>
      </c>
      <c r="AT161" s="11">
        <v>0</v>
      </c>
      <c r="AU161" s="11">
        <v>0</v>
      </c>
      <c r="AV161" s="11">
        <v>5.4999999999999997E-3</v>
      </c>
      <c r="AW161" s="11">
        <v>67230.618164771135</v>
      </c>
      <c r="AX161" s="11">
        <v>0</v>
      </c>
      <c r="AY161" s="11">
        <v>0</v>
      </c>
      <c r="AZ161" s="11">
        <v>0</v>
      </c>
      <c r="BA161" s="11">
        <v>2038.5861928018915</v>
      </c>
      <c r="BB161" s="11">
        <v>38714.939931896784</v>
      </c>
      <c r="BC161" s="11">
        <v>0</v>
      </c>
      <c r="BD161" s="11">
        <v>0</v>
      </c>
      <c r="BE161" s="11">
        <v>0</v>
      </c>
      <c r="BF161" s="11">
        <v>6083.7762750123502</v>
      </c>
      <c r="BG161" s="9" t="s">
        <v>25</v>
      </c>
      <c r="BH161" s="9" t="s">
        <v>97</v>
      </c>
      <c r="BI161" s="9" t="s">
        <v>157</v>
      </c>
      <c r="BJ161" s="9" t="s">
        <v>193</v>
      </c>
      <c r="BK161" s="9" t="s">
        <v>211</v>
      </c>
      <c r="BL161" s="29">
        <v>8.8465492898105277E-2</v>
      </c>
      <c r="BM161" s="29">
        <v>0</v>
      </c>
      <c r="BN161" s="29">
        <v>0</v>
      </c>
      <c r="BO161" s="29">
        <v>0</v>
      </c>
      <c r="BP161" s="29">
        <v>1.8429711339751128E-3</v>
      </c>
    </row>
    <row r="162" spans="1:68" x14ac:dyDescent="0.25">
      <c r="A162" s="9" t="s">
        <v>3</v>
      </c>
      <c r="B162" s="9" t="s">
        <v>46</v>
      </c>
      <c r="C162" s="9" t="s">
        <v>1842</v>
      </c>
      <c r="D162" s="9" t="s">
        <v>100</v>
      </c>
      <c r="E162" s="9" t="s">
        <v>83</v>
      </c>
      <c r="F162" s="9" t="s">
        <v>1047</v>
      </c>
      <c r="G162" s="9" t="s">
        <v>231</v>
      </c>
      <c r="H162" s="9" t="s">
        <v>5</v>
      </c>
      <c r="I162" s="10" t="s">
        <v>1807</v>
      </c>
      <c r="J162" s="10" t="s">
        <v>1995</v>
      </c>
      <c r="K162" s="11">
        <v>937643.30471275584</v>
      </c>
      <c r="L162" s="11">
        <v>937643.30471275584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8862.7997935440926</v>
      </c>
      <c r="X162" s="11">
        <v>0</v>
      </c>
      <c r="Y162" s="11">
        <v>0</v>
      </c>
      <c r="Z162" s="11">
        <v>0</v>
      </c>
      <c r="AA162" s="11">
        <v>2107.6268715951505</v>
      </c>
      <c r="AB162" s="11">
        <v>9174.4506146428612</v>
      </c>
      <c r="AC162" s="11" t="s">
        <v>25</v>
      </c>
      <c r="AD162" s="11" t="s">
        <v>97</v>
      </c>
      <c r="AE162" s="11" t="s">
        <v>157</v>
      </c>
      <c r="AF162" s="11" t="s">
        <v>193</v>
      </c>
      <c r="AG162" s="11" t="s">
        <v>239</v>
      </c>
      <c r="AH162" s="11" t="s">
        <v>25</v>
      </c>
      <c r="AI162" s="11" t="s">
        <v>97</v>
      </c>
      <c r="AJ162" s="11" t="s">
        <v>157</v>
      </c>
      <c r="AK162" s="11" t="s">
        <v>193</v>
      </c>
      <c r="AL162" s="11" t="s">
        <v>211</v>
      </c>
      <c r="AM162" s="11">
        <v>6.0779421068617542E-2</v>
      </c>
      <c r="AN162" s="11">
        <v>0</v>
      </c>
      <c r="AO162" s="11">
        <v>0</v>
      </c>
      <c r="AP162" s="11">
        <v>0</v>
      </c>
      <c r="AQ162" s="11">
        <v>1.8429711339751132E-3</v>
      </c>
      <c r="AR162" s="11">
        <v>3.5000000000000003E-2</v>
      </c>
      <c r="AS162" s="11">
        <v>0</v>
      </c>
      <c r="AT162" s="11">
        <v>0</v>
      </c>
      <c r="AU162" s="11">
        <v>0</v>
      </c>
      <c r="AV162" s="11">
        <v>5.4999999999999997E-3</v>
      </c>
      <c r="AW162" s="11">
        <v>56989.417229306651</v>
      </c>
      <c r="AX162" s="11">
        <v>0</v>
      </c>
      <c r="AY162" s="11">
        <v>0</v>
      </c>
      <c r="AZ162" s="11">
        <v>0</v>
      </c>
      <c r="BA162" s="11">
        <v>1728.0495445506403</v>
      </c>
      <c r="BB162" s="11">
        <v>32817.515664946455</v>
      </c>
      <c r="BC162" s="11">
        <v>0</v>
      </c>
      <c r="BD162" s="11">
        <v>0</v>
      </c>
      <c r="BE162" s="11">
        <v>0</v>
      </c>
      <c r="BF162" s="11">
        <v>5157.0381759201564</v>
      </c>
      <c r="BG162" s="9" t="s">
        <v>25</v>
      </c>
      <c r="BH162" s="9" t="s">
        <v>97</v>
      </c>
      <c r="BI162" s="9" t="s">
        <v>157</v>
      </c>
      <c r="BJ162" s="9" t="s">
        <v>193</v>
      </c>
      <c r="BK162" s="9" t="s">
        <v>211</v>
      </c>
      <c r="BL162" s="29">
        <v>8.8465492898105277E-2</v>
      </c>
      <c r="BM162" s="29">
        <v>0</v>
      </c>
      <c r="BN162" s="29">
        <v>0</v>
      </c>
      <c r="BO162" s="29">
        <v>0</v>
      </c>
      <c r="BP162" s="29">
        <v>1.8429711339751128E-3</v>
      </c>
    </row>
    <row r="163" spans="1:68" x14ac:dyDescent="0.25">
      <c r="A163" s="9" t="s">
        <v>3</v>
      </c>
      <c r="B163" s="9" t="s">
        <v>46</v>
      </c>
      <c r="C163" s="9" t="s">
        <v>1842</v>
      </c>
      <c r="D163" s="9" t="s">
        <v>100</v>
      </c>
      <c r="E163" s="9" t="s">
        <v>83</v>
      </c>
      <c r="F163" s="9" t="s">
        <v>1045</v>
      </c>
      <c r="G163" s="9" t="s">
        <v>231</v>
      </c>
      <c r="H163" s="9" t="s">
        <v>5</v>
      </c>
      <c r="I163" s="10" t="s">
        <v>1807</v>
      </c>
      <c r="J163" s="10" t="s">
        <v>1995</v>
      </c>
      <c r="K163" s="11">
        <v>880111.22065563092</v>
      </c>
      <c r="L163" s="11">
        <v>880111.22065563092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8318.9945531708854</v>
      </c>
      <c r="X163" s="11">
        <v>0</v>
      </c>
      <c r="Y163" s="11">
        <v>0</v>
      </c>
      <c r="Z163" s="11">
        <v>0</v>
      </c>
      <c r="AA163" s="11">
        <v>1978.3067284999963</v>
      </c>
      <c r="AB163" s="11">
        <v>8611.5230479587754</v>
      </c>
      <c r="AC163" s="11" t="s">
        <v>25</v>
      </c>
      <c r="AD163" s="11" t="s">
        <v>97</v>
      </c>
      <c r="AE163" s="11" t="s">
        <v>157</v>
      </c>
      <c r="AF163" s="11" t="s">
        <v>193</v>
      </c>
      <c r="AG163" s="11" t="s">
        <v>239</v>
      </c>
      <c r="AH163" s="11" t="s">
        <v>25</v>
      </c>
      <c r="AI163" s="11" t="s">
        <v>97</v>
      </c>
      <c r="AJ163" s="11" t="s">
        <v>157</v>
      </c>
      <c r="AK163" s="11" t="s">
        <v>193</v>
      </c>
      <c r="AL163" s="11" t="s">
        <v>211</v>
      </c>
      <c r="AM163" s="11">
        <v>6.0779421068617542E-2</v>
      </c>
      <c r="AN163" s="11">
        <v>0</v>
      </c>
      <c r="AO163" s="11">
        <v>0</v>
      </c>
      <c r="AP163" s="11">
        <v>0</v>
      </c>
      <c r="AQ163" s="11">
        <v>1.8429711339751132E-3</v>
      </c>
      <c r="AR163" s="11">
        <v>3.5000000000000003E-2</v>
      </c>
      <c r="AS163" s="11">
        <v>0</v>
      </c>
      <c r="AT163" s="11">
        <v>0</v>
      </c>
      <c r="AU163" s="11">
        <v>0</v>
      </c>
      <c r="AV163" s="11">
        <v>5.4999999999999997E-3</v>
      </c>
      <c r="AW163" s="11">
        <v>53492.650467443556</v>
      </c>
      <c r="AX163" s="11">
        <v>0</v>
      </c>
      <c r="AY163" s="11">
        <v>0</v>
      </c>
      <c r="AZ163" s="11">
        <v>0</v>
      </c>
      <c r="BA163" s="11">
        <v>1622.0195743559293</v>
      </c>
      <c r="BB163" s="11">
        <v>30803.892722947086</v>
      </c>
      <c r="BC163" s="11">
        <v>0</v>
      </c>
      <c r="BD163" s="11">
        <v>0</v>
      </c>
      <c r="BE163" s="11">
        <v>0</v>
      </c>
      <c r="BF163" s="11">
        <v>4840.6117136059702</v>
      </c>
      <c r="BG163" s="9" t="s">
        <v>25</v>
      </c>
      <c r="BH163" s="9" t="s">
        <v>97</v>
      </c>
      <c r="BI163" s="9" t="s">
        <v>157</v>
      </c>
      <c r="BJ163" s="9" t="s">
        <v>193</v>
      </c>
      <c r="BK163" s="9" t="s">
        <v>211</v>
      </c>
      <c r="BL163" s="29">
        <v>8.8465492898105277E-2</v>
      </c>
      <c r="BM163" s="29">
        <v>0</v>
      </c>
      <c r="BN163" s="29">
        <v>0</v>
      </c>
      <c r="BO163" s="29">
        <v>0</v>
      </c>
      <c r="BP163" s="29">
        <v>1.8429711339751128E-3</v>
      </c>
    </row>
    <row r="164" spans="1:68" x14ac:dyDescent="0.25">
      <c r="A164" s="9" t="s">
        <v>3</v>
      </c>
      <c r="B164" s="9" t="s">
        <v>46</v>
      </c>
      <c r="C164" s="9" t="s">
        <v>1842</v>
      </c>
      <c r="D164" s="9" t="s">
        <v>100</v>
      </c>
      <c r="E164" s="9" t="s">
        <v>83</v>
      </c>
      <c r="F164" s="9" t="s">
        <v>1043</v>
      </c>
      <c r="G164" s="9" t="s">
        <v>231</v>
      </c>
      <c r="H164" s="9" t="s">
        <v>5</v>
      </c>
      <c r="I164" s="10" t="s">
        <v>1807</v>
      </c>
      <c r="J164" s="10" t="s">
        <v>1995</v>
      </c>
      <c r="K164" s="11">
        <v>698444.47699928051</v>
      </c>
      <c r="L164" s="11">
        <v>698444.47699928051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6601.8426574779169</v>
      </c>
      <c r="X164" s="11">
        <v>0</v>
      </c>
      <c r="Y164" s="11">
        <v>0</v>
      </c>
      <c r="Z164" s="11">
        <v>0</v>
      </c>
      <c r="AA164" s="11">
        <v>1569.9577234136661</v>
      </c>
      <c r="AB164" s="11">
        <v>6833.9893529800056</v>
      </c>
      <c r="AC164" s="11" t="s">
        <v>25</v>
      </c>
      <c r="AD164" s="11" t="s">
        <v>97</v>
      </c>
      <c r="AE164" s="11" t="s">
        <v>157</v>
      </c>
      <c r="AF164" s="11" t="s">
        <v>193</v>
      </c>
      <c r="AG164" s="11" t="s">
        <v>239</v>
      </c>
      <c r="AH164" s="11" t="s">
        <v>25</v>
      </c>
      <c r="AI164" s="11" t="s">
        <v>97</v>
      </c>
      <c r="AJ164" s="11" t="s">
        <v>157</v>
      </c>
      <c r="AK164" s="11" t="s">
        <v>193</v>
      </c>
      <c r="AL164" s="11" t="s">
        <v>211</v>
      </c>
      <c r="AM164" s="11">
        <v>6.0779421068617542E-2</v>
      </c>
      <c r="AN164" s="11">
        <v>0</v>
      </c>
      <c r="AO164" s="11">
        <v>0</v>
      </c>
      <c r="AP164" s="11">
        <v>0</v>
      </c>
      <c r="AQ164" s="11">
        <v>1.8429711339751132E-3</v>
      </c>
      <c r="AR164" s="11">
        <v>3.5000000000000003E-2</v>
      </c>
      <c r="AS164" s="11">
        <v>0</v>
      </c>
      <c r="AT164" s="11">
        <v>0</v>
      </c>
      <c r="AU164" s="11">
        <v>0</v>
      </c>
      <c r="AV164" s="11">
        <v>5.4999999999999997E-3</v>
      </c>
      <c r="AW164" s="11">
        <v>42451.05096058963</v>
      </c>
      <c r="AX164" s="11">
        <v>0</v>
      </c>
      <c r="AY164" s="11">
        <v>0</v>
      </c>
      <c r="AZ164" s="11">
        <v>0</v>
      </c>
      <c r="BA164" s="11">
        <v>1287.2130097940189</v>
      </c>
      <c r="BB164" s="11">
        <v>24445.556694974821</v>
      </c>
      <c r="BC164" s="11">
        <v>0</v>
      </c>
      <c r="BD164" s="11">
        <v>0</v>
      </c>
      <c r="BE164" s="11">
        <v>0</v>
      </c>
      <c r="BF164" s="11">
        <v>3841.4446234960424</v>
      </c>
      <c r="BG164" s="9" t="s">
        <v>25</v>
      </c>
      <c r="BH164" s="9" t="s">
        <v>97</v>
      </c>
      <c r="BI164" s="9" t="s">
        <v>157</v>
      </c>
      <c r="BJ164" s="9" t="s">
        <v>193</v>
      </c>
      <c r="BK164" s="9" t="s">
        <v>211</v>
      </c>
      <c r="BL164" s="29">
        <v>8.8465492898105277E-2</v>
      </c>
      <c r="BM164" s="29">
        <v>0</v>
      </c>
      <c r="BN164" s="29">
        <v>0</v>
      </c>
      <c r="BO164" s="29">
        <v>0</v>
      </c>
      <c r="BP164" s="29">
        <v>1.8429711339751128E-3</v>
      </c>
    </row>
    <row r="165" spans="1:68" x14ac:dyDescent="0.25">
      <c r="A165" s="9" t="s">
        <v>3</v>
      </c>
      <c r="B165" s="9" t="s">
        <v>46</v>
      </c>
      <c r="C165" s="9" t="s">
        <v>1842</v>
      </c>
      <c r="D165" s="9" t="s">
        <v>100</v>
      </c>
      <c r="E165" s="9" t="s">
        <v>83</v>
      </c>
      <c r="F165" s="9" t="s">
        <v>1041</v>
      </c>
      <c r="G165" s="9" t="s">
        <v>231</v>
      </c>
      <c r="H165" s="9" t="s">
        <v>5</v>
      </c>
      <c r="I165" s="10" t="s">
        <v>1807</v>
      </c>
      <c r="J165" s="10" t="s">
        <v>1995</v>
      </c>
      <c r="K165" s="11">
        <v>283946.8728468378</v>
      </c>
      <c r="L165" s="11">
        <v>283946.8728468378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2683.9249780761638</v>
      </c>
      <c r="X165" s="11">
        <v>0</v>
      </c>
      <c r="Y165" s="11">
        <v>0</v>
      </c>
      <c r="Z165" s="11">
        <v>0</v>
      </c>
      <c r="AA165" s="11">
        <v>638.25343423183881</v>
      </c>
      <c r="AB165" s="11">
        <v>2778.3023128540763</v>
      </c>
      <c r="AC165" s="11" t="s">
        <v>25</v>
      </c>
      <c r="AD165" s="11" t="s">
        <v>97</v>
      </c>
      <c r="AE165" s="11" t="s">
        <v>157</v>
      </c>
      <c r="AF165" s="11" t="s">
        <v>193</v>
      </c>
      <c r="AG165" s="11" t="s">
        <v>239</v>
      </c>
      <c r="AH165" s="11" t="s">
        <v>25</v>
      </c>
      <c r="AI165" s="11" t="s">
        <v>97</v>
      </c>
      <c r="AJ165" s="11" t="s">
        <v>157</v>
      </c>
      <c r="AK165" s="11" t="s">
        <v>193</v>
      </c>
      <c r="AL165" s="11" t="s">
        <v>211</v>
      </c>
      <c r="AM165" s="11">
        <v>6.0779421068617542E-2</v>
      </c>
      <c r="AN165" s="11">
        <v>0</v>
      </c>
      <c r="AO165" s="11">
        <v>0</v>
      </c>
      <c r="AP165" s="11">
        <v>0</v>
      </c>
      <c r="AQ165" s="11">
        <v>1.8429711339751132E-3</v>
      </c>
      <c r="AR165" s="11">
        <v>3.5000000000000003E-2</v>
      </c>
      <c r="AS165" s="11">
        <v>0</v>
      </c>
      <c r="AT165" s="11">
        <v>0</v>
      </c>
      <c r="AU165" s="11">
        <v>0</v>
      </c>
      <c r="AV165" s="11">
        <v>5.4999999999999997E-3</v>
      </c>
      <c r="AW165" s="11">
        <v>17258.126545875159</v>
      </c>
      <c r="AX165" s="11">
        <v>0</v>
      </c>
      <c r="AY165" s="11">
        <v>0</v>
      </c>
      <c r="AZ165" s="11">
        <v>0</v>
      </c>
      <c r="BA165" s="11">
        <v>523.30589023922391</v>
      </c>
      <c r="BB165" s="11">
        <v>9938.1405496393236</v>
      </c>
      <c r="BC165" s="11">
        <v>0</v>
      </c>
      <c r="BD165" s="11">
        <v>0</v>
      </c>
      <c r="BE165" s="11">
        <v>0</v>
      </c>
      <c r="BF165" s="11">
        <v>1561.7078006576078</v>
      </c>
      <c r="BG165" s="9" t="s">
        <v>25</v>
      </c>
      <c r="BH165" s="9" t="s">
        <v>97</v>
      </c>
      <c r="BI165" s="9" t="s">
        <v>157</v>
      </c>
      <c r="BJ165" s="9" t="s">
        <v>193</v>
      </c>
      <c r="BK165" s="9" t="s">
        <v>211</v>
      </c>
      <c r="BL165" s="29">
        <v>8.8465492898105277E-2</v>
      </c>
      <c r="BM165" s="29">
        <v>0</v>
      </c>
      <c r="BN165" s="29">
        <v>0</v>
      </c>
      <c r="BO165" s="29">
        <v>0</v>
      </c>
      <c r="BP165" s="29">
        <v>1.8429711339751128E-3</v>
      </c>
    </row>
    <row r="166" spans="1:68" x14ac:dyDescent="0.25">
      <c r="A166" s="9" t="s">
        <v>3</v>
      </c>
      <c r="B166" s="9" t="s">
        <v>46</v>
      </c>
      <c r="C166" s="9" t="s">
        <v>1842</v>
      </c>
      <c r="D166" s="9" t="s">
        <v>100</v>
      </c>
      <c r="E166" s="9" t="s">
        <v>99</v>
      </c>
      <c r="F166" s="9" t="s">
        <v>1709</v>
      </c>
      <c r="G166" s="9" t="s">
        <v>140</v>
      </c>
      <c r="H166" s="9" t="s">
        <v>5</v>
      </c>
      <c r="I166" s="10" t="s">
        <v>1783</v>
      </c>
      <c r="J166" s="10" t="s">
        <v>1995</v>
      </c>
      <c r="K166" s="11">
        <v>15856.88</v>
      </c>
      <c r="L166" s="11">
        <v>15856.88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316.29476141365632</v>
      </c>
      <c r="X166" s="11">
        <v>0</v>
      </c>
      <c r="Y166" s="11">
        <v>0</v>
      </c>
      <c r="Z166" s="11">
        <v>0</v>
      </c>
      <c r="AA166" s="11">
        <v>35.727974586343592</v>
      </c>
      <c r="AB166" s="11">
        <v>157.49560636160004</v>
      </c>
      <c r="AC166" s="11" t="s">
        <v>32</v>
      </c>
      <c r="AD166" s="11" t="s">
        <v>97</v>
      </c>
      <c r="AE166" s="11" t="s">
        <v>157</v>
      </c>
      <c r="AF166" s="11" t="s">
        <v>193</v>
      </c>
      <c r="AG166" s="11" t="s">
        <v>239</v>
      </c>
      <c r="AH166" s="11" t="s">
        <v>25</v>
      </c>
      <c r="AI166" s="11" t="s">
        <v>97</v>
      </c>
      <c r="AJ166" s="11" t="s">
        <v>157</v>
      </c>
      <c r="AK166" s="11" t="s">
        <v>193</v>
      </c>
      <c r="AL166" s="11" t="s">
        <v>211</v>
      </c>
      <c r="AM166" s="11">
        <v>4.9114683691812142E-2</v>
      </c>
      <c r="AN166" s="11">
        <v>0</v>
      </c>
      <c r="AO166" s="11">
        <v>0</v>
      </c>
      <c r="AP166" s="11">
        <v>0</v>
      </c>
      <c r="AQ166" s="11">
        <v>1.8429711339751132E-3</v>
      </c>
      <c r="AR166" s="11">
        <v>3.5000000000000003E-2</v>
      </c>
      <c r="AS166" s="11">
        <v>0</v>
      </c>
      <c r="AT166" s="11">
        <v>0</v>
      </c>
      <c r="AU166" s="11">
        <v>0</v>
      </c>
      <c r="AV166" s="11">
        <v>5.4999999999999997E-3</v>
      </c>
      <c r="AW166" s="11">
        <v>778.80564553902207</v>
      </c>
      <c r="AX166" s="11">
        <v>0</v>
      </c>
      <c r="AY166" s="11">
        <v>0</v>
      </c>
      <c r="AZ166" s="11">
        <v>0</v>
      </c>
      <c r="BA166" s="11">
        <v>29.223772114907291</v>
      </c>
      <c r="BB166" s="11">
        <v>554.99080000000004</v>
      </c>
      <c r="BC166" s="11">
        <v>0</v>
      </c>
      <c r="BD166" s="11">
        <v>0</v>
      </c>
      <c r="BE166" s="11">
        <v>0</v>
      </c>
      <c r="BF166" s="11">
        <v>87.212839999999986</v>
      </c>
      <c r="BG166" s="9" t="s">
        <v>25</v>
      </c>
      <c r="BH166" s="9" t="s">
        <v>97</v>
      </c>
      <c r="BI166" s="9" t="s">
        <v>157</v>
      </c>
      <c r="BJ166" s="9" t="s">
        <v>193</v>
      </c>
      <c r="BK166" s="9" t="s">
        <v>211</v>
      </c>
      <c r="BL166" s="29">
        <v>8.8465492898105277E-2</v>
      </c>
      <c r="BM166" s="29">
        <v>0</v>
      </c>
      <c r="BN166" s="29">
        <v>0</v>
      </c>
      <c r="BO166" s="29">
        <v>0</v>
      </c>
      <c r="BP166" s="29">
        <v>1.8429711339751128E-3</v>
      </c>
    </row>
    <row r="167" spans="1:68" x14ac:dyDescent="0.25">
      <c r="A167" s="9" t="s">
        <v>3</v>
      </c>
      <c r="B167" s="9" t="s">
        <v>46</v>
      </c>
      <c r="C167" s="9" t="s">
        <v>1842</v>
      </c>
      <c r="D167" s="9" t="s">
        <v>100</v>
      </c>
      <c r="E167" s="9" t="s">
        <v>83</v>
      </c>
      <c r="F167" s="9" t="s">
        <v>1705</v>
      </c>
      <c r="G167" s="9" t="s">
        <v>231</v>
      </c>
      <c r="H167" s="9" t="s">
        <v>5</v>
      </c>
      <c r="I167" s="10" t="s">
        <v>1783</v>
      </c>
      <c r="J167" s="10" t="s">
        <v>1995</v>
      </c>
      <c r="K167" s="11">
        <v>61200.570299999999</v>
      </c>
      <c r="L167" s="11">
        <v>61200.570299999999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578.48053635469182</v>
      </c>
      <c r="X167" s="11">
        <v>0</v>
      </c>
      <c r="Y167" s="11">
        <v>0</v>
      </c>
      <c r="Z167" s="11">
        <v>0</v>
      </c>
      <c r="AA167" s="11">
        <v>137.56613615530819</v>
      </c>
      <c r="AB167" s="11">
        <v>598.8221821488255</v>
      </c>
      <c r="AC167" s="11" t="s">
        <v>25</v>
      </c>
      <c r="AD167" s="11" t="s">
        <v>97</v>
      </c>
      <c r="AE167" s="11" t="s">
        <v>157</v>
      </c>
      <c r="AF167" s="11" t="s">
        <v>193</v>
      </c>
      <c r="AG167" s="11" t="s">
        <v>239</v>
      </c>
      <c r="AH167" s="11" t="s">
        <v>25</v>
      </c>
      <c r="AI167" s="11" t="s">
        <v>97</v>
      </c>
      <c r="AJ167" s="11" t="s">
        <v>157</v>
      </c>
      <c r="AK167" s="11" t="s">
        <v>193</v>
      </c>
      <c r="AL167" s="11" t="s">
        <v>211</v>
      </c>
      <c r="AM167" s="11">
        <v>6.0779421068617542E-2</v>
      </c>
      <c r="AN167" s="11">
        <v>0</v>
      </c>
      <c r="AO167" s="11">
        <v>0</v>
      </c>
      <c r="AP167" s="11">
        <v>0</v>
      </c>
      <c r="AQ167" s="11">
        <v>1.8429711339751132E-3</v>
      </c>
      <c r="AR167" s="11">
        <v>3.5000000000000003E-2</v>
      </c>
      <c r="AS167" s="11">
        <v>0</v>
      </c>
      <c r="AT167" s="11">
        <v>0</v>
      </c>
      <c r="AU167" s="11">
        <v>0</v>
      </c>
      <c r="AV167" s="11">
        <v>5.4999999999999997E-3</v>
      </c>
      <c r="AW167" s="11">
        <v>3719.7352319032289</v>
      </c>
      <c r="AX167" s="11">
        <v>0</v>
      </c>
      <c r="AY167" s="11">
        <v>0</v>
      </c>
      <c r="AZ167" s="11">
        <v>0</v>
      </c>
      <c r="BA167" s="11">
        <v>112.79088444571464</v>
      </c>
      <c r="BB167" s="11">
        <v>2142.0199605000003</v>
      </c>
      <c r="BC167" s="11">
        <v>0</v>
      </c>
      <c r="BD167" s="11">
        <v>0</v>
      </c>
      <c r="BE167" s="11">
        <v>0</v>
      </c>
      <c r="BF167" s="11">
        <v>336.60313664999995</v>
      </c>
      <c r="BG167" s="9" t="s">
        <v>25</v>
      </c>
      <c r="BH167" s="9" t="s">
        <v>97</v>
      </c>
      <c r="BI167" s="9" t="s">
        <v>157</v>
      </c>
      <c r="BJ167" s="9" t="s">
        <v>193</v>
      </c>
      <c r="BK167" s="9" t="s">
        <v>211</v>
      </c>
      <c r="BL167" s="29">
        <v>8.8465492898105277E-2</v>
      </c>
      <c r="BM167" s="29">
        <v>0</v>
      </c>
      <c r="BN167" s="29">
        <v>0</v>
      </c>
      <c r="BO167" s="29">
        <v>0</v>
      </c>
      <c r="BP167" s="29">
        <v>1.8429711339751128E-3</v>
      </c>
    </row>
    <row r="168" spans="1:68" x14ac:dyDescent="0.25">
      <c r="A168" s="9" t="s">
        <v>3</v>
      </c>
      <c r="B168" s="9" t="s">
        <v>46</v>
      </c>
      <c r="C168" s="9" t="s">
        <v>1842</v>
      </c>
      <c r="D168" s="9" t="s">
        <v>100</v>
      </c>
      <c r="E168" s="9" t="s">
        <v>83</v>
      </c>
      <c r="F168" s="9" t="s">
        <v>1703</v>
      </c>
      <c r="G168" s="9" t="s">
        <v>231</v>
      </c>
      <c r="H168" s="9" t="s">
        <v>5</v>
      </c>
      <c r="I168" s="10" t="s">
        <v>1807</v>
      </c>
      <c r="J168" s="10" t="s">
        <v>1995</v>
      </c>
      <c r="K168" s="11">
        <v>412725.80925916915</v>
      </c>
      <c r="L168" s="11">
        <v>412725.80925916915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3901.1703050693368</v>
      </c>
      <c r="X168" s="11">
        <v>0</v>
      </c>
      <c r="Y168" s="11">
        <v>0</v>
      </c>
      <c r="Z168" s="11">
        <v>0</v>
      </c>
      <c r="AA168" s="11">
        <v>927.72166326294234</v>
      </c>
      <c r="AB168" s="11">
        <v>4038.3507623901269</v>
      </c>
      <c r="AC168" s="11" t="s">
        <v>25</v>
      </c>
      <c r="AD168" s="11" t="s">
        <v>97</v>
      </c>
      <c r="AE168" s="11" t="s">
        <v>157</v>
      </c>
      <c r="AF168" s="11" t="s">
        <v>193</v>
      </c>
      <c r="AG168" s="11" t="s">
        <v>239</v>
      </c>
      <c r="AH168" s="11" t="s">
        <v>25</v>
      </c>
      <c r="AI168" s="11" t="s">
        <v>97</v>
      </c>
      <c r="AJ168" s="11" t="s">
        <v>157</v>
      </c>
      <c r="AK168" s="11" t="s">
        <v>193</v>
      </c>
      <c r="AL168" s="11" t="s">
        <v>211</v>
      </c>
      <c r="AM168" s="11">
        <v>6.0779421068617542E-2</v>
      </c>
      <c r="AN168" s="11">
        <v>0</v>
      </c>
      <c r="AO168" s="11">
        <v>0</v>
      </c>
      <c r="AP168" s="11">
        <v>0</v>
      </c>
      <c r="AQ168" s="11">
        <v>1.8429711339751132E-3</v>
      </c>
      <c r="AR168" s="11">
        <v>3.5000000000000003E-2</v>
      </c>
      <c r="AS168" s="11">
        <v>0</v>
      </c>
      <c r="AT168" s="11">
        <v>0</v>
      </c>
      <c r="AU168" s="11">
        <v>0</v>
      </c>
      <c r="AV168" s="11">
        <v>5.4999999999999997E-3</v>
      </c>
      <c r="AW168" s="11">
        <v>25085.235746848972</v>
      </c>
      <c r="AX168" s="11">
        <v>0</v>
      </c>
      <c r="AY168" s="11">
        <v>0</v>
      </c>
      <c r="AZ168" s="11">
        <v>0</v>
      </c>
      <c r="BA168" s="11">
        <v>760.64175271116721</v>
      </c>
      <c r="BB168" s="11">
        <v>14445.403324070921</v>
      </c>
      <c r="BC168" s="11">
        <v>0</v>
      </c>
      <c r="BD168" s="11">
        <v>0</v>
      </c>
      <c r="BE168" s="11">
        <v>0</v>
      </c>
      <c r="BF168" s="11">
        <v>2269.99195092543</v>
      </c>
      <c r="BG168" s="9" t="s">
        <v>25</v>
      </c>
      <c r="BH168" s="9" t="s">
        <v>97</v>
      </c>
      <c r="BI168" s="9" t="s">
        <v>157</v>
      </c>
      <c r="BJ168" s="9" t="s">
        <v>193</v>
      </c>
      <c r="BK168" s="9" t="s">
        <v>211</v>
      </c>
      <c r="BL168" s="29">
        <v>8.8465492898105277E-2</v>
      </c>
      <c r="BM168" s="29">
        <v>0</v>
      </c>
      <c r="BN168" s="29">
        <v>0</v>
      </c>
      <c r="BO168" s="29">
        <v>0</v>
      </c>
      <c r="BP168" s="29">
        <v>1.8429711339751128E-3</v>
      </c>
    </row>
    <row r="169" spans="1:68" x14ac:dyDescent="0.25">
      <c r="A169" s="9" t="s">
        <v>3</v>
      </c>
      <c r="B169" s="9" t="s">
        <v>46</v>
      </c>
      <c r="C169" s="9" t="s">
        <v>1842</v>
      </c>
      <c r="D169" s="9" t="s">
        <v>100</v>
      </c>
      <c r="E169" s="9" t="s">
        <v>83</v>
      </c>
      <c r="F169" s="9" t="s">
        <v>1775</v>
      </c>
      <c r="G169" s="9" t="s">
        <v>231</v>
      </c>
      <c r="H169" s="9" t="s">
        <v>5</v>
      </c>
      <c r="I169" s="10" t="s">
        <v>1807</v>
      </c>
      <c r="J169" s="10" t="s">
        <v>1995</v>
      </c>
      <c r="K169" s="11">
        <v>61552.810700000002</v>
      </c>
      <c r="L169" s="11">
        <v>61552.810700000002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581.80998597450673</v>
      </c>
      <c r="X169" s="11">
        <v>0</v>
      </c>
      <c r="Y169" s="11">
        <v>0</v>
      </c>
      <c r="Z169" s="11">
        <v>0</v>
      </c>
      <c r="AA169" s="11">
        <v>138.35789921549326</v>
      </c>
      <c r="AB169" s="11">
        <v>602.26870828305971</v>
      </c>
      <c r="AC169" s="11" t="s">
        <v>25</v>
      </c>
      <c r="AD169" s="11" t="s">
        <v>97</v>
      </c>
      <c r="AE169" s="11" t="s">
        <v>157</v>
      </c>
      <c r="AF169" s="11" t="s">
        <v>193</v>
      </c>
      <c r="AG169" s="11" t="s">
        <v>239</v>
      </c>
      <c r="AH169" s="11" t="s">
        <v>25</v>
      </c>
      <c r="AI169" s="11" t="s">
        <v>97</v>
      </c>
      <c r="AJ169" s="11" t="s">
        <v>157</v>
      </c>
      <c r="AK169" s="11" t="s">
        <v>193</v>
      </c>
      <c r="AL169" s="11" t="s">
        <v>211</v>
      </c>
      <c r="AM169" s="11">
        <v>6.0779421068617542E-2</v>
      </c>
      <c r="AN169" s="11">
        <v>0</v>
      </c>
      <c r="AO169" s="11">
        <v>0</v>
      </c>
      <c r="AP169" s="11">
        <v>0</v>
      </c>
      <c r="AQ169" s="11">
        <v>1.8429711339751132E-3</v>
      </c>
      <c r="AR169" s="11">
        <v>3.5000000000000003E-2</v>
      </c>
      <c r="AS169" s="11">
        <v>0</v>
      </c>
      <c r="AT169" s="11">
        <v>0</v>
      </c>
      <c r="AU169" s="11">
        <v>0</v>
      </c>
      <c r="AV169" s="11">
        <v>5.4999999999999997E-3</v>
      </c>
      <c r="AW169" s="11">
        <v>3741.1441994922075</v>
      </c>
      <c r="AX169" s="11">
        <v>0</v>
      </c>
      <c r="AY169" s="11">
        <v>0</v>
      </c>
      <c r="AZ169" s="11">
        <v>0</v>
      </c>
      <c r="BA169" s="11">
        <v>113.44005333513449</v>
      </c>
      <c r="BB169" s="11">
        <v>2154.3483745000003</v>
      </c>
      <c r="BC169" s="11">
        <v>0</v>
      </c>
      <c r="BD169" s="11">
        <v>0</v>
      </c>
      <c r="BE169" s="11">
        <v>0</v>
      </c>
      <c r="BF169" s="11">
        <v>338.54045884999999</v>
      </c>
      <c r="BG169" s="9" t="s">
        <v>25</v>
      </c>
      <c r="BH169" s="9" t="s">
        <v>97</v>
      </c>
      <c r="BI169" s="9" t="s">
        <v>157</v>
      </c>
      <c r="BJ169" s="9" t="s">
        <v>193</v>
      </c>
      <c r="BK169" s="9" t="s">
        <v>211</v>
      </c>
      <c r="BL169" s="29">
        <v>8.8465492898105277E-2</v>
      </c>
      <c r="BM169" s="29">
        <v>0</v>
      </c>
      <c r="BN169" s="29">
        <v>0</v>
      </c>
      <c r="BO169" s="29">
        <v>0</v>
      </c>
      <c r="BP169" s="29">
        <v>1.8429711339751128E-3</v>
      </c>
    </row>
    <row r="170" spans="1:68" x14ac:dyDescent="0.25">
      <c r="A170" s="9" t="s">
        <v>3</v>
      </c>
      <c r="B170" s="9" t="s">
        <v>46</v>
      </c>
      <c r="C170" s="9" t="s">
        <v>1842</v>
      </c>
      <c r="D170" s="9" t="s">
        <v>100</v>
      </c>
      <c r="E170" s="9" t="s">
        <v>83</v>
      </c>
      <c r="F170" s="9" t="s">
        <v>1773</v>
      </c>
      <c r="G170" s="9" t="s">
        <v>231</v>
      </c>
      <c r="H170" s="9" t="s">
        <v>5</v>
      </c>
      <c r="I170" s="10" t="s">
        <v>1807</v>
      </c>
      <c r="J170" s="10" t="s">
        <v>1995</v>
      </c>
      <c r="K170" s="11">
        <v>486268.23708567792</v>
      </c>
      <c r="L170" s="11">
        <v>486268.23708567792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4596.3086491299146</v>
      </c>
      <c r="X170" s="11">
        <v>0</v>
      </c>
      <c r="Y170" s="11">
        <v>0</v>
      </c>
      <c r="Z170" s="11">
        <v>0</v>
      </c>
      <c r="AA170" s="11">
        <v>1093.0297247725164</v>
      </c>
      <c r="AB170" s="11">
        <v>4757.9328985649672</v>
      </c>
      <c r="AC170" s="11" t="s">
        <v>25</v>
      </c>
      <c r="AD170" s="11" t="s">
        <v>97</v>
      </c>
      <c r="AE170" s="11" t="s">
        <v>157</v>
      </c>
      <c r="AF170" s="11" t="s">
        <v>193</v>
      </c>
      <c r="AG170" s="11" t="s">
        <v>239</v>
      </c>
      <c r="AH170" s="11" t="s">
        <v>25</v>
      </c>
      <c r="AI170" s="11" t="s">
        <v>97</v>
      </c>
      <c r="AJ170" s="11" t="s">
        <v>157</v>
      </c>
      <c r="AK170" s="11" t="s">
        <v>193</v>
      </c>
      <c r="AL170" s="11" t="s">
        <v>211</v>
      </c>
      <c r="AM170" s="11">
        <v>6.0779421068617542E-2</v>
      </c>
      <c r="AN170" s="11">
        <v>0</v>
      </c>
      <c r="AO170" s="11">
        <v>0</v>
      </c>
      <c r="AP170" s="11">
        <v>0</v>
      </c>
      <c r="AQ170" s="11">
        <v>1.8429711339751132E-3</v>
      </c>
      <c r="AR170" s="11">
        <v>3.5000000000000003E-2</v>
      </c>
      <c r="AS170" s="11">
        <v>0</v>
      </c>
      <c r="AT170" s="11">
        <v>0</v>
      </c>
      <c r="AU170" s="11">
        <v>0</v>
      </c>
      <c r="AV170" s="11">
        <v>5.4999999999999997E-3</v>
      </c>
      <c r="AW170" s="11">
        <v>29555.101934124763</v>
      </c>
      <c r="AX170" s="11">
        <v>0</v>
      </c>
      <c r="AY170" s="11">
        <v>0</v>
      </c>
      <c r="AZ170" s="11">
        <v>0</v>
      </c>
      <c r="BA170" s="11">
        <v>896.17832431787099</v>
      </c>
      <c r="BB170" s="11">
        <v>17019.388297998728</v>
      </c>
      <c r="BC170" s="11">
        <v>0</v>
      </c>
      <c r="BD170" s="11">
        <v>0</v>
      </c>
      <c r="BE170" s="11">
        <v>0</v>
      </c>
      <c r="BF170" s="11">
        <v>2674.4753039712282</v>
      </c>
      <c r="BG170" s="9" t="s">
        <v>25</v>
      </c>
      <c r="BH170" s="9" t="s">
        <v>97</v>
      </c>
      <c r="BI170" s="9" t="s">
        <v>157</v>
      </c>
      <c r="BJ170" s="9" t="s">
        <v>193</v>
      </c>
      <c r="BK170" s="9" t="s">
        <v>211</v>
      </c>
      <c r="BL170" s="29">
        <v>8.8465492898105277E-2</v>
      </c>
      <c r="BM170" s="29">
        <v>0</v>
      </c>
      <c r="BN170" s="29">
        <v>0</v>
      </c>
      <c r="BO170" s="29">
        <v>0</v>
      </c>
      <c r="BP170" s="29">
        <v>1.8429711339751128E-3</v>
      </c>
    </row>
    <row r="171" spans="1:68" x14ac:dyDescent="0.25">
      <c r="A171" s="9" t="s">
        <v>3</v>
      </c>
      <c r="B171" s="9" t="s">
        <v>46</v>
      </c>
      <c r="C171" s="9" t="s">
        <v>1842</v>
      </c>
      <c r="D171" s="9" t="s">
        <v>100</v>
      </c>
      <c r="E171" s="9" t="s">
        <v>83</v>
      </c>
      <c r="F171" s="9" t="s">
        <v>1057</v>
      </c>
      <c r="G171" s="9" t="s">
        <v>231</v>
      </c>
      <c r="H171" s="9" t="s">
        <v>5</v>
      </c>
      <c r="I171" s="10" t="s">
        <v>1783</v>
      </c>
      <c r="J171" s="10" t="s">
        <v>1995</v>
      </c>
      <c r="K171" s="11">
        <v>587358.64717145648</v>
      </c>
      <c r="L171" s="11">
        <v>587358.64717145648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5551.8362587596712</v>
      </c>
      <c r="X171" s="11">
        <v>0</v>
      </c>
      <c r="Y171" s="11">
        <v>0</v>
      </c>
      <c r="Z171" s="11">
        <v>0</v>
      </c>
      <c r="AA171" s="11">
        <v>1320.2599131463676</v>
      </c>
      <c r="AB171" s="11">
        <v>5747.0606087341266</v>
      </c>
      <c r="AC171" s="11" t="s">
        <v>25</v>
      </c>
      <c r="AD171" s="11" t="s">
        <v>97</v>
      </c>
      <c r="AE171" s="11" t="s">
        <v>157</v>
      </c>
      <c r="AF171" s="11" t="s">
        <v>193</v>
      </c>
      <c r="AG171" s="11" t="s">
        <v>239</v>
      </c>
      <c r="AH171" s="11" t="s">
        <v>25</v>
      </c>
      <c r="AI171" s="11" t="s">
        <v>97</v>
      </c>
      <c r="AJ171" s="11" t="s">
        <v>157</v>
      </c>
      <c r="AK171" s="11" t="s">
        <v>193</v>
      </c>
      <c r="AL171" s="11" t="s">
        <v>211</v>
      </c>
      <c r="AM171" s="11">
        <v>6.0779421068617542E-2</v>
      </c>
      <c r="AN171" s="11">
        <v>0</v>
      </c>
      <c r="AO171" s="11">
        <v>0</v>
      </c>
      <c r="AP171" s="11">
        <v>0</v>
      </c>
      <c r="AQ171" s="11">
        <v>1.8429711339751132E-3</v>
      </c>
      <c r="AR171" s="11">
        <v>3.5000000000000003E-2</v>
      </c>
      <c r="AS171" s="11">
        <v>0</v>
      </c>
      <c r="AT171" s="11">
        <v>0</v>
      </c>
      <c r="AU171" s="11">
        <v>0</v>
      </c>
      <c r="AV171" s="11">
        <v>5.4999999999999997E-3</v>
      </c>
      <c r="AW171" s="11">
        <v>35699.318534727521</v>
      </c>
      <c r="AX171" s="11">
        <v>0</v>
      </c>
      <c r="AY171" s="11">
        <v>0</v>
      </c>
      <c r="AZ171" s="11">
        <v>0</v>
      </c>
      <c r="BA171" s="11">
        <v>1082.4850320276676</v>
      </c>
      <c r="BB171" s="11">
        <v>20557.55265100098</v>
      </c>
      <c r="BC171" s="11">
        <v>0</v>
      </c>
      <c r="BD171" s="11">
        <v>0</v>
      </c>
      <c r="BE171" s="11">
        <v>0</v>
      </c>
      <c r="BF171" s="11">
        <v>3230.4725594430106</v>
      </c>
      <c r="BG171" s="9" t="s">
        <v>25</v>
      </c>
      <c r="BH171" s="9" t="s">
        <v>97</v>
      </c>
      <c r="BI171" s="9" t="s">
        <v>157</v>
      </c>
      <c r="BJ171" s="9" t="s">
        <v>193</v>
      </c>
      <c r="BK171" s="9" t="s">
        <v>211</v>
      </c>
      <c r="BL171" s="29">
        <v>8.8465492898105277E-2</v>
      </c>
      <c r="BM171" s="29">
        <v>0</v>
      </c>
      <c r="BN171" s="29">
        <v>0</v>
      </c>
      <c r="BO171" s="29">
        <v>0</v>
      </c>
      <c r="BP171" s="29">
        <v>1.8429711339751128E-3</v>
      </c>
    </row>
    <row r="172" spans="1:68" x14ac:dyDescent="0.25">
      <c r="A172" s="9" t="s">
        <v>3</v>
      </c>
      <c r="B172" s="9" t="s">
        <v>46</v>
      </c>
      <c r="C172" s="9" t="s">
        <v>1842</v>
      </c>
      <c r="D172" s="9" t="s">
        <v>100</v>
      </c>
      <c r="E172" s="9" t="s">
        <v>83</v>
      </c>
      <c r="F172" s="9" t="s">
        <v>865</v>
      </c>
      <c r="G172" s="9" t="s">
        <v>231</v>
      </c>
      <c r="H172" s="9" t="s">
        <v>5</v>
      </c>
      <c r="I172" s="10" t="s">
        <v>1807</v>
      </c>
      <c r="J172" s="10" t="s">
        <v>1995</v>
      </c>
      <c r="K172" s="11">
        <v>125216.4957</v>
      </c>
      <c r="L172" s="11">
        <v>125216.4957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1183.5723954518596</v>
      </c>
      <c r="X172" s="11">
        <v>0</v>
      </c>
      <c r="Y172" s="11">
        <v>0</v>
      </c>
      <c r="Z172" s="11">
        <v>0</v>
      </c>
      <c r="AA172" s="11">
        <v>281.46060423813987</v>
      </c>
      <c r="AB172" s="11">
        <v>1225.1914455787846</v>
      </c>
      <c r="AC172" s="11" t="s">
        <v>25</v>
      </c>
      <c r="AD172" s="11" t="s">
        <v>97</v>
      </c>
      <c r="AE172" s="11" t="s">
        <v>157</v>
      </c>
      <c r="AF172" s="11" t="s">
        <v>193</v>
      </c>
      <c r="AG172" s="11" t="s">
        <v>239</v>
      </c>
      <c r="AH172" s="11" t="s">
        <v>25</v>
      </c>
      <c r="AI172" s="11" t="s">
        <v>97</v>
      </c>
      <c r="AJ172" s="11" t="s">
        <v>157</v>
      </c>
      <c r="AK172" s="11" t="s">
        <v>193</v>
      </c>
      <c r="AL172" s="11" t="s">
        <v>211</v>
      </c>
      <c r="AM172" s="11">
        <v>6.0779421068617542E-2</v>
      </c>
      <c r="AN172" s="11">
        <v>0</v>
      </c>
      <c r="AO172" s="11">
        <v>0</v>
      </c>
      <c r="AP172" s="11">
        <v>0</v>
      </c>
      <c r="AQ172" s="11">
        <v>1.8429711339751132E-3</v>
      </c>
      <c r="AR172" s="11">
        <v>3.5000000000000003E-2</v>
      </c>
      <c r="AS172" s="11">
        <v>0</v>
      </c>
      <c r="AT172" s="11">
        <v>0</v>
      </c>
      <c r="AU172" s="11">
        <v>0</v>
      </c>
      <c r="AV172" s="11">
        <v>5.4999999999999997E-3</v>
      </c>
      <c r="AW172" s="11">
        <v>7610.5861168870379</v>
      </c>
      <c r="AX172" s="11">
        <v>0</v>
      </c>
      <c r="AY172" s="11">
        <v>0</v>
      </c>
      <c r="AZ172" s="11">
        <v>0</v>
      </c>
      <c r="BA172" s="11">
        <v>230.77038707261889</v>
      </c>
      <c r="BB172" s="11">
        <v>4382.5773495000003</v>
      </c>
      <c r="BC172" s="11">
        <v>0</v>
      </c>
      <c r="BD172" s="11">
        <v>0</v>
      </c>
      <c r="BE172" s="11">
        <v>0</v>
      </c>
      <c r="BF172" s="11">
        <v>688.69072634999998</v>
      </c>
      <c r="BG172" s="9" t="s">
        <v>25</v>
      </c>
      <c r="BH172" s="9" t="s">
        <v>97</v>
      </c>
      <c r="BI172" s="9" t="s">
        <v>157</v>
      </c>
      <c r="BJ172" s="9" t="s">
        <v>193</v>
      </c>
      <c r="BK172" s="9" t="s">
        <v>211</v>
      </c>
      <c r="BL172" s="29">
        <v>8.8465492898105277E-2</v>
      </c>
      <c r="BM172" s="29">
        <v>0</v>
      </c>
      <c r="BN172" s="29">
        <v>0</v>
      </c>
      <c r="BO172" s="29">
        <v>0</v>
      </c>
      <c r="BP172" s="29">
        <v>1.8429711339751128E-3</v>
      </c>
    </row>
    <row r="173" spans="1:68" x14ac:dyDescent="0.25">
      <c r="A173" s="9" t="s">
        <v>3</v>
      </c>
      <c r="B173" s="9" t="s">
        <v>46</v>
      </c>
      <c r="C173" s="9" t="s">
        <v>1842</v>
      </c>
      <c r="D173" s="9" t="s">
        <v>100</v>
      </c>
      <c r="E173" s="9" t="s">
        <v>83</v>
      </c>
      <c r="F173" s="9" t="s">
        <v>863</v>
      </c>
      <c r="G173" s="9" t="s">
        <v>231</v>
      </c>
      <c r="H173" s="9" t="s">
        <v>5</v>
      </c>
      <c r="I173" s="10" t="s">
        <v>1807</v>
      </c>
      <c r="J173" s="10" t="s">
        <v>1995</v>
      </c>
      <c r="K173" s="11">
        <v>508775.69098489283</v>
      </c>
      <c r="L173" s="11">
        <v>508775.69098489283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4809.0537908789674</v>
      </c>
      <c r="X173" s="11">
        <v>0</v>
      </c>
      <c r="Y173" s="11">
        <v>0</v>
      </c>
      <c r="Z173" s="11">
        <v>0</v>
      </c>
      <c r="AA173" s="11">
        <v>1143.6217936442788</v>
      </c>
      <c r="AB173" s="11">
        <v>4978.1589943754161</v>
      </c>
      <c r="AC173" s="11" t="s">
        <v>25</v>
      </c>
      <c r="AD173" s="11" t="s">
        <v>97</v>
      </c>
      <c r="AE173" s="11" t="s">
        <v>157</v>
      </c>
      <c r="AF173" s="11" t="s">
        <v>193</v>
      </c>
      <c r="AG173" s="11" t="s">
        <v>239</v>
      </c>
      <c r="AH173" s="11" t="s">
        <v>25</v>
      </c>
      <c r="AI173" s="11" t="s">
        <v>97</v>
      </c>
      <c r="AJ173" s="11" t="s">
        <v>157</v>
      </c>
      <c r="AK173" s="11" t="s">
        <v>193</v>
      </c>
      <c r="AL173" s="11" t="s">
        <v>211</v>
      </c>
      <c r="AM173" s="11">
        <v>6.0779421068617542E-2</v>
      </c>
      <c r="AN173" s="11">
        <v>0</v>
      </c>
      <c r="AO173" s="11">
        <v>0</v>
      </c>
      <c r="AP173" s="11">
        <v>0</v>
      </c>
      <c r="AQ173" s="11">
        <v>1.8429711339751132E-3</v>
      </c>
      <c r="AR173" s="11">
        <v>3.5000000000000003E-2</v>
      </c>
      <c r="AS173" s="11">
        <v>0</v>
      </c>
      <c r="AT173" s="11">
        <v>0</v>
      </c>
      <c r="AU173" s="11">
        <v>0</v>
      </c>
      <c r="AV173" s="11">
        <v>5.4999999999999997E-3</v>
      </c>
      <c r="AW173" s="11">
        <v>30923.091951847644</v>
      </c>
      <c r="AX173" s="11">
        <v>0</v>
      </c>
      <c r="AY173" s="11">
        <v>0</v>
      </c>
      <c r="AZ173" s="11">
        <v>0</v>
      </c>
      <c r="BA173" s="11">
        <v>937.65891215339968</v>
      </c>
      <c r="BB173" s="11">
        <v>17807.149184471251</v>
      </c>
      <c r="BC173" s="11">
        <v>0</v>
      </c>
      <c r="BD173" s="11">
        <v>0</v>
      </c>
      <c r="BE173" s="11">
        <v>0</v>
      </c>
      <c r="BF173" s="11">
        <v>2798.2663004169103</v>
      </c>
      <c r="BG173" s="9" t="s">
        <v>25</v>
      </c>
      <c r="BH173" s="9" t="s">
        <v>97</v>
      </c>
      <c r="BI173" s="9" t="s">
        <v>157</v>
      </c>
      <c r="BJ173" s="9" t="s">
        <v>193</v>
      </c>
      <c r="BK173" s="9" t="s">
        <v>211</v>
      </c>
      <c r="BL173" s="29">
        <v>8.8465492898105277E-2</v>
      </c>
      <c r="BM173" s="29">
        <v>0</v>
      </c>
      <c r="BN173" s="29">
        <v>0</v>
      </c>
      <c r="BO173" s="29">
        <v>0</v>
      </c>
      <c r="BP173" s="29">
        <v>1.8429711339751128E-3</v>
      </c>
    </row>
    <row r="174" spans="1:68" x14ac:dyDescent="0.25">
      <c r="A174" s="9" t="s">
        <v>3</v>
      </c>
      <c r="B174" s="9" t="s">
        <v>46</v>
      </c>
      <c r="C174" s="9" t="s">
        <v>1842</v>
      </c>
      <c r="D174" s="9" t="s">
        <v>100</v>
      </c>
      <c r="E174" s="9" t="s">
        <v>83</v>
      </c>
      <c r="F174" s="9" t="s">
        <v>1115</v>
      </c>
      <c r="G174" s="9" t="s">
        <v>231</v>
      </c>
      <c r="H174" s="9" t="s">
        <v>5</v>
      </c>
      <c r="I174" s="10" t="s">
        <v>1783</v>
      </c>
      <c r="J174" s="10" t="s">
        <v>1995</v>
      </c>
      <c r="K174" s="11">
        <v>317472.15171486832</v>
      </c>
      <c r="L174" s="11">
        <v>317472.15171486832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3000.8128960473941</v>
      </c>
      <c r="X174" s="11">
        <v>0</v>
      </c>
      <c r="Y174" s="11">
        <v>0</v>
      </c>
      <c r="Z174" s="11">
        <v>0</v>
      </c>
      <c r="AA174" s="11">
        <v>713.6112790165655</v>
      </c>
      <c r="AB174" s="11">
        <v>3106.333253587025</v>
      </c>
      <c r="AC174" s="11" t="s">
        <v>25</v>
      </c>
      <c r="AD174" s="11" t="s">
        <v>97</v>
      </c>
      <c r="AE174" s="11" t="s">
        <v>157</v>
      </c>
      <c r="AF174" s="11" t="s">
        <v>193</v>
      </c>
      <c r="AG174" s="11" t="s">
        <v>239</v>
      </c>
      <c r="AH174" s="11" t="s">
        <v>25</v>
      </c>
      <c r="AI174" s="11" t="s">
        <v>97</v>
      </c>
      <c r="AJ174" s="11" t="s">
        <v>157</v>
      </c>
      <c r="AK174" s="11" t="s">
        <v>193</v>
      </c>
      <c r="AL174" s="11" t="s">
        <v>211</v>
      </c>
      <c r="AM174" s="11">
        <v>6.0779421068617542E-2</v>
      </c>
      <c r="AN174" s="11">
        <v>0</v>
      </c>
      <c r="AO174" s="11">
        <v>0</v>
      </c>
      <c r="AP174" s="11">
        <v>0</v>
      </c>
      <c r="AQ174" s="11">
        <v>1.8429711339751132E-3</v>
      </c>
      <c r="AR174" s="11">
        <v>3.5000000000000003E-2</v>
      </c>
      <c r="AS174" s="11">
        <v>0</v>
      </c>
      <c r="AT174" s="11">
        <v>0</v>
      </c>
      <c r="AU174" s="11">
        <v>0</v>
      </c>
      <c r="AV174" s="11">
        <v>5.4999999999999997E-3</v>
      </c>
      <c r="AW174" s="11">
        <v>19295.773586638014</v>
      </c>
      <c r="AX174" s="11">
        <v>0</v>
      </c>
      <c r="AY174" s="11">
        <v>0</v>
      </c>
      <c r="AZ174" s="11">
        <v>0</v>
      </c>
      <c r="BA174" s="11">
        <v>585.09201145147006</v>
      </c>
      <c r="BB174" s="11">
        <v>11111.525310020392</v>
      </c>
      <c r="BC174" s="11">
        <v>0</v>
      </c>
      <c r="BD174" s="11">
        <v>0</v>
      </c>
      <c r="BE174" s="11">
        <v>0</v>
      </c>
      <c r="BF174" s="11">
        <v>1746.0968344317757</v>
      </c>
      <c r="BG174" s="9" t="s">
        <v>25</v>
      </c>
      <c r="BH174" s="9" t="s">
        <v>97</v>
      </c>
      <c r="BI174" s="9" t="s">
        <v>157</v>
      </c>
      <c r="BJ174" s="9" t="s">
        <v>193</v>
      </c>
      <c r="BK174" s="9" t="s">
        <v>211</v>
      </c>
      <c r="BL174" s="29">
        <v>8.8465492898105277E-2</v>
      </c>
      <c r="BM174" s="29">
        <v>0</v>
      </c>
      <c r="BN174" s="29">
        <v>0</v>
      </c>
      <c r="BO174" s="29">
        <v>0</v>
      </c>
      <c r="BP174" s="29">
        <v>1.8429711339751128E-3</v>
      </c>
    </row>
    <row r="175" spans="1:68" x14ac:dyDescent="0.25">
      <c r="A175" s="9" t="s">
        <v>3</v>
      </c>
      <c r="B175" s="9" t="s">
        <v>46</v>
      </c>
      <c r="C175" s="9" t="s">
        <v>1842</v>
      </c>
      <c r="D175" s="9" t="s">
        <v>100</v>
      </c>
      <c r="E175" s="9" t="s">
        <v>83</v>
      </c>
      <c r="F175" s="9" t="s">
        <v>361</v>
      </c>
      <c r="G175" s="9" t="s">
        <v>231</v>
      </c>
      <c r="H175" s="9" t="s">
        <v>5</v>
      </c>
      <c r="I175" s="10" t="s">
        <v>1783</v>
      </c>
      <c r="J175" s="10" t="s">
        <v>1995</v>
      </c>
      <c r="K175" s="11">
        <v>119684.80099999999</v>
      </c>
      <c r="L175" s="11">
        <v>119684.80099999999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1131.2856650942774</v>
      </c>
      <c r="X175" s="11">
        <v>0</v>
      </c>
      <c r="Y175" s="11">
        <v>0</v>
      </c>
      <c r="Z175" s="11">
        <v>0</v>
      </c>
      <c r="AA175" s="11">
        <v>269.026506605723</v>
      </c>
      <c r="AB175" s="11">
        <v>1171.0661085925849</v>
      </c>
      <c r="AC175" s="11" t="s">
        <v>25</v>
      </c>
      <c r="AD175" s="11" t="s">
        <v>97</v>
      </c>
      <c r="AE175" s="11" t="s">
        <v>157</v>
      </c>
      <c r="AF175" s="11" t="s">
        <v>193</v>
      </c>
      <c r="AG175" s="11" t="s">
        <v>239</v>
      </c>
      <c r="AH175" s="11" t="s">
        <v>25</v>
      </c>
      <c r="AI175" s="11" t="s">
        <v>97</v>
      </c>
      <c r="AJ175" s="11" t="s">
        <v>157</v>
      </c>
      <c r="AK175" s="11" t="s">
        <v>193</v>
      </c>
      <c r="AL175" s="11" t="s">
        <v>211</v>
      </c>
      <c r="AM175" s="11">
        <v>6.0779421068617542E-2</v>
      </c>
      <c r="AN175" s="11">
        <v>0</v>
      </c>
      <c r="AO175" s="11">
        <v>0</v>
      </c>
      <c r="AP175" s="11">
        <v>0</v>
      </c>
      <c r="AQ175" s="11">
        <v>1.8429711339751132E-3</v>
      </c>
      <c r="AR175" s="11">
        <v>3.5000000000000003E-2</v>
      </c>
      <c r="AS175" s="11">
        <v>0</v>
      </c>
      <c r="AT175" s="11">
        <v>0</v>
      </c>
      <c r="AU175" s="11">
        <v>0</v>
      </c>
      <c r="AV175" s="11">
        <v>5.4999999999999997E-3</v>
      </c>
      <c r="AW175" s="11">
        <v>7274.3729154926978</v>
      </c>
      <c r="AX175" s="11">
        <v>0</v>
      </c>
      <c r="AY175" s="11">
        <v>0</v>
      </c>
      <c r="AZ175" s="11">
        <v>0</v>
      </c>
      <c r="BA175" s="11">
        <v>220.57563341855575</v>
      </c>
      <c r="BB175" s="11">
        <v>4188.9680349999999</v>
      </c>
      <c r="BC175" s="11">
        <v>0</v>
      </c>
      <c r="BD175" s="11">
        <v>0</v>
      </c>
      <c r="BE175" s="11">
        <v>0</v>
      </c>
      <c r="BF175" s="11">
        <v>658.26640549999991</v>
      </c>
      <c r="BG175" s="9" t="s">
        <v>25</v>
      </c>
      <c r="BH175" s="9" t="s">
        <v>97</v>
      </c>
      <c r="BI175" s="9" t="s">
        <v>157</v>
      </c>
      <c r="BJ175" s="9" t="s">
        <v>193</v>
      </c>
      <c r="BK175" s="9" t="s">
        <v>211</v>
      </c>
      <c r="BL175" s="29">
        <v>8.8465492898105277E-2</v>
      </c>
      <c r="BM175" s="29">
        <v>0</v>
      </c>
      <c r="BN175" s="29">
        <v>0</v>
      </c>
      <c r="BO175" s="29">
        <v>0</v>
      </c>
      <c r="BP175" s="29">
        <v>1.8429711339751128E-3</v>
      </c>
    </row>
    <row r="176" spans="1:68" x14ac:dyDescent="0.25">
      <c r="A176" s="9" t="s">
        <v>3</v>
      </c>
      <c r="B176" s="9" t="s">
        <v>46</v>
      </c>
      <c r="C176" s="9" t="s">
        <v>1842</v>
      </c>
      <c r="D176" s="9" t="s">
        <v>100</v>
      </c>
      <c r="E176" s="9" t="s">
        <v>83</v>
      </c>
      <c r="F176" s="9" t="s">
        <v>359</v>
      </c>
      <c r="G176" s="9" t="s">
        <v>231</v>
      </c>
      <c r="H176" s="9" t="s">
        <v>5</v>
      </c>
      <c r="I176" s="10" t="s">
        <v>1783</v>
      </c>
      <c r="J176" s="10" t="s">
        <v>1995</v>
      </c>
      <c r="K176" s="11">
        <v>295371.54249917693</v>
      </c>
      <c r="L176" s="11">
        <v>295371.54249917693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2791.9133349781314</v>
      </c>
      <c r="X176" s="11">
        <v>0</v>
      </c>
      <c r="Y176" s="11">
        <v>0</v>
      </c>
      <c r="Z176" s="11">
        <v>0</v>
      </c>
      <c r="AA176" s="11">
        <v>663.93371226223985</v>
      </c>
      <c r="AB176" s="11">
        <v>2890.0879641643087</v>
      </c>
      <c r="AC176" s="11" t="s">
        <v>25</v>
      </c>
      <c r="AD176" s="11" t="s">
        <v>97</v>
      </c>
      <c r="AE176" s="11" t="s">
        <v>157</v>
      </c>
      <c r="AF176" s="11" t="s">
        <v>193</v>
      </c>
      <c r="AG176" s="11" t="s">
        <v>239</v>
      </c>
      <c r="AH176" s="11" t="s">
        <v>25</v>
      </c>
      <c r="AI176" s="11" t="s">
        <v>97</v>
      </c>
      <c r="AJ176" s="11" t="s">
        <v>157</v>
      </c>
      <c r="AK176" s="11" t="s">
        <v>193</v>
      </c>
      <c r="AL176" s="11" t="s">
        <v>211</v>
      </c>
      <c r="AM176" s="11">
        <v>6.0779421068617542E-2</v>
      </c>
      <c r="AN176" s="11">
        <v>0</v>
      </c>
      <c r="AO176" s="11">
        <v>0</v>
      </c>
      <c r="AP176" s="11">
        <v>0</v>
      </c>
      <c r="AQ176" s="11">
        <v>1.8429711339751132E-3</v>
      </c>
      <c r="AR176" s="11">
        <v>3.5000000000000003E-2</v>
      </c>
      <c r="AS176" s="11">
        <v>0</v>
      </c>
      <c r="AT176" s="11">
        <v>0</v>
      </c>
      <c r="AU176" s="11">
        <v>0</v>
      </c>
      <c r="AV176" s="11">
        <v>5.4999999999999997E-3</v>
      </c>
      <c r="AW176" s="11">
        <v>17952.511353244536</v>
      </c>
      <c r="AX176" s="11">
        <v>0</v>
      </c>
      <c r="AY176" s="11">
        <v>0</v>
      </c>
      <c r="AZ176" s="11">
        <v>0</v>
      </c>
      <c r="BA176" s="11">
        <v>544.36122662368643</v>
      </c>
      <c r="BB176" s="11">
        <v>10338.003987471193</v>
      </c>
      <c r="BC176" s="11">
        <v>0</v>
      </c>
      <c r="BD176" s="11">
        <v>0</v>
      </c>
      <c r="BE176" s="11">
        <v>0</v>
      </c>
      <c r="BF176" s="11">
        <v>1624.5434837454729</v>
      </c>
      <c r="BG176" s="9" t="s">
        <v>25</v>
      </c>
      <c r="BH176" s="9" t="s">
        <v>97</v>
      </c>
      <c r="BI176" s="9" t="s">
        <v>157</v>
      </c>
      <c r="BJ176" s="9" t="s">
        <v>193</v>
      </c>
      <c r="BK176" s="9" t="s">
        <v>211</v>
      </c>
      <c r="BL176" s="29">
        <v>8.8465492898105277E-2</v>
      </c>
      <c r="BM176" s="29">
        <v>0</v>
      </c>
      <c r="BN176" s="29">
        <v>0</v>
      </c>
      <c r="BO176" s="29">
        <v>0</v>
      </c>
      <c r="BP176" s="29">
        <v>1.8429711339751128E-3</v>
      </c>
    </row>
    <row r="177" spans="1:68" x14ac:dyDescent="0.25">
      <c r="A177" s="9" t="s">
        <v>3</v>
      </c>
      <c r="B177" s="9" t="s">
        <v>46</v>
      </c>
      <c r="C177" s="9" t="s">
        <v>1842</v>
      </c>
      <c r="D177" s="9" t="s">
        <v>100</v>
      </c>
      <c r="E177" s="9" t="s">
        <v>83</v>
      </c>
      <c r="F177" s="9" t="s">
        <v>1131</v>
      </c>
      <c r="G177" s="9" t="s">
        <v>231</v>
      </c>
      <c r="H177" s="9" t="s">
        <v>5</v>
      </c>
      <c r="I177" s="10" t="s">
        <v>1807</v>
      </c>
      <c r="J177" s="10" t="s">
        <v>1995</v>
      </c>
      <c r="K177" s="11">
        <v>414309.43318927428</v>
      </c>
      <c r="L177" s="11">
        <v>414309.43318927428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3916.1390482686356</v>
      </c>
      <c r="X177" s="11">
        <v>0</v>
      </c>
      <c r="Y177" s="11">
        <v>0</v>
      </c>
      <c r="Z177" s="11">
        <v>0</v>
      </c>
      <c r="AA177" s="11">
        <v>931.28132004587314</v>
      </c>
      <c r="AB177" s="11">
        <v>4053.8458653422758</v>
      </c>
      <c r="AC177" s="11" t="s">
        <v>25</v>
      </c>
      <c r="AD177" s="11" t="s">
        <v>97</v>
      </c>
      <c r="AE177" s="11" t="s">
        <v>157</v>
      </c>
      <c r="AF177" s="11" t="s">
        <v>193</v>
      </c>
      <c r="AG177" s="11" t="s">
        <v>239</v>
      </c>
      <c r="AH177" s="11" t="s">
        <v>25</v>
      </c>
      <c r="AI177" s="11" t="s">
        <v>97</v>
      </c>
      <c r="AJ177" s="11" t="s">
        <v>157</v>
      </c>
      <c r="AK177" s="11" t="s">
        <v>193</v>
      </c>
      <c r="AL177" s="11" t="s">
        <v>211</v>
      </c>
      <c r="AM177" s="11">
        <v>6.0779421068617542E-2</v>
      </c>
      <c r="AN177" s="11">
        <v>0</v>
      </c>
      <c r="AO177" s="11">
        <v>0</v>
      </c>
      <c r="AP177" s="11">
        <v>0</v>
      </c>
      <c r="AQ177" s="11">
        <v>1.8429711339751132E-3</v>
      </c>
      <c r="AR177" s="11">
        <v>3.5000000000000003E-2</v>
      </c>
      <c r="AS177" s="11">
        <v>0</v>
      </c>
      <c r="AT177" s="11">
        <v>0</v>
      </c>
      <c r="AU177" s="11">
        <v>0</v>
      </c>
      <c r="AV177" s="11">
        <v>5.4999999999999997E-3</v>
      </c>
      <c r="AW177" s="11">
        <v>25181.487492511169</v>
      </c>
      <c r="AX177" s="11">
        <v>0</v>
      </c>
      <c r="AY177" s="11">
        <v>0</v>
      </c>
      <c r="AZ177" s="11">
        <v>0</v>
      </c>
      <c r="BA177" s="11">
        <v>763.5603259014232</v>
      </c>
      <c r="BB177" s="11">
        <v>14500.830161624601</v>
      </c>
      <c r="BC177" s="11">
        <v>0</v>
      </c>
      <c r="BD177" s="11">
        <v>0</v>
      </c>
      <c r="BE177" s="11">
        <v>0</v>
      </c>
      <c r="BF177" s="11">
        <v>2278.7018825410082</v>
      </c>
      <c r="BG177" s="9" t="s">
        <v>25</v>
      </c>
      <c r="BH177" s="9" t="s">
        <v>97</v>
      </c>
      <c r="BI177" s="9" t="s">
        <v>157</v>
      </c>
      <c r="BJ177" s="9" t="s">
        <v>193</v>
      </c>
      <c r="BK177" s="9" t="s">
        <v>211</v>
      </c>
      <c r="BL177" s="29">
        <v>8.8465492898105277E-2</v>
      </c>
      <c r="BM177" s="29">
        <v>0</v>
      </c>
      <c r="BN177" s="29">
        <v>0</v>
      </c>
      <c r="BO177" s="29">
        <v>0</v>
      </c>
      <c r="BP177" s="29">
        <v>1.8429711339751128E-3</v>
      </c>
    </row>
    <row r="178" spans="1:68" x14ac:dyDescent="0.25">
      <c r="A178" s="9" t="s">
        <v>3</v>
      </c>
      <c r="B178" s="9" t="s">
        <v>46</v>
      </c>
      <c r="C178" s="9" t="s">
        <v>1842</v>
      </c>
      <c r="D178" s="9" t="s">
        <v>100</v>
      </c>
      <c r="E178" s="9" t="s">
        <v>83</v>
      </c>
      <c r="F178" s="9" t="s">
        <v>1141</v>
      </c>
      <c r="G178" s="9" t="s">
        <v>231</v>
      </c>
      <c r="H178" s="9" t="s">
        <v>5</v>
      </c>
      <c r="I178" s="10" t="s">
        <v>1807</v>
      </c>
      <c r="J178" s="10" t="s">
        <v>1995</v>
      </c>
      <c r="K178" s="11">
        <v>460366.70269193768</v>
      </c>
      <c r="L178" s="11">
        <v>460366.70269193768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0</v>
      </c>
      <c r="W178" s="11">
        <v>4351.4819516816333</v>
      </c>
      <c r="X178" s="11">
        <v>0</v>
      </c>
      <c r="Y178" s="11">
        <v>0</v>
      </c>
      <c r="Z178" s="11">
        <v>0</v>
      </c>
      <c r="AA178" s="11">
        <v>1034.8084698140367</v>
      </c>
      <c r="AB178" s="11">
        <v>4504.4971336589924</v>
      </c>
      <c r="AC178" s="11" t="s">
        <v>25</v>
      </c>
      <c r="AD178" s="11" t="s">
        <v>97</v>
      </c>
      <c r="AE178" s="11" t="s">
        <v>157</v>
      </c>
      <c r="AF178" s="11" t="s">
        <v>193</v>
      </c>
      <c r="AG178" s="11" t="s">
        <v>239</v>
      </c>
      <c r="AH178" s="11" t="s">
        <v>25</v>
      </c>
      <c r="AI178" s="11" t="s">
        <v>97</v>
      </c>
      <c r="AJ178" s="11" t="s">
        <v>157</v>
      </c>
      <c r="AK178" s="11" t="s">
        <v>193</v>
      </c>
      <c r="AL178" s="11" t="s">
        <v>211</v>
      </c>
      <c r="AM178" s="11">
        <v>6.0779421068617542E-2</v>
      </c>
      <c r="AN178" s="11">
        <v>0</v>
      </c>
      <c r="AO178" s="11">
        <v>0</v>
      </c>
      <c r="AP178" s="11">
        <v>0</v>
      </c>
      <c r="AQ178" s="11">
        <v>1.8429711339751132E-3</v>
      </c>
      <c r="AR178" s="11">
        <v>3.5000000000000003E-2</v>
      </c>
      <c r="AS178" s="11">
        <v>0</v>
      </c>
      <c r="AT178" s="11">
        <v>0</v>
      </c>
      <c r="AU178" s="11">
        <v>0</v>
      </c>
      <c r="AV178" s="11">
        <v>5.4999999999999997E-3</v>
      </c>
      <c r="AW178" s="11">
        <v>27980.821668884346</v>
      </c>
      <c r="AX178" s="11">
        <v>0</v>
      </c>
      <c r="AY178" s="11">
        <v>0</v>
      </c>
      <c r="AZ178" s="11">
        <v>0</v>
      </c>
      <c r="BA178" s="11">
        <v>848.44254410454425</v>
      </c>
      <c r="BB178" s="11">
        <v>16112.83459421782</v>
      </c>
      <c r="BC178" s="11">
        <v>0</v>
      </c>
      <c r="BD178" s="11">
        <v>0</v>
      </c>
      <c r="BE178" s="11">
        <v>0</v>
      </c>
      <c r="BF178" s="11">
        <v>2532.016864805657</v>
      </c>
      <c r="BG178" s="9" t="s">
        <v>25</v>
      </c>
      <c r="BH178" s="9" t="s">
        <v>97</v>
      </c>
      <c r="BI178" s="9" t="s">
        <v>157</v>
      </c>
      <c r="BJ178" s="9" t="s">
        <v>193</v>
      </c>
      <c r="BK178" s="9" t="s">
        <v>211</v>
      </c>
      <c r="BL178" s="29">
        <v>8.8465492898105277E-2</v>
      </c>
      <c r="BM178" s="29">
        <v>0</v>
      </c>
      <c r="BN178" s="29">
        <v>0</v>
      </c>
      <c r="BO178" s="29">
        <v>0</v>
      </c>
      <c r="BP178" s="29">
        <v>1.8429711339751128E-3</v>
      </c>
    </row>
    <row r="179" spans="1:68" x14ac:dyDescent="0.25">
      <c r="A179" s="9" t="s">
        <v>3</v>
      </c>
      <c r="B179" s="9" t="s">
        <v>46</v>
      </c>
      <c r="C179" s="9" t="s">
        <v>1842</v>
      </c>
      <c r="D179" s="9" t="s">
        <v>100</v>
      </c>
      <c r="E179" s="9" t="s">
        <v>83</v>
      </c>
      <c r="F179" s="9" t="s">
        <v>1143</v>
      </c>
      <c r="G179" s="9" t="s">
        <v>231</v>
      </c>
      <c r="H179" s="9" t="s">
        <v>5</v>
      </c>
      <c r="I179" s="10" t="s">
        <v>1783</v>
      </c>
      <c r="J179" s="10" t="s">
        <v>1995</v>
      </c>
      <c r="K179" s="11">
        <v>436188.61526687443</v>
      </c>
      <c r="L179" s="11">
        <v>436188.61526687443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4122.9456339133467</v>
      </c>
      <c r="X179" s="11">
        <v>0</v>
      </c>
      <c r="Y179" s="11">
        <v>0</v>
      </c>
      <c r="Z179" s="11">
        <v>0</v>
      </c>
      <c r="AA179" s="11">
        <v>980.4611647090843</v>
      </c>
      <c r="AB179" s="11">
        <v>4267.9245821110308</v>
      </c>
      <c r="AC179" s="11" t="s">
        <v>25</v>
      </c>
      <c r="AD179" s="11" t="s">
        <v>97</v>
      </c>
      <c r="AE179" s="11" t="s">
        <v>157</v>
      </c>
      <c r="AF179" s="11" t="s">
        <v>193</v>
      </c>
      <c r="AG179" s="11" t="s">
        <v>239</v>
      </c>
      <c r="AH179" s="11" t="s">
        <v>25</v>
      </c>
      <c r="AI179" s="11" t="s">
        <v>97</v>
      </c>
      <c r="AJ179" s="11" t="s">
        <v>157</v>
      </c>
      <c r="AK179" s="11" t="s">
        <v>193</v>
      </c>
      <c r="AL179" s="11" t="s">
        <v>211</v>
      </c>
      <c r="AM179" s="11">
        <v>6.0779421068617542E-2</v>
      </c>
      <c r="AN179" s="11">
        <v>0</v>
      </c>
      <c r="AO179" s="11">
        <v>0</v>
      </c>
      <c r="AP179" s="11">
        <v>0</v>
      </c>
      <c r="AQ179" s="11">
        <v>1.8429711339751132E-3</v>
      </c>
      <c r="AR179" s="11">
        <v>3.5000000000000003E-2</v>
      </c>
      <c r="AS179" s="11">
        <v>0</v>
      </c>
      <c r="AT179" s="11">
        <v>0</v>
      </c>
      <c r="AU179" s="11">
        <v>0</v>
      </c>
      <c r="AV179" s="11">
        <v>5.4999999999999997E-3</v>
      </c>
      <c r="AW179" s="11">
        <v>26511.29151264258</v>
      </c>
      <c r="AX179" s="11">
        <v>0</v>
      </c>
      <c r="AY179" s="11">
        <v>0</v>
      </c>
      <c r="AZ179" s="11">
        <v>0</v>
      </c>
      <c r="BA179" s="11">
        <v>803.88302690542594</v>
      </c>
      <c r="BB179" s="11">
        <v>15266.601534340607</v>
      </c>
      <c r="BC179" s="11">
        <v>0</v>
      </c>
      <c r="BD179" s="11">
        <v>0</v>
      </c>
      <c r="BE179" s="11">
        <v>0</v>
      </c>
      <c r="BF179" s="11">
        <v>2399.0373839678091</v>
      </c>
      <c r="BG179" s="9" t="s">
        <v>25</v>
      </c>
      <c r="BH179" s="9" t="s">
        <v>97</v>
      </c>
      <c r="BI179" s="9" t="s">
        <v>157</v>
      </c>
      <c r="BJ179" s="9" t="s">
        <v>193</v>
      </c>
      <c r="BK179" s="9" t="s">
        <v>211</v>
      </c>
      <c r="BL179" s="29">
        <v>8.8465492898105277E-2</v>
      </c>
      <c r="BM179" s="29">
        <v>0</v>
      </c>
      <c r="BN179" s="29">
        <v>0</v>
      </c>
      <c r="BO179" s="29">
        <v>0</v>
      </c>
      <c r="BP179" s="29">
        <v>1.8429711339751128E-3</v>
      </c>
    </row>
    <row r="180" spans="1:68" x14ac:dyDescent="0.25">
      <c r="A180" s="9" t="s">
        <v>3</v>
      </c>
      <c r="B180" s="9" t="s">
        <v>46</v>
      </c>
      <c r="C180" s="9" t="s">
        <v>1842</v>
      </c>
      <c r="D180" s="9" t="s">
        <v>100</v>
      </c>
      <c r="E180" s="9" t="s">
        <v>83</v>
      </c>
      <c r="F180" s="9" t="s">
        <v>949</v>
      </c>
      <c r="G180" s="9" t="s">
        <v>231</v>
      </c>
      <c r="H180" s="9" t="s">
        <v>5</v>
      </c>
      <c r="I180" s="10" t="s">
        <v>1807</v>
      </c>
      <c r="J180" s="10" t="s">
        <v>1995</v>
      </c>
      <c r="K180" s="11">
        <v>1113000.3700791609</v>
      </c>
      <c r="L180" s="11">
        <v>1113000.3700791609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10520.311295961301</v>
      </c>
      <c r="X180" s="11">
        <v>0</v>
      </c>
      <c r="Y180" s="11">
        <v>0</v>
      </c>
      <c r="Z180" s="11">
        <v>0</v>
      </c>
      <c r="AA180" s="11">
        <v>2501.793033964886</v>
      </c>
      <c r="AB180" s="11">
        <v>10890.246726071004</v>
      </c>
      <c r="AC180" s="11" t="s">
        <v>25</v>
      </c>
      <c r="AD180" s="11" t="s">
        <v>97</v>
      </c>
      <c r="AE180" s="11" t="s">
        <v>157</v>
      </c>
      <c r="AF180" s="11" t="s">
        <v>193</v>
      </c>
      <c r="AG180" s="11" t="s">
        <v>239</v>
      </c>
      <c r="AH180" s="11" t="s">
        <v>25</v>
      </c>
      <c r="AI180" s="11" t="s">
        <v>97</v>
      </c>
      <c r="AJ180" s="11" t="s">
        <v>157</v>
      </c>
      <c r="AK180" s="11" t="s">
        <v>193</v>
      </c>
      <c r="AL180" s="11" t="s">
        <v>211</v>
      </c>
      <c r="AM180" s="11">
        <v>6.0779421068617542E-2</v>
      </c>
      <c r="AN180" s="11">
        <v>0</v>
      </c>
      <c r="AO180" s="11">
        <v>0</v>
      </c>
      <c r="AP180" s="11">
        <v>0</v>
      </c>
      <c r="AQ180" s="11">
        <v>1.8429711339751132E-3</v>
      </c>
      <c r="AR180" s="11">
        <v>3.5000000000000003E-2</v>
      </c>
      <c r="AS180" s="11">
        <v>0</v>
      </c>
      <c r="AT180" s="11">
        <v>0</v>
      </c>
      <c r="AU180" s="11">
        <v>0</v>
      </c>
      <c r="AV180" s="11">
        <v>5.4999999999999997E-3</v>
      </c>
      <c r="AW180" s="11">
        <v>67647.518142568471</v>
      </c>
      <c r="AX180" s="11">
        <v>0</v>
      </c>
      <c r="AY180" s="11">
        <v>0</v>
      </c>
      <c r="AZ180" s="11">
        <v>0</v>
      </c>
      <c r="BA180" s="11">
        <v>2051.2275541595118</v>
      </c>
      <c r="BB180" s="11">
        <v>38955.012952770638</v>
      </c>
      <c r="BC180" s="11">
        <v>0</v>
      </c>
      <c r="BD180" s="11">
        <v>0</v>
      </c>
      <c r="BE180" s="11">
        <v>0</v>
      </c>
      <c r="BF180" s="11">
        <v>6121.5020354353846</v>
      </c>
      <c r="BG180" s="9" t="s">
        <v>25</v>
      </c>
      <c r="BH180" s="9" t="s">
        <v>97</v>
      </c>
      <c r="BI180" s="9" t="s">
        <v>157</v>
      </c>
      <c r="BJ180" s="9" t="s">
        <v>193</v>
      </c>
      <c r="BK180" s="9" t="s">
        <v>211</v>
      </c>
      <c r="BL180" s="29">
        <v>8.8465492898105277E-2</v>
      </c>
      <c r="BM180" s="29">
        <v>0</v>
      </c>
      <c r="BN180" s="29">
        <v>0</v>
      </c>
      <c r="BO180" s="29">
        <v>0</v>
      </c>
      <c r="BP180" s="29">
        <v>1.8429711339751128E-3</v>
      </c>
    </row>
    <row r="181" spans="1:68" x14ac:dyDescent="0.25">
      <c r="A181" s="9" t="s">
        <v>3</v>
      </c>
      <c r="B181" s="9" t="s">
        <v>46</v>
      </c>
      <c r="C181" s="9" t="s">
        <v>1842</v>
      </c>
      <c r="D181" s="9" t="s">
        <v>100</v>
      </c>
      <c r="E181" s="9" t="s">
        <v>83</v>
      </c>
      <c r="F181" s="9" t="s">
        <v>1537</v>
      </c>
      <c r="G181" s="9" t="s">
        <v>231</v>
      </c>
      <c r="H181" s="9" t="s">
        <v>5</v>
      </c>
      <c r="I181" s="10" t="s">
        <v>1783</v>
      </c>
      <c r="J181" s="10" t="s">
        <v>1995</v>
      </c>
      <c r="K181" s="11">
        <v>336179.26108846412</v>
      </c>
      <c r="L181" s="11">
        <v>336179.26108846412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3177.6363898651234</v>
      </c>
      <c r="X181" s="11">
        <v>0</v>
      </c>
      <c r="Y181" s="11">
        <v>0</v>
      </c>
      <c r="Z181" s="11">
        <v>0</v>
      </c>
      <c r="AA181" s="11">
        <v>755.66096486990682</v>
      </c>
      <c r="AB181" s="11">
        <v>3289.3745553572689</v>
      </c>
      <c r="AC181" s="11" t="s">
        <v>25</v>
      </c>
      <c r="AD181" s="11" t="s">
        <v>97</v>
      </c>
      <c r="AE181" s="11" t="s">
        <v>157</v>
      </c>
      <c r="AF181" s="11" t="s">
        <v>193</v>
      </c>
      <c r="AG181" s="11" t="s">
        <v>239</v>
      </c>
      <c r="AH181" s="11" t="s">
        <v>25</v>
      </c>
      <c r="AI181" s="11" t="s">
        <v>97</v>
      </c>
      <c r="AJ181" s="11" t="s">
        <v>157</v>
      </c>
      <c r="AK181" s="11" t="s">
        <v>193</v>
      </c>
      <c r="AL181" s="11" t="s">
        <v>211</v>
      </c>
      <c r="AM181" s="11">
        <v>6.0779421068617542E-2</v>
      </c>
      <c r="AN181" s="11">
        <v>0</v>
      </c>
      <c r="AO181" s="11">
        <v>0</v>
      </c>
      <c r="AP181" s="11">
        <v>0</v>
      </c>
      <c r="AQ181" s="11">
        <v>1.8429711339751132E-3</v>
      </c>
      <c r="AR181" s="11">
        <v>3.5000000000000003E-2</v>
      </c>
      <c r="AS181" s="11">
        <v>0</v>
      </c>
      <c r="AT181" s="11">
        <v>0</v>
      </c>
      <c r="AU181" s="11">
        <v>0</v>
      </c>
      <c r="AV181" s="11">
        <v>5.4999999999999997E-3</v>
      </c>
      <c r="AW181" s="11">
        <v>20432.780864232474</v>
      </c>
      <c r="AX181" s="11">
        <v>0</v>
      </c>
      <c r="AY181" s="11">
        <v>0</v>
      </c>
      <c r="AZ181" s="11">
        <v>0</v>
      </c>
      <c r="BA181" s="11">
        <v>619.56867402712237</v>
      </c>
      <c r="BB181" s="11">
        <v>11766.274138096245</v>
      </c>
      <c r="BC181" s="11">
        <v>0</v>
      </c>
      <c r="BD181" s="11">
        <v>0</v>
      </c>
      <c r="BE181" s="11">
        <v>0</v>
      </c>
      <c r="BF181" s="11">
        <v>1848.9859359865525</v>
      </c>
      <c r="BG181" s="9" t="s">
        <v>25</v>
      </c>
      <c r="BH181" s="9" t="s">
        <v>97</v>
      </c>
      <c r="BI181" s="9" t="s">
        <v>157</v>
      </c>
      <c r="BJ181" s="9" t="s">
        <v>193</v>
      </c>
      <c r="BK181" s="9" t="s">
        <v>211</v>
      </c>
      <c r="BL181" s="29">
        <v>8.8465492898105277E-2</v>
      </c>
      <c r="BM181" s="29">
        <v>0</v>
      </c>
      <c r="BN181" s="29">
        <v>0</v>
      </c>
      <c r="BO181" s="29">
        <v>0</v>
      </c>
      <c r="BP181" s="29">
        <v>1.8429711339751128E-3</v>
      </c>
    </row>
    <row r="182" spans="1:68" x14ac:dyDescent="0.25">
      <c r="A182" s="9" t="s">
        <v>3</v>
      </c>
      <c r="B182" s="9" t="s">
        <v>46</v>
      </c>
      <c r="C182" s="9" t="s">
        <v>1842</v>
      </c>
      <c r="D182" s="9" t="s">
        <v>100</v>
      </c>
      <c r="E182" s="9" t="s">
        <v>83</v>
      </c>
      <c r="F182" s="9" t="s">
        <v>1539</v>
      </c>
      <c r="G182" s="9" t="s">
        <v>231</v>
      </c>
      <c r="H182" s="9" t="s">
        <v>5</v>
      </c>
      <c r="I182" s="10" t="s">
        <v>1783</v>
      </c>
      <c r="J182" s="10" t="s">
        <v>1995</v>
      </c>
      <c r="K182" s="11">
        <v>412036.16658736975</v>
      </c>
      <c r="L182" s="11">
        <v>412036.16658736975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3894.6516589077078</v>
      </c>
      <c r="X182" s="11">
        <v>0</v>
      </c>
      <c r="Y182" s="11">
        <v>0</v>
      </c>
      <c r="Z182" s="11">
        <v>0</v>
      </c>
      <c r="AA182" s="11">
        <v>926.17149016451822</v>
      </c>
      <c r="AB182" s="11">
        <v>4031.6028950482778</v>
      </c>
      <c r="AC182" s="11" t="s">
        <v>25</v>
      </c>
      <c r="AD182" s="11" t="s">
        <v>97</v>
      </c>
      <c r="AE182" s="11" t="s">
        <v>157</v>
      </c>
      <c r="AF182" s="11" t="s">
        <v>193</v>
      </c>
      <c r="AG182" s="11" t="s">
        <v>239</v>
      </c>
      <c r="AH182" s="11" t="s">
        <v>25</v>
      </c>
      <c r="AI182" s="11" t="s">
        <v>97</v>
      </c>
      <c r="AJ182" s="11" t="s">
        <v>157</v>
      </c>
      <c r="AK182" s="11" t="s">
        <v>193</v>
      </c>
      <c r="AL182" s="11" t="s">
        <v>211</v>
      </c>
      <c r="AM182" s="11">
        <v>6.0779421068617542E-2</v>
      </c>
      <c r="AN182" s="11">
        <v>0</v>
      </c>
      <c r="AO182" s="11">
        <v>0</v>
      </c>
      <c r="AP182" s="11">
        <v>0</v>
      </c>
      <c r="AQ182" s="11">
        <v>1.8429711339751132E-3</v>
      </c>
      <c r="AR182" s="11">
        <v>3.5000000000000003E-2</v>
      </c>
      <c r="AS182" s="11">
        <v>0</v>
      </c>
      <c r="AT182" s="11">
        <v>0</v>
      </c>
      <c r="AU182" s="11">
        <v>0</v>
      </c>
      <c r="AV182" s="11">
        <v>5.4999999999999997E-3</v>
      </c>
      <c r="AW182" s="11">
        <v>25043.31966451279</v>
      </c>
      <c r="AX182" s="11">
        <v>0</v>
      </c>
      <c r="AY182" s="11">
        <v>0</v>
      </c>
      <c r="AZ182" s="11">
        <v>0</v>
      </c>
      <c r="BA182" s="11">
        <v>759.37076117428353</v>
      </c>
      <c r="BB182" s="11">
        <v>14421.265830557943</v>
      </c>
      <c r="BC182" s="11">
        <v>0</v>
      </c>
      <c r="BD182" s="11">
        <v>0</v>
      </c>
      <c r="BE182" s="11">
        <v>0</v>
      </c>
      <c r="BF182" s="11">
        <v>2266.1989162305335</v>
      </c>
      <c r="BG182" s="9" t="s">
        <v>25</v>
      </c>
      <c r="BH182" s="9" t="s">
        <v>97</v>
      </c>
      <c r="BI182" s="9" t="s">
        <v>157</v>
      </c>
      <c r="BJ182" s="9" t="s">
        <v>193</v>
      </c>
      <c r="BK182" s="9" t="s">
        <v>211</v>
      </c>
      <c r="BL182" s="29">
        <v>8.8465492898105277E-2</v>
      </c>
      <c r="BM182" s="29">
        <v>0</v>
      </c>
      <c r="BN182" s="29">
        <v>0</v>
      </c>
      <c r="BO182" s="29">
        <v>0</v>
      </c>
      <c r="BP182" s="29">
        <v>1.8429711339751128E-3</v>
      </c>
    </row>
    <row r="183" spans="1:68" x14ac:dyDescent="0.25">
      <c r="A183" s="9" t="s">
        <v>3</v>
      </c>
      <c r="B183" s="9" t="s">
        <v>46</v>
      </c>
      <c r="C183" s="9" t="s">
        <v>1842</v>
      </c>
      <c r="D183" s="9" t="s">
        <v>100</v>
      </c>
      <c r="E183" s="9" t="s">
        <v>83</v>
      </c>
      <c r="F183" s="9" t="s">
        <v>1777</v>
      </c>
      <c r="G183" s="9" t="s">
        <v>231</v>
      </c>
      <c r="H183" s="9" t="s">
        <v>5</v>
      </c>
      <c r="I183" s="10" t="s">
        <v>1783</v>
      </c>
      <c r="J183" s="10" t="s">
        <v>1995</v>
      </c>
      <c r="K183" s="11">
        <v>396792.47676407278</v>
      </c>
      <c r="L183" s="11">
        <v>396792.47676407278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3750.5651279852113</v>
      </c>
      <c r="X183" s="11">
        <v>0</v>
      </c>
      <c r="Y183" s="11">
        <v>0</v>
      </c>
      <c r="Z183" s="11">
        <v>0</v>
      </c>
      <c r="AA183" s="11">
        <v>891.90685015444035</v>
      </c>
      <c r="AB183" s="11">
        <v>3882.4497162585949</v>
      </c>
      <c r="AC183" s="11" t="s">
        <v>25</v>
      </c>
      <c r="AD183" s="11" t="s">
        <v>97</v>
      </c>
      <c r="AE183" s="11" t="s">
        <v>157</v>
      </c>
      <c r="AF183" s="11" t="s">
        <v>193</v>
      </c>
      <c r="AG183" s="11" t="s">
        <v>239</v>
      </c>
      <c r="AH183" s="11" t="s">
        <v>25</v>
      </c>
      <c r="AI183" s="11" t="s">
        <v>97</v>
      </c>
      <c r="AJ183" s="11" t="s">
        <v>157</v>
      </c>
      <c r="AK183" s="11" t="s">
        <v>193</v>
      </c>
      <c r="AL183" s="11" t="s">
        <v>211</v>
      </c>
      <c r="AM183" s="11">
        <v>6.0779421068617542E-2</v>
      </c>
      <c r="AN183" s="11">
        <v>0</v>
      </c>
      <c r="AO183" s="11">
        <v>0</v>
      </c>
      <c r="AP183" s="11">
        <v>0</v>
      </c>
      <c r="AQ183" s="11">
        <v>1.8429711339751132E-3</v>
      </c>
      <c r="AR183" s="11">
        <v>3.5000000000000003E-2</v>
      </c>
      <c r="AS183" s="11">
        <v>0</v>
      </c>
      <c r="AT183" s="11">
        <v>0</v>
      </c>
      <c r="AU183" s="11">
        <v>0</v>
      </c>
      <c r="AV183" s="11">
        <v>5.4999999999999997E-3</v>
      </c>
      <c r="AW183" s="11">
        <v>24116.817022103223</v>
      </c>
      <c r="AX183" s="11">
        <v>0</v>
      </c>
      <c r="AY183" s="11">
        <v>0</v>
      </c>
      <c r="AZ183" s="11">
        <v>0</v>
      </c>
      <c r="BA183" s="11">
        <v>731.27708085467702</v>
      </c>
      <c r="BB183" s="11">
        <v>13887.736686742548</v>
      </c>
      <c r="BC183" s="11">
        <v>0</v>
      </c>
      <c r="BD183" s="11">
        <v>0</v>
      </c>
      <c r="BE183" s="11">
        <v>0</v>
      </c>
      <c r="BF183" s="11">
        <v>2182.3586222024001</v>
      </c>
      <c r="BG183" s="9" t="s">
        <v>25</v>
      </c>
      <c r="BH183" s="9" t="s">
        <v>97</v>
      </c>
      <c r="BI183" s="9" t="s">
        <v>157</v>
      </c>
      <c r="BJ183" s="9" t="s">
        <v>193</v>
      </c>
      <c r="BK183" s="9" t="s">
        <v>211</v>
      </c>
      <c r="BL183" s="29">
        <v>8.8465492898105277E-2</v>
      </c>
      <c r="BM183" s="29">
        <v>0</v>
      </c>
      <c r="BN183" s="29">
        <v>0</v>
      </c>
      <c r="BO183" s="29">
        <v>0</v>
      </c>
      <c r="BP183" s="29">
        <v>1.8429711339751128E-3</v>
      </c>
    </row>
    <row r="184" spans="1:68" x14ac:dyDescent="0.25">
      <c r="A184" s="9" t="s">
        <v>3</v>
      </c>
      <c r="B184" s="9" t="s">
        <v>58</v>
      </c>
      <c r="C184" s="9" t="s">
        <v>57</v>
      </c>
      <c r="D184" s="9" t="s">
        <v>1843</v>
      </c>
      <c r="E184" s="9" t="s">
        <v>116</v>
      </c>
      <c r="F184" s="9" t="s">
        <v>435</v>
      </c>
      <c r="G184" s="9" t="s">
        <v>164</v>
      </c>
      <c r="H184" s="9" t="s">
        <v>5</v>
      </c>
      <c r="I184" s="10" t="s">
        <v>1807</v>
      </c>
      <c r="J184" s="10" t="s">
        <v>1995</v>
      </c>
      <c r="K184" s="11">
        <v>102538.5193483</v>
      </c>
      <c r="L184" s="11">
        <v>102538.5193483</v>
      </c>
      <c r="M184" s="11">
        <v>0</v>
      </c>
      <c r="N184" s="11">
        <v>0</v>
      </c>
      <c r="O184" s="11">
        <v>0</v>
      </c>
      <c r="P184" s="11">
        <v>0</v>
      </c>
      <c r="Q184" s="11">
        <v>1</v>
      </c>
      <c r="R184" s="11">
        <v>0</v>
      </c>
      <c r="S184" s="11">
        <v>0</v>
      </c>
      <c r="T184" s="11">
        <v>0</v>
      </c>
      <c r="U184" s="11">
        <v>0</v>
      </c>
      <c r="V184" s="11">
        <v>1</v>
      </c>
      <c r="W184" s="11">
        <v>981.19043484520262</v>
      </c>
      <c r="X184" s="11">
        <v>0</v>
      </c>
      <c r="Y184" s="11">
        <v>0</v>
      </c>
      <c r="Z184" s="11">
        <v>0</v>
      </c>
      <c r="AA184" s="11">
        <v>177.49483379058728</v>
      </c>
      <c r="AB184" s="11">
        <v>478.53291440580733</v>
      </c>
      <c r="AC184" s="11" t="s">
        <v>7</v>
      </c>
      <c r="AD184" s="11" t="s">
        <v>97</v>
      </c>
      <c r="AE184" s="11" t="s">
        <v>157</v>
      </c>
      <c r="AF184" s="11" t="s">
        <v>193</v>
      </c>
      <c r="AG184" s="11" t="s">
        <v>299</v>
      </c>
      <c r="AH184" s="11" t="s">
        <v>7</v>
      </c>
      <c r="AI184" s="11" t="s">
        <v>97</v>
      </c>
      <c r="AJ184" s="11" t="s">
        <v>157</v>
      </c>
      <c r="AK184" s="11" t="s">
        <v>193</v>
      </c>
      <c r="AL184" s="11" t="s">
        <v>142</v>
      </c>
      <c r="AM184" s="11">
        <v>2.3575048172069828E-2</v>
      </c>
      <c r="AN184" s="11">
        <v>0</v>
      </c>
      <c r="AO184" s="11">
        <v>0</v>
      </c>
      <c r="AP184" s="11">
        <v>0</v>
      </c>
      <c r="AQ184" s="11">
        <v>1.4241140580716783E-3</v>
      </c>
      <c r="AR184" s="11">
        <v>0.125</v>
      </c>
      <c r="AS184" s="11">
        <v>0</v>
      </c>
      <c r="AT184" s="11">
        <v>0</v>
      </c>
      <c r="AU184" s="11">
        <v>0</v>
      </c>
      <c r="AV184" s="11">
        <v>7.4999999999999997E-3</v>
      </c>
      <c r="AW184" s="11">
        <v>2417.3505331288866</v>
      </c>
      <c r="AX184" s="11">
        <v>0</v>
      </c>
      <c r="AY184" s="11">
        <v>0</v>
      </c>
      <c r="AZ184" s="11">
        <v>0</v>
      </c>
      <c r="BA184" s="11">
        <v>146.02654689776881</v>
      </c>
      <c r="BB184" s="11">
        <v>12817.3149185375</v>
      </c>
      <c r="BC184" s="11">
        <v>0</v>
      </c>
      <c r="BD184" s="11">
        <v>0</v>
      </c>
      <c r="BE184" s="11">
        <v>0</v>
      </c>
      <c r="BF184" s="11">
        <v>769.03889511224997</v>
      </c>
      <c r="BG184" s="9" t="s">
        <v>7</v>
      </c>
      <c r="BH184" s="9" t="s">
        <v>97</v>
      </c>
      <c r="BI184" s="9" t="s">
        <v>157</v>
      </c>
      <c r="BJ184" s="9" t="s">
        <v>193</v>
      </c>
      <c r="BK184" s="9" t="s">
        <v>1920</v>
      </c>
      <c r="BL184" s="29">
        <v>7.5000116092096239E-2</v>
      </c>
      <c r="BM184" s="29">
        <v>0</v>
      </c>
      <c r="BN184" s="29">
        <v>0</v>
      </c>
      <c r="BO184" s="29">
        <v>0</v>
      </c>
      <c r="BP184" s="29">
        <v>1.4241140580716783E-3</v>
      </c>
    </row>
    <row r="185" spans="1:68" x14ac:dyDescent="0.25">
      <c r="A185" s="9" t="s">
        <v>3</v>
      </c>
      <c r="B185" s="9" t="s">
        <v>58</v>
      </c>
      <c r="C185" s="9" t="s">
        <v>57</v>
      </c>
      <c r="D185" s="9" t="s">
        <v>1843</v>
      </c>
      <c r="E185" s="9" t="s">
        <v>116</v>
      </c>
      <c r="F185" s="9" t="s">
        <v>1229</v>
      </c>
      <c r="G185" s="9" t="s">
        <v>274</v>
      </c>
      <c r="H185" s="9" t="s">
        <v>5</v>
      </c>
      <c r="I185" s="10" t="s">
        <v>1807</v>
      </c>
      <c r="J185" s="10" t="s">
        <v>1995</v>
      </c>
      <c r="K185" s="11">
        <v>110484.82249717999</v>
      </c>
      <c r="L185" s="11">
        <v>110484.82249717999</v>
      </c>
      <c r="M185" s="11">
        <v>0</v>
      </c>
      <c r="N185" s="11">
        <v>0</v>
      </c>
      <c r="O185" s="11">
        <v>0</v>
      </c>
      <c r="P185" s="11">
        <v>0</v>
      </c>
      <c r="Q185" s="11">
        <v>1</v>
      </c>
      <c r="R185" s="11">
        <v>0</v>
      </c>
      <c r="S185" s="11">
        <v>0</v>
      </c>
      <c r="T185" s="11">
        <v>0</v>
      </c>
      <c r="U185" s="11">
        <v>0</v>
      </c>
      <c r="V185" s="11">
        <v>1</v>
      </c>
      <c r="W185" s="11">
        <v>1057.2285587777055</v>
      </c>
      <c r="X185" s="11">
        <v>0</v>
      </c>
      <c r="Y185" s="11">
        <v>0</v>
      </c>
      <c r="Z185" s="11">
        <v>0</v>
      </c>
      <c r="AA185" s="11">
        <v>191.2499354404286</v>
      </c>
      <c r="AB185" s="11">
        <v>515.61719871918945</v>
      </c>
      <c r="AC185" s="11" t="s">
        <v>7</v>
      </c>
      <c r="AD185" s="11" t="s">
        <v>97</v>
      </c>
      <c r="AE185" s="11" t="s">
        <v>157</v>
      </c>
      <c r="AF185" s="11" t="s">
        <v>193</v>
      </c>
      <c r="AG185" s="11" t="s">
        <v>299</v>
      </c>
      <c r="AH185" s="11" t="s">
        <v>7</v>
      </c>
      <c r="AI185" s="11" t="s">
        <v>97</v>
      </c>
      <c r="AJ185" s="11" t="s">
        <v>157</v>
      </c>
      <c r="AK185" s="11" t="s">
        <v>193</v>
      </c>
      <c r="AL185" s="11" t="s">
        <v>142</v>
      </c>
      <c r="AM185" s="11">
        <v>2.3575048172069828E-2</v>
      </c>
      <c r="AN185" s="11">
        <v>0</v>
      </c>
      <c r="AO185" s="11">
        <v>0</v>
      </c>
      <c r="AP185" s="11">
        <v>0</v>
      </c>
      <c r="AQ185" s="11">
        <v>1.4241140580716783E-3</v>
      </c>
      <c r="AR185" s="11">
        <v>0.125</v>
      </c>
      <c r="AS185" s="11">
        <v>0</v>
      </c>
      <c r="AT185" s="11">
        <v>0</v>
      </c>
      <c r="AU185" s="11">
        <v>0</v>
      </c>
      <c r="AV185" s="11">
        <v>7.4999999999999997E-3</v>
      </c>
      <c r="AW185" s="11">
        <v>2604.6850126536028</v>
      </c>
      <c r="AX185" s="11">
        <v>0</v>
      </c>
      <c r="AY185" s="11">
        <v>0</v>
      </c>
      <c r="AZ185" s="11">
        <v>0</v>
      </c>
      <c r="BA185" s="11">
        <v>157.34298892178805</v>
      </c>
      <c r="BB185" s="11">
        <v>13810.602812147499</v>
      </c>
      <c r="BC185" s="11">
        <v>0</v>
      </c>
      <c r="BD185" s="11">
        <v>0</v>
      </c>
      <c r="BE185" s="11">
        <v>0</v>
      </c>
      <c r="BF185" s="11">
        <v>828.63616872884995</v>
      </c>
      <c r="BG185" s="9" t="s">
        <v>7</v>
      </c>
      <c r="BH185" s="9" t="s">
        <v>97</v>
      </c>
      <c r="BI185" s="9" t="s">
        <v>157</v>
      </c>
      <c r="BJ185" s="9" t="s">
        <v>193</v>
      </c>
      <c r="BK185" s="9" t="s">
        <v>1920</v>
      </c>
      <c r="BL185" s="29">
        <v>7.5000116092096239E-2</v>
      </c>
      <c r="BM185" s="29">
        <v>0</v>
      </c>
      <c r="BN185" s="29">
        <v>0</v>
      </c>
      <c r="BO185" s="29">
        <v>0</v>
      </c>
      <c r="BP185" s="29">
        <v>1.4241140580716783E-3</v>
      </c>
    </row>
    <row r="186" spans="1:68" x14ac:dyDescent="0.25">
      <c r="A186" s="9" t="s">
        <v>3</v>
      </c>
      <c r="B186" s="9" t="s">
        <v>58</v>
      </c>
      <c r="C186" s="9" t="s">
        <v>57</v>
      </c>
      <c r="D186" s="9" t="s">
        <v>1843</v>
      </c>
      <c r="E186" s="9" t="s">
        <v>116</v>
      </c>
      <c r="F186" s="9" t="s">
        <v>437</v>
      </c>
      <c r="G186" s="9" t="s">
        <v>164</v>
      </c>
      <c r="H186" s="9" t="s">
        <v>5</v>
      </c>
      <c r="I186" s="10" t="s">
        <v>1807</v>
      </c>
      <c r="J186" s="10" t="s">
        <v>1995</v>
      </c>
      <c r="K186" s="11">
        <v>170614.52518584923</v>
      </c>
      <c r="L186" s="11">
        <v>170614.5252</v>
      </c>
      <c r="M186" s="11">
        <v>0</v>
      </c>
      <c r="N186" s="11">
        <v>1</v>
      </c>
      <c r="O186" s="11">
        <v>0</v>
      </c>
      <c r="P186" s="11">
        <v>1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11">
        <v>2</v>
      </c>
      <c r="W186" s="11">
        <v>1632.6092987871023</v>
      </c>
      <c r="X186" s="11">
        <v>0</v>
      </c>
      <c r="Y186" s="11">
        <v>0</v>
      </c>
      <c r="Z186" s="11">
        <v>0</v>
      </c>
      <c r="AA186" s="11">
        <v>295.33483597289762</v>
      </c>
      <c r="AB186" s="11">
        <v>796.23410307487211</v>
      </c>
      <c r="AC186" s="11" t="s">
        <v>7</v>
      </c>
      <c r="AD186" s="11" t="s">
        <v>97</v>
      </c>
      <c r="AE186" s="11" t="s">
        <v>157</v>
      </c>
      <c r="AF186" s="11" t="s">
        <v>193</v>
      </c>
      <c r="AG186" s="11" t="s">
        <v>299</v>
      </c>
      <c r="AH186" s="11" t="s">
        <v>7</v>
      </c>
      <c r="AI186" s="11" t="s">
        <v>97</v>
      </c>
      <c r="AJ186" s="11" t="s">
        <v>157</v>
      </c>
      <c r="AK186" s="11" t="s">
        <v>193</v>
      </c>
      <c r="AL186" s="11" t="s">
        <v>142</v>
      </c>
      <c r="AM186" s="11">
        <v>2.3575048172069828E-2</v>
      </c>
      <c r="AN186" s="11">
        <v>0</v>
      </c>
      <c r="AO186" s="11">
        <v>0</v>
      </c>
      <c r="AP186" s="11">
        <v>0</v>
      </c>
      <c r="AQ186" s="11">
        <v>1.4241140580716783E-3</v>
      </c>
      <c r="AR186" s="11">
        <v>0.125</v>
      </c>
      <c r="AS186" s="11">
        <v>0</v>
      </c>
      <c r="AT186" s="11">
        <v>0</v>
      </c>
      <c r="AU186" s="11">
        <v>0</v>
      </c>
      <c r="AV186" s="11">
        <v>7.4999999999999997E-3</v>
      </c>
      <c r="AW186" s="11">
        <v>4022.2456501112165</v>
      </c>
      <c r="AX186" s="11">
        <v>0</v>
      </c>
      <c r="AY186" s="11">
        <v>0</v>
      </c>
      <c r="AZ186" s="11">
        <v>0</v>
      </c>
      <c r="BA186" s="11">
        <v>242.97454382839231</v>
      </c>
      <c r="BB186" s="11">
        <v>21326.815648231153</v>
      </c>
      <c r="BC186" s="11">
        <v>0</v>
      </c>
      <c r="BD186" s="11">
        <v>0</v>
      </c>
      <c r="BE186" s="11">
        <v>0</v>
      </c>
      <c r="BF186" s="11">
        <v>1279.6089388938692</v>
      </c>
      <c r="BG186" s="9" t="s">
        <v>7</v>
      </c>
      <c r="BH186" s="9" t="s">
        <v>97</v>
      </c>
      <c r="BI186" s="9" t="s">
        <v>157</v>
      </c>
      <c r="BJ186" s="9" t="s">
        <v>193</v>
      </c>
      <c r="BK186" s="9" t="s">
        <v>1920</v>
      </c>
      <c r="BL186" s="29">
        <v>7.5000116092096239E-2</v>
      </c>
      <c r="BM186" s="29">
        <v>0</v>
      </c>
      <c r="BN186" s="29">
        <v>0</v>
      </c>
      <c r="BO186" s="29">
        <v>0</v>
      </c>
      <c r="BP186" s="29">
        <v>1.4241140580716783E-3</v>
      </c>
    </row>
    <row r="187" spans="1:68" x14ac:dyDescent="0.25">
      <c r="A187" s="9" t="s">
        <v>3</v>
      </c>
      <c r="B187" s="9" t="s">
        <v>58</v>
      </c>
      <c r="C187" s="9" t="s">
        <v>57</v>
      </c>
      <c r="D187" s="9" t="s">
        <v>1844</v>
      </c>
      <c r="E187" s="9" t="s">
        <v>116</v>
      </c>
      <c r="F187" s="9" t="s">
        <v>681</v>
      </c>
      <c r="G187" s="9" t="s">
        <v>164</v>
      </c>
      <c r="H187" s="9" t="s">
        <v>5</v>
      </c>
      <c r="I187" s="10" t="s">
        <v>1783</v>
      </c>
      <c r="J187" s="10" t="s">
        <v>1995</v>
      </c>
      <c r="K187" s="11">
        <v>139267.83608962002</v>
      </c>
      <c r="L187" s="11">
        <v>139267.83608962002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1">
        <v>0</v>
      </c>
      <c r="W187" s="11">
        <v>1332.6530314774843</v>
      </c>
      <c r="X187" s="11">
        <v>0</v>
      </c>
      <c r="Y187" s="11">
        <v>0</v>
      </c>
      <c r="Z187" s="11">
        <v>0</v>
      </c>
      <c r="AA187" s="11">
        <v>241.07351633522188</v>
      </c>
      <c r="AB187" s="11">
        <v>649.94349353320399</v>
      </c>
      <c r="AC187" s="11" t="s">
        <v>7</v>
      </c>
      <c r="AD187" s="11" t="s">
        <v>97</v>
      </c>
      <c r="AE187" s="11" t="s">
        <v>157</v>
      </c>
      <c r="AF187" s="11" t="s">
        <v>193</v>
      </c>
      <c r="AG187" s="11" t="s">
        <v>299</v>
      </c>
      <c r="AH187" s="11" t="s">
        <v>7</v>
      </c>
      <c r="AI187" s="11" t="s">
        <v>97</v>
      </c>
      <c r="AJ187" s="11" t="s">
        <v>157</v>
      </c>
      <c r="AK187" s="11" t="s">
        <v>193</v>
      </c>
      <c r="AL187" s="11" t="s">
        <v>142</v>
      </c>
      <c r="AM187" s="11">
        <v>2.3575048172069828E-2</v>
      </c>
      <c r="AN187" s="11">
        <v>0</v>
      </c>
      <c r="AO187" s="11">
        <v>0</v>
      </c>
      <c r="AP187" s="11">
        <v>0</v>
      </c>
      <c r="AQ187" s="11">
        <v>1.4241140580716783E-3</v>
      </c>
      <c r="AR187" s="11">
        <v>0.125</v>
      </c>
      <c r="AS187" s="11">
        <v>0</v>
      </c>
      <c r="AT187" s="11">
        <v>0</v>
      </c>
      <c r="AU187" s="11">
        <v>0</v>
      </c>
      <c r="AV187" s="11">
        <v>7.4999999999999997E-3</v>
      </c>
      <c r="AW187" s="11">
        <v>3283.2459446327171</v>
      </c>
      <c r="AX187" s="11">
        <v>0</v>
      </c>
      <c r="AY187" s="11">
        <v>0</v>
      </c>
      <c r="AZ187" s="11">
        <v>0</v>
      </c>
      <c r="BA187" s="11">
        <v>198.33328321245008</v>
      </c>
      <c r="BB187" s="11">
        <v>17408.479511202502</v>
      </c>
      <c r="BC187" s="11">
        <v>0</v>
      </c>
      <c r="BD187" s="11">
        <v>0</v>
      </c>
      <c r="BE187" s="11">
        <v>0</v>
      </c>
      <c r="BF187" s="11">
        <v>1044.5087706721501</v>
      </c>
      <c r="BG187" s="9" t="s">
        <v>7</v>
      </c>
      <c r="BH187" s="9" t="s">
        <v>97</v>
      </c>
      <c r="BI187" s="9" t="s">
        <v>157</v>
      </c>
      <c r="BJ187" s="9" t="s">
        <v>193</v>
      </c>
      <c r="BK187" s="9" t="s">
        <v>1920</v>
      </c>
      <c r="BL187" s="29">
        <v>7.5000116092096239E-2</v>
      </c>
      <c r="BM187" s="29">
        <v>0</v>
      </c>
      <c r="BN187" s="29">
        <v>0</v>
      </c>
      <c r="BO187" s="29">
        <v>0</v>
      </c>
      <c r="BP187" s="29">
        <v>1.4241140580716783E-3</v>
      </c>
    </row>
    <row r="188" spans="1:68" x14ac:dyDescent="0.25">
      <c r="A188" s="9" t="s">
        <v>10</v>
      </c>
      <c r="B188" s="9" t="s">
        <v>58</v>
      </c>
      <c r="C188" s="9" t="s">
        <v>57</v>
      </c>
      <c r="D188" s="9" t="s">
        <v>1844</v>
      </c>
      <c r="E188" s="9" t="s">
        <v>83</v>
      </c>
      <c r="F188" s="9" t="s">
        <v>1409</v>
      </c>
      <c r="G188" s="9" t="s">
        <v>283</v>
      </c>
      <c r="H188" s="9" t="s">
        <v>5</v>
      </c>
      <c r="I188" s="10" t="s">
        <v>1783</v>
      </c>
      <c r="J188" s="10" t="s">
        <v>1995</v>
      </c>
      <c r="K188" s="11">
        <v>2839382.34014</v>
      </c>
      <c r="L188" s="11">
        <v>2839382.34014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1</v>
      </c>
      <c r="S188" s="11">
        <v>0</v>
      </c>
      <c r="T188" s="11">
        <v>0</v>
      </c>
      <c r="U188" s="11">
        <v>0</v>
      </c>
      <c r="V188" s="11">
        <v>1</v>
      </c>
      <c r="W188" s="11">
        <v>27098.888185095879</v>
      </c>
      <c r="X188" s="11">
        <v>0</v>
      </c>
      <c r="Y188" s="11">
        <v>0</v>
      </c>
      <c r="Z188" s="11">
        <v>0</v>
      </c>
      <c r="AA188" s="11">
        <v>10380.958704752116</v>
      </c>
      <c r="AB188" s="11">
        <v>13621.084962119618</v>
      </c>
      <c r="AC188" s="11" t="s">
        <v>7</v>
      </c>
      <c r="AD188" s="11" t="s">
        <v>97</v>
      </c>
      <c r="AE188" s="11" t="s">
        <v>157</v>
      </c>
      <c r="AF188" s="11" t="s">
        <v>193</v>
      </c>
      <c r="AG188" s="11" t="s">
        <v>302</v>
      </c>
      <c r="AH188" s="11" t="s">
        <v>33</v>
      </c>
      <c r="AI188" s="11" t="s">
        <v>97</v>
      </c>
      <c r="AJ188" s="11" t="s">
        <v>157</v>
      </c>
      <c r="AK188" s="11" t="s">
        <v>193</v>
      </c>
      <c r="AL188" s="11" t="s">
        <v>142</v>
      </c>
      <c r="AM188" s="11">
        <v>4.715009634413965E-2</v>
      </c>
      <c r="AN188" s="11">
        <v>0</v>
      </c>
      <c r="AO188" s="11">
        <v>0</v>
      </c>
      <c r="AP188" s="11">
        <v>0</v>
      </c>
      <c r="AQ188" s="11">
        <v>3.0157709465047301E-3</v>
      </c>
      <c r="AR188" s="11">
        <v>7.4999999999999997E-2</v>
      </c>
      <c r="AS188" s="11">
        <v>0</v>
      </c>
      <c r="AT188" s="11">
        <v>0</v>
      </c>
      <c r="AU188" s="11">
        <v>0</v>
      </c>
      <c r="AV188" s="11">
        <v>7.4999999999999997E-3</v>
      </c>
      <c r="AW188" s="11">
        <v>133877.15089544971</v>
      </c>
      <c r="AX188" s="11">
        <v>0</v>
      </c>
      <c r="AY188" s="11">
        <v>0</v>
      </c>
      <c r="AZ188" s="11">
        <v>0</v>
      </c>
      <c r="BA188" s="11">
        <v>8562.9267674128241</v>
      </c>
      <c r="BB188" s="11">
        <v>212953.6755105</v>
      </c>
      <c r="BC188" s="11">
        <v>0</v>
      </c>
      <c r="BD188" s="11">
        <v>0</v>
      </c>
      <c r="BE188" s="11">
        <v>0</v>
      </c>
      <c r="BF188" s="11">
        <v>21295.36755105</v>
      </c>
      <c r="BG188" s="9" t="s">
        <v>7</v>
      </c>
      <c r="BH188" s="9" t="s">
        <v>97</v>
      </c>
      <c r="BI188" s="9" t="s">
        <v>157</v>
      </c>
      <c r="BJ188" s="9" t="s">
        <v>193</v>
      </c>
      <c r="BK188" s="9" t="s">
        <v>1921</v>
      </c>
      <c r="BL188" s="29">
        <v>7.5000116092096239E-2</v>
      </c>
      <c r="BM188" s="29">
        <v>0</v>
      </c>
      <c r="BN188" s="29">
        <v>0</v>
      </c>
      <c r="BO188" s="29">
        <v>0</v>
      </c>
      <c r="BP188" s="29">
        <v>3.0157709465047297E-3</v>
      </c>
    </row>
    <row r="189" spans="1:68" x14ac:dyDescent="0.25">
      <c r="A189" s="9" t="s">
        <v>3</v>
      </c>
      <c r="B189" s="9" t="s">
        <v>58</v>
      </c>
      <c r="C189" s="9" t="s">
        <v>57</v>
      </c>
      <c r="D189" s="9" t="s">
        <v>1844</v>
      </c>
      <c r="E189" s="9" t="s">
        <v>83</v>
      </c>
      <c r="F189" s="9" t="s">
        <v>1625</v>
      </c>
      <c r="G189" s="9" t="s">
        <v>256</v>
      </c>
      <c r="H189" s="9" t="s">
        <v>5</v>
      </c>
      <c r="I189" s="10" t="s">
        <v>1783</v>
      </c>
      <c r="J189" s="10" t="s">
        <v>1995</v>
      </c>
      <c r="K189" s="11">
        <v>55495.094299999997</v>
      </c>
      <c r="L189" s="11">
        <v>55495.094299999997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531.03220188926275</v>
      </c>
      <c r="X189" s="11">
        <v>0</v>
      </c>
      <c r="Y189" s="11">
        <v>0</v>
      </c>
      <c r="Z189" s="11">
        <v>0</v>
      </c>
      <c r="AA189" s="11">
        <v>96.062363700737151</v>
      </c>
      <c r="AB189" s="11">
        <v>258.98783578489804</v>
      </c>
      <c r="AC189" s="11" t="s">
        <v>7</v>
      </c>
      <c r="AD189" s="11" t="s">
        <v>97</v>
      </c>
      <c r="AE189" s="11" t="s">
        <v>157</v>
      </c>
      <c r="AF189" s="11" t="s">
        <v>193</v>
      </c>
      <c r="AG189" s="11" t="s">
        <v>299</v>
      </c>
      <c r="AH189" s="11" t="s">
        <v>7</v>
      </c>
      <c r="AI189" s="11" t="s">
        <v>97</v>
      </c>
      <c r="AJ189" s="11" t="s">
        <v>157</v>
      </c>
      <c r="AK189" s="11" t="s">
        <v>193</v>
      </c>
      <c r="AL189" s="11" t="s">
        <v>142</v>
      </c>
      <c r="AM189" s="11">
        <v>2.3575048172069828E-2</v>
      </c>
      <c r="AN189" s="11">
        <v>0</v>
      </c>
      <c r="AO189" s="11">
        <v>0</v>
      </c>
      <c r="AP189" s="11">
        <v>0</v>
      </c>
      <c r="AQ189" s="11">
        <v>1.4241140580716783E-3</v>
      </c>
      <c r="AR189" s="11">
        <v>0.125</v>
      </c>
      <c r="AS189" s="11">
        <v>0</v>
      </c>
      <c r="AT189" s="11">
        <v>0</v>
      </c>
      <c r="AU189" s="11">
        <v>0</v>
      </c>
      <c r="AV189" s="11">
        <v>7.4999999999999997E-3</v>
      </c>
      <c r="AW189" s="11">
        <v>1308.2995214360576</v>
      </c>
      <c r="AX189" s="11">
        <v>0</v>
      </c>
      <c r="AY189" s="11">
        <v>0</v>
      </c>
      <c r="AZ189" s="11">
        <v>0</v>
      </c>
      <c r="BA189" s="11">
        <v>79.03134394664346</v>
      </c>
      <c r="BB189" s="11">
        <v>6936.8867874999996</v>
      </c>
      <c r="BC189" s="11">
        <v>0</v>
      </c>
      <c r="BD189" s="11">
        <v>0</v>
      </c>
      <c r="BE189" s="11">
        <v>0</v>
      </c>
      <c r="BF189" s="11">
        <v>416.21320724999998</v>
      </c>
      <c r="BG189" s="9" t="s">
        <v>7</v>
      </c>
      <c r="BH189" s="9" t="s">
        <v>97</v>
      </c>
      <c r="BI189" s="9" t="s">
        <v>157</v>
      </c>
      <c r="BJ189" s="9" t="s">
        <v>193</v>
      </c>
      <c r="BK189" s="9" t="s">
        <v>1920</v>
      </c>
      <c r="BL189" s="29">
        <v>7.5000116092096239E-2</v>
      </c>
      <c r="BM189" s="29">
        <v>0</v>
      </c>
      <c r="BN189" s="29">
        <v>0</v>
      </c>
      <c r="BO189" s="29">
        <v>0</v>
      </c>
      <c r="BP189" s="29">
        <v>1.4241140580716783E-3</v>
      </c>
    </row>
    <row r="190" spans="1:68" x14ac:dyDescent="0.25">
      <c r="A190" s="9" t="s">
        <v>3</v>
      </c>
      <c r="B190" s="9" t="s">
        <v>58</v>
      </c>
      <c r="C190" s="9" t="s">
        <v>57</v>
      </c>
      <c r="D190" s="9" t="s">
        <v>1844</v>
      </c>
      <c r="E190" s="9" t="s">
        <v>83</v>
      </c>
      <c r="F190" s="9" t="s">
        <v>1621</v>
      </c>
      <c r="G190" s="9" t="s">
        <v>256</v>
      </c>
      <c r="H190" s="9" t="s">
        <v>5</v>
      </c>
      <c r="I190" s="10" t="s">
        <v>1783</v>
      </c>
      <c r="J190" s="10" t="s">
        <v>1995</v>
      </c>
      <c r="K190" s="11">
        <v>1482731.4538</v>
      </c>
      <c r="L190" s="11">
        <v>1482731.4538</v>
      </c>
      <c r="M190" s="11">
        <v>0</v>
      </c>
      <c r="N190" s="11">
        <v>1</v>
      </c>
      <c r="O190" s="11">
        <v>0</v>
      </c>
      <c r="P190" s="11">
        <v>1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2</v>
      </c>
      <c r="W190" s="11">
        <v>14188.247783946586</v>
      </c>
      <c r="X190" s="11">
        <v>0</v>
      </c>
      <c r="Y190" s="11">
        <v>0</v>
      </c>
      <c r="Z190" s="11">
        <v>0</v>
      </c>
      <c r="AA190" s="11">
        <v>2566.6176439934143</v>
      </c>
      <c r="AB190" s="11">
        <v>6919.7001124810704</v>
      </c>
      <c r="AC190" s="11" t="s">
        <v>7</v>
      </c>
      <c r="AD190" s="11" t="s">
        <v>97</v>
      </c>
      <c r="AE190" s="11" t="s">
        <v>157</v>
      </c>
      <c r="AF190" s="11" t="s">
        <v>193</v>
      </c>
      <c r="AG190" s="11" t="s">
        <v>299</v>
      </c>
      <c r="AH190" s="11" t="s">
        <v>7</v>
      </c>
      <c r="AI190" s="11" t="s">
        <v>97</v>
      </c>
      <c r="AJ190" s="11" t="s">
        <v>157</v>
      </c>
      <c r="AK190" s="11" t="s">
        <v>193</v>
      </c>
      <c r="AL190" s="11" t="s">
        <v>142</v>
      </c>
      <c r="AM190" s="11">
        <v>2.3575048172069828E-2</v>
      </c>
      <c r="AN190" s="11">
        <v>0</v>
      </c>
      <c r="AO190" s="11">
        <v>0</v>
      </c>
      <c r="AP190" s="11">
        <v>0</v>
      </c>
      <c r="AQ190" s="11">
        <v>1.4241140580716783E-3</v>
      </c>
      <c r="AR190" s="11">
        <v>0.125</v>
      </c>
      <c r="AS190" s="11">
        <v>0</v>
      </c>
      <c r="AT190" s="11">
        <v>0</v>
      </c>
      <c r="AU190" s="11">
        <v>0</v>
      </c>
      <c r="AV190" s="11">
        <v>7.4999999999999997E-3</v>
      </c>
      <c r="AW190" s="11">
        <v>34955.465449578129</v>
      </c>
      <c r="AX190" s="11">
        <v>0</v>
      </c>
      <c r="AY190" s="11">
        <v>0</v>
      </c>
      <c r="AZ190" s="11">
        <v>0</v>
      </c>
      <c r="BA190" s="11">
        <v>2111.5787077016371</v>
      </c>
      <c r="BB190" s="11">
        <v>185341.431725</v>
      </c>
      <c r="BC190" s="11">
        <v>0</v>
      </c>
      <c r="BD190" s="11">
        <v>0</v>
      </c>
      <c r="BE190" s="11">
        <v>0</v>
      </c>
      <c r="BF190" s="11">
        <v>11120.485903499999</v>
      </c>
      <c r="BG190" s="9" t="s">
        <v>7</v>
      </c>
      <c r="BH190" s="9" t="s">
        <v>97</v>
      </c>
      <c r="BI190" s="9" t="s">
        <v>157</v>
      </c>
      <c r="BJ190" s="9" t="s">
        <v>193</v>
      </c>
      <c r="BK190" s="9" t="s">
        <v>1920</v>
      </c>
      <c r="BL190" s="29">
        <v>7.5000116092096239E-2</v>
      </c>
      <c r="BM190" s="29">
        <v>0</v>
      </c>
      <c r="BN190" s="29">
        <v>0</v>
      </c>
      <c r="BO190" s="29">
        <v>0</v>
      </c>
      <c r="BP190" s="29">
        <v>1.4241140580716783E-3</v>
      </c>
    </row>
    <row r="191" spans="1:68" x14ac:dyDescent="0.25">
      <c r="A191" s="9" t="s">
        <v>3</v>
      </c>
      <c r="B191" s="9" t="s">
        <v>58</v>
      </c>
      <c r="C191" s="9" t="s">
        <v>57</v>
      </c>
      <c r="D191" s="9" t="s">
        <v>1844</v>
      </c>
      <c r="E191" s="9" t="s">
        <v>83</v>
      </c>
      <c r="F191" s="9" t="s">
        <v>1623</v>
      </c>
      <c r="G191" s="9" t="s">
        <v>262</v>
      </c>
      <c r="H191" s="9" t="s">
        <v>5</v>
      </c>
      <c r="I191" s="10" t="s">
        <v>1807</v>
      </c>
      <c r="J191" s="10" t="s">
        <v>1995</v>
      </c>
      <c r="K191" s="11">
        <v>664275.04220000003</v>
      </c>
      <c r="L191" s="11">
        <v>664275.04220000003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6356.4436238744975</v>
      </c>
      <c r="X191" s="11">
        <v>0</v>
      </c>
      <c r="Y191" s="11">
        <v>0</v>
      </c>
      <c r="Z191" s="11">
        <v>0</v>
      </c>
      <c r="AA191" s="11">
        <v>1149.8643529855021</v>
      </c>
      <c r="AB191" s="11">
        <v>3100.0786234414918</v>
      </c>
      <c r="AC191" s="11" t="s">
        <v>7</v>
      </c>
      <c r="AD191" s="11" t="s">
        <v>97</v>
      </c>
      <c r="AE191" s="11" t="s">
        <v>157</v>
      </c>
      <c r="AF191" s="11" t="s">
        <v>193</v>
      </c>
      <c r="AG191" s="11" t="s">
        <v>299</v>
      </c>
      <c r="AH191" s="11" t="s">
        <v>7</v>
      </c>
      <c r="AI191" s="11" t="s">
        <v>97</v>
      </c>
      <c r="AJ191" s="11" t="s">
        <v>157</v>
      </c>
      <c r="AK191" s="11" t="s">
        <v>193</v>
      </c>
      <c r="AL191" s="11" t="s">
        <v>142</v>
      </c>
      <c r="AM191" s="11">
        <v>2.3575048172069828E-2</v>
      </c>
      <c r="AN191" s="11">
        <v>0</v>
      </c>
      <c r="AO191" s="11">
        <v>0</v>
      </c>
      <c r="AP191" s="11">
        <v>0</v>
      </c>
      <c r="AQ191" s="11">
        <v>1.4241140580716783E-3</v>
      </c>
      <c r="AR191" s="11">
        <v>0.125</v>
      </c>
      <c r="AS191" s="11">
        <v>0</v>
      </c>
      <c r="AT191" s="11">
        <v>0</v>
      </c>
      <c r="AU191" s="11">
        <v>0</v>
      </c>
      <c r="AV191" s="11">
        <v>7.4999999999999997E-3</v>
      </c>
      <c r="AW191" s="11">
        <v>15660.316119368719</v>
      </c>
      <c r="AX191" s="11">
        <v>0</v>
      </c>
      <c r="AY191" s="11">
        <v>0</v>
      </c>
      <c r="AZ191" s="11">
        <v>0</v>
      </c>
      <c r="BA191" s="11">
        <v>946.00342602317744</v>
      </c>
      <c r="BB191" s="11">
        <v>83034.380275000003</v>
      </c>
      <c r="BC191" s="11">
        <v>0</v>
      </c>
      <c r="BD191" s="11">
        <v>0</v>
      </c>
      <c r="BE191" s="11">
        <v>0</v>
      </c>
      <c r="BF191" s="11">
        <v>4982.0628164999998</v>
      </c>
      <c r="BG191" s="9" t="s">
        <v>7</v>
      </c>
      <c r="BH191" s="9" t="s">
        <v>97</v>
      </c>
      <c r="BI191" s="9" t="s">
        <v>157</v>
      </c>
      <c r="BJ191" s="9" t="s">
        <v>193</v>
      </c>
      <c r="BK191" s="9" t="s">
        <v>1920</v>
      </c>
      <c r="BL191" s="29">
        <v>7.5000116092096239E-2</v>
      </c>
      <c r="BM191" s="29">
        <v>0</v>
      </c>
      <c r="BN191" s="29">
        <v>0</v>
      </c>
      <c r="BO191" s="29">
        <v>0</v>
      </c>
      <c r="BP191" s="29">
        <v>1.4241140580716783E-3</v>
      </c>
    </row>
    <row r="192" spans="1:68" x14ac:dyDescent="0.25">
      <c r="A192" s="9" t="s">
        <v>3</v>
      </c>
      <c r="B192" s="9" t="s">
        <v>58</v>
      </c>
      <c r="C192" s="9" t="s">
        <v>57</v>
      </c>
      <c r="D192" s="9" t="s">
        <v>1844</v>
      </c>
      <c r="E192" s="9" t="s">
        <v>116</v>
      </c>
      <c r="F192" s="9" t="s">
        <v>683</v>
      </c>
      <c r="G192" s="9" t="s">
        <v>164</v>
      </c>
      <c r="H192" s="9" t="s">
        <v>5</v>
      </c>
      <c r="I192" s="10" t="s">
        <v>1783</v>
      </c>
      <c r="J192" s="10" t="s">
        <v>1995</v>
      </c>
      <c r="K192" s="11">
        <v>168012.83452803802</v>
      </c>
      <c r="L192" s="11">
        <v>168012.8345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1607.7137371436322</v>
      </c>
      <c r="X192" s="11">
        <v>0</v>
      </c>
      <c r="Y192" s="11">
        <v>0</v>
      </c>
      <c r="Z192" s="11">
        <v>0</v>
      </c>
      <c r="AA192" s="11">
        <v>290.83129270636732</v>
      </c>
      <c r="AB192" s="11">
        <v>784.09237681466993</v>
      </c>
      <c r="AC192" s="11" t="s">
        <v>7</v>
      </c>
      <c r="AD192" s="11" t="s">
        <v>97</v>
      </c>
      <c r="AE192" s="11" t="s">
        <v>157</v>
      </c>
      <c r="AF192" s="11" t="s">
        <v>193</v>
      </c>
      <c r="AG192" s="11" t="s">
        <v>299</v>
      </c>
      <c r="AH192" s="11" t="s">
        <v>7</v>
      </c>
      <c r="AI192" s="11" t="s">
        <v>97</v>
      </c>
      <c r="AJ192" s="11" t="s">
        <v>157</v>
      </c>
      <c r="AK192" s="11" t="s">
        <v>193</v>
      </c>
      <c r="AL192" s="11" t="s">
        <v>142</v>
      </c>
      <c r="AM192" s="11">
        <v>2.3575048172069828E-2</v>
      </c>
      <c r="AN192" s="11">
        <v>0</v>
      </c>
      <c r="AO192" s="11">
        <v>0</v>
      </c>
      <c r="AP192" s="11">
        <v>0</v>
      </c>
      <c r="AQ192" s="11">
        <v>1.4241140580716783E-3</v>
      </c>
      <c r="AR192" s="11">
        <v>0.125</v>
      </c>
      <c r="AS192" s="11">
        <v>0</v>
      </c>
      <c r="AT192" s="11">
        <v>0</v>
      </c>
      <c r="AU192" s="11">
        <v>0</v>
      </c>
      <c r="AV192" s="11">
        <v>7.4999999999999997E-3</v>
      </c>
      <c r="AW192" s="11">
        <v>3960.910667524493</v>
      </c>
      <c r="AX192" s="11">
        <v>0</v>
      </c>
      <c r="AY192" s="11">
        <v>0</v>
      </c>
      <c r="AZ192" s="11">
        <v>0</v>
      </c>
      <c r="BA192" s="11">
        <v>239.2694395878496</v>
      </c>
      <c r="BB192" s="11">
        <v>21001.604316004752</v>
      </c>
      <c r="BC192" s="11">
        <v>0</v>
      </c>
      <c r="BD192" s="11">
        <v>0</v>
      </c>
      <c r="BE192" s="11">
        <v>0</v>
      </c>
      <c r="BF192" s="11">
        <v>1260.096258960285</v>
      </c>
      <c r="BG192" s="9" t="s">
        <v>7</v>
      </c>
      <c r="BH192" s="9" t="s">
        <v>97</v>
      </c>
      <c r="BI192" s="9" t="s">
        <v>157</v>
      </c>
      <c r="BJ192" s="9" t="s">
        <v>193</v>
      </c>
      <c r="BK192" s="9" t="s">
        <v>1920</v>
      </c>
      <c r="BL192" s="29">
        <v>7.5000116092096239E-2</v>
      </c>
      <c r="BM192" s="29">
        <v>0</v>
      </c>
      <c r="BN192" s="29">
        <v>0</v>
      </c>
      <c r="BO192" s="29">
        <v>0</v>
      </c>
      <c r="BP192" s="29">
        <v>1.4241140580716783E-3</v>
      </c>
    </row>
    <row r="193" spans="1:68" x14ac:dyDescent="0.25">
      <c r="A193" s="9" t="s">
        <v>10</v>
      </c>
      <c r="B193" s="9" t="s">
        <v>58</v>
      </c>
      <c r="C193" s="9" t="s">
        <v>57</v>
      </c>
      <c r="D193" s="9" t="s">
        <v>1844</v>
      </c>
      <c r="E193" s="9" t="s">
        <v>116</v>
      </c>
      <c r="F193" s="9" t="s">
        <v>869</v>
      </c>
      <c r="G193" s="9" t="s">
        <v>195</v>
      </c>
      <c r="H193" s="9" t="s">
        <v>5</v>
      </c>
      <c r="I193" s="10" t="s">
        <v>1807</v>
      </c>
      <c r="J193" s="10" t="s">
        <v>1995</v>
      </c>
      <c r="K193" s="11">
        <v>176780.60676</v>
      </c>
      <c r="L193" s="11">
        <v>176780.60676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14918.404570675997</v>
      </c>
      <c r="X193" s="11">
        <v>0</v>
      </c>
      <c r="Y193" s="11">
        <v>0</v>
      </c>
      <c r="Z193" s="11">
        <v>0</v>
      </c>
      <c r="AA193" s="11">
        <v>2698.7011345158758</v>
      </c>
      <c r="AB193" s="11">
        <v>7275.8022948081234</v>
      </c>
      <c r="AC193" s="11" t="s">
        <v>7</v>
      </c>
      <c r="AD193" s="11" t="s">
        <v>97</v>
      </c>
      <c r="AE193" s="11" t="s">
        <v>157</v>
      </c>
      <c r="AF193" s="11" t="s">
        <v>193</v>
      </c>
      <c r="AG193" s="11" t="s">
        <v>299</v>
      </c>
      <c r="AH193" s="11" t="s">
        <v>7</v>
      </c>
      <c r="AI193" s="11" t="s">
        <v>97</v>
      </c>
      <c r="AJ193" s="11" t="s">
        <v>157</v>
      </c>
      <c r="AK193" s="11" t="s">
        <v>193</v>
      </c>
      <c r="AL193" s="11" t="s">
        <v>142</v>
      </c>
      <c r="AM193" s="11">
        <v>4.715009634413965E-2</v>
      </c>
      <c r="AN193" s="11">
        <v>0</v>
      </c>
      <c r="AO193" s="11">
        <v>0</v>
      </c>
      <c r="AP193" s="11">
        <v>0</v>
      </c>
      <c r="AQ193" s="11">
        <v>1.4241140580716783E-3</v>
      </c>
      <c r="AR193" s="11">
        <v>0.125</v>
      </c>
      <c r="AS193" s="11">
        <v>0</v>
      </c>
      <c r="AT193" s="11">
        <v>0</v>
      </c>
      <c r="AU193" s="11">
        <v>0</v>
      </c>
      <c r="AV193" s="11">
        <v>7.4999999999999997E-3</v>
      </c>
      <c r="AW193" s="11">
        <v>8335.2226405094643</v>
      </c>
      <c r="AX193" s="11">
        <v>0</v>
      </c>
      <c r="AY193" s="11">
        <v>0</v>
      </c>
      <c r="AZ193" s="11">
        <v>0</v>
      </c>
      <c r="BA193" s="11">
        <v>251.75574728135715</v>
      </c>
      <c r="BB193" s="11">
        <v>22097.575844999999</v>
      </c>
      <c r="BC193" s="11">
        <v>0</v>
      </c>
      <c r="BD193" s="11">
        <v>0</v>
      </c>
      <c r="BE193" s="11">
        <v>0</v>
      </c>
      <c r="BF193" s="11">
        <v>1325.8545506999999</v>
      </c>
      <c r="BG193" s="9" t="s">
        <v>7</v>
      </c>
      <c r="BH193" s="9" t="s">
        <v>97</v>
      </c>
      <c r="BI193" s="9" t="s">
        <v>157</v>
      </c>
      <c r="BJ193" s="9" t="s">
        <v>193</v>
      </c>
      <c r="BK193" s="9" t="s">
        <v>1920</v>
      </c>
      <c r="BL193" s="29">
        <v>7.5000116092096239E-2</v>
      </c>
      <c r="BM193" s="29">
        <v>0</v>
      </c>
      <c r="BN193" s="29">
        <v>0</v>
      </c>
      <c r="BO193" s="29">
        <v>0</v>
      </c>
      <c r="BP193" s="29">
        <v>1.4241140580716783E-3</v>
      </c>
    </row>
    <row r="194" spans="1:68" x14ac:dyDescent="0.25">
      <c r="A194" s="9" t="s">
        <v>10</v>
      </c>
      <c r="B194" s="9" t="s">
        <v>58</v>
      </c>
      <c r="C194" s="9" t="s">
        <v>57</v>
      </c>
      <c r="D194" s="9" t="s">
        <v>1844</v>
      </c>
      <c r="E194" s="9" t="s">
        <v>99</v>
      </c>
      <c r="F194" s="9" t="s">
        <v>1135</v>
      </c>
      <c r="G194" s="9" t="s">
        <v>154</v>
      </c>
      <c r="H194" s="9" t="s">
        <v>5</v>
      </c>
      <c r="I194" s="10" t="s">
        <v>1807</v>
      </c>
      <c r="J194" s="10" t="s">
        <v>1995</v>
      </c>
      <c r="K194" s="11">
        <v>410342.62</v>
      </c>
      <c r="L194" s="11">
        <v>410342.62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12519.266505523887</v>
      </c>
      <c r="X194" s="11">
        <v>0</v>
      </c>
      <c r="Y194" s="11">
        <v>0</v>
      </c>
      <c r="Z194" s="11">
        <v>0</v>
      </c>
      <c r="AA194" s="11">
        <v>2302.0042042157156</v>
      </c>
      <c r="AB194" s="11">
        <v>3319.0602902604005</v>
      </c>
      <c r="AC194" s="11" t="s">
        <v>32</v>
      </c>
      <c r="AD194" s="11" t="s">
        <v>97</v>
      </c>
      <c r="AE194" s="11" t="s">
        <v>157</v>
      </c>
      <c r="AF194" s="11" t="s">
        <v>193</v>
      </c>
      <c r="AG194" s="11" t="s">
        <v>302</v>
      </c>
      <c r="AH194" s="11" t="s">
        <v>32</v>
      </c>
      <c r="AI194" s="11" t="s">
        <v>97</v>
      </c>
      <c r="AJ194" s="11" t="s">
        <v>157</v>
      </c>
      <c r="AK194" s="11" t="s">
        <v>193</v>
      </c>
      <c r="AL194" s="11" t="s">
        <v>142</v>
      </c>
      <c r="AM194" s="11">
        <v>9.8229367383624283E-2</v>
      </c>
      <c r="AN194" s="11">
        <v>0</v>
      </c>
      <c r="AO194" s="11">
        <v>0</v>
      </c>
      <c r="AP194" s="11">
        <v>0</v>
      </c>
      <c r="AQ194" s="11">
        <v>3.0157709465047301E-3</v>
      </c>
      <c r="AR194" s="11">
        <v>7.4999999999999997E-2</v>
      </c>
      <c r="AS194" s="11">
        <v>0</v>
      </c>
      <c r="AT194" s="11">
        <v>0</v>
      </c>
      <c r="AU194" s="11">
        <v>0</v>
      </c>
      <c r="AV194" s="11">
        <v>7.4999999999999997E-3</v>
      </c>
      <c r="AW194" s="11">
        <v>40307.695973138936</v>
      </c>
      <c r="AX194" s="11">
        <v>0</v>
      </c>
      <c r="AY194" s="11">
        <v>0</v>
      </c>
      <c r="AZ194" s="11">
        <v>0</v>
      </c>
      <c r="BA194" s="11">
        <v>1237.4993515086308</v>
      </c>
      <c r="BB194" s="11">
        <v>30775.696499999998</v>
      </c>
      <c r="BC194" s="11">
        <v>0</v>
      </c>
      <c r="BD194" s="11">
        <v>0</v>
      </c>
      <c r="BE194" s="11">
        <v>0</v>
      </c>
      <c r="BF194" s="11">
        <v>3077.5696499999999</v>
      </c>
      <c r="BG194" s="9" t="s">
        <v>32</v>
      </c>
      <c r="BH194" s="9" t="s">
        <v>97</v>
      </c>
      <c r="BI194" s="9" t="s">
        <v>157</v>
      </c>
      <c r="BJ194" s="9" t="s">
        <v>193</v>
      </c>
      <c r="BK194" s="9" t="s">
        <v>1921</v>
      </c>
      <c r="BL194" s="29">
        <v>8.3096107331410485E-2</v>
      </c>
      <c r="BM194" s="29">
        <v>0</v>
      </c>
      <c r="BN194" s="29">
        <v>0</v>
      </c>
      <c r="BO194" s="29">
        <v>0</v>
      </c>
      <c r="BP194" s="29">
        <v>3.0157709465047297E-3</v>
      </c>
    </row>
    <row r="195" spans="1:68" x14ac:dyDescent="0.25">
      <c r="A195" s="9" t="s">
        <v>3</v>
      </c>
      <c r="B195" s="9" t="s">
        <v>58</v>
      </c>
      <c r="C195" s="9" t="s">
        <v>57</v>
      </c>
      <c r="D195" s="9" t="s">
        <v>1844</v>
      </c>
      <c r="E195" s="9" t="s">
        <v>116</v>
      </c>
      <c r="F195" s="9" t="s">
        <v>685</v>
      </c>
      <c r="G195" s="9" t="s">
        <v>164</v>
      </c>
      <c r="H195" s="9" t="s">
        <v>5</v>
      </c>
      <c r="I195" s="10" t="s">
        <v>1807</v>
      </c>
      <c r="J195" s="10" t="s">
        <v>1995</v>
      </c>
      <c r="K195" s="11">
        <v>165311.82987895183</v>
      </c>
      <c r="L195" s="11">
        <v>165311.82990000001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1581.8678414272065</v>
      </c>
      <c r="X195" s="11">
        <v>0</v>
      </c>
      <c r="Y195" s="11">
        <v>0</v>
      </c>
      <c r="Z195" s="11">
        <v>0</v>
      </c>
      <c r="AA195" s="11">
        <v>286.15583644279343</v>
      </c>
      <c r="AB195" s="11">
        <v>771.48716648711388</v>
      </c>
      <c r="AC195" s="11" t="s">
        <v>7</v>
      </c>
      <c r="AD195" s="11" t="s">
        <v>97</v>
      </c>
      <c r="AE195" s="11" t="s">
        <v>157</v>
      </c>
      <c r="AF195" s="11" t="s">
        <v>193</v>
      </c>
      <c r="AG195" s="11" t="s">
        <v>299</v>
      </c>
      <c r="AH195" s="11" t="s">
        <v>7</v>
      </c>
      <c r="AI195" s="11" t="s">
        <v>97</v>
      </c>
      <c r="AJ195" s="11" t="s">
        <v>157</v>
      </c>
      <c r="AK195" s="11" t="s">
        <v>193</v>
      </c>
      <c r="AL195" s="11" t="s">
        <v>142</v>
      </c>
      <c r="AM195" s="11">
        <v>2.3575048172069828E-2</v>
      </c>
      <c r="AN195" s="11">
        <v>0</v>
      </c>
      <c r="AO195" s="11">
        <v>0</v>
      </c>
      <c r="AP195" s="11">
        <v>0</v>
      </c>
      <c r="AQ195" s="11">
        <v>1.4241140580716783E-3</v>
      </c>
      <c r="AR195" s="11">
        <v>0.125</v>
      </c>
      <c r="AS195" s="11">
        <v>0</v>
      </c>
      <c r="AT195" s="11">
        <v>0</v>
      </c>
      <c r="AU195" s="11">
        <v>0</v>
      </c>
      <c r="AV195" s="11">
        <v>7.4999999999999997E-3</v>
      </c>
      <c r="AW195" s="11">
        <v>3897.234352809302</v>
      </c>
      <c r="AX195" s="11">
        <v>0</v>
      </c>
      <c r="AY195" s="11">
        <v>0</v>
      </c>
      <c r="AZ195" s="11">
        <v>0</v>
      </c>
      <c r="BA195" s="11">
        <v>235.42290089616901</v>
      </c>
      <c r="BB195" s="11">
        <v>20663.978734868979</v>
      </c>
      <c r="BC195" s="11">
        <v>0</v>
      </c>
      <c r="BD195" s="11">
        <v>0</v>
      </c>
      <c r="BE195" s="11">
        <v>0</v>
      </c>
      <c r="BF195" s="11">
        <v>1239.8387240921386</v>
      </c>
      <c r="BG195" s="9" t="s">
        <v>7</v>
      </c>
      <c r="BH195" s="9" t="s">
        <v>97</v>
      </c>
      <c r="BI195" s="9" t="s">
        <v>157</v>
      </c>
      <c r="BJ195" s="9" t="s">
        <v>193</v>
      </c>
      <c r="BK195" s="9" t="s">
        <v>1920</v>
      </c>
      <c r="BL195" s="29">
        <v>7.5000116092096239E-2</v>
      </c>
      <c r="BM195" s="29">
        <v>0</v>
      </c>
      <c r="BN195" s="29">
        <v>0</v>
      </c>
      <c r="BO195" s="29">
        <v>0</v>
      </c>
      <c r="BP195" s="29">
        <v>1.4241140580716783E-3</v>
      </c>
    </row>
    <row r="196" spans="1:68" x14ac:dyDescent="0.25">
      <c r="A196" s="9" t="s">
        <v>3</v>
      </c>
      <c r="B196" s="9" t="s">
        <v>58</v>
      </c>
      <c r="C196" s="9" t="s">
        <v>57</v>
      </c>
      <c r="D196" s="9" t="s">
        <v>1844</v>
      </c>
      <c r="E196" s="9" t="s">
        <v>116</v>
      </c>
      <c r="F196" s="9" t="s">
        <v>679</v>
      </c>
      <c r="G196" s="9" t="s">
        <v>164</v>
      </c>
      <c r="H196" s="9" t="s">
        <v>5</v>
      </c>
      <c r="I196" s="10" t="s">
        <v>1783</v>
      </c>
      <c r="J196" s="10" t="s">
        <v>1995</v>
      </c>
      <c r="K196" s="11">
        <v>177576.04478376999</v>
      </c>
      <c r="L196" s="11">
        <v>177576.0448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1699.22403524829</v>
      </c>
      <c r="X196" s="11">
        <v>0</v>
      </c>
      <c r="Y196" s="11">
        <v>0</v>
      </c>
      <c r="Z196" s="11">
        <v>0</v>
      </c>
      <c r="AA196" s="11">
        <v>307.38527099170989</v>
      </c>
      <c r="AB196" s="11">
        <v>828.72254043532826</v>
      </c>
      <c r="AC196" s="11" t="s">
        <v>7</v>
      </c>
      <c r="AD196" s="11" t="s">
        <v>97</v>
      </c>
      <c r="AE196" s="11" t="s">
        <v>157</v>
      </c>
      <c r="AF196" s="11" t="s">
        <v>193</v>
      </c>
      <c r="AG196" s="11" t="s">
        <v>299</v>
      </c>
      <c r="AH196" s="11" t="s">
        <v>7</v>
      </c>
      <c r="AI196" s="11" t="s">
        <v>97</v>
      </c>
      <c r="AJ196" s="11" t="s">
        <v>157</v>
      </c>
      <c r="AK196" s="11" t="s">
        <v>193</v>
      </c>
      <c r="AL196" s="11" t="s">
        <v>142</v>
      </c>
      <c r="AM196" s="11">
        <v>2.3575048172069828E-2</v>
      </c>
      <c r="AN196" s="11">
        <v>0</v>
      </c>
      <c r="AO196" s="11">
        <v>0</v>
      </c>
      <c r="AP196" s="11">
        <v>0</v>
      </c>
      <c r="AQ196" s="11">
        <v>1.4241140580716783E-3</v>
      </c>
      <c r="AR196" s="11">
        <v>0.125</v>
      </c>
      <c r="AS196" s="11">
        <v>0</v>
      </c>
      <c r="AT196" s="11">
        <v>0</v>
      </c>
      <c r="AU196" s="11">
        <v>0</v>
      </c>
      <c r="AV196" s="11">
        <v>7.4999999999999997E-3</v>
      </c>
      <c r="AW196" s="11">
        <v>4186.3638099830068</v>
      </c>
      <c r="AX196" s="11">
        <v>0</v>
      </c>
      <c r="AY196" s="11">
        <v>0</v>
      </c>
      <c r="AZ196" s="11">
        <v>0</v>
      </c>
      <c r="BA196" s="11">
        <v>252.88854175333276</v>
      </c>
      <c r="BB196" s="11">
        <v>22197.005597971249</v>
      </c>
      <c r="BC196" s="11">
        <v>0</v>
      </c>
      <c r="BD196" s="11">
        <v>0</v>
      </c>
      <c r="BE196" s="11">
        <v>0</v>
      </c>
      <c r="BF196" s="11">
        <v>1331.8203358782748</v>
      </c>
      <c r="BG196" s="9" t="s">
        <v>7</v>
      </c>
      <c r="BH196" s="9" t="s">
        <v>97</v>
      </c>
      <c r="BI196" s="9" t="s">
        <v>157</v>
      </c>
      <c r="BJ196" s="9" t="s">
        <v>193</v>
      </c>
      <c r="BK196" s="9" t="s">
        <v>1920</v>
      </c>
      <c r="BL196" s="29">
        <v>7.5000116092096239E-2</v>
      </c>
      <c r="BM196" s="29">
        <v>0</v>
      </c>
      <c r="BN196" s="29">
        <v>0</v>
      </c>
      <c r="BO196" s="29">
        <v>0</v>
      </c>
      <c r="BP196" s="29">
        <v>1.4241140580716783E-3</v>
      </c>
    </row>
    <row r="197" spans="1:68" x14ac:dyDescent="0.25">
      <c r="A197" s="9" t="s">
        <v>3</v>
      </c>
      <c r="B197" s="9" t="s">
        <v>58</v>
      </c>
      <c r="C197" s="9" t="s">
        <v>57</v>
      </c>
      <c r="D197" s="9" t="s">
        <v>1844</v>
      </c>
      <c r="E197" s="9" t="s">
        <v>83</v>
      </c>
      <c r="F197" s="9" t="s">
        <v>987</v>
      </c>
      <c r="G197" s="9" t="s">
        <v>231</v>
      </c>
      <c r="H197" s="9" t="s">
        <v>5</v>
      </c>
      <c r="I197" s="10" t="s">
        <v>1807</v>
      </c>
      <c r="J197" s="10" t="s">
        <v>1995</v>
      </c>
      <c r="K197" s="11">
        <v>3012066.8388199997</v>
      </c>
      <c r="L197" s="11">
        <v>3012066.8388199997</v>
      </c>
      <c r="M197" s="11">
        <v>0</v>
      </c>
      <c r="N197" s="11">
        <v>0</v>
      </c>
      <c r="O197" s="11">
        <v>1</v>
      </c>
      <c r="P197" s="11">
        <v>0</v>
      </c>
      <c r="Q197" s="11">
        <v>0</v>
      </c>
      <c r="R197" s="11">
        <v>1</v>
      </c>
      <c r="S197" s="11">
        <v>3</v>
      </c>
      <c r="T197" s="11">
        <v>0</v>
      </c>
      <c r="U197" s="11">
        <v>0</v>
      </c>
      <c r="V197" s="11">
        <v>5</v>
      </c>
      <c r="W197" s="11">
        <v>86841.545186163916</v>
      </c>
      <c r="X197" s="11">
        <v>0</v>
      </c>
      <c r="Y197" s="11">
        <v>0</v>
      </c>
      <c r="Z197" s="11">
        <v>0</v>
      </c>
      <c r="AA197" s="11">
        <v>11050.627075486089</v>
      </c>
      <c r="AB197" s="11">
        <v>17175.919579681999</v>
      </c>
      <c r="AC197" s="11" t="s">
        <v>7</v>
      </c>
      <c r="AD197" s="11" t="s">
        <v>97</v>
      </c>
      <c r="AE197" s="11" t="s">
        <v>157</v>
      </c>
      <c r="AF197" s="11" t="s">
        <v>193</v>
      </c>
      <c r="AG197" s="11" t="s">
        <v>302</v>
      </c>
      <c r="AH197" s="11" t="s">
        <v>33</v>
      </c>
      <c r="AI197" s="11" t="s">
        <v>97</v>
      </c>
      <c r="AJ197" s="11" t="s">
        <v>157</v>
      </c>
      <c r="AK197" s="11" t="s">
        <v>193</v>
      </c>
      <c r="AL197" s="11" t="s">
        <v>142</v>
      </c>
      <c r="AM197" s="11">
        <v>2.3575048172069828E-2</v>
      </c>
      <c r="AN197" s="11">
        <v>0</v>
      </c>
      <c r="AO197" s="11">
        <v>0</v>
      </c>
      <c r="AP197" s="11">
        <v>0</v>
      </c>
      <c r="AQ197" s="11">
        <v>3.0157709465047301E-3</v>
      </c>
      <c r="AR197" s="11">
        <v>7.4999999999999997E-2</v>
      </c>
      <c r="AS197" s="11">
        <v>0</v>
      </c>
      <c r="AT197" s="11">
        <v>0</v>
      </c>
      <c r="AU197" s="11">
        <v>0</v>
      </c>
      <c r="AV197" s="11">
        <v>7.4999999999999997E-3</v>
      </c>
      <c r="AW197" s="11">
        <v>71009.620822675584</v>
      </c>
      <c r="AX197" s="11">
        <v>0</v>
      </c>
      <c r="AY197" s="11">
        <v>0</v>
      </c>
      <c r="AZ197" s="11">
        <v>0</v>
      </c>
      <c r="BA197" s="11">
        <v>9083.7036614437002</v>
      </c>
      <c r="BB197" s="11">
        <v>225905.01291149997</v>
      </c>
      <c r="BC197" s="11">
        <v>0</v>
      </c>
      <c r="BD197" s="11">
        <v>0</v>
      </c>
      <c r="BE197" s="11">
        <v>0</v>
      </c>
      <c r="BF197" s="11">
        <v>22590.501291149998</v>
      </c>
      <c r="BG197" s="9" t="s">
        <v>7</v>
      </c>
      <c r="BH197" s="9" t="s">
        <v>97</v>
      </c>
      <c r="BI197" s="9" t="s">
        <v>157</v>
      </c>
      <c r="BJ197" s="9" t="s">
        <v>193</v>
      </c>
      <c r="BK197" s="9" t="s">
        <v>1921</v>
      </c>
      <c r="BL197" s="29">
        <v>7.5000116092096239E-2</v>
      </c>
      <c r="BM197" s="29">
        <v>0</v>
      </c>
      <c r="BN197" s="29">
        <v>0</v>
      </c>
      <c r="BO197" s="29">
        <v>0</v>
      </c>
      <c r="BP197" s="29">
        <v>3.0157709465047297E-3</v>
      </c>
    </row>
    <row r="198" spans="1:68" x14ac:dyDescent="0.25">
      <c r="A198" s="9" t="s">
        <v>3</v>
      </c>
      <c r="B198" s="9" t="s">
        <v>58</v>
      </c>
      <c r="C198" s="9" t="s">
        <v>57</v>
      </c>
      <c r="D198" s="9" t="s">
        <v>1844</v>
      </c>
      <c r="E198" s="9" t="s">
        <v>83</v>
      </c>
      <c r="F198" s="9" t="s">
        <v>1193</v>
      </c>
      <c r="G198" s="9" t="s">
        <v>270</v>
      </c>
      <c r="H198" s="9" t="s">
        <v>5</v>
      </c>
      <c r="I198" s="10" t="s">
        <v>1807</v>
      </c>
      <c r="J198" s="10" t="s">
        <v>1995</v>
      </c>
      <c r="K198" s="11">
        <v>1254970.9828999999</v>
      </c>
      <c r="L198" s="11">
        <v>1254970.9828999999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0</v>
      </c>
      <c r="V198" s="11">
        <v>0</v>
      </c>
      <c r="W198" s="11">
        <v>11977.364886854279</v>
      </c>
      <c r="X198" s="11">
        <v>0</v>
      </c>
      <c r="Y198" s="11">
        <v>0</v>
      </c>
      <c r="Z198" s="11">
        <v>0</v>
      </c>
      <c r="AA198" s="11">
        <v>4588.2520874257161</v>
      </c>
      <c r="AB198" s="11">
        <v>6020.3467991678845</v>
      </c>
      <c r="AC198" s="11" t="s">
        <v>7</v>
      </c>
      <c r="AD198" s="11" t="s">
        <v>97</v>
      </c>
      <c r="AE198" s="11" t="s">
        <v>157</v>
      </c>
      <c r="AF198" s="11" t="s">
        <v>193</v>
      </c>
      <c r="AG198" s="11" t="s">
        <v>302</v>
      </c>
      <c r="AH198" s="11" t="s">
        <v>7</v>
      </c>
      <c r="AI198" s="11" t="s">
        <v>97</v>
      </c>
      <c r="AJ198" s="11" t="s">
        <v>157</v>
      </c>
      <c r="AK198" s="11" t="s">
        <v>193</v>
      </c>
      <c r="AL198" s="11" t="s">
        <v>142</v>
      </c>
      <c r="AM198" s="11">
        <v>2.3575048172069828E-2</v>
      </c>
      <c r="AN198" s="11">
        <v>0</v>
      </c>
      <c r="AO198" s="11">
        <v>0</v>
      </c>
      <c r="AP198" s="11">
        <v>0</v>
      </c>
      <c r="AQ198" s="11">
        <v>3.0157709465047301E-3</v>
      </c>
      <c r="AR198" s="11">
        <v>0.125</v>
      </c>
      <c r="AS198" s="11">
        <v>0</v>
      </c>
      <c r="AT198" s="11">
        <v>0</v>
      </c>
      <c r="AU198" s="11">
        <v>0</v>
      </c>
      <c r="AV198" s="11">
        <v>7.4999999999999997E-3</v>
      </c>
      <c r="AW198" s="11">
        <v>29586.00137641732</v>
      </c>
      <c r="AX198" s="11">
        <v>0</v>
      </c>
      <c r="AY198" s="11">
        <v>0</v>
      </c>
      <c r="AZ198" s="11">
        <v>0</v>
      </c>
      <c r="BA198" s="11">
        <v>3784.7050289363042</v>
      </c>
      <c r="BB198" s="11">
        <v>156871.37286249999</v>
      </c>
      <c r="BC198" s="11">
        <v>0</v>
      </c>
      <c r="BD198" s="11">
        <v>0</v>
      </c>
      <c r="BE198" s="11">
        <v>0</v>
      </c>
      <c r="BF198" s="11">
        <v>9412.2823717499996</v>
      </c>
      <c r="BG198" s="9" t="s">
        <v>7</v>
      </c>
      <c r="BH198" s="9" t="s">
        <v>97</v>
      </c>
      <c r="BI198" s="9" t="s">
        <v>157</v>
      </c>
      <c r="BJ198" s="9" t="s">
        <v>193</v>
      </c>
      <c r="BK198" s="9" t="s">
        <v>1921</v>
      </c>
      <c r="BL198" s="29">
        <v>7.5000116092096239E-2</v>
      </c>
      <c r="BM198" s="29">
        <v>0</v>
      </c>
      <c r="BN198" s="29">
        <v>0</v>
      </c>
      <c r="BO198" s="29">
        <v>0</v>
      </c>
      <c r="BP198" s="29">
        <v>3.0157709465047297E-3</v>
      </c>
    </row>
    <row r="199" spans="1:68" x14ac:dyDescent="0.25">
      <c r="A199" s="9" t="s">
        <v>10</v>
      </c>
      <c r="B199" s="9" t="s">
        <v>58</v>
      </c>
      <c r="C199" s="9" t="s">
        <v>57</v>
      </c>
      <c r="D199" s="9" t="s">
        <v>1844</v>
      </c>
      <c r="E199" s="9" t="s">
        <v>83</v>
      </c>
      <c r="F199" s="9" t="s">
        <v>1381</v>
      </c>
      <c r="G199" s="9" t="s">
        <v>283</v>
      </c>
      <c r="H199" s="9" t="s">
        <v>5</v>
      </c>
      <c r="I199" s="10" t="s">
        <v>1783</v>
      </c>
      <c r="J199" s="10" t="s">
        <v>1995</v>
      </c>
      <c r="K199" s="11">
        <v>3305127.9753799997</v>
      </c>
      <c r="L199" s="11">
        <v>3305127.9753799997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119002.10422412267</v>
      </c>
      <c r="X199" s="11">
        <v>0</v>
      </c>
      <c r="Y199" s="11">
        <v>0</v>
      </c>
      <c r="Z199" s="11">
        <v>0</v>
      </c>
      <c r="AA199" s="11">
        <v>45586.95992585623</v>
      </c>
      <c r="AB199" s="11">
        <v>59815.655950021144</v>
      </c>
      <c r="AC199" s="11" t="s">
        <v>7</v>
      </c>
      <c r="AD199" s="11" t="s">
        <v>97</v>
      </c>
      <c r="AE199" s="11" t="s">
        <v>157</v>
      </c>
      <c r="AF199" s="11" t="s">
        <v>193</v>
      </c>
      <c r="AG199" s="11" t="s">
        <v>302</v>
      </c>
      <c r="AH199" s="11" t="s">
        <v>33</v>
      </c>
      <c r="AI199" s="11" t="s">
        <v>97</v>
      </c>
      <c r="AJ199" s="11" t="s">
        <v>157</v>
      </c>
      <c r="AK199" s="11" t="s">
        <v>193</v>
      </c>
      <c r="AL199" s="11" t="s">
        <v>142</v>
      </c>
      <c r="AM199" s="11">
        <v>4.715009634413965E-2</v>
      </c>
      <c r="AN199" s="11">
        <v>0</v>
      </c>
      <c r="AO199" s="11">
        <v>0</v>
      </c>
      <c r="AP199" s="11">
        <v>0</v>
      </c>
      <c r="AQ199" s="11">
        <v>3.0157709465047301E-3</v>
      </c>
      <c r="AR199" s="11">
        <v>7.4999999999999997E-2</v>
      </c>
      <c r="AS199" s="11">
        <v>0</v>
      </c>
      <c r="AT199" s="11">
        <v>0</v>
      </c>
      <c r="AU199" s="11">
        <v>0</v>
      </c>
      <c r="AV199" s="11">
        <v>7.4999999999999997E-3</v>
      </c>
      <c r="AW199" s="11">
        <v>155837.10246887821</v>
      </c>
      <c r="AX199" s="11">
        <v>0</v>
      </c>
      <c r="AY199" s="11">
        <v>0</v>
      </c>
      <c r="AZ199" s="11">
        <v>0</v>
      </c>
      <c r="BA199" s="11">
        <v>9967.5089226310047</v>
      </c>
      <c r="BB199" s="11">
        <v>247884.59815349997</v>
      </c>
      <c r="BC199" s="11">
        <v>0</v>
      </c>
      <c r="BD199" s="11">
        <v>0</v>
      </c>
      <c r="BE199" s="11">
        <v>0</v>
      </c>
      <c r="BF199" s="11">
        <v>24788.459815349997</v>
      </c>
      <c r="BG199" s="9" t="s">
        <v>7</v>
      </c>
      <c r="BH199" s="9" t="s">
        <v>97</v>
      </c>
      <c r="BI199" s="9" t="s">
        <v>157</v>
      </c>
      <c r="BJ199" s="9" t="s">
        <v>193</v>
      </c>
      <c r="BK199" s="9" t="s">
        <v>1921</v>
      </c>
      <c r="BL199" s="29">
        <v>7.5000116092096239E-2</v>
      </c>
      <c r="BM199" s="29">
        <v>0</v>
      </c>
      <c r="BN199" s="29">
        <v>0</v>
      </c>
      <c r="BO199" s="29">
        <v>0</v>
      </c>
      <c r="BP199" s="29">
        <v>3.0157709465047297E-3</v>
      </c>
    </row>
    <row r="200" spans="1:68" x14ac:dyDescent="0.25">
      <c r="A200" s="9" t="s">
        <v>10</v>
      </c>
      <c r="B200" s="9" t="s">
        <v>58</v>
      </c>
      <c r="C200" s="9" t="s">
        <v>57</v>
      </c>
      <c r="D200" s="9" t="s">
        <v>1844</v>
      </c>
      <c r="E200" s="9" t="s">
        <v>99</v>
      </c>
      <c r="F200" s="9" t="s">
        <v>1485</v>
      </c>
      <c r="G200" s="9" t="s">
        <v>154</v>
      </c>
      <c r="H200" s="9" t="s">
        <v>5</v>
      </c>
      <c r="I200" s="10" t="s">
        <v>1783</v>
      </c>
      <c r="J200" s="10" t="s">
        <v>1995</v>
      </c>
      <c r="K200" s="11">
        <v>51310.69</v>
      </c>
      <c r="L200" s="11">
        <v>51310.69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13170.584989193629</v>
      </c>
      <c r="X200" s="11">
        <v>0</v>
      </c>
      <c r="Y200" s="11">
        <v>0</v>
      </c>
      <c r="Z200" s="11">
        <v>0</v>
      </c>
      <c r="AA200" s="11">
        <v>2421.7666429360347</v>
      </c>
      <c r="AB200" s="11">
        <v>3491.7353678703366</v>
      </c>
      <c r="AC200" s="11" t="s">
        <v>32</v>
      </c>
      <c r="AD200" s="11" t="s">
        <v>97</v>
      </c>
      <c r="AE200" s="11" t="s">
        <v>157</v>
      </c>
      <c r="AF200" s="11" t="s">
        <v>193</v>
      </c>
      <c r="AG200" s="11" t="s">
        <v>302</v>
      </c>
      <c r="AH200" s="11" t="s">
        <v>32</v>
      </c>
      <c r="AI200" s="11" t="s">
        <v>97</v>
      </c>
      <c r="AJ200" s="11" t="s">
        <v>157</v>
      </c>
      <c r="AK200" s="11" t="s">
        <v>193</v>
      </c>
      <c r="AL200" s="11" t="s">
        <v>142</v>
      </c>
      <c r="AM200" s="11">
        <v>9.8229367383624283E-2</v>
      </c>
      <c r="AN200" s="11">
        <v>0</v>
      </c>
      <c r="AO200" s="11">
        <v>0</v>
      </c>
      <c r="AP200" s="11">
        <v>0</v>
      </c>
      <c r="AQ200" s="11">
        <v>3.0157709465047301E-3</v>
      </c>
      <c r="AR200" s="11">
        <v>7.4999999999999997E-2</v>
      </c>
      <c r="AS200" s="11">
        <v>0</v>
      </c>
      <c r="AT200" s="11">
        <v>0</v>
      </c>
      <c r="AU200" s="11">
        <v>0</v>
      </c>
      <c r="AV200" s="11">
        <v>7.4999999999999997E-3</v>
      </c>
      <c r="AW200" s="11">
        <v>5040.216618717257</v>
      </c>
      <c r="AX200" s="11">
        <v>0</v>
      </c>
      <c r="AY200" s="11">
        <v>0</v>
      </c>
      <c r="AZ200" s="11">
        <v>0</v>
      </c>
      <c r="BA200" s="11">
        <v>154.74128814711079</v>
      </c>
      <c r="BB200" s="11">
        <v>3848.3017500000001</v>
      </c>
      <c r="BC200" s="11">
        <v>0</v>
      </c>
      <c r="BD200" s="11">
        <v>0</v>
      </c>
      <c r="BE200" s="11">
        <v>0</v>
      </c>
      <c r="BF200" s="11">
        <v>384.830175</v>
      </c>
      <c r="BG200" s="9" t="s">
        <v>32</v>
      </c>
      <c r="BH200" s="9" t="s">
        <v>97</v>
      </c>
      <c r="BI200" s="9" t="s">
        <v>157</v>
      </c>
      <c r="BJ200" s="9" t="s">
        <v>193</v>
      </c>
      <c r="BK200" s="9" t="s">
        <v>1921</v>
      </c>
      <c r="BL200" s="29">
        <v>8.3096107331410485E-2</v>
      </c>
      <c r="BM200" s="29">
        <v>0</v>
      </c>
      <c r="BN200" s="29">
        <v>0</v>
      </c>
      <c r="BO200" s="29">
        <v>0</v>
      </c>
      <c r="BP200" s="29">
        <v>3.0157709465047297E-3</v>
      </c>
    </row>
    <row r="201" spans="1:68" x14ac:dyDescent="0.25">
      <c r="A201" s="9" t="s">
        <v>3</v>
      </c>
      <c r="B201" s="9" t="s">
        <v>58</v>
      </c>
      <c r="C201" s="9" t="s">
        <v>57</v>
      </c>
      <c r="D201" s="9" t="s">
        <v>1844</v>
      </c>
      <c r="E201" s="9" t="s">
        <v>116</v>
      </c>
      <c r="F201" s="9" t="s">
        <v>723</v>
      </c>
      <c r="G201" s="9" t="s">
        <v>164</v>
      </c>
      <c r="H201" s="9" t="s">
        <v>5</v>
      </c>
      <c r="I201" s="10" t="s">
        <v>1783</v>
      </c>
      <c r="J201" s="10" t="s">
        <v>1995</v>
      </c>
      <c r="K201" s="11">
        <v>166099.68691558117</v>
      </c>
      <c r="L201" s="11">
        <v>166099.6869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1589.4068400136791</v>
      </c>
      <c r="X201" s="11">
        <v>0</v>
      </c>
      <c r="Y201" s="11">
        <v>0</v>
      </c>
      <c r="Z201" s="11">
        <v>0</v>
      </c>
      <c r="AA201" s="11">
        <v>287.51962195632069</v>
      </c>
      <c r="AB201" s="11">
        <v>775.16398480613407</v>
      </c>
      <c r="AC201" s="11" t="s">
        <v>7</v>
      </c>
      <c r="AD201" s="11" t="s">
        <v>97</v>
      </c>
      <c r="AE201" s="11" t="s">
        <v>157</v>
      </c>
      <c r="AF201" s="11" t="s">
        <v>193</v>
      </c>
      <c r="AG201" s="11" t="s">
        <v>299</v>
      </c>
      <c r="AH201" s="11" t="s">
        <v>7</v>
      </c>
      <c r="AI201" s="11" t="s">
        <v>97</v>
      </c>
      <c r="AJ201" s="11" t="s">
        <v>157</v>
      </c>
      <c r="AK201" s="11" t="s">
        <v>193</v>
      </c>
      <c r="AL201" s="11" t="s">
        <v>142</v>
      </c>
      <c r="AM201" s="11">
        <v>2.3575048172069828E-2</v>
      </c>
      <c r="AN201" s="11">
        <v>0</v>
      </c>
      <c r="AO201" s="11">
        <v>0</v>
      </c>
      <c r="AP201" s="11">
        <v>0</v>
      </c>
      <c r="AQ201" s="11">
        <v>1.4241140580716783E-3</v>
      </c>
      <c r="AR201" s="11">
        <v>0.125</v>
      </c>
      <c r="AS201" s="11">
        <v>0</v>
      </c>
      <c r="AT201" s="11">
        <v>0</v>
      </c>
      <c r="AU201" s="11">
        <v>0</v>
      </c>
      <c r="AV201" s="11">
        <v>7.4999999999999997E-3</v>
      </c>
      <c r="AW201" s="11">
        <v>3915.8081204005425</v>
      </c>
      <c r="AX201" s="11">
        <v>0</v>
      </c>
      <c r="AY201" s="11">
        <v>0</v>
      </c>
      <c r="AZ201" s="11">
        <v>0</v>
      </c>
      <c r="BA201" s="11">
        <v>236.54489917778355</v>
      </c>
      <c r="BB201" s="11">
        <v>20762.460864447647</v>
      </c>
      <c r="BC201" s="11">
        <v>0</v>
      </c>
      <c r="BD201" s="11">
        <v>0</v>
      </c>
      <c r="BE201" s="11">
        <v>0</v>
      </c>
      <c r="BF201" s="11">
        <v>1245.7476518668589</v>
      </c>
      <c r="BG201" s="9" t="s">
        <v>7</v>
      </c>
      <c r="BH201" s="9" t="s">
        <v>97</v>
      </c>
      <c r="BI201" s="9" t="s">
        <v>157</v>
      </c>
      <c r="BJ201" s="9" t="s">
        <v>193</v>
      </c>
      <c r="BK201" s="9" t="s">
        <v>1920</v>
      </c>
      <c r="BL201" s="29">
        <v>7.5000116092096239E-2</v>
      </c>
      <c r="BM201" s="29">
        <v>0</v>
      </c>
      <c r="BN201" s="29">
        <v>0</v>
      </c>
      <c r="BO201" s="29">
        <v>0</v>
      </c>
      <c r="BP201" s="29">
        <v>1.4241140580716783E-3</v>
      </c>
    </row>
    <row r="202" spans="1:68" x14ac:dyDescent="0.25">
      <c r="A202" s="9" t="s">
        <v>3</v>
      </c>
      <c r="B202" s="9" t="s">
        <v>58</v>
      </c>
      <c r="C202" s="9" t="s">
        <v>57</v>
      </c>
      <c r="D202" s="9" t="s">
        <v>1844</v>
      </c>
      <c r="E202" s="9" t="s">
        <v>83</v>
      </c>
      <c r="F202" s="9" t="s">
        <v>993</v>
      </c>
      <c r="G202" s="9" t="s">
        <v>231</v>
      </c>
      <c r="H202" s="9" t="s">
        <v>5</v>
      </c>
      <c r="I202" s="10" t="s">
        <v>1807</v>
      </c>
      <c r="J202" s="10" t="s">
        <v>1995</v>
      </c>
      <c r="K202" s="11">
        <v>259282.73670000001</v>
      </c>
      <c r="L202" s="11">
        <v>259282.73670000001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2474.5782879710796</v>
      </c>
      <c r="X202" s="11">
        <v>0</v>
      </c>
      <c r="Y202" s="11">
        <v>0</v>
      </c>
      <c r="Z202" s="11">
        <v>0</v>
      </c>
      <c r="AA202" s="11">
        <v>947.95383646892105</v>
      </c>
      <c r="AB202" s="11">
        <v>1243.8311444972401</v>
      </c>
      <c r="AC202" s="11" t="s">
        <v>7</v>
      </c>
      <c r="AD202" s="11" t="s">
        <v>97</v>
      </c>
      <c r="AE202" s="11" t="s">
        <v>157</v>
      </c>
      <c r="AF202" s="11" t="s">
        <v>193</v>
      </c>
      <c r="AG202" s="11" t="s">
        <v>302</v>
      </c>
      <c r="AH202" s="11" t="s">
        <v>7</v>
      </c>
      <c r="AI202" s="11" t="s">
        <v>97</v>
      </c>
      <c r="AJ202" s="11" t="s">
        <v>157</v>
      </c>
      <c r="AK202" s="11" t="s">
        <v>193</v>
      </c>
      <c r="AL202" s="11" t="s">
        <v>142</v>
      </c>
      <c r="AM202" s="11">
        <v>2.3575048172069828E-2</v>
      </c>
      <c r="AN202" s="11">
        <v>0</v>
      </c>
      <c r="AO202" s="11">
        <v>0</v>
      </c>
      <c r="AP202" s="11">
        <v>0</v>
      </c>
      <c r="AQ202" s="11">
        <v>3.0157709465047301E-3</v>
      </c>
      <c r="AR202" s="11">
        <v>0.125</v>
      </c>
      <c r="AS202" s="11">
        <v>0</v>
      </c>
      <c r="AT202" s="11">
        <v>0</v>
      </c>
      <c r="AU202" s="11">
        <v>0</v>
      </c>
      <c r="AV202" s="11">
        <v>7.4999999999999997E-3</v>
      </c>
      <c r="AW202" s="11">
        <v>6112.6030078885979</v>
      </c>
      <c r="AX202" s="11">
        <v>0</v>
      </c>
      <c r="AY202" s="11">
        <v>0</v>
      </c>
      <c r="AZ202" s="11">
        <v>0</v>
      </c>
      <c r="BA202" s="11">
        <v>781.93734427009576</v>
      </c>
      <c r="BB202" s="11">
        <v>32410.342087500001</v>
      </c>
      <c r="BC202" s="11">
        <v>0</v>
      </c>
      <c r="BD202" s="11">
        <v>0</v>
      </c>
      <c r="BE202" s="11">
        <v>0</v>
      </c>
      <c r="BF202" s="11">
        <v>1944.6205252499999</v>
      </c>
      <c r="BG202" s="9" t="s">
        <v>7</v>
      </c>
      <c r="BH202" s="9" t="s">
        <v>97</v>
      </c>
      <c r="BI202" s="9" t="s">
        <v>157</v>
      </c>
      <c r="BJ202" s="9" t="s">
        <v>193</v>
      </c>
      <c r="BK202" s="9" t="s">
        <v>1921</v>
      </c>
      <c r="BL202" s="29">
        <v>7.5000116092096239E-2</v>
      </c>
      <c r="BM202" s="29">
        <v>0</v>
      </c>
      <c r="BN202" s="29">
        <v>0</v>
      </c>
      <c r="BO202" s="29">
        <v>0</v>
      </c>
      <c r="BP202" s="29">
        <v>3.0157709465047297E-3</v>
      </c>
    </row>
    <row r="203" spans="1:68" x14ac:dyDescent="0.25">
      <c r="A203" s="9" t="s">
        <v>3</v>
      </c>
      <c r="B203" s="9" t="s">
        <v>58</v>
      </c>
      <c r="C203" s="9" t="s">
        <v>57</v>
      </c>
      <c r="D203" s="9" t="s">
        <v>1844</v>
      </c>
      <c r="E203" s="9" t="s">
        <v>83</v>
      </c>
      <c r="F203" s="9" t="s">
        <v>991</v>
      </c>
      <c r="G203" s="9" t="s">
        <v>231</v>
      </c>
      <c r="H203" s="9" t="s">
        <v>5</v>
      </c>
      <c r="I203" s="10" t="s">
        <v>1807</v>
      </c>
      <c r="J203" s="10" t="s">
        <v>1995</v>
      </c>
      <c r="K203" s="11">
        <v>1091814.1513</v>
      </c>
      <c r="L203" s="11">
        <v>1091814.1513</v>
      </c>
      <c r="M203" s="11">
        <v>0</v>
      </c>
      <c r="N203" s="11">
        <v>0</v>
      </c>
      <c r="O203" s="11">
        <v>0</v>
      </c>
      <c r="P203" s="11">
        <v>1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1</v>
      </c>
      <c r="W203" s="11">
        <v>10420.206249337038</v>
      </c>
      <c r="X203" s="11">
        <v>0</v>
      </c>
      <c r="Y203" s="11">
        <v>0</v>
      </c>
      <c r="Z203" s="11">
        <v>0</v>
      </c>
      <c r="AA203" s="11">
        <v>3991.7405478229593</v>
      </c>
      <c r="AB203" s="11">
        <v>5237.6508466163632</v>
      </c>
      <c r="AC203" s="11" t="s">
        <v>7</v>
      </c>
      <c r="AD203" s="11" t="s">
        <v>97</v>
      </c>
      <c r="AE203" s="11" t="s">
        <v>157</v>
      </c>
      <c r="AF203" s="11" t="s">
        <v>193</v>
      </c>
      <c r="AG203" s="11" t="s">
        <v>302</v>
      </c>
      <c r="AH203" s="11" t="s">
        <v>7</v>
      </c>
      <c r="AI203" s="11" t="s">
        <v>97</v>
      </c>
      <c r="AJ203" s="11" t="s">
        <v>157</v>
      </c>
      <c r="AK203" s="11" t="s">
        <v>193</v>
      </c>
      <c r="AL203" s="11" t="s">
        <v>142</v>
      </c>
      <c r="AM203" s="11">
        <v>2.3575048172069828E-2</v>
      </c>
      <c r="AN203" s="11">
        <v>0</v>
      </c>
      <c r="AO203" s="11">
        <v>0</v>
      </c>
      <c r="AP203" s="11">
        <v>0</v>
      </c>
      <c r="AQ203" s="11">
        <v>3.0157709465047301E-3</v>
      </c>
      <c r="AR203" s="11">
        <v>0.125</v>
      </c>
      <c r="AS203" s="11">
        <v>0</v>
      </c>
      <c r="AT203" s="11">
        <v>0</v>
      </c>
      <c r="AU203" s="11">
        <v>0</v>
      </c>
      <c r="AV203" s="11">
        <v>7.4999999999999997E-3</v>
      </c>
      <c r="AW203" s="11">
        <v>25739.571211845036</v>
      </c>
      <c r="AX203" s="11">
        <v>0</v>
      </c>
      <c r="AY203" s="11">
        <v>0</v>
      </c>
      <c r="AZ203" s="11">
        <v>0</v>
      </c>
      <c r="BA203" s="11">
        <v>3292.6613964732596</v>
      </c>
      <c r="BB203" s="11">
        <v>136476.7689125</v>
      </c>
      <c r="BC203" s="11">
        <v>0</v>
      </c>
      <c r="BD203" s="11">
        <v>0</v>
      </c>
      <c r="BE203" s="11">
        <v>0</v>
      </c>
      <c r="BF203" s="11">
        <v>8188.6061347499999</v>
      </c>
      <c r="BG203" s="9" t="s">
        <v>7</v>
      </c>
      <c r="BH203" s="9" t="s">
        <v>97</v>
      </c>
      <c r="BI203" s="9" t="s">
        <v>157</v>
      </c>
      <c r="BJ203" s="9" t="s">
        <v>193</v>
      </c>
      <c r="BK203" s="9" t="s">
        <v>1921</v>
      </c>
      <c r="BL203" s="29">
        <v>7.5000116092096239E-2</v>
      </c>
      <c r="BM203" s="29">
        <v>0</v>
      </c>
      <c r="BN203" s="29">
        <v>0</v>
      </c>
      <c r="BO203" s="29">
        <v>0</v>
      </c>
      <c r="BP203" s="29">
        <v>3.0157709465047297E-3</v>
      </c>
    </row>
    <row r="204" spans="1:68" x14ac:dyDescent="0.25">
      <c r="A204" s="9" t="s">
        <v>3</v>
      </c>
      <c r="B204" s="9" t="s">
        <v>58</v>
      </c>
      <c r="C204" s="9" t="s">
        <v>57</v>
      </c>
      <c r="D204" s="9" t="s">
        <v>1844</v>
      </c>
      <c r="E204" s="9" t="s">
        <v>116</v>
      </c>
      <c r="F204" s="9" t="s">
        <v>1331</v>
      </c>
      <c r="G204" s="9" t="s">
        <v>274</v>
      </c>
      <c r="H204" s="9" t="s">
        <v>5</v>
      </c>
      <c r="I204" s="10" t="s">
        <v>1783</v>
      </c>
      <c r="J204" s="10" t="s">
        <v>1995</v>
      </c>
      <c r="K204" s="11">
        <v>147918.95777564001</v>
      </c>
      <c r="L204" s="11">
        <v>147918.95777564001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1415.4355594772455</v>
      </c>
      <c r="X204" s="11">
        <v>0</v>
      </c>
      <c r="Y204" s="11">
        <v>0</v>
      </c>
      <c r="Z204" s="11">
        <v>0</v>
      </c>
      <c r="AA204" s="11">
        <v>256.04866338748639</v>
      </c>
      <c r="AB204" s="11">
        <v>690.31706728482345</v>
      </c>
      <c r="AC204" s="11" t="s">
        <v>7</v>
      </c>
      <c r="AD204" s="11" t="s">
        <v>97</v>
      </c>
      <c r="AE204" s="11" t="s">
        <v>157</v>
      </c>
      <c r="AF204" s="11" t="s">
        <v>193</v>
      </c>
      <c r="AG204" s="11" t="s">
        <v>299</v>
      </c>
      <c r="AH204" s="11" t="s">
        <v>7</v>
      </c>
      <c r="AI204" s="11" t="s">
        <v>97</v>
      </c>
      <c r="AJ204" s="11" t="s">
        <v>157</v>
      </c>
      <c r="AK204" s="11" t="s">
        <v>193</v>
      </c>
      <c r="AL204" s="11" t="s">
        <v>142</v>
      </c>
      <c r="AM204" s="11">
        <v>2.3575048172069828E-2</v>
      </c>
      <c r="AN204" s="11">
        <v>0</v>
      </c>
      <c r="AO204" s="11">
        <v>0</v>
      </c>
      <c r="AP204" s="11">
        <v>0</v>
      </c>
      <c r="AQ204" s="11">
        <v>1.4241140580716783E-3</v>
      </c>
      <c r="AR204" s="11">
        <v>0.125</v>
      </c>
      <c r="AS204" s="11">
        <v>0</v>
      </c>
      <c r="AT204" s="11">
        <v>0</v>
      </c>
      <c r="AU204" s="11">
        <v>0</v>
      </c>
      <c r="AV204" s="11">
        <v>7.4999999999999997E-3</v>
      </c>
      <c r="AW204" s="11">
        <v>3487.196555123076</v>
      </c>
      <c r="AX204" s="11">
        <v>0</v>
      </c>
      <c r="AY204" s="11">
        <v>0</v>
      </c>
      <c r="AZ204" s="11">
        <v>0</v>
      </c>
      <c r="BA204" s="11">
        <v>210.65346722359993</v>
      </c>
      <c r="BB204" s="11">
        <v>18489.869721955001</v>
      </c>
      <c r="BC204" s="11">
        <v>0</v>
      </c>
      <c r="BD204" s="11">
        <v>0</v>
      </c>
      <c r="BE204" s="11">
        <v>0</v>
      </c>
      <c r="BF204" s="11">
        <v>1109.3921833173001</v>
      </c>
      <c r="BG204" s="9" t="s">
        <v>7</v>
      </c>
      <c r="BH204" s="9" t="s">
        <v>97</v>
      </c>
      <c r="BI204" s="9" t="s">
        <v>157</v>
      </c>
      <c r="BJ204" s="9" t="s">
        <v>193</v>
      </c>
      <c r="BK204" s="9" t="s">
        <v>1920</v>
      </c>
      <c r="BL204" s="29">
        <v>7.5000116092096239E-2</v>
      </c>
      <c r="BM204" s="29">
        <v>0</v>
      </c>
      <c r="BN204" s="29">
        <v>0</v>
      </c>
      <c r="BO204" s="29">
        <v>0</v>
      </c>
      <c r="BP204" s="29">
        <v>1.4241140580716783E-3</v>
      </c>
    </row>
    <row r="205" spans="1:68" x14ac:dyDescent="0.25">
      <c r="A205" s="9" t="s">
        <v>3</v>
      </c>
      <c r="B205" s="9" t="s">
        <v>58</v>
      </c>
      <c r="C205" s="9" t="s">
        <v>57</v>
      </c>
      <c r="D205" s="9" t="s">
        <v>1844</v>
      </c>
      <c r="E205" s="9" t="s">
        <v>116</v>
      </c>
      <c r="F205" s="9" t="s">
        <v>1693</v>
      </c>
      <c r="G205" s="9" t="s">
        <v>293</v>
      </c>
      <c r="H205" s="9" t="s">
        <v>5</v>
      </c>
      <c r="I205" s="10" t="s">
        <v>1783</v>
      </c>
      <c r="J205" s="10" t="s">
        <v>1995</v>
      </c>
      <c r="K205" s="11">
        <v>131800.91475016001</v>
      </c>
      <c r="L205" s="11">
        <v>131800.91475016001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1261.2021090086962</v>
      </c>
      <c r="X205" s="11">
        <v>0</v>
      </c>
      <c r="Y205" s="11">
        <v>0</v>
      </c>
      <c r="Z205" s="11">
        <v>0</v>
      </c>
      <c r="AA205" s="11">
        <v>228.14822766811159</v>
      </c>
      <c r="AB205" s="11">
        <v>615.09641701093187</v>
      </c>
      <c r="AC205" s="11" t="s">
        <v>7</v>
      </c>
      <c r="AD205" s="11" t="s">
        <v>97</v>
      </c>
      <c r="AE205" s="11" t="s">
        <v>157</v>
      </c>
      <c r="AF205" s="11" t="s">
        <v>193</v>
      </c>
      <c r="AG205" s="11" t="s">
        <v>299</v>
      </c>
      <c r="AH205" s="11" t="s">
        <v>7</v>
      </c>
      <c r="AI205" s="11" t="s">
        <v>97</v>
      </c>
      <c r="AJ205" s="11" t="s">
        <v>157</v>
      </c>
      <c r="AK205" s="11" t="s">
        <v>193</v>
      </c>
      <c r="AL205" s="11" t="s">
        <v>142</v>
      </c>
      <c r="AM205" s="11">
        <v>2.3575048172069828E-2</v>
      </c>
      <c r="AN205" s="11">
        <v>0</v>
      </c>
      <c r="AO205" s="11">
        <v>0</v>
      </c>
      <c r="AP205" s="11">
        <v>0</v>
      </c>
      <c r="AQ205" s="11">
        <v>1.4241140580716783E-3</v>
      </c>
      <c r="AR205" s="11">
        <v>0.125</v>
      </c>
      <c r="AS205" s="11">
        <v>0</v>
      </c>
      <c r="AT205" s="11">
        <v>0</v>
      </c>
      <c r="AU205" s="11">
        <v>0</v>
      </c>
      <c r="AV205" s="11">
        <v>7.4999999999999997E-3</v>
      </c>
      <c r="AW205" s="11">
        <v>3107.2129143578909</v>
      </c>
      <c r="AX205" s="11">
        <v>0</v>
      </c>
      <c r="AY205" s="11">
        <v>0</v>
      </c>
      <c r="AZ205" s="11">
        <v>0</v>
      </c>
      <c r="BA205" s="11">
        <v>187.69953556240969</v>
      </c>
      <c r="BB205" s="11">
        <v>16475.114343770001</v>
      </c>
      <c r="BC205" s="11">
        <v>0</v>
      </c>
      <c r="BD205" s="11">
        <v>0</v>
      </c>
      <c r="BE205" s="11">
        <v>0</v>
      </c>
      <c r="BF205" s="11">
        <v>988.50686062620002</v>
      </c>
      <c r="BG205" s="9" t="s">
        <v>7</v>
      </c>
      <c r="BH205" s="9" t="s">
        <v>97</v>
      </c>
      <c r="BI205" s="9" t="s">
        <v>157</v>
      </c>
      <c r="BJ205" s="9" t="s">
        <v>193</v>
      </c>
      <c r="BK205" s="9" t="s">
        <v>1920</v>
      </c>
      <c r="BL205" s="29">
        <v>7.5000116092096239E-2</v>
      </c>
      <c r="BM205" s="29">
        <v>0</v>
      </c>
      <c r="BN205" s="29">
        <v>0</v>
      </c>
      <c r="BO205" s="29">
        <v>0</v>
      </c>
      <c r="BP205" s="29">
        <v>1.4241140580716783E-3</v>
      </c>
    </row>
    <row r="206" spans="1:68" x14ac:dyDescent="0.25">
      <c r="A206" s="9" t="s">
        <v>3</v>
      </c>
      <c r="B206" s="9" t="s">
        <v>58</v>
      </c>
      <c r="C206" s="9" t="s">
        <v>57</v>
      </c>
      <c r="D206" s="9" t="s">
        <v>1844</v>
      </c>
      <c r="E206" s="9" t="s">
        <v>116</v>
      </c>
      <c r="F206" s="9" t="s">
        <v>755</v>
      </c>
      <c r="G206" s="9" t="s">
        <v>164</v>
      </c>
      <c r="H206" s="9" t="s">
        <v>5</v>
      </c>
      <c r="I206" s="10" t="s">
        <v>1807</v>
      </c>
      <c r="J206" s="10" t="s">
        <v>1995</v>
      </c>
      <c r="K206" s="11">
        <v>155642.9348092</v>
      </c>
      <c r="L206" s="11">
        <v>155642.9348092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1489.3462462363354</v>
      </c>
      <c r="X206" s="11">
        <v>0</v>
      </c>
      <c r="Y206" s="11">
        <v>0</v>
      </c>
      <c r="Z206" s="11">
        <v>0</v>
      </c>
      <c r="AA206" s="11">
        <v>269.41891710762417</v>
      </c>
      <c r="AB206" s="11">
        <v>726.36378674366324</v>
      </c>
      <c r="AC206" s="11" t="s">
        <v>7</v>
      </c>
      <c r="AD206" s="11" t="s">
        <v>97</v>
      </c>
      <c r="AE206" s="11" t="s">
        <v>157</v>
      </c>
      <c r="AF206" s="11" t="s">
        <v>193</v>
      </c>
      <c r="AG206" s="11" t="s">
        <v>299</v>
      </c>
      <c r="AH206" s="11" t="s">
        <v>7</v>
      </c>
      <c r="AI206" s="11" t="s">
        <v>97</v>
      </c>
      <c r="AJ206" s="11" t="s">
        <v>157</v>
      </c>
      <c r="AK206" s="11" t="s">
        <v>193</v>
      </c>
      <c r="AL206" s="11" t="s">
        <v>142</v>
      </c>
      <c r="AM206" s="11">
        <v>2.3575048172069828E-2</v>
      </c>
      <c r="AN206" s="11">
        <v>0</v>
      </c>
      <c r="AO206" s="11">
        <v>0</v>
      </c>
      <c r="AP206" s="11">
        <v>0</v>
      </c>
      <c r="AQ206" s="11">
        <v>1.4241140580716783E-3</v>
      </c>
      <c r="AR206" s="11">
        <v>0.125</v>
      </c>
      <c r="AS206" s="11">
        <v>0</v>
      </c>
      <c r="AT206" s="11">
        <v>0</v>
      </c>
      <c r="AU206" s="11">
        <v>0</v>
      </c>
      <c r="AV206" s="11">
        <v>7.4999999999999997E-3</v>
      </c>
      <c r="AW206" s="11">
        <v>3669.289685769214</v>
      </c>
      <c r="AX206" s="11">
        <v>0</v>
      </c>
      <c r="AY206" s="11">
        <v>0</v>
      </c>
      <c r="AZ206" s="11">
        <v>0</v>
      </c>
      <c r="BA206" s="11">
        <v>221.65329150131549</v>
      </c>
      <c r="BB206" s="11">
        <v>19455.36685115</v>
      </c>
      <c r="BC206" s="11">
        <v>0</v>
      </c>
      <c r="BD206" s="11">
        <v>0</v>
      </c>
      <c r="BE206" s="11">
        <v>0</v>
      </c>
      <c r="BF206" s="11">
        <v>1167.3220110689999</v>
      </c>
      <c r="BG206" s="9" t="s">
        <v>7</v>
      </c>
      <c r="BH206" s="9" t="s">
        <v>97</v>
      </c>
      <c r="BI206" s="9" t="s">
        <v>157</v>
      </c>
      <c r="BJ206" s="9" t="s">
        <v>193</v>
      </c>
      <c r="BK206" s="9" t="s">
        <v>1920</v>
      </c>
      <c r="BL206" s="29">
        <v>7.5000116092096239E-2</v>
      </c>
      <c r="BM206" s="29">
        <v>0</v>
      </c>
      <c r="BN206" s="29">
        <v>0</v>
      </c>
      <c r="BO206" s="29">
        <v>0</v>
      </c>
      <c r="BP206" s="29">
        <v>1.4241140580716783E-3</v>
      </c>
    </row>
    <row r="207" spans="1:68" x14ac:dyDescent="0.25">
      <c r="A207" s="9" t="s">
        <v>3</v>
      </c>
      <c r="B207" s="9" t="s">
        <v>58</v>
      </c>
      <c r="C207" s="9" t="s">
        <v>57</v>
      </c>
      <c r="D207" s="9" t="s">
        <v>1844</v>
      </c>
      <c r="E207" s="9" t="s">
        <v>116</v>
      </c>
      <c r="F207" s="9" t="s">
        <v>1339</v>
      </c>
      <c r="G207" s="9" t="s">
        <v>274</v>
      </c>
      <c r="H207" s="9" t="s">
        <v>5</v>
      </c>
      <c r="I207" s="10" t="s">
        <v>1807</v>
      </c>
      <c r="J207" s="10" t="s">
        <v>1995</v>
      </c>
      <c r="K207" s="11">
        <v>147397.69940819999</v>
      </c>
      <c r="L207" s="11">
        <v>147397.69940819999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0</v>
      </c>
      <c r="W207" s="11">
        <v>1410.4476414980725</v>
      </c>
      <c r="X207" s="11">
        <v>0</v>
      </c>
      <c r="Y207" s="11">
        <v>0</v>
      </c>
      <c r="Z207" s="11">
        <v>0</v>
      </c>
      <c r="AA207" s="11">
        <v>255.14636181458721</v>
      </c>
      <c r="AB207" s="11">
        <v>687.88442746015221</v>
      </c>
      <c r="AC207" s="11" t="s">
        <v>7</v>
      </c>
      <c r="AD207" s="11" t="s">
        <v>97</v>
      </c>
      <c r="AE207" s="11" t="s">
        <v>157</v>
      </c>
      <c r="AF207" s="11" t="s">
        <v>193</v>
      </c>
      <c r="AG207" s="11" t="s">
        <v>299</v>
      </c>
      <c r="AH207" s="11" t="s">
        <v>7</v>
      </c>
      <c r="AI207" s="11" t="s">
        <v>97</v>
      </c>
      <c r="AJ207" s="11" t="s">
        <v>157</v>
      </c>
      <c r="AK207" s="11" t="s">
        <v>193</v>
      </c>
      <c r="AL207" s="11" t="s">
        <v>142</v>
      </c>
      <c r="AM207" s="11">
        <v>2.3575048172069828E-2</v>
      </c>
      <c r="AN207" s="11">
        <v>0</v>
      </c>
      <c r="AO207" s="11">
        <v>0</v>
      </c>
      <c r="AP207" s="11">
        <v>0</v>
      </c>
      <c r="AQ207" s="11">
        <v>1.4241140580716783E-3</v>
      </c>
      <c r="AR207" s="11">
        <v>0.125</v>
      </c>
      <c r="AS207" s="11">
        <v>0</v>
      </c>
      <c r="AT207" s="11">
        <v>0</v>
      </c>
      <c r="AU207" s="11">
        <v>0</v>
      </c>
      <c r="AV207" s="11">
        <v>7.4999999999999997E-3</v>
      </c>
      <c r="AW207" s="11">
        <v>3474.9078640005832</v>
      </c>
      <c r="AX207" s="11">
        <v>0</v>
      </c>
      <c r="AY207" s="11">
        <v>0</v>
      </c>
      <c r="AZ207" s="11">
        <v>0</v>
      </c>
      <c r="BA207" s="11">
        <v>209.91113585464109</v>
      </c>
      <c r="BB207" s="11">
        <v>18424.712426024998</v>
      </c>
      <c r="BC207" s="11">
        <v>0</v>
      </c>
      <c r="BD207" s="11">
        <v>0</v>
      </c>
      <c r="BE207" s="11">
        <v>0</v>
      </c>
      <c r="BF207" s="11">
        <v>1105.4827455614998</v>
      </c>
      <c r="BG207" s="9" t="s">
        <v>7</v>
      </c>
      <c r="BH207" s="9" t="s">
        <v>97</v>
      </c>
      <c r="BI207" s="9" t="s">
        <v>157</v>
      </c>
      <c r="BJ207" s="9" t="s">
        <v>193</v>
      </c>
      <c r="BK207" s="9" t="s">
        <v>1920</v>
      </c>
      <c r="BL207" s="29">
        <v>7.5000116092096239E-2</v>
      </c>
      <c r="BM207" s="29">
        <v>0</v>
      </c>
      <c r="BN207" s="29">
        <v>0</v>
      </c>
      <c r="BO207" s="29">
        <v>0</v>
      </c>
      <c r="BP207" s="29">
        <v>1.4241140580716783E-3</v>
      </c>
    </row>
    <row r="208" spans="1:68" x14ac:dyDescent="0.25">
      <c r="A208" s="9" t="s">
        <v>3</v>
      </c>
      <c r="B208" s="9" t="s">
        <v>58</v>
      </c>
      <c r="C208" s="9" t="s">
        <v>57</v>
      </c>
      <c r="D208" s="9" t="s">
        <v>1844</v>
      </c>
      <c r="E208" s="9" t="s">
        <v>83</v>
      </c>
      <c r="F208" s="9" t="s">
        <v>997</v>
      </c>
      <c r="G208" s="9" t="s">
        <v>231</v>
      </c>
      <c r="H208" s="9" t="s">
        <v>5</v>
      </c>
      <c r="I208" s="10" t="s">
        <v>1783</v>
      </c>
      <c r="J208" s="10" t="s">
        <v>1995</v>
      </c>
      <c r="K208" s="11">
        <v>173733.97030000002</v>
      </c>
      <c r="L208" s="11">
        <v>173733.97030000002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 s="11">
        <v>0</v>
      </c>
      <c r="W208" s="11">
        <v>1658.1061904048943</v>
      </c>
      <c r="X208" s="11">
        <v>0</v>
      </c>
      <c r="Y208" s="11">
        <v>0</v>
      </c>
      <c r="Z208" s="11">
        <v>0</v>
      </c>
      <c r="AA208" s="11">
        <v>635.18221755510558</v>
      </c>
      <c r="AB208" s="11">
        <v>833.43660232316006</v>
      </c>
      <c r="AC208" s="11" t="s">
        <v>7</v>
      </c>
      <c r="AD208" s="11" t="s">
        <v>97</v>
      </c>
      <c r="AE208" s="11" t="s">
        <v>157</v>
      </c>
      <c r="AF208" s="11" t="s">
        <v>193</v>
      </c>
      <c r="AG208" s="11" t="s">
        <v>302</v>
      </c>
      <c r="AH208" s="11" t="s">
        <v>7</v>
      </c>
      <c r="AI208" s="11" t="s">
        <v>97</v>
      </c>
      <c r="AJ208" s="11" t="s">
        <v>157</v>
      </c>
      <c r="AK208" s="11" t="s">
        <v>193</v>
      </c>
      <c r="AL208" s="11" t="s">
        <v>142</v>
      </c>
      <c r="AM208" s="11">
        <v>2.3575048172069828E-2</v>
      </c>
      <c r="AN208" s="11">
        <v>0</v>
      </c>
      <c r="AO208" s="11">
        <v>0</v>
      </c>
      <c r="AP208" s="11">
        <v>0</v>
      </c>
      <c r="AQ208" s="11">
        <v>3.0157709465047301E-3</v>
      </c>
      <c r="AR208" s="11">
        <v>0.125</v>
      </c>
      <c r="AS208" s="11">
        <v>0</v>
      </c>
      <c r="AT208" s="11">
        <v>0</v>
      </c>
      <c r="AU208" s="11">
        <v>0</v>
      </c>
      <c r="AV208" s="11">
        <v>7.4999999999999997E-3</v>
      </c>
      <c r="AW208" s="11">
        <v>4095.7867189474491</v>
      </c>
      <c r="AX208" s="11">
        <v>0</v>
      </c>
      <c r="AY208" s="11">
        <v>0</v>
      </c>
      <c r="AZ208" s="11">
        <v>0</v>
      </c>
      <c r="BA208" s="11">
        <v>523.94186005165568</v>
      </c>
      <c r="BB208" s="11">
        <v>21716.746287500002</v>
      </c>
      <c r="BC208" s="11">
        <v>0</v>
      </c>
      <c r="BD208" s="11">
        <v>0</v>
      </c>
      <c r="BE208" s="11">
        <v>0</v>
      </c>
      <c r="BF208" s="11">
        <v>1303.00477725</v>
      </c>
      <c r="BG208" s="9" t="s">
        <v>7</v>
      </c>
      <c r="BH208" s="9" t="s">
        <v>97</v>
      </c>
      <c r="BI208" s="9" t="s">
        <v>157</v>
      </c>
      <c r="BJ208" s="9" t="s">
        <v>193</v>
      </c>
      <c r="BK208" s="9" t="s">
        <v>1921</v>
      </c>
      <c r="BL208" s="29">
        <v>7.5000116092096239E-2</v>
      </c>
      <c r="BM208" s="29">
        <v>0</v>
      </c>
      <c r="BN208" s="29">
        <v>0</v>
      </c>
      <c r="BO208" s="29">
        <v>0</v>
      </c>
      <c r="BP208" s="29">
        <v>3.0157709465047297E-3</v>
      </c>
    </row>
    <row r="209" spans="1:68" x14ac:dyDescent="0.25">
      <c r="A209" s="9" t="s">
        <v>3</v>
      </c>
      <c r="B209" s="9" t="s">
        <v>58</v>
      </c>
      <c r="C209" s="9" t="s">
        <v>57</v>
      </c>
      <c r="D209" s="9" t="s">
        <v>1844</v>
      </c>
      <c r="E209" s="9" t="s">
        <v>83</v>
      </c>
      <c r="F209" s="9" t="s">
        <v>995</v>
      </c>
      <c r="G209" s="9" t="s">
        <v>231</v>
      </c>
      <c r="H209" s="9" t="s">
        <v>5</v>
      </c>
      <c r="I209" s="10" t="s">
        <v>1783</v>
      </c>
      <c r="J209" s="10" t="s">
        <v>1995</v>
      </c>
      <c r="K209" s="11">
        <v>1793648.2316800002</v>
      </c>
      <c r="L209" s="11">
        <v>1793648.2316799997</v>
      </c>
      <c r="M209" s="11">
        <v>0</v>
      </c>
      <c r="N209" s="11">
        <v>0</v>
      </c>
      <c r="O209" s="11">
        <v>1</v>
      </c>
      <c r="P209" s="11">
        <v>1</v>
      </c>
      <c r="Q209" s="11">
        <v>0</v>
      </c>
      <c r="R209" s="11">
        <v>1</v>
      </c>
      <c r="S209" s="11">
        <v>0</v>
      </c>
      <c r="T209" s="11">
        <v>0</v>
      </c>
      <c r="U209" s="11">
        <v>0</v>
      </c>
      <c r="V209" s="11">
        <v>3</v>
      </c>
      <c r="W209" s="11">
        <v>17118.466994231807</v>
      </c>
      <c r="X209" s="11">
        <v>0</v>
      </c>
      <c r="Y209" s="11">
        <v>0</v>
      </c>
      <c r="Z209" s="11">
        <v>0</v>
      </c>
      <c r="AA209" s="11">
        <v>6557.6896639441866</v>
      </c>
      <c r="AB209" s="11">
        <v>8604.4892970152978</v>
      </c>
      <c r="AC209" s="11" t="s">
        <v>7</v>
      </c>
      <c r="AD209" s="11" t="s">
        <v>97</v>
      </c>
      <c r="AE209" s="11" t="s">
        <v>157</v>
      </c>
      <c r="AF209" s="11" t="s">
        <v>193</v>
      </c>
      <c r="AG209" s="11" t="s">
        <v>302</v>
      </c>
      <c r="AH209" s="11" t="s">
        <v>33</v>
      </c>
      <c r="AI209" s="11" t="s">
        <v>97</v>
      </c>
      <c r="AJ209" s="11" t="s">
        <v>157</v>
      </c>
      <c r="AK209" s="11" t="s">
        <v>193</v>
      </c>
      <c r="AL209" s="11" t="s">
        <v>142</v>
      </c>
      <c r="AM209" s="11">
        <v>2.3575048172069828E-2</v>
      </c>
      <c r="AN209" s="11">
        <v>0</v>
      </c>
      <c r="AO209" s="11">
        <v>0</v>
      </c>
      <c r="AP209" s="11">
        <v>0</v>
      </c>
      <c r="AQ209" s="11">
        <v>3.0157709465047301E-3</v>
      </c>
      <c r="AR209" s="11">
        <v>7.4999999999999997E-2</v>
      </c>
      <c r="AS209" s="11">
        <v>0</v>
      </c>
      <c r="AT209" s="11">
        <v>0</v>
      </c>
      <c r="AU209" s="11">
        <v>0</v>
      </c>
      <c r="AV209" s="11">
        <v>7.4999999999999997E-3</v>
      </c>
      <c r="AW209" s="11">
        <v>42285.343465603866</v>
      </c>
      <c r="AX209" s="11">
        <v>0</v>
      </c>
      <c r="AY209" s="11">
        <v>0</v>
      </c>
      <c r="AZ209" s="11">
        <v>0</v>
      </c>
      <c r="BA209" s="11">
        <v>5409.2322253501297</v>
      </c>
      <c r="BB209" s="11">
        <v>134523.61737600001</v>
      </c>
      <c r="BC209" s="11">
        <v>0</v>
      </c>
      <c r="BD209" s="11">
        <v>0</v>
      </c>
      <c r="BE209" s="11">
        <v>0</v>
      </c>
      <c r="BF209" s="11">
        <v>13452.3617376</v>
      </c>
      <c r="BG209" s="9" t="s">
        <v>7</v>
      </c>
      <c r="BH209" s="9" t="s">
        <v>97</v>
      </c>
      <c r="BI209" s="9" t="s">
        <v>157</v>
      </c>
      <c r="BJ209" s="9" t="s">
        <v>193</v>
      </c>
      <c r="BK209" s="9" t="s">
        <v>1921</v>
      </c>
      <c r="BL209" s="29">
        <v>7.5000116092096239E-2</v>
      </c>
      <c r="BM209" s="29">
        <v>0</v>
      </c>
      <c r="BN209" s="29">
        <v>0</v>
      </c>
      <c r="BO209" s="29">
        <v>0</v>
      </c>
      <c r="BP209" s="29">
        <v>3.0157709465047297E-3</v>
      </c>
    </row>
    <row r="210" spans="1:68" x14ac:dyDescent="0.25">
      <c r="A210" s="9" t="s">
        <v>3</v>
      </c>
      <c r="B210" s="9" t="s">
        <v>58</v>
      </c>
      <c r="C210" s="9" t="s">
        <v>57</v>
      </c>
      <c r="D210" s="9" t="s">
        <v>1845</v>
      </c>
      <c r="E210" s="9" t="s">
        <v>116</v>
      </c>
      <c r="F210" s="9" t="s">
        <v>855</v>
      </c>
      <c r="G210" s="9" t="s">
        <v>187</v>
      </c>
      <c r="H210" s="9" t="s">
        <v>5</v>
      </c>
      <c r="I210" s="10" t="s">
        <v>1783</v>
      </c>
      <c r="J210" s="10" t="s">
        <v>1995</v>
      </c>
      <c r="K210" s="11">
        <v>518397.59268013999</v>
      </c>
      <c r="L210" s="11">
        <v>518397.59268013999</v>
      </c>
      <c r="M210" s="11">
        <v>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3990.8945545319471</v>
      </c>
      <c r="X210" s="11">
        <v>203276.47328408176</v>
      </c>
      <c r="Y210" s="11">
        <v>0</v>
      </c>
      <c r="Z210" s="11">
        <v>0</v>
      </c>
      <c r="AA210" s="11">
        <v>1906.0608078228101</v>
      </c>
      <c r="AB210" s="11">
        <v>11976.161153446592</v>
      </c>
      <c r="AC210" s="11" t="s">
        <v>7</v>
      </c>
      <c r="AD210" s="11" t="s">
        <v>63</v>
      </c>
      <c r="AE210" s="11" t="s">
        <v>157</v>
      </c>
      <c r="AF210" s="11" t="s">
        <v>193</v>
      </c>
      <c r="AG210" s="11" t="s">
        <v>302</v>
      </c>
      <c r="AH210" s="11" t="s">
        <v>7</v>
      </c>
      <c r="AI210" s="11" t="s">
        <v>63</v>
      </c>
      <c r="AJ210" s="11" t="s">
        <v>157</v>
      </c>
      <c r="AK210" s="11" t="s">
        <v>193</v>
      </c>
      <c r="AL210" s="11" t="s">
        <v>142</v>
      </c>
      <c r="AM210" s="11">
        <v>2.3575048172069828E-2</v>
      </c>
      <c r="AN210" s="11">
        <v>0.39219999999999999</v>
      </c>
      <c r="AO210" s="11">
        <v>0</v>
      </c>
      <c r="AP210" s="11">
        <v>0</v>
      </c>
      <c r="AQ210" s="11">
        <v>3.0157709465047301E-3</v>
      </c>
      <c r="AR210" s="11">
        <v>0.125</v>
      </c>
      <c r="AS210" s="11">
        <v>0.42499999999999999</v>
      </c>
      <c r="AT210" s="11">
        <v>0</v>
      </c>
      <c r="AU210" s="11">
        <v>0</v>
      </c>
      <c r="AV210" s="11">
        <v>7.4999999999999997E-3</v>
      </c>
      <c r="AW210" s="11">
        <v>12221.248219719333</v>
      </c>
      <c r="AX210" s="11">
        <v>203315.53584915091</v>
      </c>
      <c r="AY210" s="11">
        <v>0</v>
      </c>
      <c r="AZ210" s="11">
        <v>0</v>
      </c>
      <c r="BA210" s="11">
        <v>1563.3683987427594</v>
      </c>
      <c r="BB210" s="11">
        <v>64799.699085017499</v>
      </c>
      <c r="BC210" s="11">
        <v>220318.9768890595</v>
      </c>
      <c r="BD210" s="11">
        <v>0</v>
      </c>
      <c r="BE210" s="11">
        <v>0</v>
      </c>
      <c r="BF210" s="11">
        <v>3887.9819451010499</v>
      </c>
      <c r="BG210" s="9" t="s">
        <v>7</v>
      </c>
      <c r="BH210" s="9" t="s">
        <v>63</v>
      </c>
      <c r="BI210" s="9" t="s">
        <v>157</v>
      </c>
      <c r="BJ210" s="9" t="s">
        <v>193</v>
      </c>
      <c r="BK210" s="9" t="s">
        <v>1921</v>
      </c>
      <c r="BL210" s="29">
        <v>7.5000116092096239E-2</v>
      </c>
      <c r="BM210" s="29">
        <v>0.26099999999999995</v>
      </c>
      <c r="BN210" s="29">
        <v>0</v>
      </c>
      <c r="BO210" s="29">
        <v>0</v>
      </c>
      <c r="BP210" s="29">
        <v>3.0157709465047297E-3</v>
      </c>
    </row>
    <row r="211" spans="1:68" x14ac:dyDescent="0.25">
      <c r="A211" s="9" t="s">
        <v>3</v>
      </c>
      <c r="B211" s="9" t="s">
        <v>58</v>
      </c>
      <c r="C211" s="9" t="s">
        <v>57</v>
      </c>
      <c r="D211" s="9" t="s">
        <v>1845</v>
      </c>
      <c r="E211" s="9" t="s">
        <v>83</v>
      </c>
      <c r="F211" s="9" t="s">
        <v>319</v>
      </c>
      <c r="G211" s="9" t="s">
        <v>231</v>
      </c>
      <c r="H211" s="9" t="s">
        <v>5</v>
      </c>
      <c r="I211" s="10" t="s">
        <v>1783</v>
      </c>
      <c r="J211" s="10" t="s">
        <v>1995</v>
      </c>
      <c r="K211" s="11">
        <v>2617109.6085999999</v>
      </c>
      <c r="L211" s="11">
        <v>2617109.6085999999</v>
      </c>
      <c r="M211" s="11">
        <v>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 s="11">
        <v>0</v>
      </c>
      <c r="W211" s="11">
        <v>24977.531080965509</v>
      </c>
      <c r="X211" s="11">
        <v>0</v>
      </c>
      <c r="Y211" s="11">
        <v>0</v>
      </c>
      <c r="Z211" s="11">
        <v>0</v>
      </c>
      <c r="AA211" s="11">
        <v>9568.315752554483</v>
      </c>
      <c r="AB211" s="11">
        <v>12554.798214375922</v>
      </c>
      <c r="AC211" s="11" t="s">
        <v>7</v>
      </c>
      <c r="AD211" s="11" t="s">
        <v>97</v>
      </c>
      <c r="AE211" s="11" t="s">
        <v>157</v>
      </c>
      <c r="AF211" s="11" t="s">
        <v>193</v>
      </c>
      <c r="AG211" s="11" t="s">
        <v>302</v>
      </c>
      <c r="AH211" s="11" t="s">
        <v>33</v>
      </c>
      <c r="AI211" s="11" t="s">
        <v>97</v>
      </c>
      <c r="AJ211" s="11" t="s">
        <v>157</v>
      </c>
      <c r="AK211" s="11" t="s">
        <v>193</v>
      </c>
      <c r="AL211" s="11" t="s">
        <v>142</v>
      </c>
      <c r="AM211" s="11">
        <v>2.3575048172069828E-2</v>
      </c>
      <c r="AN211" s="11">
        <v>0</v>
      </c>
      <c r="AO211" s="11">
        <v>0</v>
      </c>
      <c r="AP211" s="11">
        <v>0</v>
      </c>
      <c r="AQ211" s="11">
        <v>3.0157709465047301E-3</v>
      </c>
      <c r="AR211" s="11">
        <v>7.4999999999999997E-2</v>
      </c>
      <c r="AS211" s="11">
        <v>0</v>
      </c>
      <c r="AT211" s="11">
        <v>0</v>
      </c>
      <c r="AU211" s="11">
        <v>0</v>
      </c>
      <c r="AV211" s="11">
        <v>7.4999999999999997E-3</v>
      </c>
      <c r="AW211" s="11">
        <v>61698.485094331809</v>
      </c>
      <c r="AX211" s="11">
        <v>0</v>
      </c>
      <c r="AY211" s="11">
        <v>0</v>
      </c>
      <c r="AZ211" s="11">
        <v>0</v>
      </c>
      <c r="BA211" s="11">
        <v>7892.6031214342456</v>
      </c>
      <c r="BB211" s="11">
        <v>196283.22064499999</v>
      </c>
      <c r="BC211" s="11">
        <v>0</v>
      </c>
      <c r="BD211" s="11">
        <v>0</v>
      </c>
      <c r="BE211" s="11">
        <v>0</v>
      </c>
      <c r="BF211" s="11">
        <v>19628.3220645</v>
      </c>
      <c r="BG211" s="9" t="s">
        <v>7</v>
      </c>
      <c r="BH211" s="9" t="s">
        <v>97</v>
      </c>
      <c r="BI211" s="9" t="s">
        <v>157</v>
      </c>
      <c r="BJ211" s="9" t="s">
        <v>193</v>
      </c>
      <c r="BK211" s="9" t="s">
        <v>1921</v>
      </c>
      <c r="BL211" s="29">
        <v>7.5000116092096239E-2</v>
      </c>
      <c r="BM211" s="29">
        <v>0</v>
      </c>
      <c r="BN211" s="29">
        <v>0</v>
      </c>
      <c r="BO211" s="29">
        <v>0</v>
      </c>
      <c r="BP211" s="29">
        <v>3.0157709465047297E-3</v>
      </c>
    </row>
    <row r="212" spans="1:68" x14ac:dyDescent="0.25">
      <c r="A212" s="9" t="s">
        <v>3</v>
      </c>
      <c r="B212" s="9" t="s">
        <v>58</v>
      </c>
      <c r="C212" s="9" t="s">
        <v>57</v>
      </c>
      <c r="D212" s="9" t="s">
        <v>1845</v>
      </c>
      <c r="E212" s="9" t="s">
        <v>116</v>
      </c>
      <c r="F212" s="9" t="s">
        <v>1301</v>
      </c>
      <c r="G212" s="9" t="s">
        <v>274</v>
      </c>
      <c r="H212" s="9" t="s">
        <v>5</v>
      </c>
      <c r="I212" s="10" t="s">
        <v>1783</v>
      </c>
      <c r="J212" s="10" t="s">
        <v>1995</v>
      </c>
      <c r="K212" s="11">
        <v>150446.45845828002</v>
      </c>
      <c r="L212" s="11">
        <v>150446.45845828002</v>
      </c>
      <c r="M212" s="11">
        <v>0</v>
      </c>
      <c r="N212" s="11">
        <v>0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0</v>
      </c>
      <c r="V212" s="11">
        <v>0</v>
      </c>
      <c r="W212" s="11">
        <v>1158.2151620450004</v>
      </c>
      <c r="X212" s="11">
        <v>58993.764487538836</v>
      </c>
      <c r="Y212" s="11">
        <v>0</v>
      </c>
      <c r="Z212" s="11">
        <v>0</v>
      </c>
      <c r="AA212" s="11">
        <v>553.16633833214155</v>
      </c>
      <c r="AB212" s="11">
        <v>3475.6547038469653</v>
      </c>
      <c r="AC212" s="11" t="s">
        <v>7</v>
      </c>
      <c r="AD212" s="11" t="s">
        <v>63</v>
      </c>
      <c r="AE212" s="11" t="s">
        <v>157</v>
      </c>
      <c r="AF212" s="11" t="s">
        <v>193</v>
      </c>
      <c r="AG212" s="11" t="s">
        <v>302</v>
      </c>
      <c r="AH212" s="11" t="s">
        <v>7</v>
      </c>
      <c r="AI212" s="11" t="s">
        <v>63</v>
      </c>
      <c r="AJ212" s="11" t="s">
        <v>157</v>
      </c>
      <c r="AK212" s="11" t="s">
        <v>193</v>
      </c>
      <c r="AL212" s="11" t="s">
        <v>142</v>
      </c>
      <c r="AM212" s="11">
        <v>2.3575048172069828E-2</v>
      </c>
      <c r="AN212" s="11">
        <v>0.39219999999999999</v>
      </c>
      <c r="AO212" s="11">
        <v>0</v>
      </c>
      <c r="AP212" s="11">
        <v>0</v>
      </c>
      <c r="AQ212" s="11">
        <v>3.0157709465047301E-3</v>
      </c>
      <c r="AR212" s="11">
        <v>0.125</v>
      </c>
      <c r="AS212" s="11">
        <v>0.42499999999999999</v>
      </c>
      <c r="AT212" s="11">
        <v>0</v>
      </c>
      <c r="AU212" s="11">
        <v>0</v>
      </c>
      <c r="AV212" s="11">
        <v>7.4999999999999997E-3</v>
      </c>
      <c r="AW212" s="11">
        <v>3546.7825054712534</v>
      </c>
      <c r="AX212" s="11">
        <v>59005.10100733742</v>
      </c>
      <c r="AY212" s="11">
        <v>0</v>
      </c>
      <c r="AZ212" s="11">
        <v>0</v>
      </c>
      <c r="BA212" s="11">
        <v>453.71205842301168</v>
      </c>
      <c r="BB212" s="11">
        <v>18805.807307285002</v>
      </c>
      <c r="BC212" s="11">
        <v>63939.744844769004</v>
      </c>
      <c r="BD212" s="11">
        <v>0</v>
      </c>
      <c r="BE212" s="11">
        <v>0</v>
      </c>
      <c r="BF212" s="11">
        <v>1128.3484384371002</v>
      </c>
      <c r="BG212" s="9" t="s">
        <v>7</v>
      </c>
      <c r="BH212" s="9" t="s">
        <v>63</v>
      </c>
      <c r="BI212" s="9" t="s">
        <v>157</v>
      </c>
      <c r="BJ212" s="9" t="s">
        <v>193</v>
      </c>
      <c r="BK212" s="9" t="s">
        <v>1921</v>
      </c>
      <c r="BL212" s="29">
        <v>7.5000116092096239E-2</v>
      </c>
      <c r="BM212" s="29">
        <v>0.26099999999999995</v>
      </c>
      <c r="BN212" s="29">
        <v>0</v>
      </c>
      <c r="BO212" s="29">
        <v>0</v>
      </c>
      <c r="BP212" s="29">
        <v>3.0157709465047297E-3</v>
      </c>
    </row>
    <row r="213" spans="1:68" x14ac:dyDescent="0.25">
      <c r="A213" s="9" t="s">
        <v>3</v>
      </c>
      <c r="B213" s="9" t="s">
        <v>58</v>
      </c>
      <c r="C213" s="9" t="s">
        <v>57</v>
      </c>
      <c r="D213" s="9" t="s">
        <v>1845</v>
      </c>
      <c r="E213" s="9" t="s">
        <v>116</v>
      </c>
      <c r="F213" s="9" t="s">
        <v>427</v>
      </c>
      <c r="G213" s="9" t="s">
        <v>164</v>
      </c>
      <c r="H213" s="9" t="s">
        <v>5</v>
      </c>
      <c r="I213" s="10" t="s">
        <v>1783</v>
      </c>
      <c r="J213" s="10" t="s">
        <v>1995</v>
      </c>
      <c r="K213" s="11">
        <v>164544.0596891673</v>
      </c>
      <c r="L213" s="11">
        <v>164544.05970000001</v>
      </c>
      <c r="M213" s="11">
        <v>0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11">
        <v>0</v>
      </c>
      <c r="U213" s="11">
        <v>0</v>
      </c>
      <c r="V213" s="11">
        <v>0</v>
      </c>
      <c r="W213" s="11">
        <v>1266.8177174638072</v>
      </c>
      <c r="X213" s="11">
        <v>42940.184968578389</v>
      </c>
      <c r="Y213" s="11">
        <v>0</v>
      </c>
      <c r="Z213" s="11">
        <v>0</v>
      </c>
      <c r="AA213" s="11">
        <v>285.71105683779126</v>
      </c>
      <c r="AB213" s="11">
        <v>2767.4089496734232</v>
      </c>
      <c r="AC213" s="11" t="s">
        <v>7</v>
      </c>
      <c r="AD213" s="11" t="s">
        <v>80</v>
      </c>
      <c r="AE213" s="11" t="s">
        <v>157</v>
      </c>
      <c r="AF213" s="11" t="s">
        <v>193</v>
      </c>
      <c r="AG213" s="11" t="s">
        <v>299</v>
      </c>
      <c r="AH213" s="11" t="s">
        <v>7</v>
      </c>
      <c r="AI213" s="11" t="s">
        <v>63</v>
      </c>
      <c r="AJ213" s="11" t="s">
        <v>157</v>
      </c>
      <c r="AK213" s="11" t="s">
        <v>193</v>
      </c>
      <c r="AL213" s="11" t="s">
        <v>142</v>
      </c>
      <c r="AM213" s="11">
        <v>2.3575048172069828E-2</v>
      </c>
      <c r="AN213" s="11">
        <v>0.26100000000000001</v>
      </c>
      <c r="AO213" s="11">
        <v>0</v>
      </c>
      <c r="AP213" s="11">
        <v>0</v>
      </c>
      <c r="AQ213" s="11">
        <v>1.4241140580716783E-3</v>
      </c>
      <c r="AR213" s="11">
        <v>0.125</v>
      </c>
      <c r="AS213" s="11">
        <v>0.42499999999999999</v>
      </c>
      <c r="AT213" s="11">
        <v>0</v>
      </c>
      <c r="AU213" s="11">
        <v>0</v>
      </c>
      <c r="AV213" s="11">
        <v>7.4999999999999997E-3</v>
      </c>
      <c r="AW213" s="11">
        <v>3879.1341336000523</v>
      </c>
      <c r="AX213" s="11">
        <v>42945.999578872666</v>
      </c>
      <c r="AY213" s="11">
        <v>0</v>
      </c>
      <c r="AZ213" s="11">
        <v>0</v>
      </c>
      <c r="BA213" s="11">
        <v>234.32950857552851</v>
      </c>
      <c r="BB213" s="11">
        <v>20568.007461145913</v>
      </c>
      <c r="BC213" s="11">
        <v>69931.225367896099</v>
      </c>
      <c r="BD213" s="11">
        <v>0</v>
      </c>
      <c r="BE213" s="11">
        <v>0</v>
      </c>
      <c r="BF213" s="11">
        <v>1234.0804476687547</v>
      </c>
      <c r="BG213" s="9" t="s">
        <v>7</v>
      </c>
      <c r="BH213" s="9" t="s">
        <v>63</v>
      </c>
      <c r="BI213" s="9" t="s">
        <v>157</v>
      </c>
      <c r="BJ213" s="9" t="s">
        <v>193</v>
      </c>
      <c r="BK213" s="9" t="s">
        <v>1920</v>
      </c>
      <c r="BL213" s="29">
        <v>7.5000116092096239E-2</v>
      </c>
      <c r="BM213" s="29">
        <v>0.26099999999999995</v>
      </c>
      <c r="BN213" s="29">
        <v>0</v>
      </c>
      <c r="BO213" s="29">
        <v>0</v>
      </c>
      <c r="BP213" s="29">
        <v>1.4241140580716783E-3</v>
      </c>
    </row>
    <row r="214" spans="1:68" x14ac:dyDescent="0.25">
      <c r="A214" s="9" t="s">
        <v>3</v>
      </c>
      <c r="B214" s="9" t="s">
        <v>58</v>
      </c>
      <c r="C214" s="9" t="s">
        <v>57</v>
      </c>
      <c r="D214" s="9" t="s">
        <v>1845</v>
      </c>
      <c r="E214" s="9" t="s">
        <v>116</v>
      </c>
      <c r="F214" s="9" t="s">
        <v>1285</v>
      </c>
      <c r="G214" s="9" t="s">
        <v>274</v>
      </c>
      <c r="H214" s="9" t="s">
        <v>5</v>
      </c>
      <c r="I214" s="10" t="s">
        <v>1783</v>
      </c>
      <c r="J214" s="10" t="s">
        <v>1995</v>
      </c>
      <c r="K214" s="11">
        <v>241749.44055947999</v>
      </c>
      <c r="L214" s="11">
        <v>241749.44055947999</v>
      </c>
      <c r="M214" s="11">
        <v>0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1861.1130520532124</v>
      </c>
      <c r="X214" s="11">
        <v>94795.914157827239</v>
      </c>
      <c r="Y214" s="11">
        <v>0</v>
      </c>
      <c r="Z214" s="11">
        <v>0</v>
      </c>
      <c r="AA214" s="11">
        <v>888.87205586972993</v>
      </c>
      <c r="AB214" s="11">
        <v>5584.960848154049</v>
      </c>
      <c r="AC214" s="11" t="s">
        <v>7</v>
      </c>
      <c r="AD214" s="11" t="s">
        <v>63</v>
      </c>
      <c r="AE214" s="11" t="s">
        <v>157</v>
      </c>
      <c r="AF214" s="11" t="s">
        <v>193</v>
      </c>
      <c r="AG214" s="11" t="s">
        <v>302</v>
      </c>
      <c r="AH214" s="11" t="s">
        <v>7</v>
      </c>
      <c r="AI214" s="11" t="s">
        <v>63</v>
      </c>
      <c r="AJ214" s="11" t="s">
        <v>157</v>
      </c>
      <c r="AK214" s="11" t="s">
        <v>193</v>
      </c>
      <c r="AL214" s="11" t="s">
        <v>142</v>
      </c>
      <c r="AM214" s="11">
        <v>2.3575048172069828E-2</v>
      </c>
      <c r="AN214" s="11">
        <v>0.39219999999999999</v>
      </c>
      <c r="AO214" s="11">
        <v>0</v>
      </c>
      <c r="AP214" s="11">
        <v>0</v>
      </c>
      <c r="AQ214" s="11">
        <v>3.0157709465047301E-3</v>
      </c>
      <c r="AR214" s="11">
        <v>0.125</v>
      </c>
      <c r="AS214" s="11">
        <v>0.42499999999999999</v>
      </c>
      <c r="AT214" s="11">
        <v>0</v>
      </c>
      <c r="AU214" s="11">
        <v>0</v>
      </c>
      <c r="AV214" s="11">
        <v>7.4999999999999997E-3</v>
      </c>
      <c r="AW214" s="11">
        <v>5699.254706760672</v>
      </c>
      <c r="AX214" s="11">
        <v>94814.130587428052</v>
      </c>
      <c r="AY214" s="11">
        <v>0</v>
      </c>
      <c r="AZ214" s="11">
        <v>0</v>
      </c>
      <c r="BA214" s="11">
        <v>729.06093917305202</v>
      </c>
      <c r="BB214" s="11">
        <v>30218.680069934999</v>
      </c>
      <c r="BC214" s="11">
        <v>102743.512237779</v>
      </c>
      <c r="BD214" s="11">
        <v>0</v>
      </c>
      <c r="BE214" s="11">
        <v>0</v>
      </c>
      <c r="BF214" s="11">
        <v>1813.1208041960999</v>
      </c>
      <c r="BG214" s="9" t="s">
        <v>7</v>
      </c>
      <c r="BH214" s="9" t="s">
        <v>63</v>
      </c>
      <c r="BI214" s="9" t="s">
        <v>157</v>
      </c>
      <c r="BJ214" s="9" t="s">
        <v>193</v>
      </c>
      <c r="BK214" s="9" t="s">
        <v>1921</v>
      </c>
      <c r="BL214" s="29">
        <v>7.5000116092096239E-2</v>
      </c>
      <c r="BM214" s="29">
        <v>0.26099999999999995</v>
      </c>
      <c r="BN214" s="29">
        <v>0</v>
      </c>
      <c r="BO214" s="29">
        <v>0</v>
      </c>
      <c r="BP214" s="29">
        <v>3.0157709465047297E-3</v>
      </c>
    </row>
    <row r="215" spans="1:68" x14ac:dyDescent="0.25">
      <c r="A215" s="9" t="s">
        <v>3</v>
      </c>
      <c r="B215" s="9" t="s">
        <v>58</v>
      </c>
      <c r="C215" s="9" t="s">
        <v>57</v>
      </c>
      <c r="D215" s="9" t="s">
        <v>1845</v>
      </c>
      <c r="E215" s="9" t="s">
        <v>116</v>
      </c>
      <c r="F215" s="9" t="s">
        <v>1441</v>
      </c>
      <c r="G215" s="9" t="s">
        <v>285</v>
      </c>
      <c r="H215" s="9" t="s">
        <v>5</v>
      </c>
      <c r="I215" s="10" t="s">
        <v>1807</v>
      </c>
      <c r="J215" s="10" t="s">
        <v>1995</v>
      </c>
      <c r="K215" s="11">
        <v>244694.82723316003</v>
      </c>
      <c r="L215" s="11">
        <v>244694.82723316003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1883.7881720826244</v>
      </c>
      <c r="X215" s="11">
        <v>95950.872868935738</v>
      </c>
      <c r="Y215" s="11">
        <v>0</v>
      </c>
      <c r="Z215" s="11">
        <v>0</v>
      </c>
      <c r="AA215" s="11">
        <v>899.70174756169945</v>
      </c>
      <c r="AB215" s="11">
        <v>5653.0059663438151</v>
      </c>
      <c r="AC215" s="11" t="s">
        <v>7</v>
      </c>
      <c r="AD215" s="11" t="s">
        <v>63</v>
      </c>
      <c r="AE215" s="11" t="s">
        <v>157</v>
      </c>
      <c r="AF215" s="11" t="s">
        <v>193</v>
      </c>
      <c r="AG215" s="11" t="s">
        <v>302</v>
      </c>
      <c r="AH215" s="11" t="s">
        <v>7</v>
      </c>
      <c r="AI215" s="11" t="s">
        <v>63</v>
      </c>
      <c r="AJ215" s="11" t="s">
        <v>157</v>
      </c>
      <c r="AK215" s="11" t="s">
        <v>193</v>
      </c>
      <c r="AL215" s="11" t="s">
        <v>142</v>
      </c>
      <c r="AM215" s="11">
        <v>2.3575048172069828E-2</v>
      </c>
      <c r="AN215" s="11">
        <v>0.39219999999999999</v>
      </c>
      <c r="AO215" s="11">
        <v>0</v>
      </c>
      <c r="AP215" s="11">
        <v>0</v>
      </c>
      <c r="AQ215" s="11">
        <v>3.0157709465047301E-3</v>
      </c>
      <c r="AR215" s="11">
        <v>0.125</v>
      </c>
      <c r="AS215" s="11">
        <v>0.42499999999999999</v>
      </c>
      <c r="AT215" s="11">
        <v>0</v>
      </c>
      <c r="AU215" s="11">
        <v>0</v>
      </c>
      <c r="AV215" s="11">
        <v>7.4999999999999997E-3</v>
      </c>
      <c r="AW215" s="11">
        <v>5768.6923394780515</v>
      </c>
      <c r="AX215" s="11">
        <v>95969.31124084536</v>
      </c>
      <c r="AY215" s="11">
        <v>0</v>
      </c>
      <c r="AZ215" s="11">
        <v>0</v>
      </c>
      <c r="BA215" s="11">
        <v>737.9435507297585</v>
      </c>
      <c r="BB215" s="11">
        <v>30586.853404145004</v>
      </c>
      <c r="BC215" s="11">
        <v>103995.30157409301</v>
      </c>
      <c r="BD215" s="11">
        <v>0</v>
      </c>
      <c r="BE215" s="11">
        <v>0</v>
      </c>
      <c r="BF215" s="11">
        <v>1835.2112042487001</v>
      </c>
      <c r="BG215" s="9" t="s">
        <v>7</v>
      </c>
      <c r="BH215" s="9" t="s">
        <v>63</v>
      </c>
      <c r="BI215" s="9" t="s">
        <v>157</v>
      </c>
      <c r="BJ215" s="9" t="s">
        <v>193</v>
      </c>
      <c r="BK215" s="9" t="s">
        <v>1921</v>
      </c>
      <c r="BL215" s="29">
        <v>7.5000116092096239E-2</v>
      </c>
      <c r="BM215" s="29">
        <v>0.26099999999999995</v>
      </c>
      <c r="BN215" s="29">
        <v>0</v>
      </c>
      <c r="BO215" s="29">
        <v>0</v>
      </c>
      <c r="BP215" s="29">
        <v>3.0157709465047297E-3</v>
      </c>
    </row>
    <row r="216" spans="1:68" x14ac:dyDescent="0.25">
      <c r="A216" s="9" t="s">
        <v>3</v>
      </c>
      <c r="B216" s="9" t="s">
        <v>58</v>
      </c>
      <c r="C216" s="9" t="s">
        <v>57</v>
      </c>
      <c r="D216" s="9" t="s">
        <v>1845</v>
      </c>
      <c r="E216" s="9" t="s">
        <v>116</v>
      </c>
      <c r="F216" s="9" t="s">
        <v>481</v>
      </c>
      <c r="G216" s="9" t="s">
        <v>164</v>
      </c>
      <c r="H216" s="9" t="s">
        <v>5</v>
      </c>
      <c r="I216" s="10" t="s">
        <v>1783</v>
      </c>
      <c r="J216" s="10" t="s">
        <v>1995</v>
      </c>
      <c r="K216" s="11">
        <v>172604.10226295746</v>
      </c>
      <c r="L216" s="11">
        <v>172604.1023</v>
      </c>
      <c r="M216" s="11">
        <v>0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0</v>
      </c>
      <c r="W216" s="11">
        <v>1328.6732429463373</v>
      </c>
      <c r="X216" s="11">
        <v>45036.846286882348</v>
      </c>
      <c r="Y216" s="11">
        <v>0</v>
      </c>
      <c r="Z216" s="11">
        <v>0</v>
      </c>
      <c r="AA216" s="11">
        <v>634.57752646132349</v>
      </c>
      <c r="AB216" s="11">
        <v>2925.465203841668</v>
      </c>
      <c r="AC216" s="11" t="s">
        <v>7</v>
      </c>
      <c r="AD216" s="11" t="s">
        <v>80</v>
      </c>
      <c r="AE216" s="11" t="s">
        <v>157</v>
      </c>
      <c r="AF216" s="11" t="s">
        <v>193</v>
      </c>
      <c r="AG216" s="11" t="s">
        <v>302</v>
      </c>
      <c r="AH216" s="11" t="s">
        <v>7</v>
      </c>
      <c r="AI216" s="11" t="s">
        <v>63</v>
      </c>
      <c r="AJ216" s="11" t="s">
        <v>157</v>
      </c>
      <c r="AK216" s="11" t="s">
        <v>193</v>
      </c>
      <c r="AL216" s="11" t="s">
        <v>142</v>
      </c>
      <c r="AM216" s="11">
        <v>2.3575048172069828E-2</v>
      </c>
      <c r="AN216" s="11">
        <v>0.26100000000000001</v>
      </c>
      <c r="AO216" s="11">
        <v>0</v>
      </c>
      <c r="AP216" s="11">
        <v>0</v>
      </c>
      <c r="AQ216" s="11">
        <v>3.0157709465047301E-3</v>
      </c>
      <c r="AR216" s="11">
        <v>0.125</v>
      </c>
      <c r="AS216" s="11">
        <v>0.42499999999999999</v>
      </c>
      <c r="AT216" s="11">
        <v>0</v>
      </c>
      <c r="AU216" s="11">
        <v>0</v>
      </c>
      <c r="AV216" s="11">
        <v>7.4999999999999997E-3</v>
      </c>
      <c r="AW216" s="11">
        <v>4069.1500255460887</v>
      </c>
      <c r="AX216" s="11">
        <v>45049.670690631901</v>
      </c>
      <c r="AY216" s="11">
        <v>0</v>
      </c>
      <c r="AZ216" s="11">
        <v>0</v>
      </c>
      <c r="BA216" s="11">
        <v>520.53443685215848</v>
      </c>
      <c r="BB216" s="11">
        <v>21575.512782869682</v>
      </c>
      <c r="BC216" s="11">
        <v>73356.743461756923</v>
      </c>
      <c r="BD216" s="11">
        <v>0</v>
      </c>
      <c r="BE216" s="11">
        <v>0</v>
      </c>
      <c r="BF216" s="11">
        <v>1294.5307669721808</v>
      </c>
      <c r="BG216" s="9" t="s">
        <v>7</v>
      </c>
      <c r="BH216" s="9" t="s">
        <v>63</v>
      </c>
      <c r="BI216" s="9" t="s">
        <v>157</v>
      </c>
      <c r="BJ216" s="9" t="s">
        <v>193</v>
      </c>
      <c r="BK216" s="9" t="s">
        <v>1921</v>
      </c>
      <c r="BL216" s="29">
        <v>7.5000116092096239E-2</v>
      </c>
      <c r="BM216" s="29">
        <v>0.26099999999999995</v>
      </c>
      <c r="BN216" s="29">
        <v>0</v>
      </c>
      <c r="BO216" s="29">
        <v>0</v>
      </c>
      <c r="BP216" s="29">
        <v>3.0157709465047297E-3</v>
      </c>
    </row>
    <row r="217" spans="1:68" x14ac:dyDescent="0.25">
      <c r="A217" s="9" t="s">
        <v>3</v>
      </c>
      <c r="B217" s="9" t="s">
        <v>58</v>
      </c>
      <c r="C217" s="9" t="s">
        <v>57</v>
      </c>
      <c r="D217" s="9" t="s">
        <v>1845</v>
      </c>
      <c r="E217" s="9" t="s">
        <v>116</v>
      </c>
      <c r="F217" s="9" t="s">
        <v>1237</v>
      </c>
      <c r="G217" s="9" t="s">
        <v>274</v>
      </c>
      <c r="H217" s="9" t="s">
        <v>5</v>
      </c>
      <c r="I217" s="10" t="s">
        <v>1807</v>
      </c>
      <c r="J217" s="10" t="s">
        <v>1995</v>
      </c>
      <c r="K217" s="11">
        <v>191982.71937499999</v>
      </c>
      <c r="L217" s="11">
        <v>191982.71937499999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 s="11">
        <v>0</v>
      </c>
      <c r="W217" s="11">
        <v>1477.8461168801425</v>
      </c>
      <c r="X217" s="11">
        <v>50093.225520223001</v>
      </c>
      <c r="Y217" s="11">
        <v>0</v>
      </c>
      <c r="Z217" s="11">
        <v>0</v>
      </c>
      <c r="AA217" s="11">
        <v>705.82284870934916</v>
      </c>
      <c r="AB217" s="11">
        <v>3253.9131908596828</v>
      </c>
      <c r="AC217" s="11" t="s">
        <v>7</v>
      </c>
      <c r="AD217" s="11" t="s">
        <v>80</v>
      </c>
      <c r="AE217" s="11" t="s">
        <v>157</v>
      </c>
      <c r="AF217" s="11" t="s">
        <v>193</v>
      </c>
      <c r="AG217" s="11" t="s">
        <v>302</v>
      </c>
      <c r="AH217" s="11" t="s">
        <v>7</v>
      </c>
      <c r="AI217" s="11" t="s">
        <v>63</v>
      </c>
      <c r="AJ217" s="11" t="s">
        <v>157</v>
      </c>
      <c r="AK217" s="11" t="s">
        <v>193</v>
      </c>
      <c r="AL217" s="11" t="s">
        <v>142</v>
      </c>
      <c r="AM217" s="11">
        <v>2.3575048172069828E-2</v>
      </c>
      <c r="AN217" s="11">
        <v>0.26100000000000001</v>
      </c>
      <c r="AO217" s="11">
        <v>0</v>
      </c>
      <c r="AP217" s="11">
        <v>0</v>
      </c>
      <c r="AQ217" s="11">
        <v>3.0157709465047301E-3</v>
      </c>
      <c r="AR217" s="11">
        <v>0.125</v>
      </c>
      <c r="AS217" s="11">
        <v>0.42499999999999999</v>
      </c>
      <c r="AT217" s="11">
        <v>0</v>
      </c>
      <c r="AU217" s="11">
        <v>0</v>
      </c>
      <c r="AV217" s="11">
        <v>7.4999999999999997E-3</v>
      </c>
      <c r="AW217" s="11">
        <v>4526.0018574705882</v>
      </c>
      <c r="AX217" s="11">
        <v>50107.489756874995</v>
      </c>
      <c r="AY217" s="11">
        <v>0</v>
      </c>
      <c r="AZ217" s="11">
        <v>0</v>
      </c>
      <c r="BA217" s="11">
        <v>578.97590732209574</v>
      </c>
      <c r="BB217" s="11">
        <v>23997.839921874998</v>
      </c>
      <c r="BC217" s="11">
        <v>81592.655734374988</v>
      </c>
      <c r="BD217" s="11">
        <v>0</v>
      </c>
      <c r="BE217" s="11">
        <v>0</v>
      </c>
      <c r="BF217" s="11">
        <v>1439.8703953124998</v>
      </c>
      <c r="BG217" s="9" t="s">
        <v>7</v>
      </c>
      <c r="BH217" s="9" t="s">
        <v>63</v>
      </c>
      <c r="BI217" s="9" t="s">
        <v>157</v>
      </c>
      <c r="BJ217" s="9" t="s">
        <v>193</v>
      </c>
      <c r="BK217" s="9" t="s">
        <v>1921</v>
      </c>
      <c r="BL217" s="29">
        <v>7.5000116092096239E-2</v>
      </c>
      <c r="BM217" s="29">
        <v>0.26099999999999995</v>
      </c>
      <c r="BN217" s="29">
        <v>0</v>
      </c>
      <c r="BO217" s="29">
        <v>0</v>
      </c>
      <c r="BP217" s="29">
        <v>3.0157709465047297E-3</v>
      </c>
    </row>
    <row r="218" spans="1:68" x14ac:dyDescent="0.25">
      <c r="A218" s="9" t="s">
        <v>3</v>
      </c>
      <c r="B218" s="9" t="s">
        <v>58</v>
      </c>
      <c r="C218" s="9" t="s">
        <v>57</v>
      </c>
      <c r="D218" s="9" t="s">
        <v>1845</v>
      </c>
      <c r="E218" s="9" t="s">
        <v>116</v>
      </c>
      <c r="F218" s="9" t="s">
        <v>1247</v>
      </c>
      <c r="G218" s="9" t="s">
        <v>274</v>
      </c>
      <c r="H218" s="9" t="s">
        <v>18</v>
      </c>
      <c r="I218" s="10" t="s">
        <v>1783</v>
      </c>
      <c r="J218" s="10" t="s">
        <v>1995</v>
      </c>
      <c r="K218" s="11">
        <v>178409.12482937999</v>
      </c>
      <c r="L218" s="11">
        <v>178409.12482937999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0</v>
      </c>
      <c r="V218" s="11">
        <v>0</v>
      </c>
      <c r="W218" s="11">
        <v>4941.0281067282203</v>
      </c>
      <c r="X218" s="11">
        <v>69959.249944361291</v>
      </c>
      <c r="Y218" s="11">
        <v>0</v>
      </c>
      <c r="Z218" s="11">
        <v>0</v>
      </c>
      <c r="AA218" s="11">
        <v>655.98631415290936</v>
      </c>
      <c r="AB218" s="11">
        <v>4289.0035313620028</v>
      </c>
      <c r="AC218" s="11" t="s">
        <v>7</v>
      </c>
      <c r="AD218" s="11" t="s">
        <v>63</v>
      </c>
      <c r="AE218" s="11" t="s">
        <v>157</v>
      </c>
      <c r="AF218" s="11" t="s">
        <v>193</v>
      </c>
      <c r="AG218" s="11" t="s">
        <v>302</v>
      </c>
      <c r="AH218" s="11" t="s">
        <v>7</v>
      </c>
      <c r="AI218" s="11" t="s">
        <v>63</v>
      </c>
      <c r="AJ218" s="11" t="s">
        <v>157</v>
      </c>
      <c r="AK218" s="11" t="s">
        <v>193</v>
      </c>
      <c r="AL218" s="11" t="s">
        <v>142</v>
      </c>
      <c r="AM218" s="11">
        <v>7.2689731863881973E-2</v>
      </c>
      <c r="AN218" s="11">
        <v>0.39219999999999999</v>
      </c>
      <c r="AO218" s="11">
        <v>0</v>
      </c>
      <c r="AP218" s="11">
        <v>0</v>
      </c>
      <c r="AQ218" s="11">
        <v>3.0157709465047301E-3</v>
      </c>
      <c r="AR218" s="11">
        <v>0.125</v>
      </c>
      <c r="AS218" s="11">
        <v>0.42499999999999999</v>
      </c>
      <c r="AT218" s="11">
        <v>0</v>
      </c>
      <c r="AU218" s="11">
        <v>0</v>
      </c>
      <c r="AV218" s="11">
        <v>7.4999999999999997E-3</v>
      </c>
      <c r="AW218" s="11">
        <v>12968.511445917478</v>
      </c>
      <c r="AX218" s="11">
        <v>69972.058758082829</v>
      </c>
      <c r="AY218" s="11">
        <v>0</v>
      </c>
      <c r="AZ218" s="11">
        <v>0</v>
      </c>
      <c r="BA218" s="11">
        <v>538.04105525177988</v>
      </c>
      <c r="BB218" s="11">
        <v>22301.140603672498</v>
      </c>
      <c r="BC218" s="11">
        <v>75823.8780524865</v>
      </c>
      <c r="BD218" s="11">
        <v>0</v>
      </c>
      <c r="BE218" s="11">
        <v>0</v>
      </c>
      <c r="BF218" s="11">
        <v>1338.0684362203499</v>
      </c>
      <c r="BG218" s="9" t="s">
        <v>7</v>
      </c>
      <c r="BH218" s="9" t="s">
        <v>63</v>
      </c>
      <c r="BI218" s="9" t="s">
        <v>157</v>
      </c>
      <c r="BJ218" s="9" t="s">
        <v>193</v>
      </c>
      <c r="BK218" s="9" t="s">
        <v>1921</v>
      </c>
      <c r="BL218" s="29">
        <v>7.5000116092096239E-2</v>
      </c>
      <c r="BM218" s="29">
        <v>0.26099999999999995</v>
      </c>
      <c r="BN218" s="29">
        <v>0</v>
      </c>
      <c r="BO218" s="29">
        <v>0</v>
      </c>
      <c r="BP218" s="29">
        <v>3.0157709465047297E-3</v>
      </c>
    </row>
    <row r="219" spans="1:68" x14ac:dyDescent="0.25">
      <c r="A219" s="9" t="s">
        <v>3</v>
      </c>
      <c r="B219" s="9" t="s">
        <v>58</v>
      </c>
      <c r="C219" s="9" t="s">
        <v>57</v>
      </c>
      <c r="D219" s="9" t="s">
        <v>1845</v>
      </c>
      <c r="E219" s="9" t="s">
        <v>116</v>
      </c>
      <c r="F219" s="9" t="s">
        <v>717</v>
      </c>
      <c r="G219" s="9" t="s">
        <v>164</v>
      </c>
      <c r="H219" s="9" t="s">
        <v>5</v>
      </c>
      <c r="I219" s="10" t="s">
        <v>1783</v>
      </c>
      <c r="J219" s="10" t="s">
        <v>1995</v>
      </c>
      <c r="K219" s="11">
        <v>191990.74952509903</v>
      </c>
      <c r="L219" s="11">
        <v>191990.74950000001</v>
      </c>
      <c r="M219" s="11">
        <v>0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0</v>
      </c>
      <c r="W219" s="11">
        <v>1478.0447431067153</v>
      </c>
      <c r="X219" s="11">
        <v>75284.304967071905</v>
      </c>
      <c r="Y219" s="11">
        <v>0</v>
      </c>
      <c r="Z219" s="11">
        <v>0</v>
      </c>
      <c r="AA219" s="11">
        <v>705.91771307138686</v>
      </c>
      <c r="AB219" s="11">
        <v>4435.4221324513637</v>
      </c>
      <c r="AC219" s="11" t="s">
        <v>7</v>
      </c>
      <c r="AD219" s="11" t="s">
        <v>63</v>
      </c>
      <c r="AE219" s="11" t="s">
        <v>157</v>
      </c>
      <c r="AF219" s="11" t="s">
        <v>193</v>
      </c>
      <c r="AG219" s="11" t="s">
        <v>302</v>
      </c>
      <c r="AH219" s="11" t="s">
        <v>7</v>
      </c>
      <c r="AI219" s="11" t="s">
        <v>63</v>
      </c>
      <c r="AJ219" s="11" t="s">
        <v>157</v>
      </c>
      <c r="AK219" s="11" t="s">
        <v>193</v>
      </c>
      <c r="AL219" s="11" t="s">
        <v>142</v>
      </c>
      <c r="AM219" s="11">
        <v>2.3575048172069828E-2</v>
      </c>
      <c r="AN219" s="11">
        <v>0.39219999999999999</v>
      </c>
      <c r="AO219" s="11">
        <v>0</v>
      </c>
      <c r="AP219" s="11">
        <v>0</v>
      </c>
      <c r="AQ219" s="11">
        <v>3.0157709465047301E-3</v>
      </c>
      <c r="AR219" s="11">
        <v>0.125</v>
      </c>
      <c r="AS219" s="11">
        <v>0.42499999999999999</v>
      </c>
      <c r="AT219" s="11">
        <v>0</v>
      </c>
      <c r="AU219" s="11">
        <v>0</v>
      </c>
      <c r="AV219" s="11">
        <v>7.4999999999999997E-3</v>
      </c>
      <c r="AW219" s="11">
        <v>4526.1911686460026</v>
      </c>
      <c r="AX219" s="11">
        <v>75298.771963743842</v>
      </c>
      <c r="AY219" s="11">
        <v>0</v>
      </c>
      <c r="AZ219" s="11">
        <v>0</v>
      </c>
      <c r="BA219" s="11">
        <v>579.0001244154605</v>
      </c>
      <c r="BB219" s="11">
        <v>23998.843690637379</v>
      </c>
      <c r="BC219" s="11">
        <v>81596.068548167081</v>
      </c>
      <c r="BD219" s="11">
        <v>0</v>
      </c>
      <c r="BE219" s="11">
        <v>0</v>
      </c>
      <c r="BF219" s="11">
        <v>1439.9306214382427</v>
      </c>
      <c r="BG219" s="9" t="s">
        <v>7</v>
      </c>
      <c r="BH219" s="9" t="s">
        <v>63</v>
      </c>
      <c r="BI219" s="9" t="s">
        <v>157</v>
      </c>
      <c r="BJ219" s="9" t="s">
        <v>193</v>
      </c>
      <c r="BK219" s="9" t="s">
        <v>1921</v>
      </c>
      <c r="BL219" s="29">
        <v>7.5000116092096239E-2</v>
      </c>
      <c r="BM219" s="29">
        <v>0.26099999999999995</v>
      </c>
      <c r="BN219" s="29">
        <v>0</v>
      </c>
      <c r="BO219" s="29">
        <v>0</v>
      </c>
      <c r="BP219" s="29">
        <v>3.0157709465047297E-3</v>
      </c>
    </row>
    <row r="220" spans="1:68" x14ac:dyDescent="0.25">
      <c r="A220" s="9" t="s">
        <v>3</v>
      </c>
      <c r="B220" s="9" t="s">
        <v>58</v>
      </c>
      <c r="C220" s="9" t="s">
        <v>57</v>
      </c>
      <c r="D220" s="9" t="s">
        <v>1845</v>
      </c>
      <c r="E220" s="9" t="s">
        <v>116</v>
      </c>
      <c r="F220" s="9" t="s">
        <v>601</v>
      </c>
      <c r="G220" s="9" t="s">
        <v>164</v>
      </c>
      <c r="H220" s="9" t="s">
        <v>5</v>
      </c>
      <c r="I220" s="10" t="s">
        <v>1807</v>
      </c>
      <c r="J220" s="10" t="s">
        <v>1995</v>
      </c>
      <c r="K220" s="11">
        <v>181810.18227498754</v>
      </c>
      <c r="L220" s="11">
        <v>181810.18230000001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  <c r="U220" s="11">
        <v>0</v>
      </c>
      <c r="V220" s="11">
        <v>0</v>
      </c>
      <c r="W220" s="11">
        <v>1399.6694366349593</v>
      </c>
      <c r="X220" s="11">
        <v>71292.253642627416</v>
      </c>
      <c r="Y220" s="11">
        <v>0</v>
      </c>
      <c r="Z220" s="11">
        <v>0</v>
      </c>
      <c r="AA220" s="11">
        <v>668.48547878765362</v>
      </c>
      <c r="AB220" s="11">
        <v>4200.2279202438076</v>
      </c>
      <c r="AC220" s="11" t="s">
        <v>7</v>
      </c>
      <c r="AD220" s="11" t="s">
        <v>63</v>
      </c>
      <c r="AE220" s="11" t="s">
        <v>157</v>
      </c>
      <c r="AF220" s="11" t="s">
        <v>193</v>
      </c>
      <c r="AG220" s="11" t="s">
        <v>302</v>
      </c>
      <c r="AH220" s="11" t="s">
        <v>7</v>
      </c>
      <c r="AI220" s="11" t="s">
        <v>63</v>
      </c>
      <c r="AJ220" s="11" t="s">
        <v>157</v>
      </c>
      <c r="AK220" s="11" t="s">
        <v>193</v>
      </c>
      <c r="AL220" s="11" t="s">
        <v>142</v>
      </c>
      <c r="AM220" s="11">
        <v>2.3575048172069828E-2</v>
      </c>
      <c r="AN220" s="11">
        <v>0.39219999999999999</v>
      </c>
      <c r="AO220" s="11">
        <v>0</v>
      </c>
      <c r="AP220" s="11">
        <v>0</v>
      </c>
      <c r="AQ220" s="11">
        <v>3.0157709465047301E-3</v>
      </c>
      <c r="AR220" s="11">
        <v>0.125</v>
      </c>
      <c r="AS220" s="11">
        <v>0.42499999999999999</v>
      </c>
      <c r="AT220" s="11">
        <v>0</v>
      </c>
      <c r="AU220" s="11">
        <v>0</v>
      </c>
      <c r="AV220" s="11">
        <v>7.4999999999999997E-3</v>
      </c>
      <c r="AW220" s="11">
        <v>4286.1838053056272</v>
      </c>
      <c r="AX220" s="11">
        <v>71305.953488250118</v>
      </c>
      <c r="AY220" s="11">
        <v>0</v>
      </c>
      <c r="AZ220" s="11">
        <v>0</v>
      </c>
      <c r="BA220" s="11">
        <v>548.29786548363666</v>
      </c>
      <c r="BB220" s="11">
        <v>22726.272784373443</v>
      </c>
      <c r="BC220" s="11">
        <v>77269.327466869698</v>
      </c>
      <c r="BD220" s="11">
        <v>0</v>
      </c>
      <c r="BE220" s="11">
        <v>0</v>
      </c>
      <c r="BF220" s="11">
        <v>1363.5763670624065</v>
      </c>
      <c r="BG220" s="9" t="s">
        <v>7</v>
      </c>
      <c r="BH220" s="9" t="s">
        <v>63</v>
      </c>
      <c r="BI220" s="9" t="s">
        <v>157</v>
      </c>
      <c r="BJ220" s="9" t="s">
        <v>193</v>
      </c>
      <c r="BK220" s="9" t="s">
        <v>1921</v>
      </c>
      <c r="BL220" s="29">
        <v>7.5000116092096239E-2</v>
      </c>
      <c r="BM220" s="29">
        <v>0.26099999999999995</v>
      </c>
      <c r="BN220" s="29">
        <v>0</v>
      </c>
      <c r="BO220" s="29">
        <v>0</v>
      </c>
      <c r="BP220" s="29">
        <v>3.0157709465047297E-3</v>
      </c>
    </row>
    <row r="221" spans="1:68" x14ac:dyDescent="0.25">
      <c r="A221" s="9" t="s">
        <v>3</v>
      </c>
      <c r="B221" s="9" t="s">
        <v>58</v>
      </c>
      <c r="C221" s="9" t="s">
        <v>57</v>
      </c>
      <c r="D221" s="9" t="s">
        <v>1845</v>
      </c>
      <c r="E221" s="9" t="s">
        <v>116</v>
      </c>
      <c r="F221" s="9" t="s">
        <v>655</v>
      </c>
      <c r="G221" s="9" t="s">
        <v>164</v>
      </c>
      <c r="H221" s="9" t="s">
        <v>5</v>
      </c>
      <c r="I221" s="10" t="s">
        <v>1807</v>
      </c>
      <c r="J221" s="10" t="s">
        <v>1995</v>
      </c>
      <c r="K221" s="11">
        <v>815773.15775371995</v>
      </c>
      <c r="L221" s="11">
        <v>815773.15775371995</v>
      </c>
      <c r="M221" s="11">
        <v>0</v>
      </c>
      <c r="N221" s="11">
        <v>0</v>
      </c>
      <c r="O221" s="11">
        <v>0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11">
        <v>0</v>
      </c>
      <c r="W221" s="11">
        <v>6280.8806631568186</v>
      </c>
      <c r="X221" s="11">
        <v>319917.06442728633</v>
      </c>
      <c r="Y221" s="11">
        <v>0</v>
      </c>
      <c r="Z221" s="11">
        <v>0</v>
      </c>
      <c r="AA221" s="11">
        <v>1416.5550634508322</v>
      </c>
      <c r="AB221" s="11">
        <v>16118.967874566268</v>
      </c>
      <c r="AC221" s="11" t="s">
        <v>7</v>
      </c>
      <c r="AD221" s="11" t="s">
        <v>63</v>
      </c>
      <c r="AE221" s="11" t="s">
        <v>157</v>
      </c>
      <c r="AF221" s="11" t="s">
        <v>193</v>
      </c>
      <c r="AG221" s="11" t="s">
        <v>299</v>
      </c>
      <c r="AH221" s="11" t="s">
        <v>7</v>
      </c>
      <c r="AI221" s="11" t="s">
        <v>63</v>
      </c>
      <c r="AJ221" s="11" t="s">
        <v>157</v>
      </c>
      <c r="AK221" s="11" t="s">
        <v>193</v>
      </c>
      <c r="AL221" s="11" t="s">
        <v>142</v>
      </c>
      <c r="AM221" s="11">
        <v>2.3575048172069828E-2</v>
      </c>
      <c r="AN221" s="11">
        <v>0.39219999999999999</v>
      </c>
      <c r="AO221" s="11">
        <v>0</v>
      </c>
      <c r="AP221" s="11">
        <v>0</v>
      </c>
      <c r="AQ221" s="11">
        <v>1.4241140580716783E-3</v>
      </c>
      <c r="AR221" s="11">
        <v>0.125</v>
      </c>
      <c r="AS221" s="11">
        <v>0.42499999999999999</v>
      </c>
      <c r="AT221" s="11">
        <v>0</v>
      </c>
      <c r="AU221" s="11">
        <v>0</v>
      </c>
      <c r="AV221" s="11">
        <v>7.4999999999999997E-3</v>
      </c>
      <c r="AW221" s="11">
        <v>19231.891491525468</v>
      </c>
      <c r="AX221" s="11">
        <v>319946.23247100896</v>
      </c>
      <c r="AY221" s="11">
        <v>0</v>
      </c>
      <c r="AZ221" s="11">
        <v>0</v>
      </c>
      <c r="BA221" s="11">
        <v>1161.7540221545976</v>
      </c>
      <c r="BB221" s="11">
        <v>101971.64471921499</v>
      </c>
      <c r="BC221" s="11">
        <v>346703.59204533097</v>
      </c>
      <c r="BD221" s="11">
        <v>0</v>
      </c>
      <c r="BE221" s="11">
        <v>0</v>
      </c>
      <c r="BF221" s="11">
        <v>6118.2986831528997</v>
      </c>
      <c r="BG221" s="9" t="s">
        <v>7</v>
      </c>
      <c r="BH221" s="9" t="s">
        <v>63</v>
      </c>
      <c r="BI221" s="9" t="s">
        <v>157</v>
      </c>
      <c r="BJ221" s="9" t="s">
        <v>193</v>
      </c>
      <c r="BK221" s="9" t="s">
        <v>1920</v>
      </c>
      <c r="BL221" s="29">
        <v>7.5000116092096239E-2</v>
      </c>
      <c r="BM221" s="29">
        <v>0.26099999999999995</v>
      </c>
      <c r="BN221" s="29">
        <v>0</v>
      </c>
      <c r="BO221" s="29">
        <v>0</v>
      </c>
      <c r="BP221" s="29">
        <v>1.4241140580716783E-3</v>
      </c>
    </row>
    <row r="222" spans="1:68" x14ac:dyDescent="0.25">
      <c r="A222" s="9" t="s">
        <v>3</v>
      </c>
      <c r="B222" s="9" t="s">
        <v>58</v>
      </c>
      <c r="C222" s="9" t="s">
        <v>57</v>
      </c>
      <c r="D222" s="9" t="s">
        <v>1845</v>
      </c>
      <c r="E222" s="9" t="s">
        <v>116</v>
      </c>
      <c r="F222" s="9" t="s">
        <v>719</v>
      </c>
      <c r="G222" s="9" t="s">
        <v>164</v>
      </c>
      <c r="H222" s="9" t="s">
        <v>5</v>
      </c>
      <c r="I222" s="10" t="s">
        <v>1807</v>
      </c>
      <c r="J222" s="10" t="s">
        <v>1995</v>
      </c>
      <c r="K222" s="11">
        <v>190634.44027505562</v>
      </c>
      <c r="L222" s="11">
        <v>190634.44030000002</v>
      </c>
      <c r="M222" s="11">
        <v>0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0</v>
      </c>
      <c r="V222" s="11">
        <v>0</v>
      </c>
      <c r="W222" s="11">
        <v>1467.6031687688469</v>
      </c>
      <c r="X222" s="11">
        <v>74752.462700148273</v>
      </c>
      <c r="Y222" s="11">
        <v>0</v>
      </c>
      <c r="Z222" s="11">
        <v>0</v>
      </c>
      <c r="AA222" s="11">
        <v>700.93079213287729</v>
      </c>
      <c r="AB222" s="11">
        <v>4404.0883111094881</v>
      </c>
      <c r="AC222" s="11" t="s">
        <v>7</v>
      </c>
      <c r="AD222" s="11" t="s">
        <v>63</v>
      </c>
      <c r="AE222" s="11" t="s">
        <v>157</v>
      </c>
      <c r="AF222" s="11" t="s">
        <v>193</v>
      </c>
      <c r="AG222" s="11" t="s">
        <v>302</v>
      </c>
      <c r="AH222" s="11" t="s">
        <v>7</v>
      </c>
      <c r="AI222" s="11" t="s">
        <v>63</v>
      </c>
      <c r="AJ222" s="11" t="s">
        <v>157</v>
      </c>
      <c r="AK222" s="11" t="s">
        <v>193</v>
      </c>
      <c r="AL222" s="11" t="s">
        <v>142</v>
      </c>
      <c r="AM222" s="11">
        <v>2.3575048172069828E-2</v>
      </c>
      <c r="AN222" s="11">
        <v>0.39219999999999999</v>
      </c>
      <c r="AO222" s="11">
        <v>0</v>
      </c>
      <c r="AP222" s="11">
        <v>0</v>
      </c>
      <c r="AQ222" s="11">
        <v>3.0157709465047301E-3</v>
      </c>
      <c r="AR222" s="11">
        <v>0.125</v>
      </c>
      <c r="AS222" s="11">
        <v>0.42499999999999999</v>
      </c>
      <c r="AT222" s="11">
        <v>0</v>
      </c>
      <c r="AU222" s="11">
        <v>0</v>
      </c>
      <c r="AV222" s="11">
        <v>7.4999999999999997E-3</v>
      </c>
      <c r="AW222" s="11">
        <v>4494.216112740005</v>
      </c>
      <c r="AX222" s="11">
        <v>74766.827475876809</v>
      </c>
      <c r="AY222" s="11">
        <v>0</v>
      </c>
      <c r="AZ222" s="11">
        <v>0</v>
      </c>
      <c r="BA222" s="11">
        <v>574.90980638470398</v>
      </c>
      <c r="BB222" s="11">
        <v>23829.305034381952</v>
      </c>
      <c r="BC222" s="11">
        <v>81019.637116898637</v>
      </c>
      <c r="BD222" s="11">
        <v>0</v>
      </c>
      <c r="BE222" s="11">
        <v>0</v>
      </c>
      <c r="BF222" s="11">
        <v>1429.758302062917</v>
      </c>
      <c r="BG222" s="9" t="s">
        <v>7</v>
      </c>
      <c r="BH222" s="9" t="s">
        <v>63</v>
      </c>
      <c r="BI222" s="9" t="s">
        <v>157</v>
      </c>
      <c r="BJ222" s="9" t="s">
        <v>193</v>
      </c>
      <c r="BK222" s="9" t="s">
        <v>1921</v>
      </c>
      <c r="BL222" s="29">
        <v>7.5000116092096239E-2</v>
      </c>
      <c r="BM222" s="29">
        <v>0.26099999999999995</v>
      </c>
      <c r="BN222" s="29">
        <v>0</v>
      </c>
      <c r="BO222" s="29">
        <v>0</v>
      </c>
      <c r="BP222" s="29">
        <v>3.0157709465047297E-3</v>
      </c>
    </row>
    <row r="223" spans="1:68" x14ac:dyDescent="0.25">
      <c r="A223" s="9" t="s">
        <v>3</v>
      </c>
      <c r="B223" s="9" t="s">
        <v>58</v>
      </c>
      <c r="C223" s="9" t="s">
        <v>57</v>
      </c>
      <c r="D223" s="9" t="s">
        <v>1845</v>
      </c>
      <c r="E223" s="9" t="s">
        <v>116</v>
      </c>
      <c r="F223" s="9" t="s">
        <v>569</v>
      </c>
      <c r="G223" s="9" t="s">
        <v>164</v>
      </c>
      <c r="H223" s="9" t="s">
        <v>5</v>
      </c>
      <c r="I223" s="10" t="s">
        <v>1783</v>
      </c>
      <c r="J223" s="10" t="s">
        <v>1995</v>
      </c>
      <c r="K223" s="11">
        <v>172031.46606160898</v>
      </c>
      <c r="L223" s="11">
        <v>172031.46609999999</v>
      </c>
      <c r="M223" s="11">
        <v>0</v>
      </c>
      <c r="N223" s="11">
        <v>0</v>
      </c>
      <c r="O223" s="11">
        <v>0</v>
      </c>
      <c r="P223" s="11">
        <v>0</v>
      </c>
      <c r="Q223" s="11">
        <v>0</v>
      </c>
      <c r="R223" s="11">
        <v>0</v>
      </c>
      <c r="S223" s="11">
        <v>0</v>
      </c>
      <c r="T223" s="11">
        <v>0</v>
      </c>
      <c r="U223" s="11">
        <v>0</v>
      </c>
      <c r="V223" s="11">
        <v>0</v>
      </c>
      <c r="W223" s="11">
        <v>1324.3877883712626</v>
      </c>
      <c r="X223" s="11">
        <v>67457.777999897269</v>
      </c>
      <c r="Y223" s="11">
        <v>0</v>
      </c>
      <c r="Z223" s="11">
        <v>0</v>
      </c>
      <c r="AA223" s="11">
        <v>632.53078308145166</v>
      </c>
      <c r="AB223" s="11">
        <v>3974.3173783380626</v>
      </c>
      <c r="AC223" s="11" t="s">
        <v>7</v>
      </c>
      <c r="AD223" s="11" t="s">
        <v>63</v>
      </c>
      <c r="AE223" s="11" t="s">
        <v>157</v>
      </c>
      <c r="AF223" s="11" t="s">
        <v>193</v>
      </c>
      <c r="AG223" s="11" t="s">
        <v>302</v>
      </c>
      <c r="AH223" s="11" t="s">
        <v>7</v>
      </c>
      <c r="AI223" s="11" t="s">
        <v>63</v>
      </c>
      <c r="AJ223" s="11" t="s">
        <v>157</v>
      </c>
      <c r="AK223" s="11" t="s">
        <v>193</v>
      </c>
      <c r="AL223" s="11" t="s">
        <v>142</v>
      </c>
      <c r="AM223" s="11">
        <v>2.3575048172069828E-2</v>
      </c>
      <c r="AN223" s="11">
        <v>0.39219999999999999</v>
      </c>
      <c r="AO223" s="11">
        <v>0</v>
      </c>
      <c r="AP223" s="11">
        <v>0</v>
      </c>
      <c r="AQ223" s="11">
        <v>3.0157709465047301E-3</v>
      </c>
      <c r="AR223" s="11">
        <v>0.125</v>
      </c>
      <c r="AS223" s="11">
        <v>0.42499999999999999</v>
      </c>
      <c r="AT223" s="11">
        <v>0</v>
      </c>
      <c r="AU223" s="11">
        <v>0</v>
      </c>
      <c r="AV223" s="11">
        <v>7.4999999999999997E-3</v>
      </c>
      <c r="AW223" s="11">
        <v>4055.6500995142273</v>
      </c>
      <c r="AX223" s="11">
        <v>67470.740989363039</v>
      </c>
      <c r="AY223" s="11">
        <v>0</v>
      </c>
      <c r="AZ223" s="11">
        <v>0</v>
      </c>
      <c r="BA223" s="11">
        <v>518.80749723321492</v>
      </c>
      <c r="BB223" s="11">
        <v>21503.933257701123</v>
      </c>
      <c r="BC223" s="11">
        <v>73113.373076183809</v>
      </c>
      <c r="BD223" s="11">
        <v>0</v>
      </c>
      <c r="BE223" s="11">
        <v>0</v>
      </c>
      <c r="BF223" s="11">
        <v>1290.2359954620674</v>
      </c>
      <c r="BG223" s="9" t="s">
        <v>7</v>
      </c>
      <c r="BH223" s="9" t="s">
        <v>63</v>
      </c>
      <c r="BI223" s="9" t="s">
        <v>157</v>
      </c>
      <c r="BJ223" s="9" t="s">
        <v>193</v>
      </c>
      <c r="BK223" s="9" t="s">
        <v>1921</v>
      </c>
      <c r="BL223" s="29">
        <v>7.5000116092096239E-2</v>
      </c>
      <c r="BM223" s="29">
        <v>0.26099999999999995</v>
      </c>
      <c r="BN223" s="29">
        <v>0</v>
      </c>
      <c r="BO223" s="29">
        <v>0</v>
      </c>
      <c r="BP223" s="29">
        <v>3.0157709465047297E-3</v>
      </c>
    </row>
    <row r="224" spans="1:68" x14ac:dyDescent="0.25">
      <c r="A224" s="9" t="s">
        <v>3</v>
      </c>
      <c r="B224" s="9" t="s">
        <v>58</v>
      </c>
      <c r="C224" s="9" t="s">
        <v>57</v>
      </c>
      <c r="D224" s="9" t="s">
        <v>1845</v>
      </c>
      <c r="E224" s="9" t="s">
        <v>116</v>
      </c>
      <c r="F224" s="9" t="s">
        <v>1275</v>
      </c>
      <c r="G224" s="9" t="s">
        <v>274</v>
      </c>
      <c r="H224" s="9" t="s">
        <v>5</v>
      </c>
      <c r="I224" s="10" t="s">
        <v>1807</v>
      </c>
      <c r="J224" s="10" t="s">
        <v>1995</v>
      </c>
      <c r="K224" s="11">
        <v>220482.03228879999</v>
      </c>
      <c r="L224" s="11">
        <v>220482.03228879999</v>
      </c>
      <c r="M224" s="11">
        <v>0</v>
      </c>
      <c r="N224" s="11">
        <v>0</v>
      </c>
      <c r="O224" s="11">
        <v>0</v>
      </c>
      <c r="P224" s="11">
        <v>0</v>
      </c>
      <c r="Q224" s="11">
        <v>0</v>
      </c>
      <c r="R224" s="11">
        <v>0</v>
      </c>
      <c r="S224" s="11">
        <v>0</v>
      </c>
      <c r="T224" s="11">
        <v>0</v>
      </c>
      <c r="U224" s="11">
        <v>0</v>
      </c>
      <c r="V224" s="11">
        <v>0</v>
      </c>
      <c r="W224" s="11">
        <v>1697.3854710325295</v>
      </c>
      <c r="X224" s="11">
        <v>86456.439186877673</v>
      </c>
      <c r="Y224" s="11">
        <v>0</v>
      </c>
      <c r="Z224" s="11">
        <v>0</v>
      </c>
      <c r="AA224" s="11">
        <v>810.67537062061115</v>
      </c>
      <c r="AB224" s="11">
        <v>5093.6354400845739</v>
      </c>
      <c r="AC224" s="11" t="s">
        <v>7</v>
      </c>
      <c r="AD224" s="11" t="s">
        <v>63</v>
      </c>
      <c r="AE224" s="11" t="s">
        <v>157</v>
      </c>
      <c r="AF224" s="11" t="s">
        <v>193</v>
      </c>
      <c r="AG224" s="11" t="s">
        <v>302</v>
      </c>
      <c r="AH224" s="11" t="s">
        <v>7</v>
      </c>
      <c r="AI224" s="11" t="s">
        <v>63</v>
      </c>
      <c r="AJ224" s="11" t="s">
        <v>157</v>
      </c>
      <c r="AK224" s="11" t="s">
        <v>193</v>
      </c>
      <c r="AL224" s="11" t="s">
        <v>142</v>
      </c>
      <c r="AM224" s="11">
        <v>2.3575048172069828E-2</v>
      </c>
      <c r="AN224" s="11">
        <v>0.39219999999999999</v>
      </c>
      <c r="AO224" s="11">
        <v>0</v>
      </c>
      <c r="AP224" s="11">
        <v>0</v>
      </c>
      <c r="AQ224" s="11">
        <v>3.0157709465047301E-3</v>
      </c>
      <c r="AR224" s="11">
        <v>0.125</v>
      </c>
      <c r="AS224" s="11">
        <v>0.42499999999999999</v>
      </c>
      <c r="AT224" s="11">
        <v>0</v>
      </c>
      <c r="AU224" s="11">
        <v>0</v>
      </c>
      <c r="AV224" s="11">
        <v>7.4999999999999997E-3</v>
      </c>
      <c r="AW224" s="11">
        <v>5197.8745322843151</v>
      </c>
      <c r="AX224" s="11">
        <v>86473.05306366735</v>
      </c>
      <c r="AY224" s="11">
        <v>0</v>
      </c>
      <c r="AZ224" s="11">
        <v>0</v>
      </c>
      <c r="BA224" s="11">
        <v>664.92330720288078</v>
      </c>
      <c r="BB224" s="11">
        <v>27560.254036099999</v>
      </c>
      <c r="BC224" s="11">
        <v>93704.863722739989</v>
      </c>
      <c r="BD224" s="11">
        <v>0</v>
      </c>
      <c r="BE224" s="11">
        <v>0</v>
      </c>
      <c r="BF224" s="11">
        <v>1653.6152421659999</v>
      </c>
      <c r="BG224" s="9" t="s">
        <v>7</v>
      </c>
      <c r="BH224" s="9" t="s">
        <v>63</v>
      </c>
      <c r="BI224" s="9" t="s">
        <v>157</v>
      </c>
      <c r="BJ224" s="9" t="s">
        <v>193</v>
      </c>
      <c r="BK224" s="9" t="s">
        <v>1921</v>
      </c>
      <c r="BL224" s="29">
        <v>7.5000116092096239E-2</v>
      </c>
      <c r="BM224" s="29">
        <v>0.26099999999999995</v>
      </c>
      <c r="BN224" s="29">
        <v>0</v>
      </c>
      <c r="BO224" s="29">
        <v>0</v>
      </c>
      <c r="BP224" s="29">
        <v>3.0157709465047297E-3</v>
      </c>
    </row>
    <row r="225" spans="1:68" x14ac:dyDescent="0.25">
      <c r="A225" s="9" t="s">
        <v>3</v>
      </c>
      <c r="B225" s="9" t="s">
        <v>58</v>
      </c>
      <c r="C225" s="9" t="s">
        <v>57</v>
      </c>
      <c r="D225" s="9" t="s">
        <v>1845</v>
      </c>
      <c r="E225" s="9" t="s">
        <v>116</v>
      </c>
      <c r="F225" s="9" t="s">
        <v>557</v>
      </c>
      <c r="G225" s="9" t="s">
        <v>164</v>
      </c>
      <c r="H225" s="9" t="s">
        <v>5</v>
      </c>
      <c r="I225" s="10" t="s">
        <v>1783</v>
      </c>
      <c r="J225" s="10" t="s">
        <v>1995</v>
      </c>
      <c r="K225" s="11">
        <v>177285.24791651254</v>
      </c>
      <c r="L225" s="11">
        <v>177285.24789999999</v>
      </c>
      <c r="M225" s="11">
        <v>0</v>
      </c>
      <c r="N225" s="11">
        <v>0</v>
      </c>
      <c r="O225" s="11">
        <v>0</v>
      </c>
      <c r="P225" s="11">
        <v>0</v>
      </c>
      <c r="Q225" s="11">
        <v>0</v>
      </c>
      <c r="R225" s="11">
        <v>0</v>
      </c>
      <c r="S225" s="11">
        <v>0</v>
      </c>
      <c r="T225" s="11">
        <v>0</v>
      </c>
      <c r="U225" s="11">
        <v>0</v>
      </c>
      <c r="V225" s="11">
        <v>0</v>
      </c>
      <c r="W225" s="11">
        <v>1364.7955508287059</v>
      </c>
      <c r="X225" s="11">
        <v>27774.475690241328</v>
      </c>
      <c r="Y225" s="11">
        <v>0</v>
      </c>
      <c r="Z225" s="11">
        <v>0</v>
      </c>
      <c r="AA225" s="11">
        <v>307.80843511996864</v>
      </c>
      <c r="AB225" s="11">
        <v>2114.4776059983378</v>
      </c>
      <c r="AC225" s="11" t="s">
        <v>7</v>
      </c>
      <c r="AD225" s="11" t="s">
        <v>56</v>
      </c>
      <c r="AE225" s="11" t="s">
        <v>157</v>
      </c>
      <c r="AF225" s="11" t="s">
        <v>193</v>
      </c>
      <c r="AG225" s="11" t="s">
        <v>299</v>
      </c>
      <c r="AH225" s="11" t="s">
        <v>7</v>
      </c>
      <c r="AI225" s="11" t="s">
        <v>56</v>
      </c>
      <c r="AJ225" s="11" t="s">
        <v>157</v>
      </c>
      <c r="AK225" s="11" t="s">
        <v>193</v>
      </c>
      <c r="AL225" s="11" t="s">
        <v>142</v>
      </c>
      <c r="AM225" s="11">
        <v>2.3575048172069828E-2</v>
      </c>
      <c r="AN225" s="11">
        <v>0.15670000000000001</v>
      </c>
      <c r="AO225" s="11">
        <v>0</v>
      </c>
      <c r="AP225" s="11">
        <v>0</v>
      </c>
      <c r="AQ225" s="11">
        <v>1.4241140580716783E-3</v>
      </c>
      <c r="AR225" s="11">
        <v>0.125</v>
      </c>
      <c r="AS225" s="11">
        <v>0.27500000000000002</v>
      </c>
      <c r="AT225" s="11">
        <v>0</v>
      </c>
      <c r="AU225" s="11">
        <v>0</v>
      </c>
      <c r="AV225" s="11">
        <v>7.4999999999999997E-3</v>
      </c>
      <c r="AW225" s="11">
        <v>4179.5082598291256</v>
      </c>
      <c r="AX225" s="11">
        <v>27780.598348517517</v>
      </c>
      <c r="AY225" s="11">
        <v>0</v>
      </c>
      <c r="AZ225" s="11">
        <v>0</v>
      </c>
      <c r="BA225" s="11">
        <v>252.47441384662824</v>
      </c>
      <c r="BB225" s="11">
        <v>22160.655989564068</v>
      </c>
      <c r="BC225" s="11">
        <v>48753.44317704095</v>
      </c>
      <c r="BD225" s="11">
        <v>0</v>
      </c>
      <c r="BE225" s="11">
        <v>0</v>
      </c>
      <c r="BF225" s="11">
        <v>1329.6393593738439</v>
      </c>
      <c r="BG225" s="9" t="s">
        <v>7</v>
      </c>
      <c r="BH225" s="9" t="s">
        <v>56</v>
      </c>
      <c r="BI225" s="9" t="s">
        <v>157</v>
      </c>
      <c r="BJ225" s="9" t="s">
        <v>193</v>
      </c>
      <c r="BK225" s="9" t="s">
        <v>1920</v>
      </c>
      <c r="BL225" s="29">
        <v>7.5000116092096239E-2</v>
      </c>
      <c r="BM225" s="29">
        <v>0.15670000000000003</v>
      </c>
      <c r="BN225" s="29">
        <v>0</v>
      </c>
      <c r="BO225" s="29">
        <v>0</v>
      </c>
      <c r="BP225" s="29">
        <v>1.4241140580716783E-3</v>
      </c>
    </row>
    <row r="226" spans="1:68" x14ac:dyDescent="0.25">
      <c r="A226" s="9" t="s">
        <v>3</v>
      </c>
      <c r="B226" s="9" t="s">
        <v>58</v>
      </c>
      <c r="C226" s="9" t="s">
        <v>57</v>
      </c>
      <c r="D226" s="9" t="s">
        <v>1845</v>
      </c>
      <c r="E226" s="9" t="s">
        <v>116</v>
      </c>
      <c r="F226" s="9" t="s">
        <v>1273</v>
      </c>
      <c r="G226" s="9" t="s">
        <v>274</v>
      </c>
      <c r="H226" s="9" t="s">
        <v>5</v>
      </c>
      <c r="I226" s="10" t="s">
        <v>1783</v>
      </c>
      <c r="J226" s="10" t="s">
        <v>1995</v>
      </c>
      <c r="K226" s="11">
        <v>182836.85654168003</v>
      </c>
      <c r="L226" s="11">
        <v>182836.85654168003</v>
      </c>
      <c r="M226" s="11">
        <v>0</v>
      </c>
      <c r="N226" s="11">
        <v>0</v>
      </c>
      <c r="O226" s="11">
        <v>0</v>
      </c>
      <c r="P226" s="11">
        <v>0</v>
      </c>
      <c r="Q226" s="11">
        <v>0</v>
      </c>
      <c r="R226" s="11">
        <v>0</v>
      </c>
      <c r="S226" s="11">
        <v>0</v>
      </c>
      <c r="T226" s="11">
        <v>0</v>
      </c>
      <c r="U226" s="11">
        <v>0</v>
      </c>
      <c r="V226" s="11">
        <v>0</v>
      </c>
      <c r="W226" s="11">
        <v>1407.5335161352209</v>
      </c>
      <c r="X226" s="11">
        <v>28644.221036154428</v>
      </c>
      <c r="Y226" s="11">
        <v>0</v>
      </c>
      <c r="Z226" s="11">
        <v>0</v>
      </c>
      <c r="AA226" s="11">
        <v>317.44731928340406</v>
      </c>
      <c r="AB226" s="11">
        <v>2180.6915312354868</v>
      </c>
      <c r="AC226" s="11" t="s">
        <v>7</v>
      </c>
      <c r="AD226" s="11" t="s">
        <v>56</v>
      </c>
      <c r="AE226" s="11" t="s">
        <v>157</v>
      </c>
      <c r="AF226" s="11" t="s">
        <v>193</v>
      </c>
      <c r="AG226" s="11" t="s">
        <v>299</v>
      </c>
      <c r="AH226" s="11" t="s">
        <v>7</v>
      </c>
      <c r="AI226" s="11" t="s">
        <v>56</v>
      </c>
      <c r="AJ226" s="11" t="s">
        <v>157</v>
      </c>
      <c r="AK226" s="11" t="s">
        <v>193</v>
      </c>
      <c r="AL226" s="11" t="s">
        <v>142</v>
      </c>
      <c r="AM226" s="11">
        <v>2.3575048172069828E-2</v>
      </c>
      <c r="AN226" s="11">
        <v>0.15670000000000001</v>
      </c>
      <c r="AO226" s="11">
        <v>0</v>
      </c>
      <c r="AP226" s="11">
        <v>0</v>
      </c>
      <c r="AQ226" s="11">
        <v>1.4241140580716783E-3</v>
      </c>
      <c r="AR226" s="11">
        <v>0.125</v>
      </c>
      <c r="AS226" s="11">
        <v>0.27500000000000002</v>
      </c>
      <c r="AT226" s="11">
        <v>0</v>
      </c>
      <c r="AU226" s="11">
        <v>0</v>
      </c>
      <c r="AV226" s="11">
        <v>7.4999999999999997E-3</v>
      </c>
      <c r="AW226" s="11">
        <v>4310.3877005999275</v>
      </c>
      <c r="AX226" s="11">
        <v>28650.535420081262</v>
      </c>
      <c r="AY226" s="11">
        <v>0</v>
      </c>
      <c r="AZ226" s="11">
        <v>0</v>
      </c>
      <c r="BA226" s="11">
        <v>260.38053773464122</v>
      </c>
      <c r="BB226" s="11">
        <v>22854.607067710003</v>
      </c>
      <c r="BC226" s="11">
        <v>50280.135548962011</v>
      </c>
      <c r="BD226" s="11">
        <v>0</v>
      </c>
      <c r="BE226" s="11">
        <v>0</v>
      </c>
      <c r="BF226" s="11">
        <v>1371.2764240626002</v>
      </c>
      <c r="BG226" s="9" t="s">
        <v>7</v>
      </c>
      <c r="BH226" s="9" t="s">
        <v>56</v>
      </c>
      <c r="BI226" s="9" t="s">
        <v>157</v>
      </c>
      <c r="BJ226" s="9" t="s">
        <v>193</v>
      </c>
      <c r="BK226" s="9" t="s">
        <v>1920</v>
      </c>
      <c r="BL226" s="29">
        <v>7.5000116092096239E-2</v>
      </c>
      <c r="BM226" s="29">
        <v>0.15670000000000003</v>
      </c>
      <c r="BN226" s="29">
        <v>0</v>
      </c>
      <c r="BO226" s="29">
        <v>0</v>
      </c>
      <c r="BP226" s="29">
        <v>1.4241140580716783E-3</v>
      </c>
    </row>
    <row r="227" spans="1:68" x14ac:dyDescent="0.25">
      <c r="A227" s="9" t="s">
        <v>3</v>
      </c>
      <c r="B227" s="9" t="s">
        <v>58</v>
      </c>
      <c r="C227" s="9" t="s">
        <v>57</v>
      </c>
      <c r="D227" s="9" t="s">
        <v>1845</v>
      </c>
      <c r="E227" s="9" t="s">
        <v>116</v>
      </c>
      <c r="F227" s="9" t="s">
        <v>599</v>
      </c>
      <c r="G227" s="9" t="s">
        <v>164</v>
      </c>
      <c r="H227" s="9" t="s">
        <v>5</v>
      </c>
      <c r="I227" s="10" t="s">
        <v>1807</v>
      </c>
      <c r="J227" s="10" t="s">
        <v>1995</v>
      </c>
      <c r="K227" s="11">
        <v>178407.26241255246</v>
      </c>
      <c r="L227" s="11">
        <v>178407.26240000001</v>
      </c>
      <c r="M227" s="11">
        <v>0</v>
      </c>
      <c r="N227" s="11">
        <v>1</v>
      </c>
      <c r="O227" s="11">
        <v>0</v>
      </c>
      <c r="P227" s="11">
        <v>0</v>
      </c>
      <c r="Q227" s="11">
        <v>1</v>
      </c>
      <c r="R227" s="11">
        <v>0</v>
      </c>
      <c r="S227" s="11">
        <v>0</v>
      </c>
      <c r="T227" s="11">
        <v>0</v>
      </c>
      <c r="U227" s="11">
        <v>0</v>
      </c>
      <c r="V227" s="11">
        <v>2</v>
      </c>
      <c r="W227" s="11">
        <v>1373.4719876302181</v>
      </c>
      <c r="X227" s="11">
        <v>69957.884876437878</v>
      </c>
      <c r="Y227" s="11">
        <v>0</v>
      </c>
      <c r="Z227" s="11">
        <v>0</v>
      </c>
      <c r="AA227" s="11">
        <v>655.97351433192273</v>
      </c>
      <c r="AB227" s="11">
        <v>4121.6127459256386</v>
      </c>
      <c r="AC227" s="11" t="s">
        <v>7</v>
      </c>
      <c r="AD227" s="11" t="s">
        <v>63</v>
      </c>
      <c r="AE227" s="11" t="s">
        <v>157</v>
      </c>
      <c r="AF227" s="11" t="s">
        <v>193</v>
      </c>
      <c r="AG227" s="11" t="s">
        <v>302</v>
      </c>
      <c r="AH227" s="11" t="s">
        <v>7</v>
      </c>
      <c r="AI227" s="11" t="s">
        <v>63</v>
      </c>
      <c r="AJ227" s="11" t="s">
        <v>157</v>
      </c>
      <c r="AK227" s="11" t="s">
        <v>193</v>
      </c>
      <c r="AL227" s="11" t="s">
        <v>142</v>
      </c>
      <c r="AM227" s="11">
        <v>2.3575048172069828E-2</v>
      </c>
      <c r="AN227" s="11">
        <v>0.39219999999999999</v>
      </c>
      <c r="AO227" s="11">
        <v>0</v>
      </c>
      <c r="AP227" s="11">
        <v>0</v>
      </c>
      <c r="AQ227" s="11">
        <v>3.0157709465047301E-3</v>
      </c>
      <c r="AR227" s="11">
        <v>0.125</v>
      </c>
      <c r="AS227" s="11">
        <v>0.42499999999999999</v>
      </c>
      <c r="AT227" s="11">
        <v>0</v>
      </c>
      <c r="AU227" s="11">
        <v>0</v>
      </c>
      <c r="AV227" s="11">
        <v>7.4999999999999997E-3</v>
      </c>
      <c r="AW227" s="11">
        <v>4205.959805623027</v>
      </c>
      <c r="AX227" s="11">
        <v>69971.328318203072</v>
      </c>
      <c r="AY227" s="11">
        <v>0</v>
      </c>
      <c r="AZ227" s="11">
        <v>0</v>
      </c>
      <c r="BA227" s="11">
        <v>538.03543862922106</v>
      </c>
      <c r="BB227" s="11">
        <v>22300.907801569057</v>
      </c>
      <c r="BC227" s="11">
        <v>75823.086525334787</v>
      </c>
      <c r="BD227" s="11">
        <v>0</v>
      </c>
      <c r="BE227" s="11">
        <v>0</v>
      </c>
      <c r="BF227" s="11">
        <v>1338.0544680941434</v>
      </c>
      <c r="BG227" s="9" t="s">
        <v>7</v>
      </c>
      <c r="BH227" s="9" t="s">
        <v>63</v>
      </c>
      <c r="BI227" s="9" t="s">
        <v>157</v>
      </c>
      <c r="BJ227" s="9" t="s">
        <v>193</v>
      </c>
      <c r="BK227" s="9" t="s">
        <v>1921</v>
      </c>
      <c r="BL227" s="29">
        <v>7.5000116092096239E-2</v>
      </c>
      <c r="BM227" s="29">
        <v>0.26099999999999995</v>
      </c>
      <c r="BN227" s="29">
        <v>0</v>
      </c>
      <c r="BO227" s="29">
        <v>0</v>
      </c>
      <c r="BP227" s="29">
        <v>3.0157709465047297E-3</v>
      </c>
    </row>
    <row r="228" spans="1:68" x14ac:dyDescent="0.25">
      <c r="A228" s="9" t="s">
        <v>3</v>
      </c>
      <c r="B228" s="9" t="s">
        <v>58</v>
      </c>
      <c r="C228" s="9" t="s">
        <v>57</v>
      </c>
      <c r="D228" s="9" t="s">
        <v>1845</v>
      </c>
      <c r="E228" s="9" t="s">
        <v>116</v>
      </c>
      <c r="F228" s="9" t="s">
        <v>577</v>
      </c>
      <c r="G228" s="9" t="s">
        <v>164</v>
      </c>
      <c r="H228" s="9" t="s">
        <v>5</v>
      </c>
      <c r="I228" s="10" t="s">
        <v>1783</v>
      </c>
      <c r="J228" s="10" t="s">
        <v>1995</v>
      </c>
      <c r="K228" s="11">
        <v>180581.30322220002</v>
      </c>
      <c r="L228" s="11">
        <v>180581.30322220002</v>
      </c>
      <c r="M228" s="11">
        <v>0</v>
      </c>
      <c r="N228" s="11">
        <v>0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1390.2088857199469</v>
      </c>
      <c r="X228" s="11">
        <v>70810.379867449752</v>
      </c>
      <c r="Y228" s="11">
        <v>0</v>
      </c>
      <c r="Z228" s="11">
        <v>0</v>
      </c>
      <c r="AA228" s="11">
        <v>663.96709698800407</v>
      </c>
      <c r="AB228" s="11">
        <v>4171.8380239911348</v>
      </c>
      <c r="AC228" s="11" t="s">
        <v>7</v>
      </c>
      <c r="AD228" s="11" t="s">
        <v>63</v>
      </c>
      <c r="AE228" s="11" t="s">
        <v>157</v>
      </c>
      <c r="AF228" s="11" t="s">
        <v>193</v>
      </c>
      <c r="AG228" s="11" t="s">
        <v>302</v>
      </c>
      <c r="AH228" s="11" t="s">
        <v>7</v>
      </c>
      <c r="AI228" s="11" t="s">
        <v>63</v>
      </c>
      <c r="AJ228" s="11" t="s">
        <v>157</v>
      </c>
      <c r="AK228" s="11" t="s">
        <v>193</v>
      </c>
      <c r="AL228" s="11" t="s">
        <v>142</v>
      </c>
      <c r="AM228" s="11">
        <v>2.3575048172069828E-2</v>
      </c>
      <c r="AN228" s="11">
        <v>0.39219999999999999</v>
      </c>
      <c r="AO228" s="11">
        <v>0</v>
      </c>
      <c r="AP228" s="11">
        <v>0</v>
      </c>
      <c r="AQ228" s="11">
        <v>3.0157709465047301E-3</v>
      </c>
      <c r="AR228" s="11">
        <v>0.125</v>
      </c>
      <c r="AS228" s="11">
        <v>0.42499999999999999</v>
      </c>
      <c r="AT228" s="11">
        <v>0</v>
      </c>
      <c r="AU228" s="11">
        <v>0</v>
      </c>
      <c r="AV228" s="11">
        <v>7.4999999999999997E-3</v>
      </c>
      <c r="AW228" s="11">
        <v>4257.2129224385144</v>
      </c>
      <c r="AX228" s="11">
        <v>70823.987123746847</v>
      </c>
      <c r="AY228" s="11">
        <v>0</v>
      </c>
      <c r="AZ228" s="11">
        <v>0</v>
      </c>
      <c r="BA228" s="11">
        <v>544.59184773947186</v>
      </c>
      <c r="BB228" s="11">
        <v>22572.662902775002</v>
      </c>
      <c r="BC228" s="11">
        <v>76747.053869435011</v>
      </c>
      <c r="BD228" s="11">
        <v>0</v>
      </c>
      <c r="BE228" s="11">
        <v>0</v>
      </c>
      <c r="BF228" s="11">
        <v>1354.3597741665001</v>
      </c>
      <c r="BG228" s="9" t="s">
        <v>7</v>
      </c>
      <c r="BH228" s="9" t="s">
        <v>63</v>
      </c>
      <c r="BI228" s="9" t="s">
        <v>157</v>
      </c>
      <c r="BJ228" s="9" t="s">
        <v>193</v>
      </c>
      <c r="BK228" s="9" t="s">
        <v>1921</v>
      </c>
      <c r="BL228" s="29">
        <v>7.5000116092096239E-2</v>
      </c>
      <c r="BM228" s="29">
        <v>0.26099999999999995</v>
      </c>
      <c r="BN228" s="29">
        <v>0</v>
      </c>
      <c r="BO228" s="29">
        <v>0</v>
      </c>
      <c r="BP228" s="29">
        <v>3.0157709465047297E-3</v>
      </c>
    </row>
    <row r="229" spans="1:68" x14ac:dyDescent="0.25">
      <c r="A229" s="9" t="s">
        <v>3</v>
      </c>
      <c r="B229" s="9" t="s">
        <v>58</v>
      </c>
      <c r="C229" s="9" t="s">
        <v>57</v>
      </c>
      <c r="D229" s="9" t="s">
        <v>1845</v>
      </c>
      <c r="E229" s="9" t="s">
        <v>83</v>
      </c>
      <c r="F229" s="9" t="s">
        <v>979</v>
      </c>
      <c r="G229" s="9" t="s">
        <v>231</v>
      </c>
      <c r="H229" s="9" t="s">
        <v>5</v>
      </c>
      <c r="I229" s="10" t="s">
        <v>1783</v>
      </c>
      <c r="J229" s="10" t="s">
        <v>1995</v>
      </c>
      <c r="K229" s="11">
        <v>1218072.1172799999</v>
      </c>
      <c r="L229" s="11">
        <v>1012954.02728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v>0</v>
      </c>
      <c r="T229" s="11">
        <v>0</v>
      </c>
      <c r="U229" s="11">
        <v>0</v>
      </c>
      <c r="V229" s="11">
        <v>0</v>
      </c>
      <c r="W229" s="11">
        <v>7798.2474620735857</v>
      </c>
      <c r="X229" s="11">
        <v>397204.24086042342</v>
      </c>
      <c r="Y229" s="11">
        <v>0</v>
      </c>
      <c r="Z229" s="11">
        <v>0</v>
      </c>
      <c r="AA229" s="11">
        <v>3724.4616849831559</v>
      </c>
      <c r="AB229" s="11">
        <v>20131.721835749981</v>
      </c>
      <c r="AC229" s="11" t="s">
        <v>7</v>
      </c>
      <c r="AD229" s="11" t="s">
        <v>63</v>
      </c>
      <c r="AE229" s="11" t="s">
        <v>157</v>
      </c>
      <c r="AF229" s="11" t="s">
        <v>193</v>
      </c>
      <c r="AG229" s="11" t="s">
        <v>302</v>
      </c>
      <c r="AH229" s="11" t="s">
        <v>7</v>
      </c>
      <c r="AI229" s="11" t="s">
        <v>63</v>
      </c>
      <c r="AJ229" s="11" t="s">
        <v>157</v>
      </c>
      <c r="AK229" s="11" t="s">
        <v>193</v>
      </c>
      <c r="AL229" s="11" t="s">
        <v>142</v>
      </c>
      <c r="AM229" s="11">
        <v>2.3575048172069828E-2</v>
      </c>
      <c r="AN229" s="11">
        <v>0.39219999999999999</v>
      </c>
      <c r="AO229" s="11">
        <v>0</v>
      </c>
      <c r="AP229" s="11">
        <v>0</v>
      </c>
      <c r="AQ229" s="11">
        <v>3.0157709465047301E-3</v>
      </c>
      <c r="AR229" s="11">
        <v>0.125</v>
      </c>
      <c r="AS229" s="11">
        <v>0.42499999999999999</v>
      </c>
      <c r="AT229" s="11">
        <v>0</v>
      </c>
      <c r="AU229" s="11">
        <v>0</v>
      </c>
      <c r="AV229" s="11">
        <v>7.4999999999999997E-3</v>
      </c>
      <c r="AW229" s="11">
        <v>28716.108841931087</v>
      </c>
      <c r="AX229" s="11">
        <v>477727.88439721597</v>
      </c>
      <c r="AY229" s="11">
        <v>0</v>
      </c>
      <c r="AZ229" s="11">
        <v>0</v>
      </c>
      <c r="BA229" s="11">
        <v>3673.426502040526</v>
      </c>
      <c r="BB229" s="11">
        <v>152259.01465999999</v>
      </c>
      <c r="BC229" s="11">
        <v>517680.64984399994</v>
      </c>
      <c r="BD229" s="11">
        <v>0</v>
      </c>
      <c r="BE229" s="11">
        <v>0</v>
      </c>
      <c r="BF229" s="11">
        <v>9135.5408795999992</v>
      </c>
      <c r="BG229" s="9" t="s">
        <v>7</v>
      </c>
      <c r="BH229" s="9" t="s">
        <v>63</v>
      </c>
      <c r="BI229" s="9" t="s">
        <v>157</v>
      </c>
      <c r="BJ229" s="9" t="s">
        <v>193</v>
      </c>
      <c r="BK229" s="9" t="s">
        <v>1921</v>
      </c>
      <c r="BL229" s="29">
        <v>7.5000116092096239E-2</v>
      </c>
      <c r="BM229" s="29">
        <v>0.26099999999999995</v>
      </c>
      <c r="BN229" s="29">
        <v>0</v>
      </c>
      <c r="BO229" s="29">
        <v>0</v>
      </c>
      <c r="BP229" s="29">
        <v>3.0157709465047297E-3</v>
      </c>
    </row>
    <row r="230" spans="1:68" x14ac:dyDescent="0.25">
      <c r="A230" s="9" t="s">
        <v>3</v>
      </c>
      <c r="B230" s="9" t="s">
        <v>58</v>
      </c>
      <c r="C230" s="9" t="s">
        <v>57</v>
      </c>
      <c r="D230" s="9" t="s">
        <v>1845</v>
      </c>
      <c r="E230" s="9" t="s">
        <v>116</v>
      </c>
      <c r="F230" s="9" t="s">
        <v>1277</v>
      </c>
      <c r="G230" s="9" t="s">
        <v>274</v>
      </c>
      <c r="H230" s="9" t="s">
        <v>5</v>
      </c>
      <c r="I230" s="10" t="s">
        <v>1783</v>
      </c>
      <c r="J230" s="10" t="s">
        <v>1995</v>
      </c>
      <c r="K230" s="11">
        <v>135042.90413675999</v>
      </c>
      <c r="L230" s="11">
        <v>135042.90413675999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  <c r="U230" s="11">
        <v>0</v>
      </c>
      <c r="V230" s="11">
        <v>0</v>
      </c>
      <c r="W230" s="11">
        <v>1039.6305815411288</v>
      </c>
      <c r="X230" s="11">
        <v>52953.651179276712</v>
      </c>
      <c r="Y230" s="11">
        <v>0</v>
      </c>
      <c r="Z230" s="11">
        <v>0</v>
      </c>
      <c r="AA230" s="11">
        <v>496.53005836481793</v>
      </c>
      <c r="AB230" s="11">
        <v>3119.7976329515441</v>
      </c>
      <c r="AC230" s="11" t="s">
        <v>7</v>
      </c>
      <c r="AD230" s="11" t="s">
        <v>63</v>
      </c>
      <c r="AE230" s="11" t="s">
        <v>157</v>
      </c>
      <c r="AF230" s="11" t="s">
        <v>193</v>
      </c>
      <c r="AG230" s="11" t="s">
        <v>302</v>
      </c>
      <c r="AH230" s="11" t="s">
        <v>7</v>
      </c>
      <c r="AI230" s="11" t="s">
        <v>63</v>
      </c>
      <c r="AJ230" s="11" t="s">
        <v>157</v>
      </c>
      <c r="AK230" s="11" t="s">
        <v>193</v>
      </c>
      <c r="AL230" s="11" t="s">
        <v>142</v>
      </c>
      <c r="AM230" s="11">
        <v>2.3575048172069828E-2</v>
      </c>
      <c r="AN230" s="11">
        <v>0.39219999999999999</v>
      </c>
      <c r="AO230" s="11">
        <v>0</v>
      </c>
      <c r="AP230" s="11">
        <v>0</v>
      </c>
      <c r="AQ230" s="11">
        <v>3.0157709465047301E-3</v>
      </c>
      <c r="AR230" s="11">
        <v>0.125</v>
      </c>
      <c r="AS230" s="11">
        <v>0.42499999999999999</v>
      </c>
      <c r="AT230" s="11">
        <v>0</v>
      </c>
      <c r="AU230" s="11">
        <v>0</v>
      </c>
      <c r="AV230" s="11">
        <v>7.4999999999999997E-3</v>
      </c>
      <c r="AW230" s="11">
        <v>3183.6429703203244</v>
      </c>
      <c r="AX230" s="11">
        <v>52963.827002437269</v>
      </c>
      <c r="AY230" s="11">
        <v>0</v>
      </c>
      <c r="AZ230" s="11">
        <v>0</v>
      </c>
      <c r="BA230" s="11">
        <v>407.25846682726421</v>
      </c>
      <c r="BB230" s="11">
        <v>16880.363017094998</v>
      </c>
      <c r="BC230" s="11">
        <v>57393.23425812299</v>
      </c>
      <c r="BD230" s="11">
        <v>0</v>
      </c>
      <c r="BE230" s="11">
        <v>0</v>
      </c>
      <c r="BF230" s="11">
        <v>1012.8217810256998</v>
      </c>
      <c r="BG230" s="9" t="s">
        <v>7</v>
      </c>
      <c r="BH230" s="9" t="s">
        <v>63</v>
      </c>
      <c r="BI230" s="9" t="s">
        <v>157</v>
      </c>
      <c r="BJ230" s="9" t="s">
        <v>193</v>
      </c>
      <c r="BK230" s="9" t="s">
        <v>1921</v>
      </c>
      <c r="BL230" s="29">
        <v>7.5000116092096239E-2</v>
      </c>
      <c r="BM230" s="29">
        <v>0.26099999999999995</v>
      </c>
      <c r="BN230" s="29">
        <v>0</v>
      </c>
      <c r="BO230" s="29">
        <v>0</v>
      </c>
      <c r="BP230" s="29">
        <v>3.0157709465047297E-3</v>
      </c>
    </row>
    <row r="231" spans="1:68" x14ac:dyDescent="0.25">
      <c r="A231" s="9" t="s">
        <v>3</v>
      </c>
      <c r="B231" s="9" t="s">
        <v>58</v>
      </c>
      <c r="C231" s="9" t="s">
        <v>57</v>
      </c>
      <c r="D231" s="9" t="s">
        <v>1845</v>
      </c>
      <c r="E231" s="9" t="s">
        <v>116</v>
      </c>
      <c r="F231" s="9" t="s">
        <v>1321</v>
      </c>
      <c r="G231" s="9" t="s">
        <v>274</v>
      </c>
      <c r="H231" s="9" t="s">
        <v>18</v>
      </c>
      <c r="I231" s="10" t="s">
        <v>1807</v>
      </c>
      <c r="J231" s="10" t="s">
        <v>1995</v>
      </c>
      <c r="K231" s="11">
        <v>361293.69488056004</v>
      </c>
      <c r="L231" s="11">
        <v>361293.69488056004</v>
      </c>
      <c r="M231" s="11">
        <v>0</v>
      </c>
      <c r="N231" s="11">
        <v>1</v>
      </c>
      <c r="O231" s="11">
        <v>0</v>
      </c>
      <c r="P231" s="11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 s="11">
        <v>1</v>
      </c>
      <c r="W231" s="11">
        <v>10005.181272367796</v>
      </c>
      <c r="X231" s="11">
        <v>94272.646645775996</v>
      </c>
      <c r="Y231" s="11">
        <v>0</v>
      </c>
      <c r="Z231" s="11">
        <v>0</v>
      </c>
      <c r="AA231" s="11">
        <v>1328.3190954439312</v>
      </c>
      <c r="AB231" s="11">
        <v>6462.4567073916114</v>
      </c>
      <c r="AC231" s="11" t="s">
        <v>7</v>
      </c>
      <c r="AD231" s="11" t="s">
        <v>80</v>
      </c>
      <c r="AE231" s="11" t="s">
        <v>157</v>
      </c>
      <c r="AF231" s="11" t="s">
        <v>193</v>
      </c>
      <c r="AG231" s="11" t="s">
        <v>302</v>
      </c>
      <c r="AH231" s="11" t="s">
        <v>7</v>
      </c>
      <c r="AI231" s="11" t="s">
        <v>63</v>
      </c>
      <c r="AJ231" s="11" t="s">
        <v>157</v>
      </c>
      <c r="AK231" s="11" t="s">
        <v>193</v>
      </c>
      <c r="AL231" s="11" t="s">
        <v>142</v>
      </c>
      <c r="AM231" s="11">
        <v>7.2689731863881973E-2</v>
      </c>
      <c r="AN231" s="11">
        <v>0.26100000000000001</v>
      </c>
      <c r="AO231" s="11">
        <v>0</v>
      </c>
      <c r="AP231" s="11">
        <v>0</v>
      </c>
      <c r="AQ231" s="11">
        <v>3.0157709465047301E-3</v>
      </c>
      <c r="AR231" s="11">
        <v>0.125</v>
      </c>
      <c r="AS231" s="11">
        <v>0.42499999999999999</v>
      </c>
      <c r="AT231" s="11">
        <v>0</v>
      </c>
      <c r="AU231" s="11">
        <v>0</v>
      </c>
      <c r="AV231" s="11">
        <v>7.4999999999999997E-3</v>
      </c>
      <c r="AW231" s="11">
        <v>26262.341804979096</v>
      </c>
      <c r="AX231" s="11">
        <v>94297.654363826179</v>
      </c>
      <c r="AY231" s="11">
        <v>0</v>
      </c>
      <c r="AZ231" s="11">
        <v>0</v>
      </c>
      <c r="BA231" s="11">
        <v>1089.5790281761376</v>
      </c>
      <c r="BB231" s="11">
        <v>45161.711860070005</v>
      </c>
      <c r="BC231" s="11">
        <v>153549.82032423801</v>
      </c>
      <c r="BD231" s="11">
        <v>0</v>
      </c>
      <c r="BE231" s="11">
        <v>0</v>
      </c>
      <c r="BF231" s="11">
        <v>2709.7027116042</v>
      </c>
      <c r="BG231" s="9" t="s">
        <v>7</v>
      </c>
      <c r="BH231" s="9" t="s">
        <v>63</v>
      </c>
      <c r="BI231" s="9" t="s">
        <v>157</v>
      </c>
      <c r="BJ231" s="9" t="s">
        <v>193</v>
      </c>
      <c r="BK231" s="9" t="s">
        <v>1921</v>
      </c>
      <c r="BL231" s="29">
        <v>7.5000116092096239E-2</v>
      </c>
      <c r="BM231" s="29">
        <v>0.26099999999999995</v>
      </c>
      <c r="BN231" s="29">
        <v>0</v>
      </c>
      <c r="BO231" s="29">
        <v>0</v>
      </c>
      <c r="BP231" s="29">
        <v>3.0157709465047297E-3</v>
      </c>
    </row>
    <row r="232" spans="1:68" x14ac:dyDescent="0.25">
      <c r="A232" s="9" t="s">
        <v>3</v>
      </c>
      <c r="B232" s="9" t="s">
        <v>58</v>
      </c>
      <c r="C232" s="9" t="s">
        <v>57</v>
      </c>
      <c r="D232" s="9" t="s">
        <v>1845</v>
      </c>
      <c r="E232" s="9" t="s">
        <v>116</v>
      </c>
      <c r="F232" s="9" t="s">
        <v>589</v>
      </c>
      <c r="G232" s="9" t="s">
        <v>164</v>
      </c>
      <c r="H232" s="9" t="s">
        <v>5</v>
      </c>
      <c r="I232" s="10" t="s">
        <v>1783</v>
      </c>
      <c r="J232" s="10" t="s">
        <v>1995</v>
      </c>
      <c r="K232" s="11">
        <v>169214.2617926675</v>
      </c>
      <c r="L232" s="11">
        <v>169214.26180000001</v>
      </c>
      <c r="M232" s="11">
        <v>0</v>
      </c>
      <c r="N232" s="11">
        <v>0</v>
      </c>
      <c r="O232" s="11">
        <v>0</v>
      </c>
      <c r="P232" s="11">
        <v>0</v>
      </c>
      <c r="Q232" s="11">
        <v>0</v>
      </c>
      <c r="R232" s="11">
        <v>0</v>
      </c>
      <c r="S232" s="11">
        <v>0</v>
      </c>
      <c r="T232" s="11">
        <v>0</v>
      </c>
      <c r="U232" s="11">
        <v>0</v>
      </c>
      <c r="V232" s="11">
        <v>0</v>
      </c>
      <c r="W232" s="11">
        <v>1302.6994829882333</v>
      </c>
      <c r="X232" s="11">
        <v>66353.08275688118</v>
      </c>
      <c r="Y232" s="11">
        <v>0</v>
      </c>
      <c r="Z232" s="11">
        <v>0</v>
      </c>
      <c r="AA232" s="11">
        <v>622.17239643058394</v>
      </c>
      <c r="AB232" s="11">
        <v>3909.2335639542871</v>
      </c>
      <c r="AC232" s="11" t="s">
        <v>7</v>
      </c>
      <c r="AD232" s="11" t="s">
        <v>63</v>
      </c>
      <c r="AE232" s="11" t="s">
        <v>157</v>
      </c>
      <c r="AF232" s="11" t="s">
        <v>193</v>
      </c>
      <c r="AG232" s="11" t="s">
        <v>302</v>
      </c>
      <c r="AH232" s="11" t="s">
        <v>7</v>
      </c>
      <c r="AI232" s="11" t="s">
        <v>63</v>
      </c>
      <c r="AJ232" s="11" t="s">
        <v>157</v>
      </c>
      <c r="AK232" s="11" t="s">
        <v>193</v>
      </c>
      <c r="AL232" s="11" t="s">
        <v>142</v>
      </c>
      <c r="AM232" s="11">
        <v>2.3575048172069828E-2</v>
      </c>
      <c r="AN232" s="11">
        <v>0.39219999999999999</v>
      </c>
      <c r="AO232" s="11">
        <v>0</v>
      </c>
      <c r="AP232" s="11">
        <v>0</v>
      </c>
      <c r="AQ232" s="11">
        <v>3.0157709465047301E-3</v>
      </c>
      <c r="AR232" s="11">
        <v>0.125</v>
      </c>
      <c r="AS232" s="11">
        <v>0.42499999999999999</v>
      </c>
      <c r="AT232" s="11">
        <v>0</v>
      </c>
      <c r="AU232" s="11">
        <v>0</v>
      </c>
      <c r="AV232" s="11">
        <v>7.4999999999999997E-3</v>
      </c>
      <c r="AW232" s="11">
        <v>3989.2343731633714</v>
      </c>
      <c r="AX232" s="11">
        <v>66365.83347508419</v>
      </c>
      <c r="AY232" s="11">
        <v>0</v>
      </c>
      <c r="AZ232" s="11">
        <v>0</v>
      </c>
      <c r="BA232" s="11">
        <v>510.31145444857208</v>
      </c>
      <c r="BB232" s="11">
        <v>21151.782724083438</v>
      </c>
      <c r="BC232" s="11">
        <v>71916.061261883689</v>
      </c>
      <c r="BD232" s="11">
        <v>0</v>
      </c>
      <c r="BE232" s="11">
        <v>0</v>
      </c>
      <c r="BF232" s="11">
        <v>1269.1069634450062</v>
      </c>
      <c r="BG232" s="9" t="s">
        <v>7</v>
      </c>
      <c r="BH232" s="9" t="s">
        <v>63</v>
      </c>
      <c r="BI232" s="9" t="s">
        <v>157</v>
      </c>
      <c r="BJ232" s="9" t="s">
        <v>193</v>
      </c>
      <c r="BK232" s="9" t="s">
        <v>1921</v>
      </c>
      <c r="BL232" s="29">
        <v>7.5000116092096239E-2</v>
      </c>
      <c r="BM232" s="29">
        <v>0.26099999999999995</v>
      </c>
      <c r="BN232" s="29">
        <v>0</v>
      </c>
      <c r="BO232" s="29">
        <v>0</v>
      </c>
      <c r="BP232" s="29">
        <v>3.0157709465047297E-3</v>
      </c>
    </row>
    <row r="233" spans="1:68" x14ac:dyDescent="0.25">
      <c r="A233" s="9" t="s">
        <v>3</v>
      </c>
      <c r="B233" s="9" t="s">
        <v>58</v>
      </c>
      <c r="C233" s="9" t="s">
        <v>57</v>
      </c>
      <c r="D233" s="9" t="s">
        <v>1845</v>
      </c>
      <c r="E233" s="9" t="s">
        <v>116</v>
      </c>
      <c r="F233" s="9" t="s">
        <v>713</v>
      </c>
      <c r="G233" s="9" t="s">
        <v>164</v>
      </c>
      <c r="H233" s="9" t="s">
        <v>5</v>
      </c>
      <c r="I233" s="10" t="s">
        <v>1783</v>
      </c>
      <c r="J233" s="10" t="s">
        <v>1995</v>
      </c>
      <c r="K233" s="11">
        <v>196787.63285716399</v>
      </c>
      <c r="L233" s="11">
        <v>196787.6329</v>
      </c>
      <c r="M233" s="11">
        <v>0</v>
      </c>
      <c r="N233" s="11">
        <v>0</v>
      </c>
      <c r="O233" s="11">
        <v>0</v>
      </c>
      <c r="P233" s="11">
        <v>0</v>
      </c>
      <c r="Q233" s="11">
        <v>0</v>
      </c>
      <c r="R233" s="11">
        <v>0</v>
      </c>
      <c r="S233" s="11">
        <v>0</v>
      </c>
      <c r="T233" s="11">
        <v>0</v>
      </c>
      <c r="U233" s="11">
        <v>0</v>
      </c>
      <c r="V233" s="11">
        <v>0</v>
      </c>
      <c r="W233" s="11">
        <v>1514.9736488541548</v>
      </c>
      <c r="X233" s="11">
        <v>77165.281179298632</v>
      </c>
      <c r="Y233" s="11">
        <v>0</v>
      </c>
      <c r="Z233" s="11">
        <v>0</v>
      </c>
      <c r="AA233" s="11">
        <v>723.55504699719734</v>
      </c>
      <c r="AB233" s="11">
        <v>4546.2410279166797</v>
      </c>
      <c r="AC233" s="11" t="s">
        <v>7</v>
      </c>
      <c r="AD233" s="11" t="s">
        <v>63</v>
      </c>
      <c r="AE233" s="11" t="s">
        <v>157</v>
      </c>
      <c r="AF233" s="11" t="s">
        <v>193</v>
      </c>
      <c r="AG233" s="11" t="s">
        <v>302</v>
      </c>
      <c r="AH233" s="11" t="s">
        <v>7</v>
      </c>
      <c r="AI233" s="11" t="s">
        <v>63</v>
      </c>
      <c r="AJ233" s="11" t="s">
        <v>157</v>
      </c>
      <c r="AK233" s="11" t="s">
        <v>193</v>
      </c>
      <c r="AL233" s="11" t="s">
        <v>142</v>
      </c>
      <c r="AM233" s="11">
        <v>2.3575048172069828E-2</v>
      </c>
      <c r="AN233" s="11">
        <v>0.39219999999999999</v>
      </c>
      <c r="AO233" s="11">
        <v>0</v>
      </c>
      <c r="AP233" s="11">
        <v>0</v>
      </c>
      <c r="AQ233" s="11">
        <v>3.0157709465047301E-3</v>
      </c>
      <c r="AR233" s="11">
        <v>0.125</v>
      </c>
      <c r="AS233" s="11">
        <v>0.42499999999999999</v>
      </c>
      <c r="AT233" s="11">
        <v>0</v>
      </c>
      <c r="AU233" s="11">
        <v>0</v>
      </c>
      <c r="AV233" s="11">
        <v>7.4999999999999997E-3</v>
      </c>
      <c r="AW233" s="11">
        <v>4639.2779242752322</v>
      </c>
      <c r="AX233" s="11">
        <v>77180.109606579717</v>
      </c>
      <c r="AY233" s="11">
        <v>0</v>
      </c>
      <c r="AZ233" s="11">
        <v>0</v>
      </c>
      <c r="BA233" s="11">
        <v>593.46642580207481</v>
      </c>
      <c r="BB233" s="11">
        <v>24598.454107145499</v>
      </c>
      <c r="BC233" s="11">
        <v>83634.743964294699</v>
      </c>
      <c r="BD233" s="11">
        <v>0</v>
      </c>
      <c r="BE233" s="11">
        <v>0</v>
      </c>
      <c r="BF233" s="11">
        <v>1475.9072464287299</v>
      </c>
      <c r="BG233" s="9" t="s">
        <v>7</v>
      </c>
      <c r="BH233" s="9" t="s">
        <v>63</v>
      </c>
      <c r="BI233" s="9" t="s">
        <v>157</v>
      </c>
      <c r="BJ233" s="9" t="s">
        <v>193</v>
      </c>
      <c r="BK233" s="9" t="s">
        <v>1921</v>
      </c>
      <c r="BL233" s="29">
        <v>7.5000116092096239E-2</v>
      </c>
      <c r="BM233" s="29">
        <v>0.26099999999999995</v>
      </c>
      <c r="BN233" s="29">
        <v>0</v>
      </c>
      <c r="BO233" s="29">
        <v>0</v>
      </c>
      <c r="BP233" s="29">
        <v>3.0157709465047297E-3</v>
      </c>
    </row>
    <row r="234" spans="1:68" x14ac:dyDescent="0.25">
      <c r="A234" s="9" t="s">
        <v>3</v>
      </c>
      <c r="B234" s="9" t="s">
        <v>58</v>
      </c>
      <c r="C234" s="9" t="s">
        <v>57</v>
      </c>
      <c r="D234" s="9" t="s">
        <v>1845</v>
      </c>
      <c r="E234" s="9" t="s">
        <v>116</v>
      </c>
      <c r="F234" s="9" t="s">
        <v>597</v>
      </c>
      <c r="G234" s="9" t="s">
        <v>164</v>
      </c>
      <c r="H234" s="9" t="s">
        <v>5</v>
      </c>
      <c r="I234" s="10" t="s">
        <v>1783</v>
      </c>
      <c r="J234" s="10" t="s">
        <v>1995</v>
      </c>
      <c r="K234" s="11">
        <v>369895.78655536001</v>
      </c>
      <c r="L234" s="11">
        <v>369895.78655535995</v>
      </c>
      <c r="M234" s="11">
        <v>0</v>
      </c>
      <c r="N234" s="11">
        <v>1</v>
      </c>
      <c r="O234" s="11">
        <v>0</v>
      </c>
      <c r="P234" s="11">
        <v>0</v>
      </c>
      <c r="Q234" s="11">
        <v>0</v>
      </c>
      <c r="R234" s="11">
        <v>0</v>
      </c>
      <c r="S234" s="11">
        <v>0</v>
      </c>
      <c r="T234" s="11">
        <v>0</v>
      </c>
      <c r="U234" s="11">
        <v>0</v>
      </c>
      <c r="V234" s="11">
        <v>1</v>
      </c>
      <c r="W234" s="11">
        <v>2847.6503385673445</v>
      </c>
      <c r="X234" s="11">
        <v>145045.25490728737</v>
      </c>
      <c r="Y234" s="11">
        <v>0</v>
      </c>
      <c r="Z234" s="11">
        <v>0</v>
      </c>
      <c r="AA234" s="11">
        <v>1360.044629233043</v>
      </c>
      <c r="AB234" s="11">
        <v>8545.4323328642931</v>
      </c>
      <c r="AC234" s="11" t="s">
        <v>7</v>
      </c>
      <c r="AD234" s="11" t="s">
        <v>63</v>
      </c>
      <c r="AE234" s="11" t="s">
        <v>157</v>
      </c>
      <c r="AF234" s="11" t="s">
        <v>193</v>
      </c>
      <c r="AG234" s="11" t="s">
        <v>302</v>
      </c>
      <c r="AH234" s="11" t="s">
        <v>7</v>
      </c>
      <c r="AI234" s="11" t="s">
        <v>63</v>
      </c>
      <c r="AJ234" s="11" t="s">
        <v>157</v>
      </c>
      <c r="AK234" s="11" t="s">
        <v>193</v>
      </c>
      <c r="AL234" s="11" t="s">
        <v>142</v>
      </c>
      <c r="AM234" s="11">
        <v>2.3575048172069828E-2</v>
      </c>
      <c r="AN234" s="11">
        <v>0.39219999999999999</v>
      </c>
      <c r="AO234" s="11">
        <v>0</v>
      </c>
      <c r="AP234" s="11">
        <v>0</v>
      </c>
      <c r="AQ234" s="11">
        <v>3.0157709465047301E-3</v>
      </c>
      <c r="AR234" s="11">
        <v>0.125</v>
      </c>
      <c r="AS234" s="11">
        <v>0.42499999999999999</v>
      </c>
      <c r="AT234" s="11">
        <v>0</v>
      </c>
      <c r="AU234" s="11">
        <v>0</v>
      </c>
      <c r="AV234" s="11">
        <v>7.4999999999999997E-3</v>
      </c>
      <c r="AW234" s="11">
        <v>8720.3109866882714</v>
      </c>
      <c r="AX234" s="11">
        <v>145073.12748701219</v>
      </c>
      <c r="AY234" s="11">
        <v>0</v>
      </c>
      <c r="AZ234" s="11">
        <v>0</v>
      </c>
      <c r="BA234" s="11">
        <v>1115.5209663281696</v>
      </c>
      <c r="BB234" s="11">
        <v>46236.973319420002</v>
      </c>
      <c r="BC234" s="11">
        <v>157205.709286028</v>
      </c>
      <c r="BD234" s="11">
        <v>0</v>
      </c>
      <c r="BE234" s="11">
        <v>0</v>
      </c>
      <c r="BF234" s="11">
        <v>2774.2183991652</v>
      </c>
      <c r="BG234" s="9" t="s">
        <v>7</v>
      </c>
      <c r="BH234" s="9" t="s">
        <v>63</v>
      </c>
      <c r="BI234" s="9" t="s">
        <v>157</v>
      </c>
      <c r="BJ234" s="9" t="s">
        <v>193</v>
      </c>
      <c r="BK234" s="9" t="s">
        <v>1921</v>
      </c>
      <c r="BL234" s="29">
        <v>7.5000116092096239E-2</v>
      </c>
      <c r="BM234" s="29">
        <v>0.26099999999999995</v>
      </c>
      <c r="BN234" s="29">
        <v>0</v>
      </c>
      <c r="BO234" s="29">
        <v>0</v>
      </c>
      <c r="BP234" s="29">
        <v>3.0157709465047297E-3</v>
      </c>
    </row>
    <row r="235" spans="1:68" x14ac:dyDescent="0.25">
      <c r="A235" s="9" t="s">
        <v>3</v>
      </c>
      <c r="B235" s="9" t="s">
        <v>58</v>
      </c>
      <c r="C235" s="9" t="s">
        <v>57</v>
      </c>
      <c r="D235" s="9" t="s">
        <v>1845</v>
      </c>
      <c r="E235" s="9" t="s">
        <v>116</v>
      </c>
      <c r="F235" s="9" t="s">
        <v>1283</v>
      </c>
      <c r="G235" s="9" t="s">
        <v>274</v>
      </c>
      <c r="H235" s="9" t="s">
        <v>5</v>
      </c>
      <c r="I235" s="10" t="s">
        <v>1783</v>
      </c>
      <c r="J235" s="10" t="s">
        <v>1995</v>
      </c>
      <c r="K235" s="11">
        <v>443541.04063082003</v>
      </c>
      <c r="L235" s="11">
        <v>443541.04063082003</v>
      </c>
      <c r="M235" s="11">
        <v>0</v>
      </c>
      <c r="N235" s="11">
        <v>0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11">
        <v>0</v>
      </c>
      <c r="U235" s="11">
        <v>0</v>
      </c>
      <c r="V235" s="11">
        <v>0</v>
      </c>
      <c r="W235" s="11">
        <v>3414.6098453377072</v>
      </c>
      <c r="X235" s="11">
        <v>173923.37420018812</v>
      </c>
      <c r="Y235" s="11">
        <v>0</v>
      </c>
      <c r="Z235" s="11">
        <v>0</v>
      </c>
      <c r="AA235" s="11">
        <v>1630.8258490100409</v>
      </c>
      <c r="AB235" s="11">
        <v>10246.804876734182</v>
      </c>
      <c r="AC235" s="11" t="s">
        <v>7</v>
      </c>
      <c r="AD235" s="11" t="s">
        <v>63</v>
      </c>
      <c r="AE235" s="11" t="s">
        <v>157</v>
      </c>
      <c r="AF235" s="11" t="s">
        <v>193</v>
      </c>
      <c r="AG235" s="11" t="s">
        <v>302</v>
      </c>
      <c r="AH235" s="11" t="s">
        <v>7</v>
      </c>
      <c r="AI235" s="11" t="s">
        <v>63</v>
      </c>
      <c r="AJ235" s="11" t="s">
        <v>157</v>
      </c>
      <c r="AK235" s="11" t="s">
        <v>193</v>
      </c>
      <c r="AL235" s="11" t="s">
        <v>142</v>
      </c>
      <c r="AM235" s="11">
        <v>2.3575048172069828E-2</v>
      </c>
      <c r="AN235" s="11">
        <v>0.39219999999999999</v>
      </c>
      <c r="AO235" s="11">
        <v>0</v>
      </c>
      <c r="AP235" s="11">
        <v>0</v>
      </c>
      <c r="AQ235" s="11">
        <v>3.0157709465047301E-3</v>
      </c>
      <c r="AR235" s="11">
        <v>0.125</v>
      </c>
      <c r="AS235" s="11">
        <v>0.42499999999999999</v>
      </c>
      <c r="AT235" s="11">
        <v>0</v>
      </c>
      <c r="AU235" s="11">
        <v>0</v>
      </c>
      <c r="AV235" s="11">
        <v>7.4999999999999997E-3</v>
      </c>
      <c r="AW235" s="11">
        <v>10456.501399161563</v>
      </c>
      <c r="AX235" s="11">
        <v>173956.79613540761</v>
      </c>
      <c r="AY235" s="11">
        <v>0</v>
      </c>
      <c r="AZ235" s="11">
        <v>0</v>
      </c>
      <c r="BA235" s="11">
        <v>1337.618183916901</v>
      </c>
      <c r="BB235" s="11">
        <v>55442.630078852504</v>
      </c>
      <c r="BC235" s="11">
        <v>188504.9422680985</v>
      </c>
      <c r="BD235" s="11">
        <v>0</v>
      </c>
      <c r="BE235" s="11">
        <v>0</v>
      </c>
      <c r="BF235" s="11">
        <v>3326.5578047311501</v>
      </c>
      <c r="BG235" s="9" t="s">
        <v>7</v>
      </c>
      <c r="BH235" s="9" t="s">
        <v>63</v>
      </c>
      <c r="BI235" s="9" t="s">
        <v>157</v>
      </c>
      <c r="BJ235" s="9" t="s">
        <v>193</v>
      </c>
      <c r="BK235" s="9" t="s">
        <v>1921</v>
      </c>
      <c r="BL235" s="29">
        <v>7.5000116092096239E-2</v>
      </c>
      <c r="BM235" s="29">
        <v>0.26099999999999995</v>
      </c>
      <c r="BN235" s="29">
        <v>0</v>
      </c>
      <c r="BO235" s="29">
        <v>0</v>
      </c>
      <c r="BP235" s="29">
        <v>3.0157709465047297E-3</v>
      </c>
    </row>
    <row r="236" spans="1:68" x14ac:dyDescent="0.25">
      <c r="A236" s="9" t="s">
        <v>3</v>
      </c>
      <c r="B236" s="9" t="s">
        <v>58</v>
      </c>
      <c r="C236" s="9" t="s">
        <v>57</v>
      </c>
      <c r="D236" s="9" t="s">
        <v>1845</v>
      </c>
      <c r="E236" s="9" t="s">
        <v>116</v>
      </c>
      <c r="F236" s="9" t="s">
        <v>1281</v>
      </c>
      <c r="G236" s="9" t="s">
        <v>274</v>
      </c>
      <c r="H236" s="9" t="s">
        <v>18</v>
      </c>
      <c r="I236" s="10" t="s">
        <v>1783</v>
      </c>
      <c r="J236" s="10" t="s">
        <v>1995</v>
      </c>
      <c r="K236" s="11">
        <v>259545.20152038001</v>
      </c>
      <c r="L236" s="11">
        <v>259545.20152038001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>
        <v>0</v>
      </c>
      <c r="U236" s="11">
        <v>0</v>
      </c>
      <c r="V236" s="11">
        <v>0</v>
      </c>
      <c r="W236" s="11">
        <v>7188.0860180501923</v>
      </c>
      <c r="X236" s="11">
        <v>101774.99408950488</v>
      </c>
      <c r="Y236" s="11">
        <v>0</v>
      </c>
      <c r="Z236" s="11">
        <v>0</v>
      </c>
      <c r="AA236" s="11">
        <v>954.31273632586351</v>
      </c>
      <c r="AB236" s="11">
        <v>6239.5367217543389</v>
      </c>
      <c r="AC236" s="11" t="s">
        <v>7</v>
      </c>
      <c r="AD236" s="11" t="s">
        <v>63</v>
      </c>
      <c r="AE236" s="11" t="s">
        <v>157</v>
      </c>
      <c r="AF236" s="11" t="s">
        <v>193</v>
      </c>
      <c r="AG236" s="11" t="s">
        <v>302</v>
      </c>
      <c r="AH236" s="11" t="s">
        <v>7</v>
      </c>
      <c r="AI236" s="11" t="s">
        <v>63</v>
      </c>
      <c r="AJ236" s="11" t="s">
        <v>157</v>
      </c>
      <c r="AK236" s="11" t="s">
        <v>193</v>
      </c>
      <c r="AL236" s="11" t="s">
        <v>142</v>
      </c>
      <c r="AM236" s="11">
        <v>7.2689731863881973E-2</v>
      </c>
      <c r="AN236" s="11">
        <v>0.39219999999999999</v>
      </c>
      <c r="AO236" s="11">
        <v>0</v>
      </c>
      <c r="AP236" s="11">
        <v>0</v>
      </c>
      <c r="AQ236" s="11">
        <v>3.0157709465047301E-3</v>
      </c>
      <c r="AR236" s="11">
        <v>0.125</v>
      </c>
      <c r="AS236" s="11">
        <v>0.42499999999999999</v>
      </c>
      <c r="AT236" s="11">
        <v>0</v>
      </c>
      <c r="AU236" s="11">
        <v>0</v>
      </c>
      <c r="AV236" s="11">
        <v>7.4999999999999997E-3</v>
      </c>
      <c r="AW236" s="11">
        <v>18866.271105073636</v>
      </c>
      <c r="AX236" s="11">
        <v>101793.62803629304</v>
      </c>
      <c r="AY236" s="11">
        <v>0</v>
      </c>
      <c r="AZ236" s="11">
        <v>0</v>
      </c>
      <c r="BA236" s="11">
        <v>782.72887804987738</v>
      </c>
      <c r="BB236" s="11">
        <v>32443.150190047501</v>
      </c>
      <c r="BC236" s="11">
        <v>110306.7106461615</v>
      </c>
      <c r="BD236" s="11">
        <v>0</v>
      </c>
      <c r="BE236" s="11">
        <v>0</v>
      </c>
      <c r="BF236" s="11">
        <v>1946.58901140285</v>
      </c>
      <c r="BG236" s="9" t="s">
        <v>7</v>
      </c>
      <c r="BH236" s="9" t="s">
        <v>63</v>
      </c>
      <c r="BI236" s="9" t="s">
        <v>157</v>
      </c>
      <c r="BJ236" s="9" t="s">
        <v>193</v>
      </c>
      <c r="BK236" s="9" t="s">
        <v>1921</v>
      </c>
      <c r="BL236" s="29">
        <v>7.5000116092096239E-2</v>
      </c>
      <c r="BM236" s="29">
        <v>0.26099999999999995</v>
      </c>
      <c r="BN236" s="29">
        <v>0</v>
      </c>
      <c r="BO236" s="29">
        <v>0</v>
      </c>
      <c r="BP236" s="29">
        <v>3.0157709465047297E-3</v>
      </c>
    </row>
    <row r="237" spans="1:68" x14ac:dyDescent="0.25">
      <c r="A237" s="9" t="s">
        <v>3</v>
      </c>
      <c r="B237" s="9" t="s">
        <v>58</v>
      </c>
      <c r="C237" s="9" t="s">
        <v>57</v>
      </c>
      <c r="D237" s="9" t="s">
        <v>1845</v>
      </c>
      <c r="E237" s="9" t="s">
        <v>116</v>
      </c>
      <c r="F237" s="9" t="s">
        <v>617</v>
      </c>
      <c r="G237" s="9" t="s">
        <v>164</v>
      </c>
      <c r="H237" s="9" t="s">
        <v>5</v>
      </c>
      <c r="I237" s="10" t="s">
        <v>1807</v>
      </c>
      <c r="J237" s="10" t="s">
        <v>1995</v>
      </c>
      <c r="K237" s="11">
        <v>187947.02670995999</v>
      </c>
      <c r="L237" s="11">
        <v>187947.02670995999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11">
        <v>0</v>
      </c>
      <c r="U237" s="11">
        <v>0</v>
      </c>
      <c r="V237" s="11">
        <v>0</v>
      </c>
      <c r="W237" s="11">
        <v>1446.91405984221</v>
      </c>
      <c r="X237" s="11">
        <v>73698.661593521392</v>
      </c>
      <c r="Y237" s="11">
        <v>0</v>
      </c>
      <c r="Z237" s="11">
        <v>0</v>
      </c>
      <c r="AA237" s="11">
        <v>691.04962410525854</v>
      </c>
      <c r="AB237" s="11">
        <v>4342.0029567507008</v>
      </c>
      <c r="AC237" s="11" t="s">
        <v>7</v>
      </c>
      <c r="AD237" s="11" t="s">
        <v>63</v>
      </c>
      <c r="AE237" s="11" t="s">
        <v>157</v>
      </c>
      <c r="AF237" s="11" t="s">
        <v>193</v>
      </c>
      <c r="AG237" s="11" t="s">
        <v>302</v>
      </c>
      <c r="AH237" s="11" t="s">
        <v>7</v>
      </c>
      <c r="AI237" s="11" t="s">
        <v>63</v>
      </c>
      <c r="AJ237" s="11" t="s">
        <v>157</v>
      </c>
      <c r="AK237" s="11" t="s">
        <v>193</v>
      </c>
      <c r="AL237" s="11" t="s">
        <v>142</v>
      </c>
      <c r="AM237" s="11">
        <v>2.3575048172069828E-2</v>
      </c>
      <c r="AN237" s="11">
        <v>0.39219999999999999</v>
      </c>
      <c r="AO237" s="11">
        <v>0</v>
      </c>
      <c r="AP237" s="11">
        <v>0</v>
      </c>
      <c r="AQ237" s="11">
        <v>3.0157709465047301E-3</v>
      </c>
      <c r="AR237" s="11">
        <v>0.125</v>
      </c>
      <c r="AS237" s="11">
        <v>0.42499999999999999</v>
      </c>
      <c r="AT237" s="11">
        <v>0</v>
      </c>
      <c r="AU237" s="11">
        <v>0</v>
      </c>
      <c r="AV237" s="11">
        <v>7.4999999999999997E-3</v>
      </c>
      <c r="AW237" s="11">
        <v>4430.8602084846016</v>
      </c>
      <c r="AX237" s="11">
        <v>73712.823875646311</v>
      </c>
      <c r="AY237" s="11">
        <v>0</v>
      </c>
      <c r="AZ237" s="11">
        <v>0</v>
      </c>
      <c r="BA237" s="11">
        <v>566.80518263384579</v>
      </c>
      <c r="BB237" s="11">
        <v>23493.378338744998</v>
      </c>
      <c r="BC237" s="11">
        <v>79877.486351732994</v>
      </c>
      <c r="BD237" s="11">
        <v>0</v>
      </c>
      <c r="BE237" s="11">
        <v>0</v>
      </c>
      <c r="BF237" s="11">
        <v>1409.6027003246998</v>
      </c>
      <c r="BG237" s="9" t="s">
        <v>7</v>
      </c>
      <c r="BH237" s="9" t="s">
        <v>63</v>
      </c>
      <c r="BI237" s="9" t="s">
        <v>157</v>
      </c>
      <c r="BJ237" s="9" t="s">
        <v>193</v>
      </c>
      <c r="BK237" s="9" t="s">
        <v>1921</v>
      </c>
      <c r="BL237" s="29">
        <v>7.5000116092096239E-2</v>
      </c>
      <c r="BM237" s="29">
        <v>0.26099999999999995</v>
      </c>
      <c r="BN237" s="29">
        <v>0</v>
      </c>
      <c r="BO237" s="29">
        <v>0</v>
      </c>
      <c r="BP237" s="29">
        <v>3.0157709465047297E-3</v>
      </c>
    </row>
    <row r="238" spans="1:68" x14ac:dyDescent="0.25">
      <c r="A238" s="9" t="s">
        <v>3</v>
      </c>
      <c r="B238" s="9" t="s">
        <v>58</v>
      </c>
      <c r="C238" s="9" t="s">
        <v>57</v>
      </c>
      <c r="D238" s="9" t="s">
        <v>1845</v>
      </c>
      <c r="E238" s="9" t="s">
        <v>116</v>
      </c>
      <c r="F238" s="9" t="s">
        <v>1687</v>
      </c>
      <c r="G238" s="9" t="s">
        <v>293</v>
      </c>
      <c r="H238" s="9" t="s">
        <v>5</v>
      </c>
      <c r="I238" s="10" t="s">
        <v>1807</v>
      </c>
      <c r="J238" s="10" t="s">
        <v>1995</v>
      </c>
      <c r="K238" s="11">
        <v>159799.20011976</v>
      </c>
      <c r="L238" s="11">
        <v>159799.20011976</v>
      </c>
      <c r="M238" s="11">
        <v>0</v>
      </c>
      <c r="N238" s="11">
        <v>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11">
        <v>0</v>
      </c>
      <c r="U238" s="11">
        <v>0</v>
      </c>
      <c r="V238" s="11">
        <v>0</v>
      </c>
      <c r="W238" s="11">
        <v>1230.2451528528727</v>
      </c>
      <c r="X238" s="11">
        <v>62662.616746609965</v>
      </c>
      <c r="Y238" s="11">
        <v>0</v>
      </c>
      <c r="Z238" s="11">
        <v>8563.7844406381791</v>
      </c>
      <c r="AA238" s="11">
        <v>587.5680346412604</v>
      </c>
      <c r="AB238" s="11">
        <v>4093.433888179803</v>
      </c>
      <c r="AC238" s="11" t="s">
        <v>7</v>
      </c>
      <c r="AD238" s="11" t="s">
        <v>63</v>
      </c>
      <c r="AE238" s="11" t="s">
        <v>157</v>
      </c>
      <c r="AF238" s="11" t="s">
        <v>125</v>
      </c>
      <c r="AG238" s="11" t="s">
        <v>302</v>
      </c>
      <c r="AH238" s="11" t="s">
        <v>7</v>
      </c>
      <c r="AI238" s="11" t="s">
        <v>63</v>
      </c>
      <c r="AJ238" s="11" t="s">
        <v>157</v>
      </c>
      <c r="AK238" s="11" t="s">
        <v>125</v>
      </c>
      <c r="AL238" s="11" t="s">
        <v>142</v>
      </c>
      <c r="AM238" s="11">
        <v>2.3575048172069828E-2</v>
      </c>
      <c r="AN238" s="11">
        <v>0.39219999999999999</v>
      </c>
      <c r="AO238" s="11">
        <v>0</v>
      </c>
      <c r="AP238" s="11">
        <v>5.3600000000000002E-2</v>
      </c>
      <c r="AQ238" s="11">
        <v>3.0157709465047301E-3</v>
      </c>
      <c r="AR238" s="11">
        <v>0.125</v>
      </c>
      <c r="AS238" s="11">
        <v>0.42499999999999999</v>
      </c>
      <c r="AT238" s="11">
        <v>0</v>
      </c>
      <c r="AU238" s="11">
        <v>5.5E-2</v>
      </c>
      <c r="AV238" s="11">
        <v>7.4999999999999997E-3</v>
      </c>
      <c r="AW238" s="11">
        <v>3767.2738406815688</v>
      </c>
      <c r="AX238" s="11">
        <v>62673.246286969872</v>
      </c>
      <c r="AY238" s="11">
        <v>0</v>
      </c>
      <c r="AZ238" s="11">
        <v>8565.237126419137</v>
      </c>
      <c r="BA238" s="11">
        <v>481.91778499586741</v>
      </c>
      <c r="BB238" s="11">
        <v>19974.90001497</v>
      </c>
      <c r="BC238" s="11">
        <v>67914.660050898005</v>
      </c>
      <c r="BD238" s="11">
        <v>0</v>
      </c>
      <c r="BE238" s="11">
        <v>8788.9560065868009</v>
      </c>
      <c r="BF238" s="11">
        <v>1198.4940008982001</v>
      </c>
      <c r="BG238" s="9" t="s">
        <v>7</v>
      </c>
      <c r="BH238" s="9" t="s">
        <v>63</v>
      </c>
      <c r="BI238" s="9" t="s">
        <v>157</v>
      </c>
      <c r="BJ238" s="9" t="s">
        <v>125</v>
      </c>
      <c r="BK238" s="9" t="s">
        <v>1921</v>
      </c>
      <c r="BL238" s="29">
        <v>7.5000116092096239E-2</v>
      </c>
      <c r="BM238" s="29">
        <v>0.26099999999999995</v>
      </c>
      <c r="BN238" s="29">
        <v>0</v>
      </c>
      <c r="BO238" s="29">
        <v>5.3600000000000002E-2</v>
      </c>
      <c r="BP238" s="29">
        <v>3.0157709465047297E-3</v>
      </c>
    </row>
    <row r="239" spans="1:68" x14ac:dyDescent="0.25">
      <c r="A239" s="9" t="s">
        <v>3</v>
      </c>
      <c r="B239" s="9" t="s">
        <v>58</v>
      </c>
      <c r="C239" s="9" t="s">
        <v>57</v>
      </c>
      <c r="D239" s="9" t="s">
        <v>1845</v>
      </c>
      <c r="E239" s="9" t="s">
        <v>83</v>
      </c>
      <c r="F239" s="9" t="s">
        <v>1099</v>
      </c>
      <c r="G239" s="9" t="s">
        <v>231</v>
      </c>
      <c r="H239" s="9" t="s">
        <v>5</v>
      </c>
      <c r="I239" s="10" t="s">
        <v>1783</v>
      </c>
      <c r="J239" s="10" t="s">
        <v>1995</v>
      </c>
      <c r="K239" s="11">
        <v>1036303.16322</v>
      </c>
      <c r="L239" s="11">
        <v>1036303.16322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0</v>
      </c>
      <c r="W239" s="11">
        <v>7978.0012664734213</v>
      </c>
      <c r="X239" s="11">
        <v>406360.01255985396</v>
      </c>
      <c r="Y239" s="11">
        <v>0</v>
      </c>
      <c r="Z239" s="11">
        <v>0</v>
      </c>
      <c r="AA239" s="11">
        <v>3810.3125329426693</v>
      </c>
      <c r="AB239" s="11">
        <v>20595.768867688312</v>
      </c>
      <c r="AC239" s="11" t="s">
        <v>7</v>
      </c>
      <c r="AD239" s="11" t="s">
        <v>63</v>
      </c>
      <c r="AE239" s="11" t="s">
        <v>157</v>
      </c>
      <c r="AF239" s="11" t="s">
        <v>193</v>
      </c>
      <c r="AG239" s="11" t="s">
        <v>302</v>
      </c>
      <c r="AH239" s="11" t="s">
        <v>7</v>
      </c>
      <c r="AI239" s="11" t="s">
        <v>63</v>
      </c>
      <c r="AJ239" s="11" t="s">
        <v>157</v>
      </c>
      <c r="AK239" s="11" t="s">
        <v>193</v>
      </c>
      <c r="AL239" s="11" t="s">
        <v>142</v>
      </c>
      <c r="AM239" s="11">
        <v>2.3575048172069828E-2</v>
      </c>
      <c r="AN239" s="11">
        <v>0.39219999999999999</v>
      </c>
      <c r="AO239" s="11">
        <v>0</v>
      </c>
      <c r="AP239" s="11">
        <v>0</v>
      </c>
      <c r="AQ239" s="11">
        <v>3.0157709465047301E-3</v>
      </c>
      <c r="AR239" s="11">
        <v>0.125</v>
      </c>
      <c r="AS239" s="11">
        <v>0.42499999999999999</v>
      </c>
      <c r="AT239" s="11">
        <v>0</v>
      </c>
      <c r="AU239" s="11">
        <v>0</v>
      </c>
      <c r="AV239" s="11">
        <v>7.4999999999999997E-3</v>
      </c>
      <c r="AW239" s="11">
        <v>24430.896993779843</v>
      </c>
      <c r="AX239" s="11">
        <v>406438.100614884</v>
      </c>
      <c r="AY239" s="11">
        <v>0</v>
      </c>
      <c r="AZ239" s="11">
        <v>0</v>
      </c>
      <c r="BA239" s="11">
        <v>3125.252971409825</v>
      </c>
      <c r="BB239" s="11">
        <v>129537.8954025</v>
      </c>
      <c r="BC239" s="11">
        <v>440428.84436849999</v>
      </c>
      <c r="BD239" s="11">
        <v>0</v>
      </c>
      <c r="BE239" s="11">
        <v>0</v>
      </c>
      <c r="BF239" s="11">
        <v>7772.2737241499999</v>
      </c>
      <c r="BG239" s="9" t="s">
        <v>7</v>
      </c>
      <c r="BH239" s="9" t="s">
        <v>63</v>
      </c>
      <c r="BI239" s="9" t="s">
        <v>157</v>
      </c>
      <c r="BJ239" s="9" t="s">
        <v>193</v>
      </c>
      <c r="BK239" s="9" t="s">
        <v>1921</v>
      </c>
      <c r="BL239" s="29">
        <v>7.5000116092096239E-2</v>
      </c>
      <c r="BM239" s="29">
        <v>0.26099999999999995</v>
      </c>
      <c r="BN239" s="29">
        <v>0</v>
      </c>
      <c r="BO239" s="29">
        <v>0</v>
      </c>
      <c r="BP239" s="29">
        <v>3.0157709465047297E-3</v>
      </c>
    </row>
    <row r="240" spans="1:68" x14ac:dyDescent="0.25">
      <c r="A240" s="9" t="s">
        <v>3</v>
      </c>
      <c r="B240" s="9" t="s">
        <v>58</v>
      </c>
      <c r="C240" s="9" t="s">
        <v>57</v>
      </c>
      <c r="D240" s="9" t="s">
        <v>1845</v>
      </c>
      <c r="E240" s="9" t="s">
        <v>116</v>
      </c>
      <c r="F240" s="9" t="s">
        <v>653</v>
      </c>
      <c r="G240" s="9" t="s">
        <v>164</v>
      </c>
      <c r="H240" s="9" t="s">
        <v>5</v>
      </c>
      <c r="I240" s="10" t="s">
        <v>1807</v>
      </c>
      <c r="J240" s="10" t="s">
        <v>1995</v>
      </c>
      <c r="K240" s="11">
        <v>165227.28634813998</v>
      </c>
      <c r="L240" s="11">
        <v>165227.28634813998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1">
        <v>0</v>
      </c>
      <c r="W240" s="11">
        <v>1272.0056702766096</v>
      </c>
      <c r="X240" s="11">
        <v>64789.691413309898</v>
      </c>
      <c r="Y240" s="11">
        <v>0</v>
      </c>
      <c r="Z240" s="11">
        <v>0</v>
      </c>
      <c r="AA240" s="11">
        <v>607.51295788795369</v>
      </c>
      <c r="AB240" s="11">
        <v>3817.1253805820597</v>
      </c>
      <c r="AC240" s="11" t="s">
        <v>7</v>
      </c>
      <c r="AD240" s="11" t="s">
        <v>63</v>
      </c>
      <c r="AE240" s="11" t="s">
        <v>157</v>
      </c>
      <c r="AF240" s="11" t="s">
        <v>193</v>
      </c>
      <c r="AG240" s="11" t="s">
        <v>302</v>
      </c>
      <c r="AH240" s="11" t="s">
        <v>7</v>
      </c>
      <c r="AI240" s="11" t="s">
        <v>63</v>
      </c>
      <c r="AJ240" s="11" t="s">
        <v>157</v>
      </c>
      <c r="AK240" s="11" t="s">
        <v>193</v>
      </c>
      <c r="AL240" s="11" t="s">
        <v>142</v>
      </c>
      <c r="AM240" s="11">
        <v>2.3575048172069828E-2</v>
      </c>
      <c r="AN240" s="11">
        <v>0.39219999999999999</v>
      </c>
      <c r="AO240" s="11">
        <v>0</v>
      </c>
      <c r="AP240" s="11">
        <v>0</v>
      </c>
      <c r="AQ240" s="11">
        <v>3.0157709465047301E-3</v>
      </c>
      <c r="AR240" s="11">
        <v>0.125</v>
      </c>
      <c r="AS240" s="11">
        <v>0.42499999999999999</v>
      </c>
      <c r="AT240" s="11">
        <v>0</v>
      </c>
      <c r="AU240" s="11">
        <v>0</v>
      </c>
      <c r="AV240" s="11">
        <v>7.4999999999999997E-3</v>
      </c>
      <c r="AW240" s="11">
        <v>3895.2412349977758</v>
      </c>
      <c r="AX240" s="11">
        <v>64802.141705740498</v>
      </c>
      <c r="AY240" s="11">
        <v>0</v>
      </c>
      <c r="AZ240" s="11">
        <v>0</v>
      </c>
      <c r="BA240" s="11">
        <v>498.28764973853822</v>
      </c>
      <c r="BB240" s="11">
        <v>20653.410793517498</v>
      </c>
      <c r="BC240" s="11">
        <v>70221.596697959496</v>
      </c>
      <c r="BD240" s="11">
        <v>0</v>
      </c>
      <c r="BE240" s="11">
        <v>0</v>
      </c>
      <c r="BF240" s="11">
        <v>1239.2046476110497</v>
      </c>
      <c r="BG240" s="9" t="s">
        <v>7</v>
      </c>
      <c r="BH240" s="9" t="s">
        <v>63</v>
      </c>
      <c r="BI240" s="9" t="s">
        <v>157</v>
      </c>
      <c r="BJ240" s="9" t="s">
        <v>193</v>
      </c>
      <c r="BK240" s="9" t="s">
        <v>1921</v>
      </c>
      <c r="BL240" s="29">
        <v>7.5000116092096239E-2</v>
      </c>
      <c r="BM240" s="29">
        <v>0.26099999999999995</v>
      </c>
      <c r="BN240" s="29">
        <v>0</v>
      </c>
      <c r="BO240" s="29">
        <v>0</v>
      </c>
      <c r="BP240" s="29">
        <v>3.0157709465047297E-3</v>
      </c>
    </row>
    <row r="241" spans="1:68" x14ac:dyDescent="0.25">
      <c r="A241" s="9" t="s">
        <v>3</v>
      </c>
      <c r="B241" s="9" t="s">
        <v>58</v>
      </c>
      <c r="C241" s="9" t="s">
        <v>57</v>
      </c>
      <c r="D241" s="9" t="s">
        <v>1845</v>
      </c>
      <c r="E241" s="9" t="s">
        <v>116</v>
      </c>
      <c r="F241" s="9" t="s">
        <v>707</v>
      </c>
      <c r="G241" s="9" t="s">
        <v>164</v>
      </c>
      <c r="H241" s="9" t="s">
        <v>5</v>
      </c>
      <c r="I241" s="10" t="s">
        <v>1807</v>
      </c>
      <c r="J241" s="10" t="s">
        <v>1995</v>
      </c>
      <c r="K241" s="11">
        <v>156132.79029688</v>
      </c>
      <c r="L241" s="11">
        <v>156132.79029688</v>
      </c>
      <c r="M241" s="11">
        <v>0</v>
      </c>
      <c r="N241" s="11">
        <v>0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11">
        <v>0</v>
      </c>
      <c r="U241" s="11">
        <v>0</v>
      </c>
      <c r="V241" s="11">
        <v>0</v>
      </c>
      <c r="W241" s="11">
        <v>1201.8802453110409</v>
      </c>
      <c r="X241" s="11">
        <v>40739.057665737877</v>
      </c>
      <c r="Y241" s="11">
        <v>0</v>
      </c>
      <c r="Z241" s="11">
        <v>0</v>
      </c>
      <c r="AA241" s="11">
        <v>574.02088679151086</v>
      </c>
      <c r="AB241" s="11">
        <v>2646.2931014139103</v>
      </c>
      <c r="AC241" s="11" t="s">
        <v>7</v>
      </c>
      <c r="AD241" s="11" t="s">
        <v>80</v>
      </c>
      <c r="AE241" s="11" t="s">
        <v>157</v>
      </c>
      <c r="AF241" s="11" t="s">
        <v>193</v>
      </c>
      <c r="AG241" s="11" t="s">
        <v>302</v>
      </c>
      <c r="AH241" s="11" t="s">
        <v>7</v>
      </c>
      <c r="AI241" s="11" t="s">
        <v>63</v>
      </c>
      <c r="AJ241" s="11" t="s">
        <v>157</v>
      </c>
      <c r="AK241" s="11" t="s">
        <v>193</v>
      </c>
      <c r="AL241" s="11" t="s">
        <v>142</v>
      </c>
      <c r="AM241" s="11">
        <v>2.3575048172069828E-2</v>
      </c>
      <c r="AN241" s="11">
        <v>0.26100000000000001</v>
      </c>
      <c r="AO241" s="11">
        <v>0</v>
      </c>
      <c r="AP241" s="11">
        <v>0</v>
      </c>
      <c r="AQ241" s="11">
        <v>3.0157709465047301E-3</v>
      </c>
      <c r="AR241" s="11">
        <v>0.125</v>
      </c>
      <c r="AS241" s="11">
        <v>0.42499999999999999</v>
      </c>
      <c r="AT241" s="11">
        <v>0</v>
      </c>
      <c r="AU241" s="11">
        <v>0</v>
      </c>
      <c r="AV241" s="11">
        <v>7.4999999999999997E-3</v>
      </c>
      <c r="AW241" s="11">
        <v>3680.8380524886229</v>
      </c>
      <c r="AX241" s="11">
        <v>40750.658267485684</v>
      </c>
      <c r="AY241" s="11">
        <v>0</v>
      </c>
      <c r="AZ241" s="11">
        <v>0</v>
      </c>
      <c r="BA241" s="11">
        <v>470.86073277404637</v>
      </c>
      <c r="BB241" s="11">
        <v>19516.598787110001</v>
      </c>
      <c r="BC241" s="11">
        <v>66356.435876174</v>
      </c>
      <c r="BD241" s="11">
        <v>0</v>
      </c>
      <c r="BE241" s="11">
        <v>0</v>
      </c>
      <c r="BF241" s="11">
        <v>1170.9959272266001</v>
      </c>
      <c r="BG241" s="9" t="s">
        <v>7</v>
      </c>
      <c r="BH241" s="9" t="s">
        <v>63</v>
      </c>
      <c r="BI241" s="9" t="s">
        <v>157</v>
      </c>
      <c r="BJ241" s="9" t="s">
        <v>193</v>
      </c>
      <c r="BK241" s="9" t="s">
        <v>1921</v>
      </c>
      <c r="BL241" s="29">
        <v>7.5000116092096239E-2</v>
      </c>
      <c r="BM241" s="29">
        <v>0.26099999999999995</v>
      </c>
      <c r="BN241" s="29">
        <v>0</v>
      </c>
      <c r="BO241" s="29">
        <v>0</v>
      </c>
      <c r="BP241" s="29">
        <v>3.0157709465047297E-3</v>
      </c>
    </row>
    <row r="242" spans="1:68" x14ac:dyDescent="0.25">
      <c r="A242" s="9" t="s">
        <v>3</v>
      </c>
      <c r="B242" s="9" t="s">
        <v>58</v>
      </c>
      <c r="C242" s="9" t="s">
        <v>57</v>
      </c>
      <c r="D242" s="9" t="s">
        <v>1845</v>
      </c>
      <c r="E242" s="9" t="s">
        <v>116</v>
      </c>
      <c r="F242" s="9" t="s">
        <v>1323</v>
      </c>
      <c r="G242" s="9" t="s">
        <v>274</v>
      </c>
      <c r="H242" s="9" t="s">
        <v>5</v>
      </c>
      <c r="I242" s="10" t="s">
        <v>1807</v>
      </c>
      <c r="J242" s="10" t="s">
        <v>1995</v>
      </c>
      <c r="K242" s="11">
        <v>166930.33525492001</v>
      </c>
      <c r="L242" s="11">
        <v>166930.33525492001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1284.997673483881</v>
      </c>
      <c r="X242" s="11">
        <v>43556.414646661433</v>
      </c>
      <c r="Y242" s="11">
        <v>0</v>
      </c>
      <c r="Z242" s="11">
        <v>0</v>
      </c>
      <c r="AA242" s="11">
        <v>613.71796976940448</v>
      </c>
      <c r="AB242" s="11">
        <v>2829.3005829322938</v>
      </c>
      <c r="AC242" s="11" t="s">
        <v>7</v>
      </c>
      <c r="AD242" s="11" t="s">
        <v>80</v>
      </c>
      <c r="AE242" s="11" t="s">
        <v>157</v>
      </c>
      <c r="AF242" s="11" t="s">
        <v>193</v>
      </c>
      <c r="AG242" s="11" t="s">
        <v>302</v>
      </c>
      <c r="AH242" s="11" t="s">
        <v>7</v>
      </c>
      <c r="AI242" s="11" t="s">
        <v>63</v>
      </c>
      <c r="AJ242" s="11" t="s">
        <v>157</v>
      </c>
      <c r="AK242" s="11" t="s">
        <v>193</v>
      </c>
      <c r="AL242" s="11" t="s">
        <v>142</v>
      </c>
      <c r="AM242" s="11">
        <v>2.3575048172069828E-2</v>
      </c>
      <c r="AN242" s="11">
        <v>0.26100000000000001</v>
      </c>
      <c r="AO242" s="11">
        <v>0</v>
      </c>
      <c r="AP242" s="11">
        <v>0</v>
      </c>
      <c r="AQ242" s="11">
        <v>3.0157709465047301E-3</v>
      </c>
      <c r="AR242" s="11">
        <v>0.125</v>
      </c>
      <c r="AS242" s="11">
        <v>0.42499999999999999</v>
      </c>
      <c r="AT242" s="11">
        <v>0</v>
      </c>
      <c r="AU242" s="11">
        <v>0</v>
      </c>
      <c r="AV242" s="11">
        <v>7.4999999999999997E-3</v>
      </c>
      <c r="AW242" s="11">
        <v>3935.3906950145056</v>
      </c>
      <c r="AX242" s="11">
        <v>43568.817501534126</v>
      </c>
      <c r="AY242" s="11">
        <v>0</v>
      </c>
      <c r="AZ242" s="11">
        <v>0</v>
      </c>
      <c r="BA242" s="11">
        <v>503.42365515208201</v>
      </c>
      <c r="BB242" s="11">
        <v>20866.291906865001</v>
      </c>
      <c r="BC242" s="11">
        <v>70945.392483340998</v>
      </c>
      <c r="BD242" s="11">
        <v>0</v>
      </c>
      <c r="BE242" s="11">
        <v>0</v>
      </c>
      <c r="BF242" s="11">
        <v>1251.9775144119001</v>
      </c>
      <c r="BG242" s="9" t="s">
        <v>7</v>
      </c>
      <c r="BH242" s="9" t="s">
        <v>63</v>
      </c>
      <c r="BI242" s="9" t="s">
        <v>157</v>
      </c>
      <c r="BJ242" s="9" t="s">
        <v>193</v>
      </c>
      <c r="BK242" s="9" t="s">
        <v>1921</v>
      </c>
      <c r="BL242" s="29">
        <v>7.5000116092096239E-2</v>
      </c>
      <c r="BM242" s="29">
        <v>0.26099999999999995</v>
      </c>
      <c r="BN242" s="29">
        <v>0</v>
      </c>
      <c r="BO242" s="29">
        <v>0</v>
      </c>
      <c r="BP242" s="29">
        <v>3.0157709465047297E-3</v>
      </c>
    </row>
    <row r="243" spans="1:68" x14ac:dyDescent="0.25">
      <c r="A243" s="9" t="s">
        <v>3</v>
      </c>
      <c r="B243" s="9" t="s">
        <v>58</v>
      </c>
      <c r="C243" s="9" t="s">
        <v>57</v>
      </c>
      <c r="D243" s="9" t="s">
        <v>1845</v>
      </c>
      <c r="E243" s="9" t="s">
        <v>116</v>
      </c>
      <c r="F243" s="9" t="s">
        <v>663</v>
      </c>
      <c r="G243" s="9" t="s">
        <v>164</v>
      </c>
      <c r="H243" s="9" t="s">
        <v>5</v>
      </c>
      <c r="I243" s="10" t="s">
        <v>1807</v>
      </c>
      <c r="J243" s="10" t="s">
        <v>1995</v>
      </c>
      <c r="K243" s="11">
        <v>173893.54539172075</v>
      </c>
      <c r="L243" s="11">
        <v>173893.5454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1338.6851973922733</v>
      </c>
      <c r="X243" s="11">
        <v>27243.113043034959</v>
      </c>
      <c r="Y243" s="11">
        <v>0</v>
      </c>
      <c r="Z243" s="11">
        <v>0</v>
      </c>
      <c r="AA243" s="11">
        <v>301.91965051276679</v>
      </c>
      <c r="AB243" s="11">
        <v>2074.0248381148958</v>
      </c>
      <c r="AC243" s="11" t="s">
        <v>7</v>
      </c>
      <c r="AD243" s="11" t="s">
        <v>56</v>
      </c>
      <c r="AE243" s="11" t="s">
        <v>157</v>
      </c>
      <c r="AF243" s="11" t="s">
        <v>193</v>
      </c>
      <c r="AG243" s="11" t="s">
        <v>299</v>
      </c>
      <c r="AH243" s="11" t="s">
        <v>7</v>
      </c>
      <c r="AI243" s="11" t="s">
        <v>56</v>
      </c>
      <c r="AJ243" s="11" t="s">
        <v>157</v>
      </c>
      <c r="AK243" s="11" t="s">
        <v>193</v>
      </c>
      <c r="AL243" s="11" t="s">
        <v>142</v>
      </c>
      <c r="AM243" s="11">
        <v>2.3575048172069828E-2</v>
      </c>
      <c r="AN243" s="11">
        <v>0.15670000000000001</v>
      </c>
      <c r="AO243" s="11">
        <v>0</v>
      </c>
      <c r="AP243" s="11">
        <v>0</v>
      </c>
      <c r="AQ243" s="11">
        <v>1.4241140580716783E-3</v>
      </c>
      <c r="AR243" s="11">
        <v>0.125</v>
      </c>
      <c r="AS243" s="11">
        <v>0.27500000000000002</v>
      </c>
      <c r="AT243" s="11">
        <v>0</v>
      </c>
      <c r="AU243" s="11">
        <v>0</v>
      </c>
      <c r="AV243" s="11">
        <v>7.4999999999999997E-3</v>
      </c>
      <c r="AW243" s="11">
        <v>4099.5487094218279</v>
      </c>
      <c r="AX243" s="11">
        <v>27249.118562882642</v>
      </c>
      <c r="AY243" s="11">
        <v>0</v>
      </c>
      <c r="AZ243" s="11">
        <v>0</v>
      </c>
      <c r="BA243" s="11">
        <v>247.64424260027502</v>
      </c>
      <c r="BB243" s="11">
        <v>21736.693173965094</v>
      </c>
      <c r="BC243" s="11">
        <v>47820.724982723208</v>
      </c>
      <c r="BD243" s="11">
        <v>0</v>
      </c>
      <c r="BE243" s="11">
        <v>0</v>
      </c>
      <c r="BF243" s="11">
        <v>1304.2015904379057</v>
      </c>
      <c r="BG243" s="9" t="s">
        <v>7</v>
      </c>
      <c r="BH243" s="9" t="s">
        <v>56</v>
      </c>
      <c r="BI243" s="9" t="s">
        <v>157</v>
      </c>
      <c r="BJ243" s="9" t="s">
        <v>193</v>
      </c>
      <c r="BK243" s="9" t="s">
        <v>1920</v>
      </c>
      <c r="BL243" s="29">
        <v>7.5000116092096239E-2</v>
      </c>
      <c r="BM243" s="29">
        <v>0.15670000000000003</v>
      </c>
      <c r="BN243" s="29">
        <v>0</v>
      </c>
      <c r="BO243" s="29">
        <v>0</v>
      </c>
      <c r="BP243" s="29">
        <v>1.4241140580716783E-3</v>
      </c>
    </row>
    <row r="244" spans="1:68" x14ac:dyDescent="0.25">
      <c r="A244" s="9" t="s">
        <v>3</v>
      </c>
      <c r="B244" s="9" t="s">
        <v>58</v>
      </c>
      <c r="C244" s="9" t="s">
        <v>57</v>
      </c>
      <c r="D244" s="9" t="s">
        <v>1845</v>
      </c>
      <c r="E244" s="9" t="s">
        <v>116</v>
      </c>
      <c r="F244" s="9" t="s">
        <v>1209</v>
      </c>
      <c r="G244" s="9" t="s">
        <v>274</v>
      </c>
      <c r="H244" s="9" t="s">
        <v>5</v>
      </c>
      <c r="I244" s="10" t="s">
        <v>1807</v>
      </c>
      <c r="J244" s="10" t="s">
        <v>1995</v>
      </c>
      <c r="K244" s="11">
        <v>131684.31931326</v>
      </c>
      <c r="L244" s="11">
        <v>131684.31931326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W244" s="11">
        <v>1013.7744470368351</v>
      </c>
      <c r="X244" s="11">
        <v>51636.66728933074</v>
      </c>
      <c r="Y244" s="11">
        <v>0</v>
      </c>
      <c r="Z244" s="11">
        <v>0</v>
      </c>
      <c r="AA244" s="11">
        <v>484.18110653283725</v>
      </c>
      <c r="AB244" s="11">
        <v>3042.2066995411442</v>
      </c>
      <c r="AC244" s="11" t="s">
        <v>7</v>
      </c>
      <c r="AD244" s="11" t="s">
        <v>63</v>
      </c>
      <c r="AE244" s="11" t="s">
        <v>157</v>
      </c>
      <c r="AF244" s="11" t="s">
        <v>193</v>
      </c>
      <c r="AG244" s="11" t="s">
        <v>302</v>
      </c>
      <c r="AH244" s="11" t="s">
        <v>7</v>
      </c>
      <c r="AI244" s="11" t="s">
        <v>63</v>
      </c>
      <c r="AJ244" s="11" t="s">
        <v>157</v>
      </c>
      <c r="AK244" s="11" t="s">
        <v>193</v>
      </c>
      <c r="AL244" s="11" t="s">
        <v>142</v>
      </c>
      <c r="AM244" s="11">
        <v>2.3575048172069828E-2</v>
      </c>
      <c r="AN244" s="11">
        <v>0.39219999999999999</v>
      </c>
      <c r="AO244" s="11">
        <v>0</v>
      </c>
      <c r="AP244" s="11">
        <v>0</v>
      </c>
      <c r="AQ244" s="11">
        <v>3.0157709465047301E-3</v>
      </c>
      <c r="AR244" s="11">
        <v>0.125</v>
      </c>
      <c r="AS244" s="11">
        <v>0.42499999999999999</v>
      </c>
      <c r="AT244" s="11">
        <v>0</v>
      </c>
      <c r="AU244" s="11">
        <v>0</v>
      </c>
      <c r="AV244" s="11">
        <v>7.4999999999999997E-3</v>
      </c>
      <c r="AW244" s="11">
        <v>3104.4641713163296</v>
      </c>
      <c r="AX244" s="11">
        <v>51646.59003466057</v>
      </c>
      <c r="AY244" s="11">
        <v>0</v>
      </c>
      <c r="AZ244" s="11">
        <v>0</v>
      </c>
      <c r="BA244" s="11">
        <v>397.12974429518124</v>
      </c>
      <c r="BB244" s="11">
        <v>16460.5399141575</v>
      </c>
      <c r="BC244" s="11">
        <v>55965.835708135499</v>
      </c>
      <c r="BD244" s="11">
        <v>0</v>
      </c>
      <c r="BE244" s="11">
        <v>0</v>
      </c>
      <c r="BF244" s="11">
        <v>987.63239484944995</v>
      </c>
      <c r="BG244" s="9" t="s">
        <v>7</v>
      </c>
      <c r="BH244" s="9" t="s">
        <v>63</v>
      </c>
      <c r="BI244" s="9" t="s">
        <v>157</v>
      </c>
      <c r="BJ244" s="9" t="s">
        <v>193</v>
      </c>
      <c r="BK244" s="9" t="s">
        <v>1921</v>
      </c>
      <c r="BL244" s="29">
        <v>7.5000116092096239E-2</v>
      </c>
      <c r="BM244" s="29">
        <v>0.26099999999999995</v>
      </c>
      <c r="BN244" s="29">
        <v>0</v>
      </c>
      <c r="BO244" s="29">
        <v>0</v>
      </c>
      <c r="BP244" s="29">
        <v>3.0157709465047297E-3</v>
      </c>
    </row>
    <row r="245" spans="1:68" x14ac:dyDescent="0.25">
      <c r="A245" s="9" t="s">
        <v>3</v>
      </c>
      <c r="B245" s="9" t="s">
        <v>58</v>
      </c>
      <c r="C245" s="9" t="s">
        <v>57</v>
      </c>
      <c r="D245" s="9" t="s">
        <v>1845</v>
      </c>
      <c r="E245" s="9" t="s">
        <v>116</v>
      </c>
      <c r="F245" s="9" t="s">
        <v>689</v>
      </c>
      <c r="G245" s="9" t="s">
        <v>164</v>
      </c>
      <c r="H245" s="9" t="s">
        <v>5</v>
      </c>
      <c r="I245" s="10" t="s">
        <v>1783</v>
      </c>
      <c r="J245" s="10" t="s">
        <v>1995</v>
      </c>
      <c r="K245" s="11">
        <v>158666.12226614001</v>
      </c>
      <c r="L245" s="11">
        <v>158666.12226614001</v>
      </c>
      <c r="M245" s="11">
        <v>0</v>
      </c>
      <c r="N245" s="11">
        <v>1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1</v>
      </c>
      <c r="W245" s="11">
        <v>1221.4944133263855</v>
      </c>
      <c r="X245" s="11">
        <v>62216.897260598496</v>
      </c>
      <c r="Y245" s="11">
        <v>0</v>
      </c>
      <c r="Z245" s="11">
        <v>0</v>
      </c>
      <c r="AA245" s="11">
        <v>583.3886604626158</v>
      </c>
      <c r="AB245" s="11">
        <v>3665.5475964453653</v>
      </c>
      <c r="AC245" s="11" t="s">
        <v>7</v>
      </c>
      <c r="AD245" s="11" t="s">
        <v>63</v>
      </c>
      <c r="AE245" s="11" t="s">
        <v>157</v>
      </c>
      <c r="AF245" s="11" t="s">
        <v>193</v>
      </c>
      <c r="AG245" s="11" t="s">
        <v>302</v>
      </c>
      <c r="AH245" s="11" t="s">
        <v>7</v>
      </c>
      <c r="AI245" s="11" t="s">
        <v>63</v>
      </c>
      <c r="AJ245" s="11" t="s">
        <v>157</v>
      </c>
      <c r="AK245" s="11" t="s">
        <v>193</v>
      </c>
      <c r="AL245" s="11" t="s">
        <v>142</v>
      </c>
      <c r="AM245" s="11">
        <v>2.3575048172069828E-2</v>
      </c>
      <c r="AN245" s="11">
        <v>0.39219999999999999</v>
      </c>
      <c r="AO245" s="11">
        <v>0</v>
      </c>
      <c r="AP245" s="11">
        <v>0</v>
      </c>
      <c r="AQ245" s="11">
        <v>3.0157709465047301E-3</v>
      </c>
      <c r="AR245" s="11">
        <v>0.125</v>
      </c>
      <c r="AS245" s="11">
        <v>0.42499999999999999</v>
      </c>
      <c r="AT245" s="11">
        <v>0</v>
      </c>
      <c r="AU245" s="11">
        <v>0</v>
      </c>
      <c r="AV245" s="11">
        <v>7.4999999999999997E-3</v>
      </c>
      <c r="AW245" s="11">
        <v>3740.561475699772</v>
      </c>
      <c r="AX245" s="11">
        <v>62228.85315278011</v>
      </c>
      <c r="AY245" s="11">
        <v>0</v>
      </c>
      <c r="AZ245" s="11">
        <v>0</v>
      </c>
      <c r="BA245" s="11">
        <v>478.50068172479229</v>
      </c>
      <c r="BB245" s="11">
        <v>19833.265283267501</v>
      </c>
      <c r="BC245" s="11">
        <v>67433.101963109497</v>
      </c>
      <c r="BD245" s="11">
        <v>0</v>
      </c>
      <c r="BE245" s="11">
        <v>0</v>
      </c>
      <c r="BF245" s="11">
        <v>1189.99591699605</v>
      </c>
      <c r="BG245" s="9" t="s">
        <v>7</v>
      </c>
      <c r="BH245" s="9" t="s">
        <v>63</v>
      </c>
      <c r="BI245" s="9" t="s">
        <v>157</v>
      </c>
      <c r="BJ245" s="9" t="s">
        <v>193</v>
      </c>
      <c r="BK245" s="9" t="s">
        <v>1921</v>
      </c>
      <c r="BL245" s="29">
        <v>7.5000116092096239E-2</v>
      </c>
      <c r="BM245" s="29">
        <v>0.26099999999999995</v>
      </c>
      <c r="BN245" s="29">
        <v>0</v>
      </c>
      <c r="BO245" s="29">
        <v>0</v>
      </c>
      <c r="BP245" s="29">
        <v>3.0157709465047297E-3</v>
      </c>
    </row>
    <row r="246" spans="1:68" x14ac:dyDescent="0.25">
      <c r="A246" s="9" t="s">
        <v>3</v>
      </c>
      <c r="B246" s="9" t="s">
        <v>58</v>
      </c>
      <c r="C246" s="9" t="s">
        <v>57</v>
      </c>
      <c r="D246" s="9" t="s">
        <v>1845</v>
      </c>
      <c r="E246" s="9" t="s">
        <v>116</v>
      </c>
      <c r="F246" s="9" t="s">
        <v>1307</v>
      </c>
      <c r="G246" s="9" t="s">
        <v>274</v>
      </c>
      <c r="H246" s="9" t="s">
        <v>5</v>
      </c>
      <c r="I246" s="10" t="s">
        <v>1783</v>
      </c>
      <c r="J246" s="10" t="s">
        <v>1995</v>
      </c>
      <c r="K246" s="11">
        <v>157357.61811047999</v>
      </c>
      <c r="L246" s="11">
        <v>157357.61811047999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  <c r="R246" s="11">
        <v>0</v>
      </c>
      <c r="S246" s="11">
        <v>0</v>
      </c>
      <c r="T246" s="11">
        <v>0</v>
      </c>
      <c r="U246" s="11">
        <v>0</v>
      </c>
      <c r="V246" s="11">
        <v>0</v>
      </c>
      <c r="W246" s="11">
        <v>1211.420867107918</v>
      </c>
      <c r="X246" s="11">
        <v>61703.800529834465</v>
      </c>
      <c r="Y246" s="11">
        <v>0</v>
      </c>
      <c r="Z246" s="11">
        <v>0</v>
      </c>
      <c r="AA246" s="11">
        <v>578.5775106363169</v>
      </c>
      <c r="AB246" s="11">
        <v>3635.3181801451938</v>
      </c>
      <c r="AC246" s="11" t="s">
        <v>7</v>
      </c>
      <c r="AD246" s="11" t="s">
        <v>63</v>
      </c>
      <c r="AE246" s="11" t="s">
        <v>157</v>
      </c>
      <c r="AF246" s="11" t="s">
        <v>193</v>
      </c>
      <c r="AG246" s="11" t="s">
        <v>302</v>
      </c>
      <c r="AH246" s="11" t="s">
        <v>7</v>
      </c>
      <c r="AI246" s="11" t="s">
        <v>63</v>
      </c>
      <c r="AJ246" s="11" t="s">
        <v>157</v>
      </c>
      <c r="AK246" s="11" t="s">
        <v>193</v>
      </c>
      <c r="AL246" s="11" t="s">
        <v>142</v>
      </c>
      <c r="AM246" s="11">
        <v>2.3575048172069828E-2</v>
      </c>
      <c r="AN246" s="11">
        <v>0.39219999999999999</v>
      </c>
      <c r="AO246" s="11">
        <v>0</v>
      </c>
      <c r="AP246" s="11">
        <v>0</v>
      </c>
      <c r="AQ246" s="11">
        <v>3.0157709465047301E-3</v>
      </c>
      <c r="AR246" s="11">
        <v>0.125</v>
      </c>
      <c r="AS246" s="11">
        <v>0.42499999999999999</v>
      </c>
      <c r="AT246" s="11">
        <v>0</v>
      </c>
      <c r="AU246" s="11">
        <v>0</v>
      </c>
      <c r="AV246" s="11">
        <v>7.4999999999999997E-3</v>
      </c>
      <c r="AW246" s="11">
        <v>3709.7134271967334</v>
      </c>
      <c r="AX246" s="11">
        <v>61715.657822930254</v>
      </c>
      <c r="AY246" s="11">
        <v>0</v>
      </c>
      <c r="AZ246" s="11">
        <v>0</v>
      </c>
      <c r="BA246" s="11">
        <v>474.5545329087721</v>
      </c>
      <c r="BB246" s="11">
        <v>19669.702263809999</v>
      </c>
      <c r="BC246" s="11">
        <v>66876.987696953991</v>
      </c>
      <c r="BD246" s="11">
        <v>0</v>
      </c>
      <c r="BE246" s="11">
        <v>0</v>
      </c>
      <c r="BF246" s="11">
        <v>1180.1821358285999</v>
      </c>
      <c r="BG246" s="9" t="s">
        <v>7</v>
      </c>
      <c r="BH246" s="9" t="s">
        <v>63</v>
      </c>
      <c r="BI246" s="9" t="s">
        <v>157</v>
      </c>
      <c r="BJ246" s="9" t="s">
        <v>193</v>
      </c>
      <c r="BK246" s="9" t="s">
        <v>1921</v>
      </c>
      <c r="BL246" s="29">
        <v>7.5000116092096239E-2</v>
      </c>
      <c r="BM246" s="29">
        <v>0.26099999999999995</v>
      </c>
      <c r="BN246" s="29">
        <v>0</v>
      </c>
      <c r="BO246" s="29">
        <v>0</v>
      </c>
      <c r="BP246" s="29">
        <v>3.0157709465047297E-3</v>
      </c>
    </row>
    <row r="247" spans="1:68" x14ac:dyDescent="0.25">
      <c r="A247" s="9" t="s">
        <v>3</v>
      </c>
      <c r="B247" s="9" t="s">
        <v>58</v>
      </c>
      <c r="C247" s="9" t="s">
        <v>57</v>
      </c>
      <c r="D247" s="9" t="s">
        <v>1845</v>
      </c>
      <c r="E247" s="9" t="s">
        <v>116</v>
      </c>
      <c r="F247" s="9" t="s">
        <v>703</v>
      </c>
      <c r="G247" s="9" t="s">
        <v>164</v>
      </c>
      <c r="H247" s="9" t="s">
        <v>5</v>
      </c>
      <c r="I247" s="10" t="s">
        <v>1807</v>
      </c>
      <c r="J247" s="10" t="s">
        <v>1995</v>
      </c>
      <c r="K247" s="11">
        <v>176240.51516392</v>
      </c>
      <c r="L247" s="11">
        <v>176240.51516392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1356.5772965612207</v>
      </c>
      <c r="X247" s="11">
        <v>27607.228879369264</v>
      </c>
      <c r="Y247" s="11">
        <v>0</v>
      </c>
      <c r="Z247" s="11">
        <v>9443.1874150235635</v>
      </c>
      <c r="AA247" s="11">
        <v>647.90456937061776</v>
      </c>
      <c r="AB247" s="11">
        <v>2568.0287449359021</v>
      </c>
      <c r="AC247" s="11" t="s">
        <v>7</v>
      </c>
      <c r="AD247" s="11" t="s">
        <v>56</v>
      </c>
      <c r="AE247" s="11" t="s">
        <v>157</v>
      </c>
      <c r="AF247" s="11" t="s">
        <v>125</v>
      </c>
      <c r="AG247" s="11" t="s">
        <v>302</v>
      </c>
      <c r="AH247" s="11" t="s">
        <v>7</v>
      </c>
      <c r="AI247" s="11" t="s">
        <v>56</v>
      </c>
      <c r="AJ247" s="11" t="s">
        <v>157</v>
      </c>
      <c r="AK247" s="11" t="s">
        <v>125</v>
      </c>
      <c r="AL247" s="11" t="s">
        <v>142</v>
      </c>
      <c r="AM247" s="11">
        <v>2.3575048172069828E-2</v>
      </c>
      <c r="AN247" s="11">
        <v>0.15670000000000001</v>
      </c>
      <c r="AO247" s="11">
        <v>0</v>
      </c>
      <c r="AP247" s="11">
        <v>5.3600000000000002E-2</v>
      </c>
      <c r="AQ247" s="11">
        <v>3.0157709465047301E-3</v>
      </c>
      <c r="AR247" s="11">
        <v>0.125</v>
      </c>
      <c r="AS247" s="11">
        <v>0.27500000000000002</v>
      </c>
      <c r="AT247" s="11">
        <v>0</v>
      </c>
      <c r="AU247" s="11">
        <v>5.5E-2</v>
      </c>
      <c r="AV247" s="11">
        <v>7.4999999999999997E-3</v>
      </c>
      <c r="AW247" s="11">
        <v>4154.8786348598169</v>
      </c>
      <c r="AX247" s="11">
        <v>27616.888726186266</v>
      </c>
      <c r="AY247" s="11">
        <v>0</v>
      </c>
      <c r="AZ247" s="11">
        <v>9446.4916127861125</v>
      </c>
      <c r="BA247" s="11">
        <v>531.50102522837631</v>
      </c>
      <c r="BB247" s="11">
        <v>22030.064395490001</v>
      </c>
      <c r="BC247" s="11">
        <v>48466.141670078003</v>
      </c>
      <c r="BD247" s="11">
        <v>0</v>
      </c>
      <c r="BE247" s="11">
        <v>9693.2283340156009</v>
      </c>
      <c r="BF247" s="11">
        <v>1321.8038637294001</v>
      </c>
      <c r="BG247" s="9" t="s">
        <v>7</v>
      </c>
      <c r="BH247" s="9" t="s">
        <v>56</v>
      </c>
      <c r="BI247" s="9" t="s">
        <v>157</v>
      </c>
      <c r="BJ247" s="9" t="s">
        <v>125</v>
      </c>
      <c r="BK247" s="9" t="s">
        <v>1921</v>
      </c>
      <c r="BL247" s="29">
        <v>7.5000116092096239E-2</v>
      </c>
      <c r="BM247" s="29">
        <v>0.15670000000000003</v>
      </c>
      <c r="BN247" s="29">
        <v>0</v>
      </c>
      <c r="BO247" s="29">
        <v>5.3600000000000002E-2</v>
      </c>
      <c r="BP247" s="29">
        <v>3.0157709465047297E-3</v>
      </c>
    </row>
    <row r="248" spans="1:68" x14ac:dyDescent="0.25">
      <c r="A248" s="9" t="s">
        <v>3</v>
      </c>
      <c r="B248" s="9" t="s">
        <v>58</v>
      </c>
      <c r="C248" s="9" t="s">
        <v>57</v>
      </c>
      <c r="D248" s="9" t="s">
        <v>1845</v>
      </c>
      <c r="E248" s="9" t="s">
        <v>116</v>
      </c>
      <c r="F248" s="9" t="s">
        <v>709</v>
      </c>
      <c r="G248" s="9" t="s">
        <v>164</v>
      </c>
      <c r="H248" s="9" t="s">
        <v>5</v>
      </c>
      <c r="I248" s="10" t="s">
        <v>1807</v>
      </c>
      <c r="J248" s="10" t="s">
        <v>1995</v>
      </c>
      <c r="K248" s="11">
        <v>184011.60328546003</v>
      </c>
      <c r="L248" s="11">
        <v>184011.60328546003</v>
      </c>
      <c r="M248" s="11">
        <v>0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11">
        <v>0</v>
      </c>
      <c r="U248" s="11">
        <v>0</v>
      </c>
      <c r="V248" s="11">
        <v>0</v>
      </c>
      <c r="W248" s="11">
        <v>1416.485995518816</v>
      </c>
      <c r="X248" s="11">
        <v>48013.356471481944</v>
      </c>
      <c r="Y248" s="11">
        <v>0</v>
      </c>
      <c r="Z248" s="11">
        <v>0</v>
      </c>
      <c r="AA248" s="11">
        <v>676.51710763000551</v>
      </c>
      <c r="AB248" s="11">
        <v>3118.8108239692301</v>
      </c>
      <c r="AC248" s="11" t="s">
        <v>7</v>
      </c>
      <c r="AD248" s="11" t="s">
        <v>80</v>
      </c>
      <c r="AE248" s="11" t="s">
        <v>157</v>
      </c>
      <c r="AF248" s="11" t="s">
        <v>193</v>
      </c>
      <c r="AG248" s="11" t="s">
        <v>302</v>
      </c>
      <c r="AH248" s="11" t="s">
        <v>7</v>
      </c>
      <c r="AI248" s="11" t="s">
        <v>63</v>
      </c>
      <c r="AJ248" s="11" t="s">
        <v>157</v>
      </c>
      <c r="AK248" s="11" t="s">
        <v>193</v>
      </c>
      <c r="AL248" s="11" t="s">
        <v>142</v>
      </c>
      <c r="AM248" s="11">
        <v>2.3575048172069828E-2</v>
      </c>
      <c r="AN248" s="11">
        <v>0.26100000000000001</v>
      </c>
      <c r="AO248" s="11">
        <v>0</v>
      </c>
      <c r="AP248" s="11">
        <v>0</v>
      </c>
      <c r="AQ248" s="11">
        <v>3.0157709465047301E-3</v>
      </c>
      <c r="AR248" s="11">
        <v>0.125</v>
      </c>
      <c r="AS248" s="11">
        <v>0.42499999999999999</v>
      </c>
      <c r="AT248" s="11">
        <v>0</v>
      </c>
      <c r="AU248" s="11">
        <v>0</v>
      </c>
      <c r="AV248" s="11">
        <v>7.4999999999999997E-3</v>
      </c>
      <c r="AW248" s="11">
        <v>4338.0824116745234</v>
      </c>
      <c r="AX248" s="11">
        <v>48027.028457505068</v>
      </c>
      <c r="AY248" s="11">
        <v>0</v>
      </c>
      <c r="AZ248" s="11">
        <v>0</v>
      </c>
      <c r="BA248" s="11">
        <v>554.93684700804477</v>
      </c>
      <c r="BB248" s="11">
        <v>23001.450410682504</v>
      </c>
      <c r="BC248" s="11">
        <v>78204.931396320506</v>
      </c>
      <c r="BD248" s="11">
        <v>0</v>
      </c>
      <c r="BE248" s="11">
        <v>0</v>
      </c>
      <c r="BF248" s="11">
        <v>1380.0870246409502</v>
      </c>
      <c r="BG248" s="9" t="s">
        <v>7</v>
      </c>
      <c r="BH248" s="9" t="s">
        <v>63</v>
      </c>
      <c r="BI248" s="9" t="s">
        <v>157</v>
      </c>
      <c r="BJ248" s="9" t="s">
        <v>193</v>
      </c>
      <c r="BK248" s="9" t="s">
        <v>1921</v>
      </c>
      <c r="BL248" s="29">
        <v>7.5000116092096239E-2</v>
      </c>
      <c r="BM248" s="29">
        <v>0.26099999999999995</v>
      </c>
      <c r="BN248" s="29">
        <v>0</v>
      </c>
      <c r="BO248" s="29">
        <v>0</v>
      </c>
      <c r="BP248" s="29">
        <v>3.0157709465047297E-3</v>
      </c>
    </row>
    <row r="249" spans="1:68" x14ac:dyDescent="0.25">
      <c r="A249" s="9" t="s">
        <v>3</v>
      </c>
      <c r="B249" s="9" t="s">
        <v>58</v>
      </c>
      <c r="C249" s="9" t="s">
        <v>57</v>
      </c>
      <c r="D249" s="9" t="s">
        <v>1845</v>
      </c>
      <c r="E249" s="9" t="s">
        <v>116</v>
      </c>
      <c r="F249" s="9" t="s">
        <v>1325</v>
      </c>
      <c r="G249" s="9" t="s">
        <v>274</v>
      </c>
      <c r="H249" s="9" t="s">
        <v>5</v>
      </c>
      <c r="I249" s="10" t="s">
        <v>1807</v>
      </c>
      <c r="J249" s="10" t="s">
        <v>1995</v>
      </c>
      <c r="K249" s="11">
        <v>206181.00201984</v>
      </c>
      <c r="L249" s="11">
        <v>206181.00201984</v>
      </c>
      <c r="M249" s="11">
        <v>0</v>
      </c>
      <c r="N249" s="11">
        <v>0</v>
      </c>
      <c r="O249" s="11">
        <v>0</v>
      </c>
      <c r="P249" s="11">
        <v>0</v>
      </c>
      <c r="Q249" s="11">
        <v>0</v>
      </c>
      <c r="R249" s="11">
        <v>0</v>
      </c>
      <c r="S249" s="11">
        <v>0</v>
      </c>
      <c r="T249" s="11">
        <v>0</v>
      </c>
      <c r="U249" s="11">
        <v>0</v>
      </c>
      <c r="V249" s="11">
        <v>0</v>
      </c>
      <c r="W249" s="11">
        <v>1587.141770891885</v>
      </c>
      <c r="X249" s="11">
        <v>53797.922363997655</v>
      </c>
      <c r="Y249" s="11">
        <v>0</v>
      </c>
      <c r="Z249" s="11">
        <v>0</v>
      </c>
      <c r="AA249" s="11">
        <v>758.02271511287938</v>
      </c>
      <c r="AB249" s="11">
        <v>3494.5597414242657</v>
      </c>
      <c r="AC249" s="11" t="s">
        <v>7</v>
      </c>
      <c r="AD249" s="11" t="s">
        <v>80</v>
      </c>
      <c r="AE249" s="11" t="s">
        <v>157</v>
      </c>
      <c r="AF249" s="11" t="s">
        <v>193</v>
      </c>
      <c r="AG249" s="11" t="s">
        <v>302</v>
      </c>
      <c r="AH249" s="11" t="s">
        <v>7</v>
      </c>
      <c r="AI249" s="11" t="s">
        <v>63</v>
      </c>
      <c r="AJ249" s="11" t="s">
        <v>157</v>
      </c>
      <c r="AK249" s="11" t="s">
        <v>193</v>
      </c>
      <c r="AL249" s="11" t="s">
        <v>142</v>
      </c>
      <c r="AM249" s="11">
        <v>2.3575048172069828E-2</v>
      </c>
      <c r="AN249" s="11">
        <v>0.26100000000000001</v>
      </c>
      <c r="AO249" s="11">
        <v>0</v>
      </c>
      <c r="AP249" s="11">
        <v>0</v>
      </c>
      <c r="AQ249" s="11">
        <v>3.0157709465047301E-3</v>
      </c>
      <c r="AR249" s="11">
        <v>0.125</v>
      </c>
      <c r="AS249" s="11">
        <v>0.42499999999999999</v>
      </c>
      <c r="AT249" s="11">
        <v>0</v>
      </c>
      <c r="AU249" s="11">
        <v>0</v>
      </c>
      <c r="AV249" s="11">
        <v>7.4999999999999997E-3</v>
      </c>
      <c r="AW249" s="11">
        <v>4860.727054783355</v>
      </c>
      <c r="AX249" s="11">
        <v>53813.241527178245</v>
      </c>
      <c r="AY249" s="11">
        <v>0</v>
      </c>
      <c r="AZ249" s="11">
        <v>0</v>
      </c>
      <c r="BA249" s="11">
        <v>621.79467561266654</v>
      </c>
      <c r="BB249" s="11">
        <v>25772.62525248</v>
      </c>
      <c r="BC249" s="11">
        <v>87626.925858432005</v>
      </c>
      <c r="BD249" s="11">
        <v>0</v>
      </c>
      <c r="BE249" s="11">
        <v>0</v>
      </c>
      <c r="BF249" s="11">
        <v>1546.3575151487998</v>
      </c>
      <c r="BG249" s="9" t="s">
        <v>7</v>
      </c>
      <c r="BH249" s="9" t="s">
        <v>63</v>
      </c>
      <c r="BI249" s="9" t="s">
        <v>157</v>
      </c>
      <c r="BJ249" s="9" t="s">
        <v>193</v>
      </c>
      <c r="BK249" s="9" t="s">
        <v>1921</v>
      </c>
      <c r="BL249" s="29">
        <v>7.5000116092096239E-2</v>
      </c>
      <c r="BM249" s="29">
        <v>0.26099999999999995</v>
      </c>
      <c r="BN249" s="29">
        <v>0</v>
      </c>
      <c r="BO249" s="29">
        <v>0</v>
      </c>
      <c r="BP249" s="29">
        <v>3.0157709465047297E-3</v>
      </c>
    </row>
    <row r="250" spans="1:68" x14ac:dyDescent="0.25">
      <c r="A250" s="9" t="s">
        <v>3</v>
      </c>
      <c r="B250" s="9" t="s">
        <v>58</v>
      </c>
      <c r="C250" s="9" t="s">
        <v>57</v>
      </c>
      <c r="D250" s="9" t="s">
        <v>1845</v>
      </c>
      <c r="E250" s="9" t="s">
        <v>105</v>
      </c>
      <c r="F250" s="9" t="s">
        <v>305</v>
      </c>
      <c r="G250" s="9" t="s">
        <v>256</v>
      </c>
      <c r="H250" s="9" t="s">
        <v>5</v>
      </c>
      <c r="I250" s="10" t="s">
        <v>1783</v>
      </c>
      <c r="J250" s="10" t="s">
        <v>1995</v>
      </c>
      <c r="K250" s="11">
        <v>40331.03</v>
      </c>
      <c r="L250" s="11">
        <v>40331.03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11">
        <v>0</v>
      </c>
      <c r="U250" s="11">
        <v>0</v>
      </c>
      <c r="V250" s="11">
        <v>0</v>
      </c>
      <c r="W250" s="11">
        <v>805.77927920985962</v>
      </c>
      <c r="X250" s="11">
        <v>15801.331665305348</v>
      </c>
      <c r="Y250" s="11">
        <v>0</v>
      </c>
      <c r="Z250" s="11">
        <v>0</v>
      </c>
      <c r="AA250" s="11">
        <v>864.29125148479102</v>
      </c>
      <c r="AB250" s="11">
        <v>1003.1448363634008</v>
      </c>
      <c r="AC250" s="11" t="s">
        <v>32</v>
      </c>
      <c r="AD250" s="11" t="s">
        <v>63</v>
      </c>
      <c r="AE250" s="11" t="s">
        <v>157</v>
      </c>
      <c r="AF250" s="11" t="s">
        <v>193</v>
      </c>
      <c r="AG250" s="11" t="s">
        <v>296</v>
      </c>
      <c r="AH250" s="11" t="s">
        <v>32</v>
      </c>
      <c r="AI250" s="11" t="s">
        <v>63</v>
      </c>
      <c r="AJ250" s="11" t="s">
        <v>157</v>
      </c>
      <c r="AK250" s="11" t="s">
        <v>193</v>
      </c>
      <c r="AL250" s="11" t="s">
        <v>222</v>
      </c>
      <c r="AM250" s="11">
        <v>4.9114683691812142E-2</v>
      </c>
      <c r="AN250" s="11">
        <v>0.39219999999999999</v>
      </c>
      <c r="AO250" s="11">
        <v>0</v>
      </c>
      <c r="AP250" s="11">
        <v>0</v>
      </c>
      <c r="AQ250" s="11">
        <v>1.7591997187944262E-2</v>
      </c>
      <c r="AR250" s="11">
        <v>7.4999999999999997E-2</v>
      </c>
      <c r="AS250" s="11">
        <v>0.42499999999999999</v>
      </c>
      <c r="AT250" s="11">
        <v>0</v>
      </c>
      <c r="AU250" s="11">
        <v>0</v>
      </c>
      <c r="AV250" s="11">
        <v>2.5000000000000001E-2</v>
      </c>
      <c r="AW250" s="11">
        <v>1980.8457814149863</v>
      </c>
      <c r="AX250" s="11">
        <v>15817.829965999999</v>
      </c>
      <c r="AY250" s="11">
        <v>0</v>
      </c>
      <c r="AZ250" s="11">
        <v>0</v>
      </c>
      <c r="BA250" s="11">
        <v>709.50336634689563</v>
      </c>
      <c r="BB250" s="11">
        <v>3024.8272499999998</v>
      </c>
      <c r="BC250" s="11">
        <v>17140.687749999997</v>
      </c>
      <c r="BD250" s="11">
        <v>0</v>
      </c>
      <c r="BE250" s="11">
        <v>0</v>
      </c>
      <c r="BF250" s="11">
        <v>1008.27575</v>
      </c>
      <c r="BG250" s="9" t="s">
        <v>32</v>
      </c>
      <c r="BH250" s="9" t="s">
        <v>63</v>
      </c>
      <c r="BI250" s="9" t="s">
        <v>157</v>
      </c>
      <c r="BJ250" s="9" t="s">
        <v>193</v>
      </c>
      <c r="BK250" s="9" t="s">
        <v>1919</v>
      </c>
      <c r="BL250" s="29">
        <v>8.3096107331410485E-2</v>
      </c>
      <c r="BM250" s="29">
        <v>0.26099999999999995</v>
      </c>
      <c r="BN250" s="29">
        <v>0</v>
      </c>
      <c r="BO250" s="29">
        <v>0</v>
      </c>
      <c r="BP250" s="29">
        <v>1.7591997187944262E-2</v>
      </c>
    </row>
    <row r="251" spans="1:68" x14ac:dyDescent="0.25">
      <c r="A251" s="9" t="s">
        <v>3</v>
      </c>
      <c r="B251" s="9" t="s">
        <v>58</v>
      </c>
      <c r="C251" s="9" t="s">
        <v>57</v>
      </c>
      <c r="D251" s="9" t="s">
        <v>1845</v>
      </c>
      <c r="E251" s="9" t="s">
        <v>111</v>
      </c>
      <c r="F251" s="9" t="s">
        <v>1575</v>
      </c>
      <c r="G251" s="9" t="s">
        <v>262</v>
      </c>
      <c r="H251" s="9" t="s">
        <v>5</v>
      </c>
      <c r="I251" s="10" t="s">
        <v>1807</v>
      </c>
      <c r="J251" s="10" t="s">
        <v>1995</v>
      </c>
      <c r="K251" s="11">
        <v>1120448.3500000001</v>
      </c>
      <c r="L251" s="11">
        <v>1075690.375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8281.2245283684424</v>
      </c>
      <c r="X251" s="11">
        <v>421804.70909429906</v>
      </c>
      <c r="Y251" s="11">
        <v>0</v>
      </c>
      <c r="Z251" s="11">
        <v>0</v>
      </c>
      <c r="AA251" s="11">
        <v>3955.132689832551</v>
      </c>
      <c r="AB251" s="11">
        <v>21378.56094915123</v>
      </c>
      <c r="AC251" s="11" t="s">
        <v>7</v>
      </c>
      <c r="AD251" s="11" t="s">
        <v>63</v>
      </c>
      <c r="AE251" s="11" t="s">
        <v>157</v>
      </c>
      <c r="AF251" s="11" t="s">
        <v>193</v>
      </c>
      <c r="AG251" s="11" t="s">
        <v>302</v>
      </c>
      <c r="AH251" s="11" t="s">
        <v>7</v>
      </c>
      <c r="AI251" s="11" t="s">
        <v>63</v>
      </c>
      <c r="AJ251" s="11" t="s">
        <v>157</v>
      </c>
      <c r="AK251" s="11" t="s">
        <v>193</v>
      </c>
      <c r="AL251" s="11" t="s">
        <v>222</v>
      </c>
      <c r="AM251" s="11">
        <v>2.3575048172069828E-2</v>
      </c>
      <c r="AN251" s="11">
        <v>0.39219999999999999</v>
      </c>
      <c r="AO251" s="11">
        <v>0</v>
      </c>
      <c r="AP251" s="11">
        <v>0</v>
      </c>
      <c r="AQ251" s="11">
        <v>3.0157709465047301E-3</v>
      </c>
      <c r="AR251" s="11">
        <v>0.125</v>
      </c>
      <c r="AS251" s="11">
        <v>0.42499999999999999</v>
      </c>
      <c r="AT251" s="11">
        <v>0</v>
      </c>
      <c r="AU251" s="11">
        <v>0</v>
      </c>
      <c r="AV251" s="11">
        <v>2.5000000000000001E-2</v>
      </c>
      <c r="AW251" s="11">
        <v>26414.623825566159</v>
      </c>
      <c r="AX251" s="11">
        <v>439439.84287000005</v>
      </c>
      <c r="AY251" s="11">
        <v>0</v>
      </c>
      <c r="AZ251" s="11">
        <v>0</v>
      </c>
      <c r="BA251" s="11">
        <v>3379.0155809891635</v>
      </c>
      <c r="BB251" s="11">
        <v>140056.04375000001</v>
      </c>
      <c r="BC251" s="11">
        <v>476190.54875000002</v>
      </c>
      <c r="BD251" s="11">
        <v>0</v>
      </c>
      <c r="BE251" s="11">
        <v>0</v>
      </c>
      <c r="BF251" s="11">
        <v>28011.208750000005</v>
      </c>
      <c r="BG251" s="9" t="s">
        <v>7</v>
      </c>
      <c r="BH251" s="9" t="s">
        <v>63</v>
      </c>
      <c r="BI251" s="9" t="s">
        <v>157</v>
      </c>
      <c r="BJ251" s="9" t="s">
        <v>193</v>
      </c>
      <c r="BK251" s="9" t="s">
        <v>1921</v>
      </c>
      <c r="BL251" s="29">
        <v>7.5000116092096239E-2</v>
      </c>
      <c r="BM251" s="29">
        <v>0.26099999999999995</v>
      </c>
      <c r="BN251" s="29">
        <v>0</v>
      </c>
      <c r="BO251" s="29">
        <v>0</v>
      </c>
      <c r="BP251" s="29">
        <v>3.0157709465047297E-3</v>
      </c>
    </row>
    <row r="252" spans="1:68" x14ac:dyDescent="0.25">
      <c r="A252" s="9" t="s">
        <v>3</v>
      </c>
      <c r="B252" s="9" t="s">
        <v>58</v>
      </c>
      <c r="C252" s="9" t="s">
        <v>57</v>
      </c>
      <c r="D252" s="9" t="s">
        <v>1845</v>
      </c>
      <c r="E252" s="9" t="s">
        <v>116</v>
      </c>
      <c r="F252" s="9" t="s">
        <v>715</v>
      </c>
      <c r="G252" s="9" t="s">
        <v>164</v>
      </c>
      <c r="H252" s="9" t="s">
        <v>5</v>
      </c>
      <c r="I252" s="10" t="s">
        <v>1807</v>
      </c>
      <c r="J252" s="10" t="s">
        <v>1995</v>
      </c>
      <c r="K252" s="11">
        <v>198025.98905867481</v>
      </c>
      <c r="L252" s="11">
        <v>198025.98910000001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1524.5071595898044</v>
      </c>
      <c r="X252" s="11">
        <v>77650.871167678095</v>
      </c>
      <c r="Y252" s="11">
        <v>0</v>
      </c>
      <c r="Z252" s="11">
        <v>0</v>
      </c>
      <c r="AA252" s="11">
        <v>728.10827458211156</v>
      </c>
      <c r="AB252" s="11">
        <v>4574.8498672052228</v>
      </c>
      <c r="AC252" s="11" t="s">
        <v>7</v>
      </c>
      <c r="AD252" s="11" t="s">
        <v>63</v>
      </c>
      <c r="AE252" s="11" t="s">
        <v>157</v>
      </c>
      <c r="AF252" s="11" t="s">
        <v>193</v>
      </c>
      <c r="AG252" s="11" t="s">
        <v>302</v>
      </c>
      <c r="AH252" s="11" t="s">
        <v>7</v>
      </c>
      <c r="AI252" s="11" t="s">
        <v>63</v>
      </c>
      <c r="AJ252" s="11" t="s">
        <v>157</v>
      </c>
      <c r="AK252" s="11" t="s">
        <v>193</v>
      </c>
      <c r="AL252" s="11" t="s">
        <v>142</v>
      </c>
      <c r="AM252" s="11">
        <v>2.3575048172069828E-2</v>
      </c>
      <c r="AN252" s="11">
        <v>0.39219999999999999</v>
      </c>
      <c r="AO252" s="11">
        <v>0</v>
      </c>
      <c r="AP252" s="11">
        <v>0</v>
      </c>
      <c r="AQ252" s="11">
        <v>3.0157709465047301E-3</v>
      </c>
      <c r="AR252" s="11">
        <v>0.125</v>
      </c>
      <c r="AS252" s="11">
        <v>0.42499999999999999</v>
      </c>
      <c r="AT252" s="11">
        <v>0</v>
      </c>
      <c r="AU252" s="11">
        <v>0</v>
      </c>
      <c r="AV252" s="11">
        <v>7.4999999999999997E-3</v>
      </c>
      <c r="AW252" s="11">
        <v>4668.4722313800312</v>
      </c>
      <c r="AX252" s="11">
        <v>77665.792908812262</v>
      </c>
      <c r="AY252" s="11">
        <v>0</v>
      </c>
      <c r="AZ252" s="11">
        <v>0</v>
      </c>
      <c r="BA252" s="11">
        <v>597.20102445601503</v>
      </c>
      <c r="BB252" s="11">
        <v>24753.248632334351</v>
      </c>
      <c r="BC252" s="11">
        <v>84161.045349936787</v>
      </c>
      <c r="BD252" s="11">
        <v>0</v>
      </c>
      <c r="BE252" s="11">
        <v>0</v>
      </c>
      <c r="BF252" s="11">
        <v>1485.194917940061</v>
      </c>
      <c r="BG252" s="9" t="s">
        <v>7</v>
      </c>
      <c r="BH252" s="9" t="s">
        <v>63</v>
      </c>
      <c r="BI252" s="9" t="s">
        <v>157</v>
      </c>
      <c r="BJ252" s="9" t="s">
        <v>193</v>
      </c>
      <c r="BK252" s="9" t="s">
        <v>1921</v>
      </c>
      <c r="BL252" s="29">
        <v>7.5000116092096239E-2</v>
      </c>
      <c r="BM252" s="29">
        <v>0.26099999999999995</v>
      </c>
      <c r="BN252" s="29">
        <v>0</v>
      </c>
      <c r="BO252" s="29">
        <v>0</v>
      </c>
      <c r="BP252" s="29">
        <v>3.0157709465047297E-3</v>
      </c>
    </row>
    <row r="253" spans="1:68" x14ac:dyDescent="0.25">
      <c r="A253" s="9" t="s">
        <v>3</v>
      </c>
      <c r="B253" s="9" t="s">
        <v>58</v>
      </c>
      <c r="C253" s="9" t="s">
        <v>57</v>
      </c>
      <c r="D253" s="9" t="s">
        <v>1845</v>
      </c>
      <c r="E253" s="9" t="s">
        <v>116</v>
      </c>
      <c r="F253" s="9" t="s">
        <v>1257</v>
      </c>
      <c r="G253" s="9" t="s">
        <v>274</v>
      </c>
      <c r="H253" s="9" t="s">
        <v>5</v>
      </c>
      <c r="I253" s="10" t="s">
        <v>1807</v>
      </c>
      <c r="J253" s="10" t="s">
        <v>1995</v>
      </c>
      <c r="K253" s="11">
        <v>179116.39323883998</v>
      </c>
      <c r="L253" s="11">
        <v>179116.39323884004</v>
      </c>
      <c r="M253" s="11">
        <v>0</v>
      </c>
      <c r="N253" s="11">
        <v>1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  <c r="U253" s="11">
        <v>0</v>
      </c>
      <c r="V253" s="11">
        <v>1</v>
      </c>
      <c r="W253" s="11">
        <v>1378.9312460124679</v>
      </c>
      <c r="X253" s="11">
        <v>70235.952556635049</v>
      </c>
      <c r="Y253" s="11">
        <v>0</v>
      </c>
      <c r="Z253" s="11">
        <v>0</v>
      </c>
      <c r="AA253" s="11">
        <v>658.58086922441623</v>
      </c>
      <c r="AB253" s="11">
        <v>4137.9952780298627</v>
      </c>
      <c r="AC253" s="11" t="s">
        <v>7</v>
      </c>
      <c r="AD253" s="11" t="s">
        <v>63</v>
      </c>
      <c r="AE253" s="11" t="s">
        <v>157</v>
      </c>
      <c r="AF253" s="11" t="s">
        <v>193</v>
      </c>
      <c r="AG253" s="11" t="s">
        <v>302</v>
      </c>
      <c r="AH253" s="11" t="s">
        <v>7</v>
      </c>
      <c r="AI253" s="11" t="s">
        <v>63</v>
      </c>
      <c r="AJ253" s="11" t="s">
        <v>157</v>
      </c>
      <c r="AK253" s="11" t="s">
        <v>193</v>
      </c>
      <c r="AL253" s="11" t="s">
        <v>142</v>
      </c>
      <c r="AM253" s="11">
        <v>2.3575048172069828E-2</v>
      </c>
      <c r="AN253" s="11">
        <v>0.39219999999999999</v>
      </c>
      <c r="AO253" s="11">
        <v>0</v>
      </c>
      <c r="AP253" s="11">
        <v>0</v>
      </c>
      <c r="AQ253" s="11">
        <v>3.0157709465047301E-3</v>
      </c>
      <c r="AR253" s="11">
        <v>0.125</v>
      </c>
      <c r="AS253" s="11">
        <v>0.42499999999999999</v>
      </c>
      <c r="AT253" s="11">
        <v>0</v>
      </c>
      <c r="AU253" s="11">
        <v>0</v>
      </c>
      <c r="AV253" s="11">
        <v>7.4999999999999997E-3</v>
      </c>
      <c r="AW253" s="11">
        <v>4222.6775990130554</v>
      </c>
      <c r="AX253" s="11">
        <v>70249.449428273045</v>
      </c>
      <c r="AY253" s="11">
        <v>0</v>
      </c>
      <c r="AZ253" s="11">
        <v>0</v>
      </c>
      <c r="BA253" s="11">
        <v>540.17401477240992</v>
      </c>
      <c r="BB253" s="11">
        <v>22389.549154854998</v>
      </c>
      <c r="BC253" s="11">
        <v>76124.467126506992</v>
      </c>
      <c r="BD253" s="11">
        <v>0</v>
      </c>
      <c r="BE253" s="11">
        <v>0</v>
      </c>
      <c r="BF253" s="11">
        <v>1343.3729492912998</v>
      </c>
      <c r="BG253" s="9" t="s">
        <v>7</v>
      </c>
      <c r="BH253" s="9" t="s">
        <v>63</v>
      </c>
      <c r="BI253" s="9" t="s">
        <v>157</v>
      </c>
      <c r="BJ253" s="9" t="s">
        <v>193</v>
      </c>
      <c r="BK253" s="9" t="s">
        <v>1921</v>
      </c>
      <c r="BL253" s="29">
        <v>7.5000116092096239E-2</v>
      </c>
      <c r="BM253" s="29">
        <v>0.26099999999999995</v>
      </c>
      <c r="BN253" s="29">
        <v>0</v>
      </c>
      <c r="BO253" s="29">
        <v>0</v>
      </c>
      <c r="BP253" s="29">
        <v>3.0157709465047297E-3</v>
      </c>
    </row>
    <row r="254" spans="1:68" x14ac:dyDescent="0.25">
      <c r="A254" s="9" t="s">
        <v>3</v>
      </c>
      <c r="B254" s="9" t="s">
        <v>58</v>
      </c>
      <c r="C254" s="9" t="s">
        <v>57</v>
      </c>
      <c r="D254" s="9" t="s">
        <v>1845</v>
      </c>
      <c r="E254" s="9" t="s">
        <v>116</v>
      </c>
      <c r="F254" s="9" t="s">
        <v>721</v>
      </c>
      <c r="G254" s="9" t="s">
        <v>164</v>
      </c>
      <c r="H254" s="9" t="s">
        <v>5</v>
      </c>
      <c r="I254" s="10" t="s">
        <v>1783</v>
      </c>
      <c r="J254" s="10" t="s">
        <v>1995</v>
      </c>
      <c r="K254" s="11">
        <v>161431.05502477998</v>
      </c>
      <c r="L254" s="11">
        <v>161431.05502477998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1242.7803051706242</v>
      </c>
      <c r="X254" s="11">
        <v>63301.095543885553</v>
      </c>
      <c r="Y254" s="11">
        <v>0</v>
      </c>
      <c r="Z254" s="11">
        <v>0</v>
      </c>
      <c r="AA254" s="11">
        <v>593.55485344252941</v>
      </c>
      <c r="AB254" s="11">
        <v>3729.4238195673388</v>
      </c>
      <c r="AC254" s="11" t="s">
        <v>7</v>
      </c>
      <c r="AD254" s="11" t="s">
        <v>63</v>
      </c>
      <c r="AE254" s="11" t="s">
        <v>157</v>
      </c>
      <c r="AF254" s="11" t="s">
        <v>193</v>
      </c>
      <c r="AG254" s="11" t="s">
        <v>302</v>
      </c>
      <c r="AH254" s="11" t="s">
        <v>7</v>
      </c>
      <c r="AI254" s="11" t="s">
        <v>63</v>
      </c>
      <c r="AJ254" s="11" t="s">
        <v>157</v>
      </c>
      <c r="AK254" s="11" t="s">
        <v>193</v>
      </c>
      <c r="AL254" s="11" t="s">
        <v>142</v>
      </c>
      <c r="AM254" s="11">
        <v>2.3575048172069828E-2</v>
      </c>
      <c r="AN254" s="11">
        <v>0.39219999999999999</v>
      </c>
      <c r="AO254" s="11">
        <v>0</v>
      </c>
      <c r="AP254" s="11">
        <v>0</v>
      </c>
      <c r="AQ254" s="11">
        <v>3.0157709465047301E-3</v>
      </c>
      <c r="AR254" s="11">
        <v>0.125</v>
      </c>
      <c r="AS254" s="11">
        <v>0.42499999999999999</v>
      </c>
      <c r="AT254" s="11">
        <v>0</v>
      </c>
      <c r="AU254" s="11">
        <v>0</v>
      </c>
      <c r="AV254" s="11">
        <v>7.4999999999999997E-3</v>
      </c>
      <c r="AW254" s="11">
        <v>3805.7448986772433</v>
      </c>
      <c r="AX254" s="11">
        <v>63313.259780718712</v>
      </c>
      <c r="AY254" s="11">
        <v>0</v>
      </c>
      <c r="AZ254" s="11">
        <v>0</v>
      </c>
      <c r="BA254" s="11">
        <v>486.83908560733789</v>
      </c>
      <c r="BB254" s="11">
        <v>20178.881878097498</v>
      </c>
      <c r="BC254" s="11">
        <v>68608.19838553149</v>
      </c>
      <c r="BD254" s="11">
        <v>0</v>
      </c>
      <c r="BE254" s="11">
        <v>0</v>
      </c>
      <c r="BF254" s="11">
        <v>1210.7329126858499</v>
      </c>
      <c r="BG254" s="9" t="s">
        <v>7</v>
      </c>
      <c r="BH254" s="9" t="s">
        <v>63</v>
      </c>
      <c r="BI254" s="9" t="s">
        <v>157</v>
      </c>
      <c r="BJ254" s="9" t="s">
        <v>193</v>
      </c>
      <c r="BK254" s="9" t="s">
        <v>1921</v>
      </c>
      <c r="BL254" s="29">
        <v>7.5000116092096239E-2</v>
      </c>
      <c r="BM254" s="29">
        <v>0.26099999999999995</v>
      </c>
      <c r="BN254" s="29">
        <v>0</v>
      </c>
      <c r="BO254" s="29">
        <v>0</v>
      </c>
      <c r="BP254" s="29">
        <v>3.0157709465047297E-3</v>
      </c>
    </row>
    <row r="255" spans="1:68" x14ac:dyDescent="0.25">
      <c r="A255" s="9" t="s">
        <v>3</v>
      </c>
      <c r="B255" s="9" t="s">
        <v>58</v>
      </c>
      <c r="C255" s="9" t="s">
        <v>57</v>
      </c>
      <c r="D255" s="9" t="s">
        <v>1845</v>
      </c>
      <c r="E255" s="9" t="s">
        <v>116</v>
      </c>
      <c r="F255" s="9" t="s">
        <v>1329</v>
      </c>
      <c r="G255" s="9" t="s">
        <v>274</v>
      </c>
      <c r="H255" s="9" t="s">
        <v>5</v>
      </c>
      <c r="I255" s="10" t="s">
        <v>1807</v>
      </c>
      <c r="J255" s="10" t="s">
        <v>1995</v>
      </c>
      <c r="K255" s="11">
        <v>133244.4516043</v>
      </c>
      <c r="L255" s="11">
        <v>133244.4516043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1025.785157643091</v>
      </c>
      <c r="X255" s="11">
        <v>52248.433613976667</v>
      </c>
      <c r="Y255" s="11">
        <v>0</v>
      </c>
      <c r="Z255" s="11">
        <v>0</v>
      </c>
      <c r="AA255" s="11">
        <v>489.91745071529374</v>
      </c>
      <c r="AB255" s="11">
        <v>3078.2492969644736</v>
      </c>
      <c r="AC255" s="11" t="s">
        <v>7</v>
      </c>
      <c r="AD255" s="11" t="s">
        <v>63</v>
      </c>
      <c r="AE255" s="11" t="s">
        <v>157</v>
      </c>
      <c r="AF255" s="11" t="s">
        <v>193</v>
      </c>
      <c r="AG255" s="11" t="s">
        <v>302</v>
      </c>
      <c r="AH255" s="11" t="s">
        <v>7</v>
      </c>
      <c r="AI255" s="11" t="s">
        <v>63</v>
      </c>
      <c r="AJ255" s="11" t="s">
        <v>157</v>
      </c>
      <c r="AK255" s="11" t="s">
        <v>193</v>
      </c>
      <c r="AL255" s="11" t="s">
        <v>142</v>
      </c>
      <c r="AM255" s="11">
        <v>2.3575048172069828E-2</v>
      </c>
      <c r="AN255" s="11">
        <v>0.39219999999999999</v>
      </c>
      <c r="AO255" s="11">
        <v>0</v>
      </c>
      <c r="AP255" s="11">
        <v>0</v>
      </c>
      <c r="AQ255" s="11">
        <v>3.0157709465047301E-3</v>
      </c>
      <c r="AR255" s="11">
        <v>0.125</v>
      </c>
      <c r="AS255" s="11">
        <v>0.42499999999999999</v>
      </c>
      <c r="AT255" s="11">
        <v>0</v>
      </c>
      <c r="AU255" s="11">
        <v>0</v>
      </c>
      <c r="AV255" s="11">
        <v>7.4999999999999997E-3</v>
      </c>
      <c r="AW255" s="11">
        <v>3141.2443652323996</v>
      </c>
      <c r="AX255" s="11">
        <v>52258.473919206459</v>
      </c>
      <c r="AY255" s="11">
        <v>0</v>
      </c>
      <c r="AZ255" s="11">
        <v>0</v>
      </c>
      <c r="BA255" s="11">
        <v>401.83474593120354</v>
      </c>
      <c r="BB255" s="11">
        <v>16655.5564505375</v>
      </c>
      <c r="BC255" s="11">
        <v>56628.8919318275</v>
      </c>
      <c r="BD255" s="11">
        <v>0</v>
      </c>
      <c r="BE255" s="11">
        <v>0</v>
      </c>
      <c r="BF255" s="11">
        <v>999.33338703225002</v>
      </c>
      <c r="BG255" s="9" t="s">
        <v>7</v>
      </c>
      <c r="BH255" s="9" t="s">
        <v>63</v>
      </c>
      <c r="BI255" s="9" t="s">
        <v>157</v>
      </c>
      <c r="BJ255" s="9" t="s">
        <v>193</v>
      </c>
      <c r="BK255" s="9" t="s">
        <v>1921</v>
      </c>
      <c r="BL255" s="29">
        <v>7.5000116092096239E-2</v>
      </c>
      <c r="BM255" s="29">
        <v>0.26099999999999995</v>
      </c>
      <c r="BN255" s="29">
        <v>0</v>
      </c>
      <c r="BO255" s="29">
        <v>0</v>
      </c>
      <c r="BP255" s="29">
        <v>3.0157709465047297E-3</v>
      </c>
    </row>
    <row r="256" spans="1:68" x14ac:dyDescent="0.25">
      <c r="A256" s="9" t="s">
        <v>3</v>
      </c>
      <c r="B256" s="9" t="s">
        <v>58</v>
      </c>
      <c r="C256" s="9" t="s">
        <v>57</v>
      </c>
      <c r="D256" s="9" t="s">
        <v>1845</v>
      </c>
      <c r="E256" s="9" t="s">
        <v>116</v>
      </c>
      <c r="F256" s="9" t="s">
        <v>711</v>
      </c>
      <c r="G256" s="9" t="s">
        <v>164</v>
      </c>
      <c r="H256" s="9" t="s">
        <v>5</v>
      </c>
      <c r="I256" s="10" t="s">
        <v>1807</v>
      </c>
      <c r="J256" s="10" t="s">
        <v>1995</v>
      </c>
      <c r="K256" s="11">
        <v>323605.02230171999</v>
      </c>
      <c r="L256" s="11">
        <v>323605.02230171999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0</v>
      </c>
      <c r="V256" s="11">
        <v>0</v>
      </c>
      <c r="W256" s="11">
        <v>2491.3360631791311</v>
      </c>
      <c r="X256" s="11">
        <v>126896.36415309808</v>
      </c>
      <c r="Y256" s="11">
        <v>0</v>
      </c>
      <c r="Z256" s="11">
        <v>17342.287400831352</v>
      </c>
      <c r="AA256" s="11">
        <v>1189.8680770076712</v>
      </c>
      <c r="AB256" s="11">
        <v>8289.5018478333077</v>
      </c>
      <c r="AC256" s="11" t="s">
        <v>7</v>
      </c>
      <c r="AD256" s="11" t="s">
        <v>63</v>
      </c>
      <c r="AE256" s="11" t="s">
        <v>157</v>
      </c>
      <c r="AF256" s="11" t="s">
        <v>125</v>
      </c>
      <c r="AG256" s="11" t="s">
        <v>302</v>
      </c>
      <c r="AH256" s="11" t="s">
        <v>7</v>
      </c>
      <c r="AI256" s="11" t="s">
        <v>63</v>
      </c>
      <c r="AJ256" s="11" t="s">
        <v>157</v>
      </c>
      <c r="AK256" s="11" t="s">
        <v>125</v>
      </c>
      <c r="AL256" s="11" t="s">
        <v>142</v>
      </c>
      <c r="AM256" s="11">
        <v>2.3575048172069828E-2</v>
      </c>
      <c r="AN256" s="11">
        <v>0.39219999999999999</v>
      </c>
      <c r="AO256" s="11">
        <v>0</v>
      </c>
      <c r="AP256" s="11">
        <v>5.3600000000000002E-2</v>
      </c>
      <c r="AQ256" s="11">
        <v>3.0157709465047301E-3</v>
      </c>
      <c r="AR256" s="11">
        <v>0.125</v>
      </c>
      <c r="AS256" s="11">
        <v>0.42499999999999999</v>
      </c>
      <c r="AT256" s="11">
        <v>0</v>
      </c>
      <c r="AU256" s="11">
        <v>5.5E-2</v>
      </c>
      <c r="AV256" s="11">
        <v>7.4999999999999997E-3</v>
      </c>
      <c r="AW256" s="11">
        <v>7629.0039894867796</v>
      </c>
      <c r="AX256" s="11">
        <v>126917.88974673458</v>
      </c>
      <c r="AY256" s="11">
        <v>0</v>
      </c>
      <c r="AZ256" s="11">
        <v>17345.229195372191</v>
      </c>
      <c r="BA256" s="11">
        <v>975.9186244005424</v>
      </c>
      <c r="BB256" s="11">
        <v>40450.627787714999</v>
      </c>
      <c r="BC256" s="11">
        <v>137532.13447823099</v>
      </c>
      <c r="BD256" s="11">
        <v>0</v>
      </c>
      <c r="BE256" s="11">
        <v>17798.2762265946</v>
      </c>
      <c r="BF256" s="11">
        <v>2427.0376672629</v>
      </c>
      <c r="BG256" s="9" t="s">
        <v>7</v>
      </c>
      <c r="BH256" s="9" t="s">
        <v>63</v>
      </c>
      <c r="BI256" s="9" t="s">
        <v>157</v>
      </c>
      <c r="BJ256" s="9" t="s">
        <v>125</v>
      </c>
      <c r="BK256" s="9" t="s">
        <v>1921</v>
      </c>
      <c r="BL256" s="29">
        <v>7.5000116092096239E-2</v>
      </c>
      <c r="BM256" s="29">
        <v>0.26099999999999995</v>
      </c>
      <c r="BN256" s="29">
        <v>0</v>
      </c>
      <c r="BO256" s="29">
        <v>5.3600000000000002E-2</v>
      </c>
      <c r="BP256" s="29">
        <v>3.0157709465047297E-3</v>
      </c>
    </row>
    <row r="257" spans="1:68" x14ac:dyDescent="0.25">
      <c r="A257" s="9" t="s">
        <v>3</v>
      </c>
      <c r="B257" s="9" t="s">
        <v>58</v>
      </c>
      <c r="C257" s="9" t="s">
        <v>57</v>
      </c>
      <c r="D257" s="9" t="s">
        <v>1845</v>
      </c>
      <c r="E257" s="9" t="s">
        <v>116</v>
      </c>
      <c r="F257" s="9" t="s">
        <v>1327</v>
      </c>
      <c r="G257" s="9" t="s">
        <v>274</v>
      </c>
      <c r="H257" s="9" t="s">
        <v>5</v>
      </c>
      <c r="I257" s="10" t="s">
        <v>1783</v>
      </c>
      <c r="J257" s="10" t="s">
        <v>1995</v>
      </c>
      <c r="K257" s="11">
        <v>283858.70985490002</v>
      </c>
      <c r="L257" s="11">
        <v>283858.70985490002</v>
      </c>
      <c r="M257" s="11">
        <v>0</v>
      </c>
      <c r="N257" s="11">
        <v>0</v>
      </c>
      <c r="O257" s="11">
        <v>0</v>
      </c>
      <c r="P257" s="11">
        <v>1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1</v>
      </c>
      <c r="W257" s="11">
        <v>2185.2921298486276</v>
      </c>
      <c r="X257" s="11">
        <v>111307.99653592618</v>
      </c>
      <c r="Y257" s="11">
        <v>0</v>
      </c>
      <c r="Z257" s="11">
        <v>0</v>
      </c>
      <c r="AA257" s="11">
        <v>1043.7007606773543</v>
      </c>
      <c r="AB257" s="11">
        <v>6557.780556919548</v>
      </c>
      <c r="AC257" s="11" t="s">
        <v>7</v>
      </c>
      <c r="AD257" s="11" t="s">
        <v>63</v>
      </c>
      <c r="AE257" s="11" t="s">
        <v>157</v>
      </c>
      <c r="AF257" s="11" t="s">
        <v>193</v>
      </c>
      <c r="AG257" s="11" t="s">
        <v>302</v>
      </c>
      <c r="AH257" s="11" t="s">
        <v>7</v>
      </c>
      <c r="AI257" s="11" t="s">
        <v>63</v>
      </c>
      <c r="AJ257" s="11" t="s">
        <v>157</v>
      </c>
      <c r="AK257" s="11" t="s">
        <v>193</v>
      </c>
      <c r="AL257" s="11" t="s">
        <v>142</v>
      </c>
      <c r="AM257" s="11">
        <v>2.3575048172069828E-2</v>
      </c>
      <c r="AN257" s="11">
        <v>0.39219999999999999</v>
      </c>
      <c r="AO257" s="11">
        <v>0</v>
      </c>
      <c r="AP257" s="11">
        <v>0</v>
      </c>
      <c r="AQ257" s="11">
        <v>3.0157709465047301E-3</v>
      </c>
      <c r="AR257" s="11">
        <v>0.125</v>
      </c>
      <c r="AS257" s="11">
        <v>0.42499999999999999</v>
      </c>
      <c r="AT257" s="11">
        <v>0</v>
      </c>
      <c r="AU257" s="11">
        <v>0</v>
      </c>
      <c r="AV257" s="11">
        <v>7.4999999999999997E-3</v>
      </c>
      <c r="AW257" s="11">
        <v>6691.9827588908602</v>
      </c>
      <c r="AX257" s="11">
        <v>111329.38600509179</v>
      </c>
      <c r="AY257" s="11">
        <v>0</v>
      </c>
      <c r="AZ257" s="11">
        <v>0</v>
      </c>
      <c r="BA257" s="11">
        <v>856.05285009272336</v>
      </c>
      <c r="BB257" s="11">
        <v>35482.338731862503</v>
      </c>
      <c r="BC257" s="11">
        <v>120639.95168833251</v>
      </c>
      <c r="BD257" s="11">
        <v>0</v>
      </c>
      <c r="BE257" s="11">
        <v>0</v>
      </c>
      <c r="BF257" s="11">
        <v>2128.9403239117501</v>
      </c>
      <c r="BG257" s="9" t="s">
        <v>7</v>
      </c>
      <c r="BH257" s="9" t="s">
        <v>63</v>
      </c>
      <c r="BI257" s="9" t="s">
        <v>157</v>
      </c>
      <c r="BJ257" s="9" t="s">
        <v>193</v>
      </c>
      <c r="BK257" s="9" t="s">
        <v>1921</v>
      </c>
      <c r="BL257" s="29">
        <v>7.5000116092096239E-2</v>
      </c>
      <c r="BM257" s="29">
        <v>0.26099999999999995</v>
      </c>
      <c r="BN257" s="29">
        <v>0</v>
      </c>
      <c r="BO257" s="29">
        <v>0</v>
      </c>
      <c r="BP257" s="29">
        <v>3.0157709465047297E-3</v>
      </c>
    </row>
    <row r="258" spans="1:68" x14ac:dyDescent="0.25">
      <c r="A258" s="9" t="s">
        <v>3</v>
      </c>
      <c r="B258" s="9" t="s">
        <v>58</v>
      </c>
      <c r="C258" s="9" t="s">
        <v>57</v>
      </c>
      <c r="D258" s="9" t="s">
        <v>1845</v>
      </c>
      <c r="E258" s="9" t="s">
        <v>116</v>
      </c>
      <c r="F258" s="9" t="s">
        <v>605</v>
      </c>
      <c r="G258" s="9" t="s">
        <v>164</v>
      </c>
      <c r="H258" s="9" t="s">
        <v>5</v>
      </c>
      <c r="I258" s="10" t="s">
        <v>1807</v>
      </c>
      <c r="J258" s="10" t="s">
        <v>1995</v>
      </c>
      <c r="K258" s="11">
        <v>177672.55263637481</v>
      </c>
      <c r="L258" s="11">
        <v>177672.55259999997</v>
      </c>
      <c r="M258" s="11">
        <v>0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>
        <v>0</v>
      </c>
      <c r="U258" s="11">
        <v>0</v>
      </c>
      <c r="V258" s="11">
        <v>0</v>
      </c>
      <c r="W258" s="11">
        <v>1367.815809088142</v>
      </c>
      <c r="X258" s="11">
        <v>69669.787055112887</v>
      </c>
      <c r="Y258" s="11">
        <v>0</v>
      </c>
      <c r="Z258" s="11">
        <v>0</v>
      </c>
      <c r="AA258" s="11">
        <v>653.27210989895991</v>
      </c>
      <c r="AB258" s="11">
        <v>4104.6392817543965</v>
      </c>
      <c r="AC258" s="11" t="s">
        <v>7</v>
      </c>
      <c r="AD258" s="11" t="s">
        <v>63</v>
      </c>
      <c r="AE258" s="11" t="s">
        <v>157</v>
      </c>
      <c r="AF258" s="11" t="s">
        <v>193</v>
      </c>
      <c r="AG258" s="11" t="s">
        <v>302</v>
      </c>
      <c r="AH258" s="11" t="s">
        <v>7</v>
      </c>
      <c r="AI258" s="11" t="s">
        <v>63</v>
      </c>
      <c r="AJ258" s="11" t="s">
        <v>157</v>
      </c>
      <c r="AK258" s="11" t="s">
        <v>193</v>
      </c>
      <c r="AL258" s="11" t="s">
        <v>142</v>
      </c>
      <c r="AM258" s="11">
        <v>2.3575048172069828E-2</v>
      </c>
      <c r="AN258" s="11">
        <v>0.39219999999999999</v>
      </c>
      <c r="AO258" s="11">
        <v>0</v>
      </c>
      <c r="AP258" s="11">
        <v>0</v>
      </c>
      <c r="AQ258" s="11">
        <v>3.0157709465047301E-3</v>
      </c>
      <c r="AR258" s="11">
        <v>0.125</v>
      </c>
      <c r="AS258" s="11">
        <v>0.42499999999999999</v>
      </c>
      <c r="AT258" s="11">
        <v>0</v>
      </c>
      <c r="AU258" s="11">
        <v>0</v>
      </c>
      <c r="AV258" s="11">
        <v>7.4999999999999997E-3</v>
      </c>
      <c r="AW258" s="11">
        <v>4188.6389872571481</v>
      </c>
      <c r="AX258" s="11">
        <v>69683.175143986198</v>
      </c>
      <c r="AY258" s="11">
        <v>0</v>
      </c>
      <c r="AZ258" s="11">
        <v>0</v>
      </c>
      <c r="BA258" s="11">
        <v>535.81972223211153</v>
      </c>
      <c r="BB258" s="11">
        <v>22209.069079546851</v>
      </c>
      <c r="BC258" s="11">
        <v>75510.834870459294</v>
      </c>
      <c r="BD258" s="11">
        <v>0</v>
      </c>
      <c r="BE258" s="11">
        <v>0</v>
      </c>
      <c r="BF258" s="11">
        <v>1332.544144772811</v>
      </c>
      <c r="BG258" s="9" t="s">
        <v>7</v>
      </c>
      <c r="BH258" s="9" t="s">
        <v>63</v>
      </c>
      <c r="BI258" s="9" t="s">
        <v>157</v>
      </c>
      <c r="BJ258" s="9" t="s">
        <v>193</v>
      </c>
      <c r="BK258" s="9" t="s">
        <v>1921</v>
      </c>
      <c r="BL258" s="29">
        <v>7.5000116092096239E-2</v>
      </c>
      <c r="BM258" s="29">
        <v>0.26099999999999995</v>
      </c>
      <c r="BN258" s="29">
        <v>0</v>
      </c>
      <c r="BO258" s="29">
        <v>0</v>
      </c>
      <c r="BP258" s="29">
        <v>3.0157709465047297E-3</v>
      </c>
    </row>
    <row r="259" spans="1:68" x14ac:dyDescent="0.25">
      <c r="A259" s="9" t="s">
        <v>3</v>
      </c>
      <c r="B259" s="9" t="s">
        <v>58</v>
      </c>
      <c r="C259" s="9" t="s">
        <v>57</v>
      </c>
      <c r="D259" s="9" t="s">
        <v>1845</v>
      </c>
      <c r="E259" s="9" t="s">
        <v>116</v>
      </c>
      <c r="F259" s="9" t="s">
        <v>603</v>
      </c>
      <c r="G259" s="9" t="s">
        <v>164</v>
      </c>
      <c r="H259" s="9" t="s">
        <v>5</v>
      </c>
      <c r="I259" s="10" t="s">
        <v>1783</v>
      </c>
      <c r="J259" s="10" t="s">
        <v>1995</v>
      </c>
      <c r="K259" s="11">
        <v>179152.44004800409</v>
      </c>
      <c r="L259" s="11">
        <v>179152.44</v>
      </c>
      <c r="M259" s="11">
        <v>0</v>
      </c>
      <c r="N259" s="11">
        <v>0</v>
      </c>
      <c r="O259" s="11">
        <v>0</v>
      </c>
      <c r="P259" s="11">
        <v>0</v>
      </c>
      <c r="Q259" s="11">
        <v>0</v>
      </c>
      <c r="R259" s="11">
        <v>0</v>
      </c>
      <c r="S259" s="11">
        <v>0</v>
      </c>
      <c r="T259" s="11">
        <v>0</v>
      </c>
      <c r="U259" s="11">
        <v>0</v>
      </c>
      <c r="V259" s="11">
        <v>0</v>
      </c>
      <c r="W259" s="11">
        <v>1379.2087527463982</v>
      </c>
      <c r="X259" s="11">
        <v>70250.087380147714</v>
      </c>
      <c r="Y259" s="11">
        <v>0</v>
      </c>
      <c r="Z259" s="11">
        <v>0</v>
      </c>
      <c r="AA259" s="11">
        <v>658.71340710589232</v>
      </c>
      <c r="AB259" s="11">
        <v>4138.8280400387885</v>
      </c>
      <c r="AC259" s="11" t="s">
        <v>7</v>
      </c>
      <c r="AD259" s="11" t="s">
        <v>63</v>
      </c>
      <c r="AE259" s="11" t="s">
        <v>157</v>
      </c>
      <c r="AF259" s="11" t="s">
        <v>193</v>
      </c>
      <c r="AG259" s="11" t="s">
        <v>302</v>
      </c>
      <c r="AH259" s="11" t="s">
        <v>7</v>
      </c>
      <c r="AI259" s="11" t="s">
        <v>63</v>
      </c>
      <c r="AJ259" s="11" t="s">
        <v>157</v>
      </c>
      <c r="AK259" s="11" t="s">
        <v>193</v>
      </c>
      <c r="AL259" s="11" t="s">
        <v>142</v>
      </c>
      <c r="AM259" s="11">
        <v>2.3575048172069828E-2</v>
      </c>
      <c r="AN259" s="11">
        <v>0.39219999999999999</v>
      </c>
      <c r="AO259" s="11">
        <v>0</v>
      </c>
      <c r="AP259" s="11">
        <v>0</v>
      </c>
      <c r="AQ259" s="11">
        <v>3.0157709465047301E-3</v>
      </c>
      <c r="AR259" s="11">
        <v>0.125</v>
      </c>
      <c r="AS259" s="11">
        <v>0.42499999999999999</v>
      </c>
      <c r="AT259" s="11">
        <v>0</v>
      </c>
      <c r="AU259" s="11">
        <v>0</v>
      </c>
      <c r="AV259" s="11">
        <v>7.4999999999999997E-3</v>
      </c>
      <c r="AW259" s="11">
        <v>4223.5274042755482</v>
      </c>
      <c r="AX259" s="11">
        <v>70263.586986827198</v>
      </c>
      <c r="AY259" s="11">
        <v>0</v>
      </c>
      <c r="AZ259" s="11">
        <v>0</v>
      </c>
      <c r="BA259" s="11">
        <v>540.28272369220122</v>
      </c>
      <c r="BB259" s="11">
        <v>22394.055006000512</v>
      </c>
      <c r="BC259" s="11">
        <v>76139.787020401738</v>
      </c>
      <c r="BD259" s="11">
        <v>0</v>
      </c>
      <c r="BE259" s="11">
        <v>0</v>
      </c>
      <c r="BF259" s="11">
        <v>1343.6433003600307</v>
      </c>
      <c r="BG259" s="9" t="s">
        <v>7</v>
      </c>
      <c r="BH259" s="9" t="s">
        <v>63</v>
      </c>
      <c r="BI259" s="9" t="s">
        <v>157</v>
      </c>
      <c r="BJ259" s="9" t="s">
        <v>193</v>
      </c>
      <c r="BK259" s="9" t="s">
        <v>1921</v>
      </c>
      <c r="BL259" s="29">
        <v>7.5000116092096239E-2</v>
      </c>
      <c r="BM259" s="29">
        <v>0.26099999999999995</v>
      </c>
      <c r="BN259" s="29">
        <v>0</v>
      </c>
      <c r="BO259" s="29">
        <v>0</v>
      </c>
      <c r="BP259" s="29">
        <v>3.0157709465047297E-3</v>
      </c>
    </row>
    <row r="260" spans="1:68" x14ac:dyDescent="0.25">
      <c r="A260" s="9" t="s">
        <v>3</v>
      </c>
      <c r="B260" s="9" t="s">
        <v>58</v>
      </c>
      <c r="C260" s="9" t="s">
        <v>57</v>
      </c>
      <c r="D260" s="9" t="s">
        <v>1845</v>
      </c>
      <c r="E260" s="9" t="s">
        <v>116</v>
      </c>
      <c r="F260" s="9" t="s">
        <v>1287</v>
      </c>
      <c r="G260" s="9" t="s">
        <v>274</v>
      </c>
      <c r="H260" s="9" t="s">
        <v>5</v>
      </c>
      <c r="I260" s="10" t="s">
        <v>1783</v>
      </c>
      <c r="J260" s="10" t="s">
        <v>1995</v>
      </c>
      <c r="K260" s="11">
        <v>284675.07030000002</v>
      </c>
      <c r="L260" s="11">
        <v>284675.06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0</v>
      </c>
      <c r="V260" s="11">
        <v>0</v>
      </c>
      <c r="W260" s="11">
        <v>2191.5768182705528</v>
      </c>
      <c r="X260" s="11">
        <v>111628.10754879359</v>
      </c>
      <c r="Y260" s="11">
        <v>0</v>
      </c>
      <c r="Z260" s="11">
        <v>0</v>
      </c>
      <c r="AA260" s="11">
        <v>1046.7023429358501</v>
      </c>
      <c r="AB260" s="11">
        <v>6576.6400983861968</v>
      </c>
      <c r="AC260" s="11" t="s">
        <v>7</v>
      </c>
      <c r="AD260" s="11" t="s">
        <v>63</v>
      </c>
      <c r="AE260" s="11" t="s">
        <v>157</v>
      </c>
      <c r="AF260" s="11" t="s">
        <v>193</v>
      </c>
      <c r="AG260" s="11" t="s">
        <v>302</v>
      </c>
      <c r="AH260" s="11" t="s">
        <v>7</v>
      </c>
      <c r="AI260" s="11" t="s">
        <v>63</v>
      </c>
      <c r="AJ260" s="11" t="s">
        <v>157</v>
      </c>
      <c r="AK260" s="11" t="s">
        <v>193</v>
      </c>
      <c r="AL260" s="11" t="s">
        <v>142</v>
      </c>
      <c r="AM260" s="11">
        <v>2.3575048172069828E-2</v>
      </c>
      <c r="AN260" s="11">
        <v>0.39219999999999999</v>
      </c>
      <c r="AO260" s="11">
        <v>0</v>
      </c>
      <c r="AP260" s="11">
        <v>0</v>
      </c>
      <c r="AQ260" s="11">
        <v>3.0157709465047301E-3</v>
      </c>
      <c r="AR260" s="11">
        <v>0.125</v>
      </c>
      <c r="AS260" s="11">
        <v>0.42499999999999999</v>
      </c>
      <c r="AT260" s="11">
        <v>0</v>
      </c>
      <c r="AU260" s="11">
        <v>0</v>
      </c>
      <c r="AV260" s="11">
        <v>7.4999999999999997E-3</v>
      </c>
      <c r="AW260" s="11">
        <v>6711.2284957098655</v>
      </c>
      <c r="AX260" s="11">
        <v>111649.56257166</v>
      </c>
      <c r="AY260" s="11">
        <v>0</v>
      </c>
      <c r="AZ260" s="11">
        <v>0</v>
      </c>
      <c r="BA260" s="11">
        <v>858.51480620493169</v>
      </c>
      <c r="BB260" s="11">
        <v>35584.383787500003</v>
      </c>
      <c r="BC260" s="11">
        <v>120986.90487750001</v>
      </c>
      <c r="BD260" s="11">
        <v>0</v>
      </c>
      <c r="BE260" s="11">
        <v>0</v>
      </c>
      <c r="BF260" s="11">
        <v>2135.0630272500002</v>
      </c>
      <c r="BG260" s="9" t="s">
        <v>7</v>
      </c>
      <c r="BH260" s="9" t="s">
        <v>63</v>
      </c>
      <c r="BI260" s="9" t="s">
        <v>157</v>
      </c>
      <c r="BJ260" s="9" t="s">
        <v>193</v>
      </c>
      <c r="BK260" s="9" t="s">
        <v>1921</v>
      </c>
      <c r="BL260" s="29">
        <v>7.5000116092096239E-2</v>
      </c>
      <c r="BM260" s="29">
        <v>0.26099999999999995</v>
      </c>
      <c r="BN260" s="29">
        <v>0</v>
      </c>
      <c r="BO260" s="29">
        <v>0</v>
      </c>
      <c r="BP260" s="29">
        <v>3.0157709465047297E-3</v>
      </c>
    </row>
    <row r="261" spans="1:68" x14ac:dyDescent="0.25">
      <c r="A261" s="9" t="s">
        <v>3</v>
      </c>
      <c r="B261" s="9" t="s">
        <v>58</v>
      </c>
      <c r="C261" s="9" t="s">
        <v>57</v>
      </c>
      <c r="D261" s="9" t="s">
        <v>1845</v>
      </c>
      <c r="E261" s="9" t="s">
        <v>111</v>
      </c>
      <c r="F261" s="9" t="s">
        <v>1585</v>
      </c>
      <c r="G261" s="9" t="s">
        <v>262</v>
      </c>
      <c r="H261" s="9" t="s">
        <v>5</v>
      </c>
      <c r="I261" s="10" t="s">
        <v>1807</v>
      </c>
      <c r="J261" s="10" t="s">
        <v>1995</v>
      </c>
      <c r="K261" s="11">
        <v>66748.13</v>
      </c>
      <c r="L261" s="11">
        <v>66748.13</v>
      </c>
      <c r="M261" s="11">
        <v>0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1">
        <v>0</v>
      </c>
      <c r="U261" s="11">
        <v>0</v>
      </c>
      <c r="V261" s="11">
        <v>0</v>
      </c>
      <c r="W261" s="11">
        <v>513.63801003446838</v>
      </c>
      <c r="X261" s="11">
        <v>3261.9348948942211</v>
      </c>
      <c r="Y261" s="11">
        <v>0</v>
      </c>
      <c r="Z261" s="11">
        <v>0</v>
      </c>
      <c r="AA261" s="11">
        <v>115.84307407131027</v>
      </c>
      <c r="AB261" s="11">
        <v>458.63708093080095</v>
      </c>
      <c r="AC261" s="11" t="s">
        <v>7</v>
      </c>
      <c r="AD261" s="11" t="s">
        <v>103</v>
      </c>
      <c r="AE261" s="11" t="s">
        <v>157</v>
      </c>
      <c r="AF261" s="11" t="s">
        <v>193</v>
      </c>
      <c r="AG261" s="11" t="s">
        <v>299</v>
      </c>
      <c r="AH261" s="11" t="s">
        <v>7</v>
      </c>
      <c r="AI261" s="11" t="s">
        <v>97</v>
      </c>
      <c r="AJ261" s="11" t="s">
        <v>157</v>
      </c>
      <c r="AK261" s="11" t="s">
        <v>193</v>
      </c>
      <c r="AL261" s="11" t="s">
        <v>142</v>
      </c>
      <c r="AM261" s="11">
        <v>2.3575048172069828E-2</v>
      </c>
      <c r="AN261" s="11">
        <v>4.8899999999999999E-2</v>
      </c>
      <c r="AO261" s="11">
        <v>0</v>
      </c>
      <c r="AP261" s="11">
        <v>0</v>
      </c>
      <c r="AQ261" s="11">
        <v>1.4241140580716783E-3</v>
      </c>
      <c r="AR261" s="11">
        <v>0.125</v>
      </c>
      <c r="AS261" s="11">
        <v>0</v>
      </c>
      <c r="AT261" s="11">
        <v>0</v>
      </c>
      <c r="AU261" s="11">
        <v>0</v>
      </c>
      <c r="AV261" s="11">
        <v>7.4999999999999997E-3</v>
      </c>
      <c r="AW261" s="11">
        <v>1573.5903801455793</v>
      </c>
      <c r="AX261" s="11">
        <v>3263.983557</v>
      </c>
      <c r="AY261" s="11">
        <v>0</v>
      </c>
      <c r="AZ261" s="11">
        <v>0</v>
      </c>
      <c r="BA261" s="11">
        <v>95.056950282995942</v>
      </c>
      <c r="BB261" s="11">
        <v>8343.5162500000006</v>
      </c>
      <c r="BC261" s="11">
        <v>0</v>
      </c>
      <c r="BD261" s="11">
        <v>0</v>
      </c>
      <c r="BE261" s="11">
        <v>0</v>
      </c>
      <c r="BF261" s="11">
        <v>500.610975</v>
      </c>
      <c r="BG261" s="9" t="s">
        <v>7</v>
      </c>
      <c r="BH261" s="9" t="s">
        <v>103</v>
      </c>
      <c r="BI261" s="9" t="s">
        <v>157</v>
      </c>
      <c r="BJ261" s="9" t="s">
        <v>193</v>
      </c>
      <c r="BK261" s="9" t="s">
        <v>1920</v>
      </c>
      <c r="BL261" s="29">
        <v>7.5000116092096239E-2</v>
      </c>
      <c r="BM261" s="29">
        <v>4.8899999999999999E-2</v>
      </c>
      <c r="BN261" s="29">
        <v>0</v>
      </c>
      <c r="BO261" s="29">
        <v>0</v>
      </c>
      <c r="BP261" s="29">
        <v>1.4241140580716783E-3</v>
      </c>
    </row>
    <row r="262" spans="1:68" x14ac:dyDescent="0.25">
      <c r="A262" s="9" t="s">
        <v>3</v>
      </c>
      <c r="B262" s="9" t="s">
        <v>58</v>
      </c>
      <c r="C262" s="9" t="s">
        <v>57</v>
      </c>
      <c r="D262" s="9" t="s">
        <v>1845</v>
      </c>
      <c r="E262" s="9" t="s">
        <v>116</v>
      </c>
      <c r="F262" s="9" t="s">
        <v>853</v>
      </c>
      <c r="G262" s="9" t="s">
        <v>187</v>
      </c>
      <c r="H262" s="9" t="s">
        <v>5</v>
      </c>
      <c r="I262" s="10" t="s">
        <v>1783</v>
      </c>
      <c r="J262" s="10" t="s">
        <v>1995</v>
      </c>
      <c r="K262" s="11">
        <v>171764.43989677998</v>
      </c>
      <c r="L262" s="11">
        <v>171764.43989677998</v>
      </c>
      <c r="M262" s="11">
        <v>0</v>
      </c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0</v>
      </c>
      <c r="V262" s="11">
        <v>0</v>
      </c>
      <c r="W262" s="11">
        <v>1322.3320816407615</v>
      </c>
      <c r="X262" s="11">
        <v>67353.070444091762</v>
      </c>
      <c r="Y262" s="11">
        <v>0</v>
      </c>
      <c r="Z262" s="11">
        <v>0</v>
      </c>
      <c r="AA262" s="11">
        <v>631.54897261819701</v>
      </c>
      <c r="AB262" s="11">
        <v>3968.1484668941848</v>
      </c>
      <c r="AC262" s="11" t="s">
        <v>7</v>
      </c>
      <c r="AD262" s="11" t="s">
        <v>63</v>
      </c>
      <c r="AE262" s="11" t="s">
        <v>157</v>
      </c>
      <c r="AF262" s="11" t="s">
        <v>193</v>
      </c>
      <c r="AG262" s="11" t="s">
        <v>302</v>
      </c>
      <c r="AH262" s="11" t="s">
        <v>7</v>
      </c>
      <c r="AI262" s="11" t="s">
        <v>63</v>
      </c>
      <c r="AJ262" s="11" t="s">
        <v>157</v>
      </c>
      <c r="AK262" s="11" t="s">
        <v>193</v>
      </c>
      <c r="AL262" s="11" t="s">
        <v>142</v>
      </c>
      <c r="AM262" s="11">
        <v>2.3575048172069828E-2</v>
      </c>
      <c r="AN262" s="11">
        <v>0.39219999999999999</v>
      </c>
      <c r="AO262" s="11">
        <v>0</v>
      </c>
      <c r="AP262" s="11">
        <v>0</v>
      </c>
      <c r="AQ262" s="11">
        <v>3.0157709465047301E-3</v>
      </c>
      <c r="AR262" s="11">
        <v>0.125</v>
      </c>
      <c r="AS262" s="11">
        <v>0.42499999999999999</v>
      </c>
      <c r="AT262" s="11">
        <v>0</v>
      </c>
      <c r="AU262" s="11">
        <v>0</v>
      </c>
      <c r="AV262" s="11">
        <v>7.4999999999999997E-3</v>
      </c>
      <c r="AW262" s="11">
        <v>4049.3549448151807</v>
      </c>
      <c r="AX262" s="11">
        <v>67366.01332751711</v>
      </c>
      <c r="AY262" s="11">
        <v>0</v>
      </c>
      <c r="AZ262" s="11">
        <v>0</v>
      </c>
      <c r="BA262" s="11">
        <v>518.00220748336699</v>
      </c>
      <c r="BB262" s="11">
        <v>21470.554987097497</v>
      </c>
      <c r="BC262" s="11">
        <v>72999.886956131493</v>
      </c>
      <c r="BD262" s="11">
        <v>0</v>
      </c>
      <c r="BE262" s="11">
        <v>0</v>
      </c>
      <c r="BF262" s="11">
        <v>1288.2332992258498</v>
      </c>
      <c r="BG262" s="9" t="s">
        <v>7</v>
      </c>
      <c r="BH262" s="9" t="s">
        <v>63</v>
      </c>
      <c r="BI262" s="9" t="s">
        <v>157</v>
      </c>
      <c r="BJ262" s="9" t="s">
        <v>193</v>
      </c>
      <c r="BK262" s="9" t="s">
        <v>1921</v>
      </c>
      <c r="BL262" s="29">
        <v>7.5000116092096239E-2</v>
      </c>
      <c r="BM262" s="29">
        <v>0.26099999999999995</v>
      </c>
      <c r="BN262" s="29">
        <v>0</v>
      </c>
      <c r="BO262" s="29">
        <v>0</v>
      </c>
      <c r="BP262" s="29">
        <v>3.0157709465047297E-3</v>
      </c>
    </row>
    <row r="263" spans="1:68" x14ac:dyDescent="0.25">
      <c r="A263" s="9" t="s">
        <v>3</v>
      </c>
      <c r="B263" s="9" t="s">
        <v>58</v>
      </c>
      <c r="C263" s="9" t="s">
        <v>57</v>
      </c>
      <c r="D263" s="9" t="s">
        <v>1845</v>
      </c>
      <c r="E263" s="9" t="s">
        <v>116</v>
      </c>
      <c r="F263" s="9" t="s">
        <v>1341</v>
      </c>
      <c r="G263" s="9" t="s">
        <v>274</v>
      </c>
      <c r="H263" s="9" t="s">
        <v>5</v>
      </c>
      <c r="I263" s="10" t="s">
        <v>1807</v>
      </c>
      <c r="J263" s="10" t="s">
        <v>1995</v>
      </c>
      <c r="K263" s="11">
        <v>200434.24572415999</v>
      </c>
      <c r="L263" s="11">
        <v>200434.24572415999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1543.0471728595146</v>
      </c>
      <c r="X263" s="11">
        <v>78595.20794746773</v>
      </c>
      <c r="Y263" s="11">
        <v>0</v>
      </c>
      <c r="Z263" s="11">
        <v>0</v>
      </c>
      <c r="AA263" s="11">
        <v>736.96302937130531</v>
      </c>
      <c r="AB263" s="11">
        <v>4630.4860619659012</v>
      </c>
      <c r="AC263" s="11" t="s">
        <v>7</v>
      </c>
      <c r="AD263" s="11" t="s">
        <v>63</v>
      </c>
      <c r="AE263" s="11" t="s">
        <v>157</v>
      </c>
      <c r="AF263" s="11" t="s">
        <v>193</v>
      </c>
      <c r="AG263" s="11" t="s">
        <v>302</v>
      </c>
      <c r="AH263" s="11" t="s">
        <v>7</v>
      </c>
      <c r="AI263" s="11" t="s">
        <v>63</v>
      </c>
      <c r="AJ263" s="11" t="s">
        <v>157</v>
      </c>
      <c r="AK263" s="11" t="s">
        <v>193</v>
      </c>
      <c r="AL263" s="11" t="s">
        <v>142</v>
      </c>
      <c r="AM263" s="11">
        <v>2.3575048172069828E-2</v>
      </c>
      <c r="AN263" s="11">
        <v>0.39219999999999999</v>
      </c>
      <c r="AO263" s="11">
        <v>0</v>
      </c>
      <c r="AP263" s="11">
        <v>0</v>
      </c>
      <c r="AQ263" s="11">
        <v>3.0157709465047301E-3</v>
      </c>
      <c r="AR263" s="11">
        <v>0.125</v>
      </c>
      <c r="AS263" s="11">
        <v>0.42499999999999999</v>
      </c>
      <c r="AT263" s="11">
        <v>0</v>
      </c>
      <c r="AU263" s="11">
        <v>0</v>
      </c>
      <c r="AV263" s="11">
        <v>7.4999999999999997E-3</v>
      </c>
      <c r="AW263" s="11">
        <v>4725.2469982795528</v>
      </c>
      <c r="AX263" s="11">
        <v>78610.311173015551</v>
      </c>
      <c r="AY263" s="11">
        <v>0</v>
      </c>
      <c r="AZ263" s="11">
        <v>0</v>
      </c>
      <c r="BA263" s="11">
        <v>604.46377493951161</v>
      </c>
      <c r="BB263" s="11">
        <v>25054.280715519999</v>
      </c>
      <c r="BC263" s="11">
        <v>85184.554432767996</v>
      </c>
      <c r="BD263" s="11">
        <v>0</v>
      </c>
      <c r="BE263" s="11">
        <v>0</v>
      </c>
      <c r="BF263" s="11">
        <v>1503.2568429311998</v>
      </c>
      <c r="BG263" s="9" t="s">
        <v>7</v>
      </c>
      <c r="BH263" s="9" t="s">
        <v>63</v>
      </c>
      <c r="BI263" s="9" t="s">
        <v>157</v>
      </c>
      <c r="BJ263" s="9" t="s">
        <v>193</v>
      </c>
      <c r="BK263" s="9" t="s">
        <v>1921</v>
      </c>
      <c r="BL263" s="29">
        <v>7.5000116092096239E-2</v>
      </c>
      <c r="BM263" s="29">
        <v>0.26099999999999995</v>
      </c>
      <c r="BN263" s="29">
        <v>0</v>
      </c>
      <c r="BO263" s="29">
        <v>0</v>
      </c>
      <c r="BP263" s="29">
        <v>3.0157709465047297E-3</v>
      </c>
    </row>
    <row r="264" spans="1:68" x14ac:dyDescent="0.25">
      <c r="A264" s="9" t="s">
        <v>3</v>
      </c>
      <c r="B264" s="9" t="s">
        <v>58</v>
      </c>
      <c r="C264" s="9" t="s">
        <v>57</v>
      </c>
      <c r="D264" s="9" t="s">
        <v>1845</v>
      </c>
      <c r="E264" s="9" t="s">
        <v>99</v>
      </c>
      <c r="F264" s="9" t="s">
        <v>1749</v>
      </c>
      <c r="G264" s="9" t="s">
        <v>140</v>
      </c>
      <c r="H264" s="9" t="s">
        <v>5</v>
      </c>
      <c r="I264" s="10" t="s">
        <v>1807</v>
      </c>
      <c r="J264" s="10" t="s">
        <v>1995</v>
      </c>
      <c r="K264" s="11">
        <v>16300.31</v>
      </c>
      <c r="L264" s="11">
        <v>16300.31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1">
        <v>0</v>
      </c>
      <c r="W264" s="11">
        <v>325.94541763773657</v>
      </c>
      <c r="X264" s="11">
        <v>6391.789639876014</v>
      </c>
      <c r="Y264" s="11">
        <v>0</v>
      </c>
      <c r="Z264" s="11">
        <v>0</v>
      </c>
      <c r="AA264" s="11">
        <v>59.933840486249643</v>
      </c>
      <c r="AB264" s="11">
        <v>385.97732253339927</v>
      </c>
      <c r="AC264" s="11" t="s">
        <v>32</v>
      </c>
      <c r="AD264" s="11" t="s">
        <v>63</v>
      </c>
      <c r="AE264" s="11" t="s">
        <v>157</v>
      </c>
      <c r="AF264" s="11" t="s">
        <v>193</v>
      </c>
      <c r="AG264" s="11" t="s">
        <v>302</v>
      </c>
      <c r="AH264" s="11" t="s">
        <v>32</v>
      </c>
      <c r="AI264" s="11" t="s">
        <v>63</v>
      </c>
      <c r="AJ264" s="11" t="s">
        <v>157</v>
      </c>
      <c r="AK264" s="11" t="s">
        <v>193</v>
      </c>
      <c r="AL264" s="11" t="s">
        <v>142</v>
      </c>
      <c r="AM264" s="11">
        <v>4.9114683691812142E-2</v>
      </c>
      <c r="AN264" s="11">
        <v>0.39219999999999999</v>
      </c>
      <c r="AO264" s="11">
        <v>0</v>
      </c>
      <c r="AP264" s="11">
        <v>0</v>
      </c>
      <c r="AQ264" s="11">
        <v>3.0157709465047301E-3</v>
      </c>
      <c r="AR264" s="11">
        <v>7.4999999999999997E-2</v>
      </c>
      <c r="AS264" s="11">
        <v>0.42499999999999999</v>
      </c>
      <c r="AT264" s="11">
        <v>0</v>
      </c>
      <c r="AU264" s="11">
        <v>0</v>
      </c>
      <c r="AV264" s="11">
        <v>7.4999999999999997E-3</v>
      </c>
      <c r="AW264" s="11">
        <v>800.58456972848239</v>
      </c>
      <c r="AX264" s="11">
        <v>6392.9815819999994</v>
      </c>
      <c r="AY264" s="11">
        <v>0</v>
      </c>
      <c r="AZ264" s="11">
        <v>0</v>
      </c>
      <c r="BA264" s="11">
        <v>49.158001317020513</v>
      </c>
      <c r="BB264" s="11">
        <v>1222.52325</v>
      </c>
      <c r="BC264" s="11">
        <v>6927.6317499999996</v>
      </c>
      <c r="BD264" s="11">
        <v>0</v>
      </c>
      <c r="BE264" s="11">
        <v>0</v>
      </c>
      <c r="BF264" s="11">
        <v>122.25232499999998</v>
      </c>
      <c r="BG264" s="9" t="s">
        <v>32</v>
      </c>
      <c r="BH264" s="9" t="s">
        <v>63</v>
      </c>
      <c r="BI264" s="9" t="s">
        <v>157</v>
      </c>
      <c r="BJ264" s="9" t="s">
        <v>193</v>
      </c>
      <c r="BK264" s="9" t="s">
        <v>1921</v>
      </c>
      <c r="BL264" s="29">
        <v>8.3096107331410485E-2</v>
      </c>
      <c r="BM264" s="29">
        <v>0.26099999999999995</v>
      </c>
      <c r="BN264" s="29">
        <v>0</v>
      </c>
      <c r="BO264" s="29">
        <v>0</v>
      </c>
      <c r="BP264" s="29">
        <v>3.0157709465047297E-3</v>
      </c>
    </row>
    <row r="265" spans="1:68" x14ac:dyDescent="0.25">
      <c r="A265" s="9" t="s">
        <v>3</v>
      </c>
      <c r="B265" s="9" t="s">
        <v>58</v>
      </c>
      <c r="C265" s="9" t="s">
        <v>57</v>
      </c>
      <c r="D265" s="9" t="s">
        <v>1846</v>
      </c>
      <c r="E265" s="9" t="s">
        <v>111</v>
      </c>
      <c r="F265" s="9" t="s">
        <v>1583</v>
      </c>
      <c r="G265" s="9" t="s">
        <v>262</v>
      </c>
      <c r="H265" s="9" t="s">
        <v>5</v>
      </c>
      <c r="I265" s="10" t="s">
        <v>1783</v>
      </c>
      <c r="J265" s="10" t="s">
        <v>1995</v>
      </c>
      <c r="K265" s="11">
        <v>554602.5932</v>
      </c>
      <c r="L265" s="11">
        <v>554602.5932</v>
      </c>
      <c r="M265" s="11">
        <v>0</v>
      </c>
      <c r="N265" s="11">
        <v>0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 s="11">
        <v>0</v>
      </c>
      <c r="W265" s="11">
        <v>5306.9886618877426</v>
      </c>
      <c r="X265" s="11">
        <v>0</v>
      </c>
      <c r="Y265" s="11">
        <v>0</v>
      </c>
      <c r="Z265" s="11">
        <v>0</v>
      </c>
      <c r="AA265" s="11">
        <v>960.02064127225708</v>
      </c>
      <c r="AB265" s="11">
        <v>2588.2526581013526</v>
      </c>
      <c r="AC265" s="11" t="s">
        <v>7</v>
      </c>
      <c r="AD265" s="11" t="s">
        <v>97</v>
      </c>
      <c r="AE265" s="11" t="s">
        <v>157</v>
      </c>
      <c r="AF265" s="11" t="s">
        <v>193</v>
      </c>
      <c r="AG265" s="11" t="s">
        <v>299</v>
      </c>
      <c r="AH265" s="11" t="s">
        <v>7</v>
      </c>
      <c r="AI265" s="11" t="s">
        <v>97</v>
      </c>
      <c r="AJ265" s="11" t="s">
        <v>157</v>
      </c>
      <c r="AK265" s="11" t="s">
        <v>193</v>
      </c>
      <c r="AL265" s="11" t="s">
        <v>142</v>
      </c>
      <c r="AM265" s="11">
        <v>2.3575048172069828E-2</v>
      </c>
      <c r="AN265" s="11">
        <v>0</v>
      </c>
      <c r="AO265" s="11">
        <v>0</v>
      </c>
      <c r="AP265" s="11">
        <v>0</v>
      </c>
      <c r="AQ265" s="11">
        <v>1.4241140580716783E-3</v>
      </c>
      <c r="AR265" s="11">
        <v>0.125</v>
      </c>
      <c r="AS265" s="11">
        <v>0</v>
      </c>
      <c r="AT265" s="11">
        <v>0</v>
      </c>
      <c r="AU265" s="11">
        <v>0</v>
      </c>
      <c r="AV265" s="11">
        <v>7.4999999999999997E-3</v>
      </c>
      <c r="AW265" s="11">
        <v>13074.782851044847</v>
      </c>
      <c r="AX265" s="11">
        <v>0</v>
      </c>
      <c r="AY265" s="11">
        <v>0</v>
      </c>
      <c r="AZ265" s="11">
        <v>0</v>
      </c>
      <c r="BA265" s="11">
        <v>789.81734961912821</v>
      </c>
      <c r="BB265" s="11">
        <v>69325.32415</v>
      </c>
      <c r="BC265" s="11">
        <v>0</v>
      </c>
      <c r="BD265" s="11">
        <v>0</v>
      </c>
      <c r="BE265" s="11">
        <v>0</v>
      </c>
      <c r="BF265" s="11">
        <v>4159.5194489999994</v>
      </c>
      <c r="BG265" s="9" t="s">
        <v>7</v>
      </c>
      <c r="BH265" s="9" t="s">
        <v>97</v>
      </c>
      <c r="BI265" s="9" t="s">
        <v>157</v>
      </c>
      <c r="BJ265" s="9" t="s">
        <v>193</v>
      </c>
      <c r="BK265" s="9" t="s">
        <v>1920</v>
      </c>
      <c r="BL265" s="29">
        <v>7.5000116092096239E-2</v>
      </c>
      <c r="BM265" s="29">
        <v>0</v>
      </c>
      <c r="BN265" s="29">
        <v>0</v>
      </c>
      <c r="BO265" s="29">
        <v>0</v>
      </c>
      <c r="BP265" s="29">
        <v>1.4241140580716783E-3</v>
      </c>
    </row>
    <row r="266" spans="1:68" x14ac:dyDescent="0.25">
      <c r="A266" s="9" t="s">
        <v>3</v>
      </c>
      <c r="B266" s="9" t="s">
        <v>58</v>
      </c>
      <c r="C266" s="9" t="s">
        <v>57</v>
      </c>
      <c r="D266" s="9" t="s">
        <v>1846</v>
      </c>
      <c r="E266" s="9" t="s">
        <v>111</v>
      </c>
      <c r="F266" s="9" t="s">
        <v>1581</v>
      </c>
      <c r="G266" s="9" t="s">
        <v>262</v>
      </c>
      <c r="H266" s="9" t="s">
        <v>5</v>
      </c>
      <c r="I266" s="10" t="s">
        <v>1783</v>
      </c>
      <c r="J266" s="10" t="s">
        <v>1995</v>
      </c>
      <c r="K266" s="11">
        <v>60806.273200000003</v>
      </c>
      <c r="L266" s="11">
        <v>40206.230799999998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384.73316498881769</v>
      </c>
      <c r="X266" s="11">
        <v>0</v>
      </c>
      <c r="Y266" s="11">
        <v>0</v>
      </c>
      <c r="Z266" s="11">
        <v>0</v>
      </c>
      <c r="AA266" s="11">
        <v>69.597243051182261</v>
      </c>
      <c r="AB266" s="11">
        <v>187.63685027128804</v>
      </c>
      <c r="AC266" s="11" t="s">
        <v>7</v>
      </c>
      <c r="AD266" s="11" t="s">
        <v>97</v>
      </c>
      <c r="AE266" s="11" t="s">
        <v>157</v>
      </c>
      <c r="AF266" s="11" t="s">
        <v>193</v>
      </c>
      <c r="AG266" s="11" t="s">
        <v>299</v>
      </c>
      <c r="AH266" s="11" t="s">
        <v>7</v>
      </c>
      <c r="AI266" s="11" t="s">
        <v>97</v>
      </c>
      <c r="AJ266" s="11" t="s">
        <v>157</v>
      </c>
      <c r="AK266" s="11" t="s">
        <v>193</v>
      </c>
      <c r="AL266" s="11" t="s">
        <v>142</v>
      </c>
      <c r="AM266" s="11">
        <v>2.3575048172069828E-2</v>
      </c>
      <c r="AN266" s="11">
        <v>0</v>
      </c>
      <c r="AO266" s="11">
        <v>0</v>
      </c>
      <c r="AP266" s="11">
        <v>0</v>
      </c>
      <c r="AQ266" s="11">
        <v>1.4241140580716783E-3</v>
      </c>
      <c r="AR266" s="11">
        <v>0.125</v>
      </c>
      <c r="AS266" s="11">
        <v>0</v>
      </c>
      <c r="AT266" s="11">
        <v>0</v>
      </c>
      <c r="AU266" s="11">
        <v>0</v>
      </c>
      <c r="AV266" s="11">
        <v>7.4999999999999997E-3</v>
      </c>
      <c r="AW266" s="11">
        <v>1433.5108198540386</v>
      </c>
      <c r="AX266" s="11">
        <v>0</v>
      </c>
      <c r="AY266" s="11">
        <v>0</v>
      </c>
      <c r="AZ266" s="11">
        <v>0</v>
      </c>
      <c r="BA266" s="11">
        <v>86.595068483067138</v>
      </c>
      <c r="BB266" s="11">
        <v>7600.7841500000004</v>
      </c>
      <c r="BC266" s="11">
        <v>0</v>
      </c>
      <c r="BD266" s="11">
        <v>0</v>
      </c>
      <c r="BE266" s="11">
        <v>0</v>
      </c>
      <c r="BF266" s="11">
        <v>456.04704900000002</v>
      </c>
      <c r="BG266" s="9" t="s">
        <v>7</v>
      </c>
      <c r="BH266" s="9" t="s">
        <v>97</v>
      </c>
      <c r="BI266" s="9" t="s">
        <v>157</v>
      </c>
      <c r="BJ266" s="9" t="s">
        <v>193</v>
      </c>
      <c r="BK266" s="9" t="s">
        <v>1920</v>
      </c>
      <c r="BL266" s="29">
        <v>7.5000116092096239E-2</v>
      </c>
      <c r="BM266" s="29">
        <v>0</v>
      </c>
      <c r="BN266" s="29">
        <v>0</v>
      </c>
      <c r="BO266" s="29">
        <v>0</v>
      </c>
      <c r="BP266" s="29">
        <v>1.4241140580716783E-3</v>
      </c>
    </row>
    <row r="267" spans="1:68" x14ac:dyDescent="0.25">
      <c r="A267" s="9" t="s">
        <v>3</v>
      </c>
      <c r="B267" s="9" t="s">
        <v>58</v>
      </c>
      <c r="C267" s="9" t="s">
        <v>57</v>
      </c>
      <c r="D267" s="9" t="s">
        <v>1846</v>
      </c>
      <c r="E267" s="9" t="s">
        <v>111</v>
      </c>
      <c r="F267" s="9" t="s">
        <v>1579</v>
      </c>
      <c r="G267" s="9" t="s">
        <v>262</v>
      </c>
      <c r="H267" s="9" t="s">
        <v>5</v>
      </c>
      <c r="I267" s="10" t="s">
        <v>1807</v>
      </c>
      <c r="J267" s="10" t="s">
        <v>1995</v>
      </c>
      <c r="K267" s="11">
        <v>863025.11319999991</v>
      </c>
      <c r="L267" s="11">
        <v>876960.43599999999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8391.6287948148929</v>
      </c>
      <c r="X267" s="11">
        <v>0</v>
      </c>
      <c r="Y267" s="11">
        <v>0</v>
      </c>
      <c r="Z267" s="11">
        <v>0</v>
      </c>
      <c r="AA267" s="11">
        <v>1518.0241319851045</v>
      </c>
      <c r="AB267" s="11">
        <v>4092.651580350961</v>
      </c>
      <c r="AC267" s="11" t="s">
        <v>7</v>
      </c>
      <c r="AD267" s="11" t="s">
        <v>97</v>
      </c>
      <c r="AE267" s="11" t="s">
        <v>157</v>
      </c>
      <c r="AF267" s="11" t="s">
        <v>193</v>
      </c>
      <c r="AG267" s="11" t="s">
        <v>299</v>
      </c>
      <c r="AH267" s="11" t="s">
        <v>7</v>
      </c>
      <c r="AI267" s="11" t="s">
        <v>97</v>
      </c>
      <c r="AJ267" s="11" t="s">
        <v>157</v>
      </c>
      <c r="AK267" s="11" t="s">
        <v>193</v>
      </c>
      <c r="AL267" s="11" t="s">
        <v>142</v>
      </c>
      <c r="AM267" s="11">
        <v>2.3575048172069828E-2</v>
      </c>
      <c r="AN267" s="11">
        <v>0</v>
      </c>
      <c r="AO267" s="11">
        <v>0</v>
      </c>
      <c r="AP267" s="11">
        <v>0</v>
      </c>
      <c r="AQ267" s="11">
        <v>1.4241140580716783E-3</v>
      </c>
      <c r="AR267" s="11">
        <v>0.125</v>
      </c>
      <c r="AS267" s="11">
        <v>0</v>
      </c>
      <c r="AT267" s="11">
        <v>0</v>
      </c>
      <c r="AU267" s="11">
        <v>0</v>
      </c>
      <c r="AV267" s="11">
        <v>7.4999999999999997E-3</v>
      </c>
      <c r="AW267" s="11">
        <v>20345.858617396014</v>
      </c>
      <c r="AX267" s="11">
        <v>0</v>
      </c>
      <c r="AY267" s="11">
        <v>0</v>
      </c>
      <c r="AZ267" s="11">
        <v>0</v>
      </c>
      <c r="BA267" s="11">
        <v>1229.0461961770213</v>
      </c>
      <c r="BB267" s="11">
        <v>107878.13914999999</v>
      </c>
      <c r="BC267" s="11">
        <v>0</v>
      </c>
      <c r="BD267" s="11">
        <v>0</v>
      </c>
      <c r="BE267" s="11">
        <v>0</v>
      </c>
      <c r="BF267" s="11">
        <v>6472.6883489999991</v>
      </c>
      <c r="BG267" s="9" t="s">
        <v>7</v>
      </c>
      <c r="BH267" s="9" t="s">
        <v>97</v>
      </c>
      <c r="BI267" s="9" t="s">
        <v>157</v>
      </c>
      <c r="BJ267" s="9" t="s">
        <v>193</v>
      </c>
      <c r="BK267" s="9" t="s">
        <v>1920</v>
      </c>
      <c r="BL267" s="29">
        <v>7.5000116092096239E-2</v>
      </c>
      <c r="BM267" s="29">
        <v>0</v>
      </c>
      <c r="BN267" s="29">
        <v>0</v>
      </c>
      <c r="BO267" s="29">
        <v>0</v>
      </c>
      <c r="BP267" s="29">
        <v>1.4241140580716783E-3</v>
      </c>
    </row>
    <row r="268" spans="1:68" x14ac:dyDescent="0.25">
      <c r="A268" s="9" t="s">
        <v>10</v>
      </c>
      <c r="B268" s="9" t="s">
        <v>58</v>
      </c>
      <c r="C268" s="9" t="s">
        <v>57</v>
      </c>
      <c r="D268" s="9" t="s">
        <v>1846</v>
      </c>
      <c r="E268" s="9" t="s">
        <v>83</v>
      </c>
      <c r="F268" s="9" t="s">
        <v>1459</v>
      </c>
      <c r="G268" s="9" t="s">
        <v>290</v>
      </c>
      <c r="H268" s="9" t="s">
        <v>5</v>
      </c>
      <c r="I268" s="10" t="s">
        <v>1783</v>
      </c>
      <c r="J268" s="10" t="s">
        <v>1995</v>
      </c>
      <c r="K268" s="11">
        <v>1414311.66108</v>
      </c>
      <c r="L268" s="11">
        <v>1414311.66108</v>
      </c>
      <c r="M268" s="11">
        <v>0</v>
      </c>
      <c r="N268" s="11">
        <v>1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11">
        <v>0</v>
      </c>
      <c r="U268" s="11">
        <v>0</v>
      </c>
      <c r="V268" s="11">
        <v>1</v>
      </c>
      <c r="W268" s="11">
        <v>49292.237756333503</v>
      </c>
      <c r="X268" s="11">
        <v>0</v>
      </c>
      <c r="Y268" s="11">
        <v>0</v>
      </c>
      <c r="Z268" s="11">
        <v>0</v>
      </c>
      <c r="AA268" s="11">
        <v>8916.8394197675098</v>
      </c>
      <c r="AB268" s="11">
        <v>24040.142823899005</v>
      </c>
      <c r="AC268" s="11" t="s">
        <v>7</v>
      </c>
      <c r="AD268" s="11" t="s">
        <v>97</v>
      </c>
      <c r="AE268" s="11" t="s">
        <v>157</v>
      </c>
      <c r="AF268" s="11" t="s">
        <v>193</v>
      </c>
      <c r="AG268" s="11" t="s">
        <v>299</v>
      </c>
      <c r="AH268" s="11" t="s">
        <v>7</v>
      </c>
      <c r="AI268" s="11" t="s">
        <v>97</v>
      </c>
      <c r="AJ268" s="11" t="s">
        <v>157</v>
      </c>
      <c r="AK268" s="11" t="s">
        <v>193</v>
      </c>
      <c r="AL268" s="11" t="s">
        <v>142</v>
      </c>
      <c r="AM268" s="11">
        <v>4.715009634413965E-2</v>
      </c>
      <c r="AN268" s="11">
        <v>0</v>
      </c>
      <c r="AO268" s="11">
        <v>0</v>
      </c>
      <c r="AP268" s="11">
        <v>0</v>
      </c>
      <c r="AQ268" s="11">
        <v>1.4241140580716783E-3</v>
      </c>
      <c r="AR268" s="11">
        <v>0.125</v>
      </c>
      <c r="AS268" s="11">
        <v>0</v>
      </c>
      <c r="AT268" s="11">
        <v>0</v>
      </c>
      <c r="AU268" s="11">
        <v>0</v>
      </c>
      <c r="AV268" s="11">
        <v>7.4999999999999997E-3</v>
      </c>
      <c r="AW268" s="11">
        <v>66684.931080562179</v>
      </c>
      <c r="AX268" s="11">
        <v>0</v>
      </c>
      <c r="AY268" s="11">
        <v>0</v>
      </c>
      <c r="AZ268" s="11">
        <v>0</v>
      </c>
      <c r="BA268" s="11">
        <v>2014.1411190387348</v>
      </c>
      <c r="BB268" s="11">
        <v>176788.957635</v>
      </c>
      <c r="BC268" s="11">
        <v>0</v>
      </c>
      <c r="BD268" s="11">
        <v>0</v>
      </c>
      <c r="BE268" s="11">
        <v>0</v>
      </c>
      <c r="BF268" s="11">
        <v>10607.337458099999</v>
      </c>
      <c r="BG268" s="9" t="s">
        <v>7</v>
      </c>
      <c r="BH268" s="9" t="s">
        <v>97</v>
      </c>
      <c r="BI268" s="9" t="s">
        <v>157</v>
      </c>
      <c r="BJ268" s="9" t="s">
        <v>193</v>
      </c>
      <c r="BK268" s="9" t="s">
        <v>1920</v>
      </c>
      <c r="BL268" s="29">
        <v>7.5000116092096239E-2</v>
      </c>
      <c r="BM268" s="29">
        <v>0</v>
      </c>
      <c r="BN268" s="29">
        <v>0</v>
      </c>
      <c r="BO268" s="29">
        <v>0</v>
      </c>
      <c r="BP268" s="29">
        <v>1.4241140580716783E-3</v>
      </c>
    </row>
    <row r="269" spans="1:68" x14ac:dyDescent="0.25">
      <c r="A269" s="9" t="s">
        <v>3</v>
      </c>
      <c r="B269" s="9" t="s">
        <v>58</v>
      </c>
      <c r="C269" s="9" t="s">
        <v>57</v>
      </c>
      <c r="D269" s="9" t="s">
        <v>1846</v>
      </c>
      <c r="E269" s="9" t="s">
        <v>83</v>
      </c>
      <c r="F269" s="9" t="s">
        <v>1719</v>
      </c>
      <c r="G269" s="9" t="s">
        <v>298</v>
      </c>
      <c r="H269" s="9" t="s">
        <v>5</v>
      </c>
      <c r="I269" s="10" t="s">
        <v>1807</v>
      </c>
      <c r="J269" s="10" t="s">
        <v>1995</v>
      </c>
      <c r="K269" s="11">
        <v>1329200</v>
      </c>
      <c r="L269" s="11">
        <v>0</v>
      </c>
      <c r="M269" s="11">
        <v>1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0</v>
      </c>
      <c r="Z269" s="11">
        <v>0</v>
      </c>
      <c r="AA269" s="11">
        <v>0</v>
      </c>
      <c r="AB269" s="11">
        <v>0</v>
      </c>
      <c r="AC269" s="11" t="s">
        <v>7</v>
      </c>
      <c r="AD269" s="11" t="s">
        <v>97</v>
      </c>
      <c r="AE269" s="11" t="s">
        <v>157</v>
      </c>
      <c r="AF269" s="11" t="s">
        <v>193</v>
      </c>
      <c r="AG269" s="11" t="s">
        <v>299</v>
      </c>
      <c r="AH269" s="11" t="s">
        <v>7</v>
      </c>
      <c r="AI269" s="11" t="s">
        <v>97</v>
      </c>
      <c r="AJ269" s="11" t="s">
        <v>157</v>
      </c>
      <c r="AK269" s="11" t="s">
        <v>193</v>
      </c>
      <c r="AL269" s="11" t="s">
        <v>142</v>
      </c>
      <c r="AM269" s="11">
        <v>2.3575048172069828E-2</v>
      </c>
      <c r="AN269" s="11">
        <v>0</v>
      </c>
      <c r="AO269" s="11">
        <v>0</v>
      </c>
      <c r="AP269" s="11">
        <v>0</v>
      </c>
      <c r="AQ269" s="11">
        <v>1.4241140580716783E-3</v>
      </c>
      <c r="AR269" s="11">
        <v>0.125</v>
      </c>
      <c r="AS269" s="11">
        <v>0</v>
      </c>
      <c r="AT269" s="11">
        <v>0</v>
      </c>
      <c r="AU269" s="11">
        <v>0</v>
      </c>
      <c r="AV269" s="11">
        <v>7.4999999999999997E-3</v>
      </c>
      <c r="AW269" s="11">
        <v>31335.954030315217</v>
      </c>
      <c r="AX269" s="11">
        <v>0</v>
      </c>
      <c r="AY269" s="11">
        <v>0</v>
      </c>
      <c r="AZ269" s="11">
        <v>0</v>
      </c>
      <c r="BA269" s="11">
        <v>1892.9324059888747</v>
      </c>
      <c r="BB269" s="11">
        <v>166150</v>
      </c>
      <c r="BC269" s="11">
        <v>0</v>
      </c>
      <c r="BD269" s="11">
        <v>0</v>
      </c>
      <c r="BE269" s="11">
        <v>0</v>
      </c>
      <c r="BF269" s="11">
        <v>9969</v>
      </c>
      <c r="BG269" s="9" t="s">
        <v>7</v>
      </c>
      <c r="BH269" s="9" t="s">
        <v>97</v>
      </c>
      <c r="BI269" s="9" t="s">
        <v>157</v>
      </c>
      <c r="BJ269" s="9" t="s">
        <v>193</v>
      </c>
      <c r="BK269" s="9" t="s">
        <v>1920</v>
      </c>
      <c r="BL269" s="29">
        <v>7.5000116092096239E-2</v>
      </c>
      <c r="BM269" s="29">
        <v>0</v>
      </c>
      <c r="BN269" s="29">
        <v>0</v>
      </c>
      <c r="BO269" s="29">
        <v>0</v>
      </c>
      <c r="BP269" s="29">
        <v>1.4241140580716783E-3</v>
      </c>
    </row>
    <row r="270" spans="1:68" x14ac:dyDescent="0.25">
      <c r="A270" s="9" t="s">
        <v>3</v>
      </c>
      <c r="B270" s="9" t="s">
        <v>58</v>
      </c>
      <c r="C270" s="9" t="s">
        <v>57</v>
      </c>
      <c r="D270" s="9" t="s">
        <v>1846</v>
      </c>
      <c r="E270" s="9" t="s">
        <v>83</v>
      </c>
      <c r="F270" s="9" t="s">
        <v>891</v>
      </c>
      <c r="G270" s="9" t="s">
        <v>206</v>
      </c>
      <c r="H270" s="9" t="s">
        <v>5</v>
      </c>
      <c r="I270" s="10" t="s">
        <v>1783</v>
      </c>
      <c r="J270" s="10" t="s">
        <v>1995</v>
      </c>
      <c r="K270" s="11">
        <v>7606486.5546399998</v>
      </c>
      <c r="L270" s="11">
        <v>7606486.5546399998</v>
      </c>
      <c r="M270" s="11">
        <v>0</v>
      </c>
      <c r="N270" s="11">
        <v>0</v>
      </c>
      <c r="O270" s="11">
        <v>0</v>
      </c>
      <c r="P270" s="11">
        <v>1</v>
      </c>
      <c r="Q270" s="11">
        <v>0</v>
      </c>
      <c r="R270" s="11">
        <v>0</v>
      </c>
      <c r="S270" s="11">
        <v>0</v>
      </c>
      <c r="T270" s="11">
        <v>0</v>
      </c>
      <c r="U270" s="11">
        <v>0</v>
      </c>
      <c r="V270" s="11">
        <v>1</v>
      </c>
      <c r="W270" s="11">
        <v>72595.833858521903</v>
      </c>
      <c r="X270" s="11">
        <v>0</v>
      </c>
      <c r="Y270" s="11">
        <v>0</v>
      </c>
      <c r="Z270" s="11">
        <v>0</v>
      </c>
      <c r="AA270" s="11">
        <v>27809.788662726081</v>
      </c>
      <c r="AB270" s="11">
        <v>36489.837299919018</v>
      </c>
      <c r="AC270" s="11" t="s">
        <v>7</v>
      </c>
      <c r="AD270" s="11" t="s">
        <v>97</v>
      </c>
      <c r="AE270" s="11" t="s">
        <v>157</v>
      </c>
      <c r="AF270" s="11" t="s">
        <v>193</v>
      </c>
      <c r="AG270" s="11" t="s">
        <v>302</v>
      </c>
      <c r="AH270" s="11" t="s">
        <v>39</v>
      </c>
      <c r="AI270" s="11" t="s">
        <v>97</v>
      </c>
      <c r="AJ270" s="11" t="s">
        <v>157</v>
      </c>
      <c r="AK270" s="11" t="s">
        <v>193</v>
      </c>
      <c r="AL270" s="11" t="s">
        <v>142</v>
      </c>
      <c r="AM270" s="11">
        <v>2.3575048172069828E-2</v>
      </c>
      <c r="AN270" s="11">
        <v>0</v>
      </c>
      <c r="AO270" s="11">
        <v>0</v>
      </c>
      <c r="AP270" s="11">
        <v>0</v>
      </c>
      <c r="AQ270" s="11">
        <v>3.0157709465047301E-3</v>
      </c>
      <c r="AR270" s="11">
        <v>4.4999999999999998E-2</v>
      </c>
      <c r="AS270" s="11">
        <v>0</v>
      </c>
      <c r="AT270" s="11">
        <v>0</v>
      </c>
      <c r="AU270" s="11">
        <v>0</v>
      </c>
      <c r="AV270" s="11">
        <v>7.4999999999999997E-3</v>
      </c>
      <c r="AW270" s="11">
        <v>179323.28694583944</v>
      </c>
      <c r="AX270" s="11">
        <v>0</v>
      </c>
      <c r="AY270" s="11">
        <v>0</v>
      </c>
      <c r="AZ270" s="11">
        <v>0</v>
      </c>
      <c r="BA270" s="11">
        <v>22939.421156462176</v>
      </c>
      <c r="BB270" s="11">
        <v>342291.8949588</v>
      </c>
      <c r="BC270" s="11">
        <v>0</v>
      </c>
      <c r="BD270" s="11">
        <v>0</v>
      </c>
      <c r="BE270" s="11">
        <v>0</v>
      </c>
      <c r="BF270" s="11">
        <v>57048.649159799999</v>
      </c>
      <c r="BG270" s="9" t="s">
        <v>7</v>
      </c>
      <c r="BH270" s="9" t="s">
        <v>97</v>
      </c>
      <c r="BI270" s="9" t="s">
        <v>157</v>
      </c>
      <c r="BJ270" s="9" t="s">
        <v>193</v>
      </c>
      <c r="BK270" s="9" t="s">
        <v>1921</v>
      </c>
      <c r="BL270" s="29">
        <v>7.5000116092096239E-2</v>
      </c>
      <c r="BM270" s="29">
        <v>0</v>
      </c>
      <c r="BN270" s="29">
        <v>0</v>
      </c>
      <c r="BO270" s="29">
        <v>0</v>
      </c>
      <c r="BP270" s="29">
        <v>3.0157709465047297E-3</v>
      </c>
    </row>
    <row r="271" spans="1:68" x14ac:dyDescent="0.25">
      <c r="A271" s="9" t="s">
        <v>3</v>
      </c>
      <c r="B271" s="9" t="s">
        <v>58</v>
      </c>
      <c r="C271" s="9" t="s">
        <v>57</v>
      </c>
      <c r="D271" s="9" t="s">
        <v>1846</v>
      </c>
      <c r="E271" s="9" t="s">
        <v>83</v>
      </c>
      <c r="F271" s="9" t="s">
        <v>1607</v>
      </c>
      <c r="G271" s="9" t="s">
        <v>259</v>
      </c>
      <c r="H271" s="9" t="s">
        <v>5</v>
      </c>
      <c r="I271" s="10" t="s">
        <v>1783</v>
      </c>
      <c r="J271" s="10" t="s">
        <v>1995</v>
      </c>
      <c r="K271" s="11">
        <v>1735985.6254</v>
      </c>
      <c r="L271" s="11">
        <v>1735985.6254000003</v>
      </c>
      <c r="M271" s="11">
        <v>0</v>
      </c>
      <c r="N271" s="11">
        <v>0</v>
      </c>
      <c r="O271" s="11">
        <v>2</v>
      </c>
      <c r="P271" s="11">
        <v>0</v>
      </c>
      <c r="Q271" s="11">
        <v>0</v>
      </c>
      <c r="R271" s="11">
        <v>0</v>
      </c>
      <c r="S271" s="11">
        <v>0</v>
      </c>
      <c r="T271" s="11">
        <v>0</v>
      </c>
      <c r="U271" s="11">
        <v>0</v>
      </c>
      <c r="V271" s="11">
        <v>2</v>
      </c>
      <c r="W271" s="11">
        <v>16611.635329796547</v>
      </c>
      <c r="X271" s="11">
        <v>0</v>
      </c>
      <c r="Y271" s="11">
        <v>0</v>
      </c>
      <c r="Z271" s="11">
        <v>0</v>
      </c>
      <c r="AA271" s="11">
        <v>3005.0022372234521</v>
      </c>
      <c r="AB271" s="11">
        <v>8101.6018757542479</v>
      </c>
      <c r="AC271" s="11" t="s">
        <v>7</v>
      </c>
      <c r="AD271" s="11" t="s">
        <v>97</v>
      </c>
      <c r="AE271" s="11" t="s">
        <v>157</v>
      </c>
      <c r="AF271" s="11" t="s">
        <v>193</v>
      </c>
      <c r="AG271" s="11" t="s">
        <v>299</v>
      </c>
      <c r="AH271" s="11" t="s">
        <v>33</v>
      </c>
      <c r="AI271" s="11" t="s">
        <v>97</v>
      </c>
      <c r="AJ271" s="11" t="s">
        <v>157</v>
      </c>
      <c r="AK271" s="11" t="s">
        <v>193</v>
      </c>
      <c r="AL271" s="11" t="s">
        <v>142</v>
      </c>
      <c r="AM271" s="11">
        <v>2.3575048172069828E-2</v>
      </c>
      <c r="AN271" s="11">
        <v>0</v>
      </c>
      <c r="AO271" s="11">
        <v>0</v>
      </c>
      <c r="AP271" s="11">
        <v>0</v>
      </c>
      <c r="AQ271" s="11">
        <v>1.4241140580716783E-3</v>
      </c>
      <c r="AR271" s="11">
        <v>7.4999999999999997E-2</v>
      </c>
      <c r="AS271" s="11">
        <v>0</v>
      </c>
      <c r="AT271" s="11">
        <v>0</v>
      </c>
      <c r="AU271" s="11">
        <v>0</v>
      </c>
      <c r="AV271" s="11">
        <v>7.4999999999999997E-3</v>
      </c>
      <c r="AW271" s="11">
        <v>40925.944744825771</v>
      </c>
      <c r="AX271" s="11">
        <v>0</v>
      </c>
      <c r="AY271" s="11">
        <v>0</v>
      </c>
      <c r="AZ271" s="11">
        <v>0</v>
      </c>
      <c r="BA271" s="11">
        <v>2472.2415337424945</v>
      </c>
      <c r="BB271" s="11">
        <v>130198.921905</v>
      </c>
      <c r="BC271" s="11">
        <v>0</v>
      </c>
      <c r="BD271" s="11">
        <v>0</v>
      </c>
      <c r="BE271" s="11">
        <v>0</v>
      </c>
      <c r="BF271" s="11">
        <v>13019.892190499999</v>
      </c>
      <c r="BG271" s="9" t="s">
        <v>7</v>
      </c>
      <c r="BH271" s="9" t="s">
        <v>97</v>
      </c>
      <c r="BI271" s="9" t="s">
        <v>157</v>
      </c>
      <c r="BJ271" s="9" t="s">
        <v>193</v>
      </c>
      <c r="BK271" s="9" t="s">
        <v>1920</v>
      </c>
      <c r="BL271" s="29">
        <v>7.5000116092096239E-2</v>
      </c>
      <c r="BM271" s="29">
        <v>0</v>
      </c>
      <c r="BN271" s="29">
        <v>0</v>
      </c>
      <c r="BO271" s="29">
        <v>0</v>
      </c>
      <c r="BP271" s="29">
        <v>1.4241140580716783E-3</v>
      </c>
    </row>
    <row r="272" spans="1:68" x14ac:dyDescent="0.25">
      <c r="A272" s="9" t="s">
        <v>3</v>
      </c>
      <c r="B272" s="9" t="s">
        <v>58</v>
      </c>
      <c r="C272" s="9" t="s">
        <v>57</v>
      </c>
      <c r="D272" s="9" t="s">
        <v>1846</v>
      </c>
      <c r="E272" s="9" t="s">
        <v>116</v>
      </c>
      <c r="F272" s="9" t="s">
        <v>457</v>
      </c>
      <c r="G272" s="9" t="s">
        <v>164</v>
      </c>
      <c r="H272" s="9" t="s">
        <v>5</v>
      </c>
      <c r="I272" s="10" t="s">
        <v>1807</v>
      </c>
      <c r="J272" s="10" t="s">
        <v>1995</v>
      </c>
      <c r="K272" s="11">
        <v>183731.50204227222</v>
      </c>
      <c r="L272" s="11">
        <v>183731.50199999998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0</v>
      </c>
      <c r="V272" s="11">
        <v>0</v>
      </c>
      <c r="W272" s="11">
        <v>1758.125565767017</v>
      </c>
      <c r="X272" s="11">
        <v>0</v>
      </c>
      <c r="Y272" s="11">
        <v>0</v>
      </c>
      <c r="Z272" s="11">
        <v>0</v>
      </c>
      <c r="AA272" s="11">
        <v>318.04040683298223</v>
      </c>
      <c r="AB272" s="11">
        <v>857.44919742371985</v>
      </c>
      <c r="AC272" s="11" t="s">
        <v>7</v>
      </c>
      <c r="AD272" s="11" t="s">
        <v>97</v>
      </c>
      <c r="AE272" s="11" t="s">
        <v>157</v>
      </c>
      <c r="AF272" s="11" t="s">
        <v>193</v>
      </c>
      <c r="AG272" s="11" t="s">
        <v>299</v>
      </c>
      <c r="AH272" s="11" t="s">
        <v>7</v>
      </c>
      <c r="AI272" s="11" t="s">
        <v>97</v>
      </c>
      <c r="AJ272" s="11" t="s">
        <v>157</v>
      </c>
      <c r="AK272" s="11" t="s">
        <v>193</v>
      </c>
      <c r="AL272" s="11" t="s">
        <v>142</v>
      </c>
      <c r="AM272" s="11">
        <v>2.3575048172069828E-2</v>
      </c>
      <c r="AN272" s="11">
        <v>0</v>
      </c>
      <c r="AO272" s="11">
        <v>0</v>
      </c>
      <c r="AP272" s="11">
        <v>0</v>
      </c>
      <c r="AQ272" s="11">
        <v>1.4241140580716783E-3</v>
      </c>
      <c r="AR272" s="11">
        <v>0.125</v>
      </c>
      <c r="AS272" s="11">
        <v>0</v>
      </c>
      <c r="AT272" s="11">
        <v>0</v>
      </c>
      <c r="AU272" s="11">
        <v>0</v>
      </c>
      <c r="AV272" s="11">
        <v>7.4999999999999997E-3</v>
      </c>
      <c r="AW272" s="11">
        <v>4331.4790113733134</v>
      </c>
      <c r="AX272" s="11">
        <v>0</v>
      </c>
      <c r="AY272" s="11">
        <v>0</v>
      </c>
      <c r="AZ272" s="11">
        <v>0</v>
      </c>
      <c r="BA272" s="11">
        <v>261.65461496902515</v>
      </c>
      <c r="BB272" s="11">
        <v>22966.437755284027</v>
      </c>
      <c r="BC272" s="11">
        <v>0</v>
      </c>
      <c r="BD272" s="11">
        <v>0</v>
      </c>
      <c r="BE272" s="11">
        <v>0</v>
      </c>
      <c r="BF272" s="11">
        <v>1377.9862653170417</v>
      </c>
      <c r="BG272" s="9" t="s">
        <v>7</v>
      </c>
      <c r="BH272" s="9" t="s">
        <v>97</v>
      </c>
      <c r="BI272" s="9" t="s">
        <v>157</v>
      </c>
      <c r="BJ272" s="9" t="s">
        <v>193</v>
      </c>
      <c r="BK272" s="9" t="s">
        <v>1920</v>
      </c>
      <c r="BL272" s="29">
        <v>7.5000116092096239E-2</v>
      </c>
      <c r="BM272" s="29">
        <v>0</v>
      </c>
      <c r="BN272" s="29">
        <v>0</v>
      </c>
      <c r="BO272" s="29">
        <v>0</v>
      </c>
      <c r="BP272" s="29">
        <v>1.4241140580716783E-3</v>
      </c>
    </row>
    <row r="273" spans="1:68" x14ac:dyDescent="0.25">
      <c r="A273" s="9" t="s">
        <v>3</v>
      </c>
      <c r="B273" s="9" t="s">
        <v>58</v>
      </c>
      <c r="C273" s="9" t="s">
        <v>57</v>
      </c>
      <c r="D273" s="9" t="s">
        <v>1846</v>
      </c>
      <c r="E273" s="9" t="s">
        <v>116</v>
      </c>
      <c r="F273" s="9" t="s">
        <v>1233</v>
      </c>
      <c r="G273" s="9" t="s">
        <v>274</v>
      </c>
      <c r="H273" s="9" t="s">
        <v>5</v>
      </c>
      <c r="I273" s="10" t="s">
        <v>1783</v>
      </c>
      <c r="J273" s="10" t="s">
        <v>1995</v>
      </c>
      <c r="K273" s="11">
        <v>152637.72818231999</v>
      </c>
      <c r="L273" s="11">
        <v>152637.72818231999</v>
      </c>
      <c r="M273" s="11">
        <v>0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0</v>
      </c>
      <c r="V273" s="11">
        <v>0</v>
      </c>
      <c r="W273" s="11">
        <v>1460.5894432732257</v>
      </c>
      <c r="X273" s="11">
        <v>0</v>
      </c>
      <c r="Y273" s="11">
        <v>0</v>
      </c>
      <c r="Z273" s="11">
        <v>0</v>
      </c>
      <c r="AA273" s="11">
        <v>264.21688518698994</v>
      </c>
      <c r="AB273" s="11">
        <v>712.33890814494202</v>
      </c>
      <c r="AC273" s="11" t="s">
        <v>7</v>
      </c>
      <c r="AD273" s="11" t="s">
        <v>97</v>
      </c>
      <c r="AE273" s="11" t="s">
        <v>157</v>
      </c>
      <c r="AF273" s="11" t="s">
        <v>193</v>
      </c>
      <c r="AG273" s="11" t="s">
        <v>299</v>
      </c>
      <c r="AH273" s="11" t="s">
        <v>7</v>
      </c>
      <c r="AI273" s="11" t="s">
        <v>97</v>
      </c>
      <c r="AJ273" s="11" t="s">
        <v>157</v>
      </c>
      <c r="AK273" s="11" t="s">
        <v>193</v>
      </c>
      <c r="AL273" s="11" t="s">
        <v>142</v>
      </c>
      <c r="AM273" s="11">
        <v>2.3575048172069828E-2</v>
      </c>
      <c r="AN273" s="11">
        <v>0</v>
      </c>
      <c r="AO273" s="11">
        <v>0</v>
      </c>
      <c r="AP273" s="11">
        <v>0</v>
      </c>
      <c r="AQ273" s="11">
        <v>1.4241140580716783E-3</v>
      </c>
      <c r="AR273" s="11">
        <v>0.125</v>
      </c>
      <c r="AS273" s="11">
        <v>0</v>
      </c>
      <c r="AT273" s="11">
        <v>0</v>
      </c>
      <c r="AU273" s="11">
        <v>0</v>
      </c>
      <c r="AV273" s="11">
        <v>7.4999999999999997E-3</v>
      </c>
      <c r="AW273" s="11">
        <v>3598.4417947734942</v>
      </c>
      <c r="AX273" s="11">
        <v>0</v>
      </c>
      <c r="AY273" s="11">
        <v>0</v>
      </c>
      <c r="AZ273" s="11">
        <v>0</v>
      </c>
      <c r="BA273" s="11">
        <v>217.3735344965655</v>
      </c>
      <c r="BB273" s="11">
        <v>19079.716022789999</v>
      </c>
      <c r="BC273" s="11">
        <v>0</v>
      </c>
      <c r="BD273" s="11">
        <v>0</v>
      </c>
      <c r="BE273" s="11">
        <v>0</v>
      </c>
      <c r="BF273" s="11">
        <v>1144.7829613673998</v>
      </c>
      <c r="BG273" s="9" t="s">
        <v>7</v>
      </c>
      <c r="BH273" s="9" t="s">
        <v>97</v>
      </c>
      <c r="BI273" s="9" t="s">
        <v>157</v>
      </c>
      <c r="BJ273" s="9" t="s">
        <v>193</v>
      </c>
      <c r="BK273" s="9" t="s">
        <v>1920</v>
      </c>
      <c r="BL273" s="29">
        <v>7.5000116092096239E-2</v>
      </c>
      <c r="BM273" s="29">
        <v>0</v>
      </c>
      <c r="BN273" s="29">
        <v>0</v>
      </c>
      <c r="BO273" s="29">
        <v>0</v>
      </c>
      <c r="BP273" s="29">
        <v>1.4241140580716783E-3</v>
      </c>
    </row>
    <row r="274" spans="1:68" x14ac:dyDescent="0.25">
      <c r="A274" s="9" t="s">
        <v>3</v>
      </c>
      <c r="B274" s="9" t="s">
        <v>58</v>
      </c>
      <c r="C274" s="9" t="s">
        <v>57</v>
      </c>
      <c r="D274" s="9" t="s">
        <v>1846</v>
      </c>
      <c r="E274" s="9" t="s">
        <v>116</v>
      </c>
      <c r="F274" s="9" t="s">
        <v>525</v>
      </c>
      <c r="G274" s="9" t="s">
        <v>164</v>
      </c>
      <c r="H274" s="9" t="s">
        <v>5</v>
      </c>
      <c r="I274" s="10" t="s">
        <v>1807</v>
      </c>
      <c r="J274" s="10" t="s">
        <v>1995</v>
      </c>
      <c r="K274" s="11">
        <v>173474.00073245971</v>
      </c>
      <c r="L274" s="11">
        <v>173474.0007</v>
      </c>
      <c r="M274" s="11">
        <v>0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11">
        <v>0</v>
      </c>
      <c r="U274" s="11">
        <v>0</v>
      </c>
      <c r="V274" s="11">
        <v>0</v>
      </c>
      <c r="W274" s="11">
        <v>1655.6250567363734</v>
      </c>
      <c r="X274" s="11">
        <v>0</v>
      </c>
      <c r="Y274" s="11">
        <v>0</v>
      </c>
      <c r="Z274" s="11">
        <v>0</v>
      </c>
      <c r="AA274" s="11">
        <v>634.23175250362613</v>
      </c>
      <c r="AB274" s="11">
        <v>832.18947615804018</v>
      </c>
      <c r="AC274" s="11" t="s">
        <v>7</v>
      </c>
      <c r="AD274" s="11" t="s">
        <v>97</v>
      </c>
      <c r="AE274" s="11" t="s">
        <v>157</v>
      </c>
      <c r="AF274" s="11" t="s">
        <v>193</v>
      </c>
      <c r="AG274" s="11" t="s">
        <v>302</v>
      </c>
      <c r="AH274" s="11" t="s">
        <v>7</v>
      </c>
      <c r="AI274" s="11" t="s">
        <v>97</v>
      </c>
      <c r="AJ274" s="11" t="s">
        <v>157</v>
      </c>
      <c r="AK274" s="11" t="s">
        <v>193</v>
      </c>
      <c r="AL274" s="11" t="s">
        <v>142</v>
      </c>
      <c r="AM274" s="11">
        <v>2.3575048172069828E-2</v>
      </c>
      <c r="AN274" s="11">
        <v>0</v>
      </c>
      <c r="AO274" s="11">
        <v>0</v>
      </c>
      <c r="AP274" s="11">
        <v>0</v>
      </c>
      <c r="AQ274" s="11">
        <v>3.0157709465047301E-3</v>
      </c>
      <c r="AR274" s="11">
        <v>0.125</v>
      </c>
      <c r="AS274" s="11">
        <v>0</v>
      </c>
      <c r="AT274" s="11">
        <v>0</v>
      </c>
      <c r="AU274" s="11">
        <v>0</v>
      </c>
      <c r="AV274" s="11">
        <v>7.4999999999999997E-3</v>
      </c>
      <c r="AW274" s="11">
        <v>4089.6579238694144</v>
      </c>
      <c r="AX274" s="11">
        <v>0</v>
      </c>
      <c r="AY274" s="11">
        <v>0</v>
      </c>
      <c r="AZ274" s="11">
        <v>0</v>
      </c>
      <c r="BA274" s="11">
        <v>523.15785138289232</v>
      </c>
      <c r="BB274" s="11">
        <v>21684.250091557464</v>
      </c>
      <c r="BC274" s="11">
        <v>0</v>
      </c>
      <c r="BD274" s="11">
        <v>0</v>
      </c>
      <c r="BE274" s="11">
        <v>0</v>
      </c>
      <c r="BF274" s="11">
        <v>1301.0550054934479</v>
      </c>
      <c r="BG274" s="9" t="s">
        <v>7</v>
      </c>
      <c r="BH274" s="9" t="s">
        <v>97</v>
      </c>
      <c r="BI274" s="9" t="s">
        <v>157</v>
      </c>
      <c r="BJ274" s="9" t="s">
        <v>193</v>
      </c>
      <c r="BK274" s="9" t="s">
        <v>1921</v>
      </c>
      <c r="BL274" s="29">
        <v>7.5000116092096239E-2</v>
      </c>
      <c r="BM274" s="29">
        <v>0</v>
      </c>
      <c r="BN274" s="29">
        <v>0</v>
      </c>
      <c r="BO274" s="29">
        <v>0</v>
      </c>
      <c r="BP274" s="29">
        <v>3.0157709465047297E-3</v>
      </c>
    </row>
    <row r="275" spans="1:68" x14ac:dyDescent="0.25">
      <c r="A275" s="9" t="s">
        <v>3</v>
      </c>
      <c r="B275" s="9" t="s">
        <v>58</v>
      </c>
      <c r="C275" s="9" t="s">
        <v>57</v>
      </c>
      <c r="D275" s="9" t="s">
        <v>1846</v>
      </c>
      <c r="E275" s="9" t="s">
        <v>116</v>
      </c>
      <c r="F275" s="9" t="s">
        <v>527</v>
      </c>
      <c r="G275" s="9" t="s">
        <v>164</v>
      </c>
      <c r="H275" s="9" t="s">
        <v>5</v>
      </c>
      <c r="I275" s="10" t="s">
        <v>1783</v>
      </c>
      <c r="J275" s="10" t="s">
        <v>1995</v>
      </c>
      <c r="K275" s="11">
        <v>175248.92122151659</v>
      </c>
      <c r="L275" s="11">
        <v>175248.92120000001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1676.9558044260123</v>
      </c>
      <c r="X275" s="11">
        <v>0</v>
      </c>
      <c r="Y275" s="11">
        <v>0</v>
      </c>
      <c r="Z275" s="11">
        <v>0</v>
      </c>
      <c r="AA275" s="11">
        <v>303.35700513398763</v>
      </c>
      <c r="AB275" s="11">
        <v>817.86218039143205</v>
      </c>
      <c r="AC275" s="11" t="s">
        <v>7</v>
      </c>
      <c r="AD275" s="11" t="s">
        <v>97</v>
      </c>
      <c r="AE275" s="11" t="s">
        <v>157</v>
      </c>
      <c r="AF275" s="11" t="s">
        <v>193</v>
      </c>
      <c r="AG275" s="11" t="s">
        <v>299</v>
      </c>
      <c r="AH275" s="11" t="s">
        <v>7</v>
      </c>
      <c r="AI275" s="11" t="s">
        <v>97</v>
      </c>
      <c r="AJ275" s="11" t="s">
        <v>157</v>
      </c>
      <c r="AK275" s="11" t="s">
        <v>193</v>
      </c>
      <c r="AL275" s="11" t="s">
        <v>142</v>
      </c>
      <c r="AM275" s="11">
        <v>2.3575048172069828E-2</v>
      </c>
      <c r="AN275" s="11">
        <v>0</v>
      </c>
      <c r="AO275" s="11">
        <v>0</v>
      </c>
      <c r="AP275" s="11">
        <v>0</v>
      </c>
      <c r="AQ275" s="11">
        <v>1.4241140580716783E-3</v>
      </c>
      <c r="AR275" s="11">
        <v>0.125</v>
      </c>
      <c r="AS275" s="11">
        <v>0</v>
      </c>
      <c r="AT275" s="11">
        <v>0</v>
      </c>
      <c r="AU275" s="11">
        <v>0</v>
      </c>
      <c r="AV275" s="11">
        <v>7.4999999999999997E-3</v>
      </c>
      <c r="AW275" s="11">
        <v>4131.5017599005241</v>
      </c>
      <c r="AX275" s="11">
        <v>0</v>
      </c>
      <c r="AY275" s="11">
        <v>0</v>
      </c>
      <c r="AZ275" s="11">
        <v>0</v>
      </c>
      <c r="BA275" s="11">
        <v>249.57445237345786</v>
      </c>
      <c r="BB275" s="11">
        <v>21906.115152689574</v>
      </c>
      <c r="BC275" s="11">
        <v>0</v>
      </c>
      <c r="BD275" s="11">
        <v>0</v>
      </c>
      <c r="BE275" s="11">
        <v>0</v>
      </c>
      <c r="BF275" s="11">
        <v>1314.3669091613745</v>
      </c>
      <c r="BG275" s="9" t="s">
        <v>7</v>
      </c>
      <c r="BH275" s="9" t="s">
        <v>97</v>
      </c>
      <c r="BI275" s="9" t="s">
        <v>157</v>
      </c>
      <c r="BJ275" s="9" t="s">
        <v>193</v>
      </c>
      <c r="BK275" s="9" t="s">
        <v>1920</v>
      </c>
      <c r="BL275" s="29">
        <v>7.5000116092096239E-2</v>
      </c>
      <c r="BM275" s="29">
        <v>0</v>
      </c>
      <c r="BN275" s="29">
        <v>0</v>
      </c>
      <c r="BO275" s="29">
        <v>0</v>
      </c>
      <c r="BP275" s="29">
        <v>1.4241140580716783E-3</v>
      </c>
    </row>
    <row r="276" spans="1:68" x14ac:dyDescent="0.25">
      <c r="A276" s="9" t="s">
        <v>3</v>
      </c>
      <c r="B276" s="9" t="s">
        <v>58</v>
      </c>
      <c r="C276" s="9" t="s">
        <v>57</v>
      </c>
      <c r="D276" s="9" t="s">
        <v>1846</v>
      </c>
      <c r="E276" s="9" t="s">
        <v>111</v>
      </c>
      <c r="F276" s="9" t="s">
        <v>1577</v>
      </c>
      <c r="G276" s="9" t="s">
        <v>262</v>
      </c>
      <c r="H276" s="9" t="s">
        <v>5</v>
      </c>
      <c r="I276" s="10" t="s">
        <v>1807</v>
      </c>
      <c r="J276" s="10" t="s">
        <v>1995</v>
      </c>
      <c r="K276" s="11">
        <v>279395.53499999997</v>
      </c>
      <c r="L276" s="11">
        <v>279395.53499999997</v>
      </c>
      <c r="M276" s="11">
        <v>0</v>
      </c>
      <c r="N276" s="11">
        <v>2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 s="11">
        <v>2</v>
      </c>
      <c r="W276" s="11">
        <v>2673.5340847790676</v>
      </c>
      <c r="X276" s="11">
        <v>0</v>
      </c>
      <c r="Y276" s="11">
        <v>0</v>
      </c>
      <c r="Z276" s="11">
        <v>0</v>
      </c>
      <c r="AA276" s="11">
        <v>483.63546072093135</v>
      </c>
      <c r="AB276" s="11">
        <v>1303.8998464700999</v>
      </c>
      <c r="AC276" s="11" t="s">
        <v>7</v>
      </c>
      <c r="AD276" s="11" t="s">
        <v>97</v>
      </c>
      <c r="AE276" s="11" t="s">
        <v>157</v>
      </c>
      <c r="AF276" s="11" t="s">
        <v>193</v>
      </c>
      <c r="AG276" s="11" t="s">
        <v>299</v>
      </c>
      <c r="AH276" s="11" t="s">
        <v>7</v>
      </c>
      <c r="AI276" s="11" t="s">
        <v>97</v>
      </c>
      <c r="AJ276" s="11" t="s">
        <v>157</v>
      </c>
      <c r="AK276" s="11" t="s">
        <v>193</v>
      </c>
      <c r="AL276" s="11" t="s">
        <v>142</v>
      </c>
      <c r="AM276" s="11">
        <v>2.3575048172069828E-2</v>
      </c>
      <c r="AN276" s="11">
        <v>0</v>
      </c>
      <c r="AO276" s="11">
        <v>0</v>
      </c>
      <c r="AP276" s="11">
        <v>0</v>
      </c>
      <c r="AQ276" s="11">
        <v>1.4241140580716783E-3</v>
      </c>
      <c r="AR276" s="11">
        <v>0.125</v>
      </c>
      <c r="AS276" s="11">
        <v>0</v>
      </c>
      <c r="AT276" s="11">
        <v>0</v>
      </c>
      <c r="AU276" s="11">
        <v>0</v>
      </c>
      <c r="AV276" s="11">
        <v>7.4999999999999997E-3</v>
      </c>
      <c r="AW276" s="11">
        <v>6586.7631966862209</v>
      </c>
      <c r="AX276" s="11">
        <v>0</v>
      </c>
      <c r="AY276" s="11">
        <v>0</v>
      </c>
      <c r="AZ276" s="11">
        <v>0</v>
      </c>
      <c r="BA276" s="11">
        <v>397.89110915595757</v>
      </c>
      <c r="BB276" s="11">
        <v>34924.441874999997</v>
      </c>
      <c r="BC276" s="11">
        <v>0</v>
      </c>
      <c r="BD276" s="11">
        <v>0</v>
      </c>
      <c r="BE276" s="11">
        <v>0</v>
      </c>
      <c r="BF276" s="11">
        <v>2095.4665124999997</v>
      </c>
      <c r="BG276" s="9" t="s">
        <v>7</v>
      </c>
      <c r="BH276" s="9" t="s">
        <v>97</v>
      </c>
      <c r="BI276" s="9" t="s">
        <v>157</v>
      </c>
      <c r="BJ276" s="9" t="s">
        <v>193</v>
      </c>
      <c r="BK276" s="9" t="s">
        <v>1920</v>
      </c>
      <c r="BL276" s="29">
        <v>7.5000116092096239E-2</v>
      </c>
      <c r="BM276" s="29">
        <v>0</v>
      </c>
      <c r="BN276" s="29">
        <v>0</v>
      </c>
      <c r="BO276" s="29">
        <v>0</v>
      </c>
      <c r="BP276" s="29">
        <v>1.4241140580716783E-3</v>
      </c>
    </row>
    <row r="277" spans="1:68" x14ac:dyDescent="0.25">
      <c r="A277" s="9" t="s">
        <v>3</v>
      </c>
      <c r="B277" s="9" t="s">
        <v>58</v>
      </c>
      <c r="C277" s="9" t="s">
        <v>57</v>
      </c>
      <c r="D277" s="9" t="s">
        <v>1846</v>
      </c>
      <c r="E277" s="9" t="s">
        <v>111</v>
      </c>
      <c r="F277" s="9" t="s">
        <v>1601</v>
      </c>
      <c r="G277" s="9" t="s">
        <v>266</v>
      </c>
      <c r="H277" s="9" t="s">
        <v>5</v>
      </c>
      <c r="I277" s="10" t="s">
        <v>1783</v>
      </c>
      <c r="J277" s="10" t="s">
        <v>1995</v>
      </c>
      <c r="K277" s="11">
        <v>2983968.97</v>
      </c>
      <c r="L277" s="11">
        <v>2983968.97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0</v>
      </c>
      <c r="V277" s="11">
        <v>0</v>
      </c>
      <c r="W277" s="11">
        <v>28553.57996046032</v>
      </c>
      <c r="X277" s="11">
        <v>0</v>
      </c>
      <c r="Y277" s="11">
        <v>0</v>
      </c>
      <c r="Z277" s="11">
        <v>0</v>
      </c>
      <c r="AA277" s="11">
        <v>5165.2694005396816</v>
      </c>
      <c r="AB277" s="11">
        <v>13925.765427334205</v>
      </c>
      <c r="AC277" s="11" t="s">
        <v>7</v>
      </c>
      <c r="AD277" s="11" t="s">
        <v>97</v>
      </c>
      <c r="AE277" s="11" t="s">
        <v>157</v>
      </c>
      <c r="AF277" s="11" t="s">
        <v>193</v>
      </c>
      <c r="AG277" s="11" t="s">
        <v>299</v>
      </c>
      <c r="AH277" s="11" t="s">
        <v>33</v>
      </c>
      <c r="AI277" s="11" t="s">
        <v>97</v>
      </c>
      <c r="AJ277" s="11" t="s">
        <v>157</v>
      </c>
      <c r="AK277" s="11" t="s">
        <v>193</v>
      </c>
      <c r="AL277" s="11" t="s">
        <v>142</v>
      </c>
      <c r="AM277" s="11">
        <v>2.3575048172069828E-2</v>
      </c>
      <c r="AN277" s="11">
        <v>0</v>
      </c>
      <c r="AO277" s="11">
        <v>0</v>
      </c>
      <c r="AP277" s="11">
        <v>0</v>
      </c>
      <c r="AQ277" s="11">
        <v>1.4241140580716783E-3</v>
      </c>
      <c r="AR277" s="11">
        <v>7.4999999999999997E-2</v>
      </c>
      <c r="AS277" s="11">
        <v>0</v>
      </c>
      <c r="AT277" s="11">
        <v>0</v>
      </c>
      <c r="AU277" s="11">
        <v>0</v>
      </c>
      <c r="AV277" s="11">
        <v>7.4999999999999997E-3</v>
      </c>
      <c r="AW277" s="11">
        <v>70347.212211711594</v>
      </c>
      <c r="AX277" s="11">
        <v>0</v>
      </c>
      <c r="AY277" s="11">
        <v>0</v>
      </c>
      <c r="AZ277" s="11">
        <v>0</v>
      </c>
      <c r="BA277" s="11">
        <v>4249.5121590266663</v>
      </c>
      <c r="BB277" s="11">
        <v>223797.67275</v>
      </c>
      <c r="BC277" s="11">
        <v>0</v>
      </c>
      <c r="BD277" s="11">
        <v>0</v>
      </c>
      <c r="BE277" s="11">
        <v>0</v>
      </c>
      <c r="BF277" s="11">
        <v>22379.767275000002</v>
      </c>
      <c r="BG277" s="9" t="s">
        <v>7</v>
      </c>
      <c r="BH277" s="9" t="s">
        <v>97</v>
      </c>
      <c r="BI277" s="9" t="s">
        <v>157</v>
      </c>
      <c r="BJ277" s="9" t="s">
        <v>193</v>
      </c>
      <c r="BK277" s="9" t="s">
        <v>1920</v>
      </c>
      <c r="BL277" s="29">
        <v>7.5000116092096239E-2</v>
      </c>
      <c r="BM277" s="29">
        <v>0</v>
      </c>
      <c r="BN277" s="29">
        <v>0</v>
      </c>
      <c r="BO277" s="29">
        <v>0</v>
      </c>
      <c r="BP277" s="29">
        <v>1.4241140580716783E-3</v>
      </c>
    </row>
    <row r="278" spans="1:68" x14ac:dyDescent="0.25">
      <c r="A278" s="9" t="s">
        <v>3</v>
      </c>
      <c r="B278" s="9" t="s">
        <v>58</v>
      </c>
      <c r="C278" s="9" t="s">
        <v>57</v>
      </c>
      <c r="D278" s="9" t="s">
        <v>1847</v>
      </c>
      <c r="E278" s="9" t="s">
        <v>116</v>
      </c>
      <c r="F278" s="9" t="s">
        <v>651</v>
      </c>
      <c r="G278" s="9" t="s">
        <v>164</v>
      </c>
      <c r="H278" s="9" t="s">
        <v>5</v>
      </c>
      <c r="I278" s="10" t="s">
        <v>1783</v>
      </c>
      <c r="J278" s="10" t="s">
        <v>1995</v>
      </c>
      <c r="K278" s="11">
        <v>178368.88216028753</v>
      </c>
      <c r="L278" s="11">
        <v>178368.88219999999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1706.8106912504616</v>
      </c>
      <c r="X278" s="11">
        <v>0</v>
      </c>
      <c r="Y278" s="11">
        <v>0</v>
      </c>
      <c r="Z278" s="11">
        <v>0</v>
      </c>
      <c r="AA278" s="11">
        <v>308.75767760953852</v>
      </c>
      <c r="AB278" s="11">
        <v>832.42260158389172</v>
      </c>
      <c r="AC278" s="11" t="s">
        <v>7</v>
      </c>
      <c r="AD278" s="11" t="s">
        <v>97</v>
      </c>
      <c r="AE278" s="11" t="s">
        <v>157</v>
      </c>
      <c r="AF278" s="11" t="s">
        <v>193</v>
      </c>
      <c r="AG278" s="11" t="s">
        <v>299</v>
      </c>
      <c r="AH278" s="11" t="s">
        <v>7</v>
      </c>
      <c r="AI278" s="11" t="s">
        <v>97</v>
      </c>
      <c r="AJ278" s="11" t="s">
        <v>157</v>
      </c>
      <c r="AK278" s="11" t="s">
        <v>193</v>
      </c>
      <c r="AL278" s="11" t="s">
        <v>142</v>
      </c>
      <c r="AM278" s="11">
        <v>2.3575048172069828E-2</v>
      </c>
      <c r="AN278" s="11">
        <v>0</v>
      </c>
      <c r="AO278" s="11">
        <v>0</v>
      </c>
      <c r="AP278" s="11">
        <v>0</v>
      </c>
      <c r="AQ278" s="11">
        <v>1.4241140580716783E-3</v>
      </c>
      <c r="AR278" s="11">
        <v>0.125</v>
      </c>
      <c r="AS278" s="11">
        <v>0</v>
      </c>
      <c r="AT278" s="11">
        <v>0</v>
      </c>
      <c r="AU278" s="11">
        <v>0</v>
      </c>
      <c r="AV278" s="11">
        <v>7.4999999999999997E-3</v>
      </c>
      <c r="AW278" s="11">
        <v>4205.0549893270254</v>
      </c>
      <c r="AX278" s="11">
        <v>0</v>
      </c>
      <c r="AY278" s="11">
        <v>0</v>
      </c>
      <c r="AZ278" s="11">
        <v>0</v>
      </c>
      <c r="BA278" s="11">
        <v>254.01763260699605</v>
      </c>
      <c r="BB278" s="11">
        <v>22296.110270035941</v>
      </c>
      <c r="BC278" s="11">
        <v>0</v>
      </c>
      <c r="BD278" s="11">
        <v>0</v>
      </c>
      <c r="BE278" s="11">
        <v>0</v>
      </c>
      <c r="BF278" s="11">
        <v>1337.7666162021565</v>
      </c>
      <c r="BG278" s="9" t="s">
        <v>7</v>
      </c>
      <c r="BH278" s="9" t="s">
        <v>97</v>
      </c>
      <c r="BI278" s="9" t="s">
        <v>157</v>
      </c>
      <c r="BJ278" s="9" t="s">
        <v>193</v>
      </c>
      <c r="BK278" s="9" t="s">
        <v>1920</v>
      </c>
      <c r="BL278" s="29">
        <v>7.5000116092096239E-2</v>
      </c>
      <c r="BM278" s="29">
        <v>0</v>
      </c>
      <c r="BN278" s="29">
        <v>0</v>
      </c>
      <c r="BO278" s="29">
        <v>0</v>
      </c>
      <c r="BP278" s="29">
        <v>1.4241140580716783E-3</v>
      </c>
    </row>
    <row r="279" spans="1:68" x14ac:dyDescent="0.25">
      <c r="A279" s="9" t="s">
        <v>10</v>
      </c>
      <c r="B279" s="9" t="s">
        <v>58</v>
      </c>
      <c r="C279" s="9" t="s">
        <v>57</v>
      </c>
      <c r="D279" s="9" t="s">
        <v>1847</v>
      </c>
      <c r="E279" s="9" t="s">
        <v>99</v>
      </c>
      <c r="F279" s="9" t="s">
        <v>1487</v>
      </c>
      <c r="G279" s="9" t="s">
        <v>154</v>
      </c>
      <c r="H279" s="9" t="s">
        <v>5</v>
      </c>
      <c r="I279" s="10" t="s">
        <v>1807</v>
      </c>
      <c r="J279" s="10" t="s">
        <v>1995</v>
      </c>
      <c r="K279" s="11">
        <v>2478212.15</v>
      </c>
      <c r="L279" s="11">
        <v>2478212.15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0</v>
      </c>
      <c r="V279" s="11">
        <v>0</v>
      </c>
      <c r="W279" s="11">
        <v>102675.67875866374</v>
      </c>
      <c r="X279" s="11">
        <v>0</v>
      </c>
      <c r="Y279" s="11">
        <v>0</v>
      </c>
      <c r="Z279" s="11">
        <v>0</v>
      </c>
      <c r="AA279" s="11">
        <v>8915.4081679061255</v>
      </c>
      <c r="AB279" s="11">
        <v>26507.35707343019</v>
      </c>
      <c r="AC279" s="11" t="s">
        <v>32</v>
      </c>
      <c r="AD279" s="11" t="s">
        <v>97</v>
      </c>
      <c r="AE279" s="11" t="s">
        <v>157</v>
      </c>
      <c r="AF279" s="11" t="s">
        <v>193</v>
      </c>
      <c r="AG279" s="11" t="s">
        <v>299</v>
      </c>
      <c r="AH279" s="11" t="s">
        <v>33</v>
      </c>
      <c r="AI279" s="11" t="s">
        <v>97</v>
      </c>
      <c r="AJ279" s="11" t="s">
        <v>157</v>
      </c>
      <c r="AK279" s="11" t="s">
        <v>193</v>
      </c>
      <c r="AL279" s="11" t="s">
        <v>142</v>
      </c>
      <c r="AM279" s="11">
        <v>9.8229367383624283E-2</v>
      </c>
      <c r="AN279" s="11">
        <v>0</v>
      </c>
      <c r="AO279" s="11">
        <v>0</v>
      </c>
      <c r="AP279" s="11">
        <v>0</v>
      </c>
      <c r="AQ279" s="11">
        <v>1.4241140580716783E-3</v>
      </c>
      <c r="AR279" s="11">
        <v>7.4999999999999997E-2</v>
      </c>
      <c r="AS279" s="11">
        <v>0</v>
      </c>
      <c r="AT279" s="11">
        <v>0</v>
      </c>
      <c r="AU279" s="11">
        <v>0</v>
      </c>
      <c r="AV279" s="11">
        <v>7.4999999999999997E-3</v>
      </c>
      <c r="AW279" s="11">
        <v>243433.21173691141</v>
      </c>
      <c r="AX279" s="11">
        <v>0</v>
      </c>
      <c r="AY279" s="11">
        <v>0</v>
      </c>
      <c r="AZ279" s="11">
        <v>0</v>
      </c>
      <c r="BA279" s="11">
        <v>3529.2567616990386</v>
      </c>
      <c r="BB279" s="11">
        <v>185865.91124999998</v>
      </c>
      <c r="BC279" s="11">
        <v>0</v>
      </c>
      <c r="BD279" s="11">
        <v>0</v>
      </c>
      <c r="BE279" s="11">
        <v>0</v>
      </c>
      <c r="BF279" s="11">
        <v>18586.591124999999</v>
      </c>
      <c r="BG279" s="9" t="s">
        <v>7</v>
      </c>
      <c r="BH279" s="9" t="s">
        <v>97</v>
      </c>
      <c r="BI279" s="9" t="s">
        <v>157</v>
      </c>
      <c r="BJ279" s="9" t="s">
        <v>193</v>
      </c>
      <c r="BK279" s="9" t="s">
        <v>1920</v>
      </c>
      <c r="BL279" s="29">
        <v>7.5000116092096239E-2</v>
      </c>
      <c r="BM279" s="29">
        <v>0</v>
      </c>
      <c r="BN279" s="29">
        <v>0</v>
      </c>
      <c r="BO279" s="29">
        <v>0</v>
      </c>
      <c r="BP279" s="29">
        <v>1.4241140580716783E-3</v>
      </c>
    </row>
    <row r="280" spans="1:68" x14ac:dyDescent="0.25">
      <c r="A280" s="9" t="s">
        <v>3</v>
      </c>
      <c r="B280" s="9" t="s">
        <v>58</v>
      </c>
      <c r="C280" s="9" t="s">
        <v>57</v>
      </c>
      <c r="D280" s="9" t="s">
        <v>1847</v>
      </c>
      <c r="E280" s="9" t="s">
        <v>83</v>
      </c>
      <c r="F280" s="9" t="s">
        <v>1701</v>
      </c>
      <c r="G280" s="9" t="s">
        <v>231</v>
      </c>
      <c r="H280" s="9" t="s">
        <v>5</v>
      </c>
      <c r="I280" s="10" t="s">
        <v>1783</v>
      </c>
      <c r="J280" s="10" t="s">
        <v>1995</v>
      </c>
      <c r="K280" s="11">
        <v>823844.14203999995</v>
      </c>
      <c r="L280" s="11">
        <v>823844.14203999995</v>
      </c>
      <c r="M280" s="11">
        <v>0</v>
      </c>
      <c r="N280" s="11">
        <v>0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11">
        <v>0</v>
      </c>
      <c r="U280" s="11">
        <v>0</v>
      </c>
      <c r="V280" s="11">
        <v>0</v>
      </c>
      <c r="W280" s="11">
        <v>7883.3593181419601</v>
      </c>
      <c r="X280" s="11">
        <v>0</v>
      </c>
      <c r="Y280" s="11">
        <v>0</v>
      </c>
      <c r="Z280" s="11">
        <v>0</v>
      </c>
      <c r="AA280" s="11">
        <v>1426.0794869100393</v>
      </c>
      <c r="AB280" s="11">
        <v>3844.7652727207951</v>
      </c>
      <c r="AC280" s="11" t="s">
        <v>7</v>
      </c>
      <c r="AD280" s="11" t="s">
        <v>97</v>
      </c>
      <c r="AE280" s="11" t="s">
        <v>157</v>
      </c>
      <c r="AF280" s="11" t="s">
        <v>193</v>
      </c>
      <c r="AG280" s="11" t="s">
        <v>299</v>
      </c>
      <c r="AH280" s="11" t="s">
        <v>7</v>
      </c>
      <c r="AI280" s="11" t="s">
        <v>97</v>
      </c>
      <c r="AJ280" s="11" t="s">
        <v>157</v>
      </c>
      <c r="AK280" s="11" t="s">
        <v>193</v>
      </c>
      <c r="AL280" s="11" t="s">
        <v>142</v>
      </c>
      <c r="AM280" s="11">
        <v>2.3575048172069828E-2</v>
      </c>
      <c r="AN280" s="11">
        <v>0</v>
      </c>
      <c r="AO280" s="11">
        <v>0</v>
      </c>
      <c r="AP280" s="11">
        <v>0</v>
      </c>
      <c r="AQ280" s="11">
        <v>1.4241140580716783E-3</v>
      </c>
      <c r="AR280" s="11">
        <v>0.125</v>
      </c>
      <c r="AS280" s="11">
        <v>0</v>
      </c>
      <c r="AT280" s="11">
        <v>0</v>
      </c>
      <c r="AU280" s="11">
        <v>0</v>
      </c>
      <c r="AV280" s="11">
        <v>7.4999999999999997E-3</v>
      </c>
      <c r="AW280" s="11">
        <v>19422.165334870537</v>
      </c>
      <c r="AX280" s="11">
        <v>0</v>
      </c>
      <c r="AY280" s="11">
        <v>0</v>
      </c>
      <c r="AZ280" s="11">
        <v>0</v>
      </c>
      <c r="BA280" s="11">
        <v>1173.2480243391644</v>
      </c>
      <c r="BB280" s="11">
        <v>102980.51775499999</v>
      </c>
      <c r="BC280" s="11">
        <v>0</v>
      </c>
      <c r="BD280" s="11">
        <v>0</v>
      </c>
      <c r="BE280" s="11">
        <v>0</v>
      </c>
      <c r="BF280" s="11">
        <v>6178.831065299999</v>
      </c>
      <c r="BG280" s="9" t="s">
        <v>7</v>
      </c>
      <c r="BH280" s="9" t="s">
        <v>97</v>
      </c>
      <c r="BI280" s="9" t="s">
        <v>157</v>
      </c>
      <c r="BJ280" s="9" t="s">
        <v>193</v>
      </c>
      <c r="BK280" s="9" t="s">
        <v>1920</v>
      </c>
      <c r="BL280" s="29">
        <v>7.5000116092096239E-2</v>
      </c>
      <c r="BM280" s="29">
        <v>0</v>
      </c>
      <c r="BN280" s="29">
        <v>0</v>
      </c>
      <c r="BO280" s="29">
        <v>0</v>
      </c>
      <c r="BP280" s="29">
        <v>1.4241140580716783E-3</v>
      </c>
    </row>
    <row r="281" spans="1:68" x14ac:dyDescent="0.25">
      <c r="A281" s="9" t="s">
        <v>3</v>
      </c>
      <c r="B281" s="9" t="s">
        <v>58</v>
      </c>
      <c r="C281" s="9" t="s">
        <v>57</v>
      </c>
      <c r="D281" s="9" t="s">
        <v>1847</v>
      </c>
      <c r="E281" s="9" t="s">
        <v>116</v>
      </c>
      <c r="F281" s="9" t="s">
        <v>633</v>
      </c>
      <c r="G281" s="9" t="s">
        <v>164</v>
      </c>
      <c r="H281" s="9" t="s">
        <v>5</v>
      </c>
      <c r="I281" s="10" t="s">
        <v>1807</v>
      </c>
      <c r="J281" s="10" t="s">
        <v>1995</v>
      </c>
      <c r="K281" s="11">
        <v>170158.26636572892</v>
      </c>
      <c r="L281" s="11">
        <v>170158.26639999999</v>
      </c>
      <c r="M281" s="11">
        <v>0</v>
      </c>
      <c r="N281" s="11">
        <v>0</v>
      </c>
      <c r="O281" s="11">
        <v>1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11">
        <v>1</v>
      </c>
      <c r="W281" s="11">
        <v>1623.9798951190207</v>
      </c>
      <c r="X281" s="11">
        <v>0</v>
      </c>
      <c r="Y281" s="11">
        <v>0</v>
      </c>
      <c r="Z281" s="11">
        <v>0</v>
      </c>
      <c r="AA281" s="11">
        <v>622.10922136097884</v>
      </c>
      <c r="AB281" s="11">
        <v>816.28323557408021</v>
      </c>
      <c r="AC281" s="11" t="s">
        <v>7</v>
      </c>
      <c r="AD281" s="11" t="s">
        <v>97</v>
      </c>
      <c r="AE281" s="11" t="s">
        <v>157</v>
      </c>
      <c r="AF281" s="11" t="s">
        <v>193</v>
      </c>
      <c r="AG281" s="11" t="s">
        <v>302</v>
      </c>
      <c r="AH281" s="11" t="s">
        <v>7</v>
      </c>
      <c r="AI281" s="11" t="s">
        <v>97</v>
      </c>
      <c r="AJ281" s="11" t="s">
        <v>157</v>
      </c>
      <c r="AK281" s="11" t="s">
        <v>193</v>
      </c>
      <c r="AL281" s="11" t="s">
        <v>142</v>
      </c>
      <c r="AM281" s="11">
        <v>2.3575048172069828E-2</v>
      </c>
      <c r="AN281" s="11">
        <v>0</v>
      </c>
      <c r="AO281" s="11">
        <v>0</v>
      </c>
      <c r="AP281" s="11">
        <v>0</v>
      </c>
      <c r="AQ281" s="11">
        <v>3.0157709465047301E-3</v>
      </c>
      <c r="AR281" s="11">
        <v>0.125</v>
      </c>
      <c r="AS281" s="11">
        <v>0</v>
      </c>
      <c r="AT281" s="11">
        <v>0</v>
      </c>
      <c r="AU281" s="11">
        <v>0</v>
      </c>
      <c r="AV281" s="11">
        <v>7.4999999999999997E-3</v>
      </c>
      <c r="AW281" s="11">
        <v>4011.4893264479488</v>
      </c>
      <c r="AX281" s="11">
        <v>0</v>
      </c>
      <c r="AY281" s="11">
        <v>0</v>
      </c>
      <c r="AZ281" s="11">
        <v>0</v>
      </c>
      <c r="BA281" s="11">
        <v>513.15835601337835</v>
      </c>
      <c r="BB281" s="11">
        <v>21269.783295716115</v>
      </c>
      <c r="BC281" s="11">
        <v>0</v>
      </c>
      <c r="BD281" s="11">
        <v>0</v>
      </c>
      <c r="BE281" s="11">
        <v>0</v>
      </c>
      <c r="BF281" s="11">
        <v>1276.1869977429669</v>
      </c>
      <c r="BG281" s="9" t="s">
        <v>7</v>
      </c>
      <c r="BH281" s="9" t="s">
        <v>97</v>
      </c>
      <c r="BI281" s="9" t="s">
        <v>157</v>
      </c>
      <c r="BJ281" s="9" t="s">
        <v>193</v>
      </c>
      <c r="BK281" s="9" t="s">
        <v>1921</v>
      </c>
      <c r="BL281" s="29">
        <v>7.5000116092096239E-2</v>
      </c>
      <c r="BM281" s="29">
        <v>0</v>
      </c>
      <c r="BN281" s="29">
        <v>0</v>
      </c>
      <c r="BO281" s="29">
        <v>0</v>
      </c>
      <c r="BP281" s="29">
        <v>3.0157709465047297E-3</v>
      </c>
    </row>
    <row r="282" spans="1:68" x14ac:dyDescent="0.25">
      <c r="A282" s="9" t="s">
        <v>3</v>
      </c>
      <c r="B282" s="9" t="s">
        <v>58</v>
      </c>
      <c r="C282" s="9" t="s">
        <v>57</v>
      </c>
      <c r="D282" s="9" t="s">
        <v>1848</v>
      </c>
      <c r="E282" s="9" t="s">
        <v>116</v>
      </c>
      <c r="F282" s="9" t="s">
        <v>763</v>
      </c>
      <c r="G282" s="9" t="s">
        <v>164</v>
      </c>
      <c r="H282" s="9" t="s">
        <v>5</v>
      </c>
      <c r="I282" s="10" t="s">
        <v>1807</v>
      </c>
      <c r="J282" s="10" t="s">
        <v>1995</v>
      </c>
      <c r="K282" s="11">
        <v>397756.55264873995</v>
      </c>
      <c r="L282" s="11">
        <v>397756.55264873995</v>
      </c>
      <c r="M282" s="11">
        <v>0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11">
        <v>0</v>
      </c>
      <c r="U282" s="11">
        <v>0</v>
      </c>
      <c r="V282" s="11">
        <v>0</v>
      </c>
      <c r="W282" s="11">
        <v>3762.8432019897441</v>
      </c>
      <c r="X282" s="11">
        <v>0</v>
      </c>
      <c r="Y282" s="11">
        <v>0</v>
      </c>
      <c r="Z282" s="11">
        <v>0</v>
      </c>
      <c r="AA282" s="11">
        <v>8408.507309061697</v>
      </c>
      <c r="AB282" s="11">
        <v>2382.8958658701777</v>
      </c>
      <c r="AC282" s="11" t="s">
        <v>7</v>
      </c>
      <c r="AD282" s="11" t="s">
        <v>97</v>
      </c>
      <c r="AE282" s="11" t="s">
        <v>157</v>
      </c>
      <c r="AF282" s="11" t="s">
        <v>193</v>
      </c>
      <c r="AG282" s="11" t="s">
        <v>296</v>
      </c>
      <c r="AH282" s="11" t="s">
        <v>7</v>
      </c>
      <c r="AI282" s="11" t="s">
        <v>97</v>
      </c>
      <c r="AJ282" s="11" t="s">
        <v>157</v>
      </c>
      <c r="AK282" s="11" t="s">
        <v>193</v>
      </c>
      <c r="AL282" s="11" t="s">
        <v>142</v>
      </c>
      <c r="AM282" s="11">
        <v>2.3575048172069828E-2</v>
      </c>
      <c r="AN282" s="11">
        <v>0</v>
      </c>
      <c r="AO282" s="11">
        <v>0</v>
      </c>
      <c r="AP282" s="11">
        <v>0</v>
      </c>
      <c r="AQ282" s="11">
        <v>1.7591997187944262E-2</v>
      </c>
      <c r="AR282" s="11">
        <v>0.125</v>
      </c>
      <c r="AS282" s="11">
        <v>0</v>
      </c>
      <c r="AT282" s="11">
        <v>0</v>
      </c>
      <c r="AU282" s="11">
        <v>0</v>
      </c>
      <c r="AV282" s="11">
        <v>7.4999999999999997E-3</v>
      </c>
      <c r="AW282" s="11">
        <v>9377.1298894504725</v>
      </c>
      <c r="AX282" s="11">
        <v>0</v>
      </c>
      <c r="AY282" s="11">
        <v>0</v>
      </c>
      <c r="AZ282" s="11">
        <v>0</v>
      </c>
      <c r="BA282" s="11">
        <v>6997.3321556830369</v>
      </c>
      <c r="BB282" s="11">
        <v>49719.569081092493</v>
      </c>
      <c r="BC282" s="11">
        <v>0</v>
      </c>
      <c r="BD282" s="11">
        <v>0</v>
      </c>
      <c r="BE282" s="11">
        <v>0</v>
      </c>
      <c r="BF282" s="11">
        <v>2983.1741448655494</v>
      </c>
      <c r="BG282" s="9" t="s">
        <v>7</v>
      </c>
      <c r="BH282" s="9" t="s">
        <v>97</v>
      </c>
      <c r="BI282" s="9" t="s">
        <v>157</v>
      </c>
      <c r="BJ282" s="9" t="s">
        <v>193</v>
      </c>
      <c r="BK282" s="9" t="s">
        <v>1919</v>
      </c>
      <c r="BL282" s="29">
        <v>7.5000116092096239E-2</v>
      </c>
      <c r="BM282" s="29">
        <v>0</v>
      </c>
      <c r="BN282" s="29">
        <v>0</v>
      </c>
      <c r="BO282" s="29">
        <v>0</v>
      </c>
      <c r="BP282" s="29">
        <v>1.7591997187944262E-2</v>
      </c>
    </row>
    <row r="283" spans="1:68" x14ac:dyDescent="0.25">
      <c r="A283" s="9" t="s">
        <v>3</v>
      </c>
      <c r="B283" s="9" t="s">
        <v>58</v>
      </c>
      <c r="C283" s="9" t="s">
        <v>57</v>
      </c>
      <c r="D283" s="9" t="s">
        <v>1848</v>
      </c>
      <c r="E283" s="9" t="s">
        <v>83</v>
      </c>
      <c r="F283" s="9" t="s">
        <v>1743</v>
      </c>
      <c r="G283" s="9" t="s">
        <v>231</v>
      </c>
      <c r="H283" s="9" t="s">
        <v>5</v>
      </c>
      <c r="I283" s="10" t="s">
        <v>1783</v>
      </c>
      <c r="J283" s="10" t="s">
        <v>1995</v>
      </c>
      <c r="K283" s="11">
        <v>2990480.1788999997</v>
      </c>
      <c r="L283" s="11">
        <v>2990480.1788999997</v>
      </c>
      <c r="M283" s="11">
        <v>0</v>
      </c>
      <c r="N283" s="11">
        <v>1</v>
      </c>
      <c r="O283" s="11">
        <v>0</v>
      </c>
      <c r="P283" s="11">
        <v>0</v>
      </c>
      <c r="Q283" s="11">
        <v>1</v>
      </c>
      <c r="R283" s="11">
        <v>0</v>
      </c>
      <c r="S283" s="11">
        <v>0</v>
      </c>
      <c r="T283" s="11">
        <v>0</v>
      </c>
      <c r="U283" s="11">
        <v>0</v>
      </c>
      <c r="V283" s="11">
        <v>2</v>
      </c>
      <c r="W283" s="11">
        <v>28290.440313113428</v>
      </c>
      <c r="X283" s="11">
        <v>0</v>
      </c>
      <c r="Y283" s="11">
        <v>0</v>
      </c>
      <c r="Z283" s="11">
        <v>0</v>
      </c>
      <c r="AA283" s="11">
        <v>63218.253161226552</v>
      </c>
      <c r="AB283" s="11">
        <v>17915.488274961288</v>
      </c>
      <c r="AC283" s="11" t="s">
        <v>7</v>
      </c>
      <c r="AD283" s="11" t="s">
        <v>97</v>
      </c>
      <c r="AE283" s="11" t="s">
        <v>157</v>
      </c>
      <c r="AF283" s="11" t="s">
        <v>193</v>
      </c>
      <c r="AG283" s="11" t="s">
        <v>296</v>
      </c>
      <c r="AH283" s="11" t="s">
        <v>33</v>
      </c>
      <c r="AI283" s="11" t="s">
        <v>97</v>
      </c>
      <c r="AJ283" s="11" t="s">
        <v>157</v>
      </c>
      <c r="AK283" s="11" t="s">
        <v>193</v>
      </c>
      <c r="AL283" s="11" t="s">
        <v>142</v>
      </c>
      <c r="AM283" s="11">
        <v>2.3575048172069828E-2</v>
      </c>
      <c r="AN283" s="11">
        <v>0</v>
      </c>
      <c r="AO283" s="11">
        <v>0</v>
      </c>
      <c r="AP283" s="11">
        <v>0</v>
      </c>
      <c r="AQ283" s="11">
        <v>1.7591997187944262E-2</v>
      </c>
      <c r="AR283" s="11">
        <v>7.4999999999999997E-2</v>
      </c>
      <c r="AS283" s="11">
        <v>0</v>
      </c>
      <c r="AT283" s="11">
        <v>0</v>
      </c>
      <c r="AU283" s="11">
        <v>0</v>
      </c>
      <c r="AV283" s="11">
        <v>7.4999999999999997E-3</v>
      </c>
      <c r="AW283" s="11">
        <v>70500.714275187493</v>
      </c>
      <c r="AX283" s="11">
        <v>0</v>
      </c>
      <c r="AY283" s="11">
        <v>0</v>
      </c>
      <c r="AZ283" s="11">
        <v>0</v>
      </c>
      <c r="BA283" s="11">
        <v>52608.518897811853</v>
      </c>
      <c r="BB283" s="11">
        <v>224286.01341749998</v>
      </c>
      <c r="BC283" s="11">
        <v>0</v>
      </c>
      <c r="BD283" s="11">
        <v>0</v>
      </c>
      <c r="BE283" s="11">
        <v>0</v>
      </c>
      <c r="BF283" s="11">
        <v>22428.601341749996</v>
      </c>
      <c r="BG283" s="9" t="s">
        <v>7</v>
      </c>
      <c r="BH283" s="9" t="s">
        <v>97</v>
      </c>
      <c r="BI283" s="9" t="s">
        <v>157</v>
      </c>
      <c r="BJ283" s="9" t="s">
        <v>193</v>
      </c>
      <c r="BK283" s="9" t="s">
        <v>1919</v>
      </c>
      <c r="BL283" s="29">
        <v>7.5000116092096239E-2</v>
      </c>
      <c r="BM283" s="29">
        <v>0</v>
      </c>
      <c r="BN283" s="29">
        <v>0</v>
      </c>
      <c r="BO283" s="29">
        <v>0</v>
      </c>
      <c r="BP283" s="29">
        <v>1.7591997187944262E-2</v>
      </c>
    </row>
    <row r="284" spans="1:68" x14ac:dyDescent="0.25">
      <c r="A284" s="9" t="s">
        <v>3</v>
      </c>
      <c r="B284" s="9" t="s">
        <v>58</v>
      </c>
      <c r="C284" s="9" t="s">
        <v>57</v>
      </c>
      <c r="D284" s="9" t="s">
        <v>1848</v>
      </c>
      <c r="E284" s="9" t="s">
        <v>83</v>
      </c>
      <c r="F284" s="9" t="s">
        <v>1741</v>
      </c>
      <c r="G284" s="9" t="s">
        <v>231</v>
      </c>
      <c r="H284" s="9" t="s">
        <v>5</v>
      </c>
      <c r="I284" s="10" t="s">
        <v>1783</v>
      </c>
      <c r="J284" s="10" t="s">
        <v>1995</v>
      </c>
      <c r="K284" s="11">
        <v>832016.48907999997</v>
      </c>
      <c r="L284" s="11">
        <v>832016.48907999997</v>
      </c>
      <c r="M284" s="11">
        <v>0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11">
        <v>0</v>
      </c>
      <c r="U284" s="11">
        <v>0</v>
      </c>
      <c r="V284" s="11">
        <v>0</v>
      </c>
      <c r="W284" s="11">
        <v>7871.0144912253027</v>
      </c>
      <c r="X284" s="11">
        <v>0</v>
      </c>
      <c r="Y284" s="11">
        <v>0</v>
      </c>
      <c r="Z284" s="11">
        <v>0</v>
      </c>
      <c r="AA284" s="11">
        <v>17588.690074622693</v>
      </c>
      <c r="AB284" s="11">
        <v>4984.4776634400296</v>
      </c>
      <c r="AC284" s="11" t="s">
        <v>7</v>
      </c>
      <c r="AD284" s="11" t="s">
        <v>97</v>
      </c>
      <c r="AE284" s="11" t="s">
        <v>157</v>
      </c>
      <c r="AF284" s="11" t="s">
        <v>193</v>
      </c>
      <c r="AG284" s="11" t="s">
        <v>296</v>
      </c>
      <c r="AH284" s="11" t="s">
        <v>7</v>
      </c>
      <c r="AI284" s="11" t="s">
        <v>97</v>
      </c>
      <c r="AJ284" s="11" t="s">
        <v>157</v>
      </c>
      <c r="AK284" s="11" t="s">
        <v>193</v>
      </c>
      <c r="AL284" s="11" t="s">
        <v>222</v>
      </c>
      <c r="AM284" s="11">
        <v>2.3575048172069828E-2</v>
      </c>
      <c r="AN284" s="11">
        <v>0</v>
      </c>
      <c r="AO284" s="11">
        <v>0</v>
      </c>
      <c r="AP284" s="11">
        <v>0</v>
      </c>
      <c r="AQ284" s="11">
        <v>1.7591997187944262E-2</v>
      </c>
      <c r="AR284" s="11">
        <v>0.125</v>
      </c>
      <c r="AS284" s="11">
        <v>0</v>
      </c>
      <c r="AT284" s="11">
        <v>0</v>
      </c>
      <c r="AU284" s="11">
        <v>0</v>
      </c>
      <c r="AV284" s="11">
        <v>2.5000000000000001E-2</v>
      </c>
      <c r="AW284" s="11">
        <v>19614.82881001741</v>
      </c>
      <c r="AX284" s="11">
        <v>0</v>
      </c>
      <c r="AY284" s="11">
        <v>0</v>
      </c>
      <c r="AZ284" s="11">
        <v>0</v>
      </c>
      <c r="BA284" s="11">
        <v>14636.831736218617</v>
      </c>
      <c r="BB284" s="11">
        <v>104002.061135</v>
      </c>
      <c r="BC284" s="11">
        <v>0</v>
      </c>
      <c r="BD284" s="11">
        <v>0</v>
      </c>
      <c r="BE284" s="11">
        <v>0</v>
      </c>
      <c r="BF284" s="11">
        <v>20800.412227000001</v>
      </c>
      <c r="BG284" s="9" t="s">
        <v>7</v>
      </c>
      <c r="BH284" s="9" t="s">
        <v>97</v>
      </c>
      <c r="BI284" s="9" t="s">
        <v>157</v>
      </c>
      <c r="BJ284" s="9" t="s">
        <v>193</v>
      </c>
      <c r="BK284" s="9" t="s">
        <v>1919</v>
      </c>
      <c r="BL284" s="29">
        <v>7.5000116092096239E-2</v>
      </c>
      <c r="BM284" s="29">
        <v>0</v>
      </c>
      <c r="BN284" s="29">
        <v>0</v>
      </c>
      <c r="BO284" s="29">
        <v>0</v>
      </c>
      <c r="BP284" s="29">
        <v>1.7591997187944262E-2</v>
      </c>
    </row>
    <row r="285" spans="1:68" x14ac:dyDescent="0.25">
      <c r="A285" s="9" t="s">
        <v>3</v>
      </c>
      <c r="B285" s="9" t="s">
        <v>58</v>
      </c>
      <c r="C285" s="9" t="s">
        <v>57</v>
      </c>
      <c r="D285" s="9" t="s">
        <v>1848</v>
      </c>
      <c r="E285" s="9" t="s">
        <v>83</v>
      </c>
      <c r="F285" s="9" t="s">
        <v>1077</v>
      </c>
      <c r="G285" s="9" t="s">
        <v>231</v>
      </c>
      <c r="H285" s="9" t="s">
        <v>5</v>
      </c>
      <c r="I285" s="10" t="s">
        <v>1807</v>
      </c>
      <c r="J285" s="10" t="s">
        <v>1995</v>
      </c>
      <c r="K285" s="11">
        <v>5856350.4480799995</v>
      </c>
      <c r="L285" s="11">
        <v>5856350.4480799995</v>
      </c>
      <c r="M285" s="11">
        <v>0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 s="11">
        <v>0</v>
      </c>
      <c r="W285" s="11">
        <v>55402.050136652164</v>
      </c>
      <c r="X285" s="11">
        <v>0</v>
      </c>
      <c r="Y285" s="11">
        <v>0</v>
      </c>
      <c r="Z285" s="11">
        <v>0</v>
      </c>
      <c r="AA285" s="11">
        <v>123802.27357459582</v>
      </c>
      <c r="AB285" s="11">
        <v>35084.458518375555</v>
      </c>
      <c r="AC285" s="11" t="s">
        <v>7</v>
      </c>
      <c r="AD285" s="11" t="s">
        <v>97</v>
      </c>
      <c r="AE285" s="11" t="s">
        <v>157</v>
      </c>
      <c r="AF285" s="11" t="s">
        <v>193</v>
      </c>
      <c r="AG285" s="11" t="s">
        <v>296</v>
      </c>
      <c r="AH285" s="11" t="s">
        <v>39</v>
      </c>
      <c r="AI285" s="11" t="s">
        <v>97</v>
      </c>
      <c r="AJ285" s="11" t="s">
        <v>157</v>
      </c>
      <c r="AK285" s="11" t="s">
        <v>193</v>
      </c>
      <c r="AL285" s="11" t="s">
        <v>222</v>
      </c>
      <c r="AM285" s="11">
        <v>2.3575048172069828E-2</v>
      </c>
      <c r="AN285" s="11">
        <v>0</v>
      </c>
      <c r="AO285" s="11">
        <v>0</v>
      </c>
      <c r="AP285" s="11">
        <v>0</v>
      </c>
      <c r="AQ285" s="11">
        <v>1.7591997187944262E-2</v>
      </c>
      <c r="AR285" s="11">
        <v>4.4999999999999998E-2</v>
      </c>
      <c r="AS285" s="11">
        <v>0</v>
      </c>
      <c r="AT285" s="11">
        <v>0</v>
      </c>
      <c r="AU285" s="11">
        <v>0</v>
      </c>
      <c r="AV285" s="11">
        <v>2.5000000000000001E-2</v>
      </c>
      <c r="AW285" s="11">
        <v>138063.74392600873</v>
      </c>
      <c r="AX285" s="11">
        <v>0</v>
      </c>
      <c r="AY285" s="11">
        <v>0</v>
      </c>
      <c r="AZ285" s="11">
        <v>0</v>
      </c>
      <c r="BA285" s="11">
        <v>103024.90061423948</v>
      </c>
      <c r="BB285" s="11">
        <v>263535.77016359998</v>
      </c>
      <c r="BC285" s="11">
        <v>0</v>
      </c>
      <c r="BD285" s="11">
        <v>0</v>
      </c>
      <c r="BE285" s="11">
        <v>0</v>
      </c>
      <c r="BF285" s="11">
        <v>146408.76120199999</v>
      </c>
      <c r="BG285" s="9" t="s">
        <v>7</v>
      </c>
      <c r="BH285" s="9" t="s">
        <v>97</v>
      </c>
      <c r="BI285" s="9" t="s">
        <v>157</v>
      </c>
      <c r="BJ285" s="9" t="s">
        <v>193</v>
      </c>
      <c r="BK285" s="9" t="s">
        <v>1919</v>
      </c>
      <c r="BL285" s="29">
        <v>7.5000116092096239E-2</v>
      </c>
      <c r="BM285" s="29">
        <v>0</v>
      </c>
      <c r="BN285" s="29">
        <v>0</v>
      </c>
      <c r="BO285" s="29">
        <v>0</v>
      </c>
      <c r="BP285" s="29">
        <v>1.7591997187944262E-2</v>
      </c>
    </row>
    <row r="286" spans="1:68" x14ac:dyDescent="0.25">
      <c r="A286" s="9" t="s">
        <v>3</v>
      </c>
      <c r="B286" s="9" t="s">
        <v>58</v>
      </c>
      <c r="C286" s="9" t="s">
        <v>57</v>
      </c>
      <c r="D286" s="9" t="s">
        <v>1848</v>
      </c>
      <c r="E286" s="9" t="s">
        <v>116</v>
      </c>
      <c r="F286" s="9" t="s">
        <v>1343</v>
      </c>
      <c r="G286" s="9" t="s">
        <v>274</v>
      </c>
      <c r="H286" s="9" t="s">
        <v>5</v>
      </c>
      <c r="I286" s="10" t="s">
        <v>1807</v>
      </c>
      <c r="J286" s="10" t="s">
        <v>1995</v>
      </c>
      <c r="K286" s="11">
        <v>444579.28502312006</v>
      </c>
      <c r="L286" s="11">
        <v>444579.28502312006</v>
      </c>
      <c r="M286" s="11">
        <v>0</v>
      </c>
      <c r="N286" s="11">
        <v>1</v>
      </c>
      <c r="O286" s="11">
        <v>0</v>
      </c>
      <c r="P286" s="11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0</v>
      </c>
      <c r="V286" s="11">
        <v>1</v>
      </c>
      <c r="W286" s="11">
        <v>4205.7940447609308</v>
      </c>
      <c r="X286" s="11">
        <v>0</v>
      </c>
      <c r="Y286" s="11">
        <v>0</v>
      </c>
      <c r="Z286" s="11">
        <v>0</v>
      </c>
      <c r="AA286" s="11">
        <v>9398.3320769465427</v>
      </c>
      <c r="AB286" s="11">
        <v>2663.40336388791</v>
      </c>
      <c r="AC286" s="11" t="s">
        <v>7</v>
      </c>
      <c r="AD286" s="11" t="s">
        <v>97</v>
      </c>
      <c r="AE286" s="11" t="s">
        <v>157</v>
      </c>
      <c r="AF286" s="11" t="s">
        <v>193</v>
      </c>
      <c r="AG286" s="11" t="s">
        <v>296</v>
      </c>
      <c r="AH286" s="11" t="s">
        <v>7</v>
      </c>
      <c r="AI286" s="11" t="s">
        <v>97</v>
      </c>
      <c r="AJ286" s="11" t="s">
        <v>157</v>
      </c>
      <c r="AK286" s="11" t="s">
        <v>193</v>
      </c>
      <c r="AL286" s="11" t="s">
        <v>222</v>
      </c>
      <c r="AM286" s="11">
        <v>2.3575048172069828E-2</v>
      </c>
      <c r="AN286" s="11">
        <v>0</v>
      </c>
      <c r="AO286" s="11">
        <v>0</v>
      </c>
      <c r="AP286" s="11">
        <v>0</v>
      </c>
      <c r="AQ286" s="11">
        <v>1.7591997187944262E-2</v>
      </c>
      <c r="AR286" s="11">
        <v>0.125</v>
      </c>
      <c r="AS286" s="11">
        <v>0</v>
      </c>
      <c r="AT286" s="11">
        <v>0</v>
      </c>
      <c r="AU286" s="11">
        <v>0</v>
      </c>
      <c r="AV286" s="11">
        <v>2.5000000000000001E-2</v>
      </c>
      <c r="AW286" s="11">
        <v>10480.978060724417</v>
      </c>
      <c r="AX286" s="11">
        <v>0</v>
      </c>
      <c r="AY286" s="11">
        <v>0</v>
      </c>
      <c r="AZ286" s="11">
        <v>0</v>
      </c>
      <c r="BA286" s="11">
        <v>7821.0375319449986</v>
      </c>
      <c r="BB286" s="11">
        <v>55572.410627890007</v>
      </c>
      <c r="BC286" s="11">
        <v>0</v>
      </c>
      <c r="BD286" s="11">
        <v>0</v>
      </c>
      <c r="BE286" s="11">
        <v>0</v>
      </c>
      <c r="BF286" s="11">
        <v>11114.482125578003</v>
      </c>
      <c r="BG286" s="9" t="s">
        <v>7</v>
      </c>
      <c r="BH286" s="9" t="s">
        <v>97</v>
      </c>
      <c r="BI286" s="9" t="s">
        <v>157</v>
      </c>
      <c r="BJ286" s="9" t="s">
        <v>193</v>
      </c>
      <c r="BK286" s="9" t="s">
        <v>1919</v>
      </c>
      <c r="BL286" s="29">
        <v>7.5000116092096239E-2</v>
      </c>
      <c r="BM286" s="29">
        <v>0</v>
      </c>
      <c r="BN286" s="29">
        <v>0</v>
      </c>
      <c r="BO286" s="29">
        <v>0</v>
      </c>
      <c r="BP286" s="29">
        <v>1.7591997187944262E-2</v>
      </c>
    </row>
    <row r="287" spans="1:68" x14ac:dyDescent="0.25">
      <c r="A287" s="9" t="s">
        <v>10</v>
      </c>
      <c r="B287" s="9" t="s">
        <v>58</v>
      </c>
      <c r="C287" s="9" t="s">
        <v>57</v>
      </c>
      <c r="D287" s="9" t="s">
        <v>1848</v>
      </c>
      <c r="E287" s="9" t="s">
        <v>83</v>
      </c>
      <c r="F287" s="9" t="s">
        <v>1651</v>
      </c>
      <c r="G287" s="9" t="s">
        <v>290</v>
      </c>
      <c r="H287" s="9" t="s">
        <v>5</v>
      </c>
      <c r="I287" s="10" t="s">
        <v>1807</v>
      </c>
      <c r="J287" s="10" t="s">
        <v>1995</v>
      </c>
      <c r="K287" s="11">
        <v>1121939.6288000001</v>
      </c>
      <c r="L287" s="11">
        <v>1121939.6288000001</v>
      </c>
      <c r="M287" s="11">
        <v>0</v>
      </c>
      <c r="N287" s="11">
        <v>1</v>
      </c>
      <c r="O287" s="11">
        <v>0</v>
      </c>
      <c r="P287" s="11">
        <v>1</v>
      </c>
      <c r="Q287" s="11">
        <v>0</v>
      </c>
      <c r="R287" s="11">
        <v>0</v>
      </c>
      <c r="S287" s="11">
        <v>0</v>
      </c>
      <c r="T287" s="11">
        <v>0</v>
      </c>
      <c r="U287" s="11">
        <v>0</v>
      </c>
      <c r="V287" s="11">
        <v>2</v>
      </c>
      <c r="W287" s="11">
        <v>36554.184876345695</v>
      </c>
      <c r="X287" s="11">
        <v>0</v>
      </c>
      <c r="Y287" s="11">
        <v>0</v>
      </c>
      <c r="Z287" s="11">
        <v>0</v>
      </c>
      <c r="AA287" s="11">
        <v>81684.543896757124</v>
      </c>
      <c r="AB287" s="11">
        <v>23148.67012689721</v>
      </c>
      <c r="AC287" s="11" t="s">
        <v>7</v>
      </c>
      <c r="AD287" s="11" t="s">
        <v>97</v>
      </c>
      <c r="AE287" s="11" t="s">
        <v>157</v>
      </c>
      <c r="AF287" s="11" t="s">
        <v>193</v>
      </c>
      <c r="AG287" s="11" t="s">
        <v>296</v>
      </c>
      <c r="AH287" s="11" t="s">
        <v>7</v>
      </c>
      <c r="AI287" s="11" t="s">
        <v>97</v>
      </c>
      <c r="AJ287" s="11" t="s">
        <v>157</v>
      </c>
      <c r="AK287" s="11" t="s">
        <v>193</v>
      </c>
      <c r="AL287" s="11" t="s">
        <v>222</v>
      </c>
      <c r="AM287" s="11">
        <v>4.715009634413965E-2</v>
      </c>
      <c r="AN287" s="11">
        <v>0</v>
      </c>
      <c r="AO287" s="11">
        <v>0</v>
      </c>
      <c r="AP287" s="11">
        <v>0</v>
      </c>
      <c r="AQ287" s="11">
        <v>1.7591997187944262E-2</v>
      </c>
      <c r="AR287" s="11">
        <v>0.125</v>
      </c>
      <c r="AS287" s="11">
        <v>0</v>
      </c>
      <c r="AT287" s="11">
        <v>0</v>
      </c>
      <c r="AU287" s="11">
        <v>0</v>
      </c>
      <c r="AV287" s="11">
        <v>2.5000000000000001E-2</v>
      </c>
      <c r="AW287" s="11">
        <v>52899.561590228281</v>
      </c>
      <c r="AX287" s="11">
        <v>0</v>
      </c>
      <c r="AY287" s="11">
        <v>0</v>
      </c>
      <c r="AZ287" s="11">
        <v>0</v>
      </c>
      <c r="BA287" s="11">
        <v>19737.158794892832</v>
      </c>
      <c r="BB287" s="11">
        <v>140242.45360000001</v>
      </c>
      <c r="BC287" s="11">
        <v>0</v>
      </c>
      <c r="BD287" s="11">
        <v>0</v>
      </c>
      <c r="BE287" s="11">
        <v>0</v>
      </c>
      <c r="BF287" s="11">
        <v>28048.490720000002</v>
      </c>
      <c r="BG287" s="9" t="s">
        <v>7</v>
      </c>
      <c r="BH287" s="9" t="s">
        <v>97</v>
      </c>
      <c r="BI287" s="9" t="s">
        <v>157</v>
      </c>
      <c r="BJ287" s="9" t="s">
        <v>193</v>
      </c>
      <c r="BK287" s="9" t="s">
        <v>1919</v>
      </c>
      <c r="BL287" s="29">
        <v>7.5000116092096239E-2</v>
      </c>
      <c r="BM287" s="29">
        <v>0</v>
      </c>
      <c r="BN287" s="29">
        <v>0</v>
      </c>
      <c r="BO287" s="29">
        <v>0</v>
      </c>
      <c r="BP287" s="29">
        <v>1.7591997187944262E-2</v>
      </c>
    </row>
    <row r="288" spans="1:68" x14ac:dyDescent="0.25">
      <c r="A288" s="9" t="s">
        <v>3</v>
      </c>
      <c r="B288" s="9" t="s">
        <v>58</v>
      </c>
      <c r="C288" s="9" t="s">
        <v>57</v>
      </c>
      <c r="D288" s="9" t="s">
        <v>1849</v>
      </c>
      <c r="E288" s="9" t="s">
        <v>116</v>
      </c>
      <c r="F288" s="9" t="s">
        <v>769</v>
      </c>
      <c r="G288" s="9" t="s">
        <v>164</v>
      </c>
      <c r="H288" s="9" t="s">
        <v>5</v>
      </c>
      <c r="I288" s="10" t="s">
        <v>1807</v>
      </c>
      <c r="J288" s="10" t="s">
        <v>1995</v>
      </c>
      <c r="K288" s="11">
        <v>170733.38848011493</v>
      </c>
      <c r="L288" s="11">
        <v>170733.3885</v>
      </c>
      <c r="M288" s="11">
        <v>0</v>
      </c>
      <c r="N288" s="11">
        <v>0</v>
      </c>
      <c r="O288" s="11">
        <v>1</v>
      </c>
      <c r="P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0</v>
      </c>
      <c r="V288" s="11">
        <v>1</v>
      </c>
      <c r="W288" s="11">
        <v>1633.746700943437</v>
      </c>
      <c r="X288" s="11">
        <v>0</v>
      </c>
      <c r="Y288" s="11">
        <v>0</v>
      </c>
      <c r="Z288" s="11">
        <v>0</v>
      </c>
      <c r="AA288" s="11">
        <v>295.54058910656278</v>
      </c>
      <c r="AB288" s="11">
        <v>796.78882145511034</v>
      </c>
      <c r="AC288" s="11" t="s">
        <v>7</v>
      </c>
      <c r="AD288" s="11" t="s">
        <v>97</v>
      </c>
      <c r="AE288" s="11" t="s">
        <v>157</v>
      </c>
      <c r="AF288" s="11" t="s">
        <v>193</v>
      </c>
      <c r="AG288" s="11" t="s">
        <v>299</v>
      </c>
      <c r="AH288" s="11" t="s">
        <v>7</v>
      </c>
      <c r="AI288" s="11" t="s">
        <v>97</v>
      </c>
      <c r="AJ288" s="11" t="s">
        <v>157</v>
      </c>
      <c r="AK288" s="11" t="s">
        <v>193</v>
      </c>
      <c r="AL288" s="11" t="s">
        <v>142</v>
      </c>
      <c r="AM288" s="11">
        <v>2.3575048172069828E-2</v>
      </c>
      <c r="AN288" s="11">
        <v>0</v>
      </c>
      <c r="AO288" s="11">
        <v>0</v>
      </c>
      <c r="AP288" s="11">
        <v>0</v>
      </c>
      <c r="AQ288" s="11">
        <v>1.4241140580716783E-3</v>
      </c>
      <c r="AR288" s="11">
        <v>0.125</v>
      </c>
      <c r="AS288" s="11">
        <v>0</v>
      </c>
      <c r="AT288" s="11">
        <v>0</v>
      </c>
      <c r="AU288" s="11">
        <v>0</v>
      </c>
      <c r="AV288" s="11">
        <v>7.4999999999999997E-3</v>
      </c>
      <c r="AW288" s="11">
        <v>4025.0478579994215</v>
      </c>
      <c r="AX288" s="11">
        <v>0</v>
      </c>
      <c r="AY288" s="11">
        <v>0</v>
      </c>
      <c r="AZ288" s="11">
        <v>0</v>
      </c>
      <c r="BA288" s="11">
        <v>243.14381871674479</v>
      </c>
      <c r="BB288" s="11">
        <v>21341.673560014366</v>
      </c>
      <c r="BC288" s="11">
        <v>0</v>
      </c>
      <c r="BD288" s="11">
        <v>0</v>
      </c>
      <c r="BE288" s="11">
        <v>0</v>
      </c>
      <c r="BF288" s="11">
        <v>1280.500413600862</v>
      </c>
      <c r="BG288" s="9" t="s">
        <v>7</v>
      </c>
      <c r="BH288" s="9" t="s">
        <v>97</v>
      </c>
      <c r="BI288" s="9" t="s">
        <v>157</v>
      </c>
      <c r="BJ288" s="9" t="s">
        <v>193</v>
      </c>
      <c r="BK288" s="9" t="s">
        <v>1920</v>
      </c>
      <c r="BL288" s="29">
        <v>7.5000116092096239E-2</v>
      </c>
      <c r="BM288" s="29">
        <v>0</v>
      </c>
      <c r="BN288" s="29">
        <v>0</v>
      </c>
      <c r="BO288" s="29">
        <v>0</v>
      </c>
      <c r="BP288" s="29">
        <v>1.4241140580716783E-3</v>
      </c>
    </row>
    <row r="289" spans="1:68" x14ac:dyDescent="0.25">
      <c r="A289" s="9" t="s">
        <v>3</v>
      </c>
      <c r="B289" s="9" t="s">
        <v>58</v>
      </c>
      <c r="C289" s="9" t="s">
        <v>57</v>
      </c>
      <c r="D289" s="9" t="s">
        <v>1849</v>
      </c>
      <c r="E289" s="9" t="s">
        <v>116</v>
      </c>
      <c r="F289" s="9" t="s">
        <v>771</v>
      </c>
      <c r="G289" s="9" t="s">
        <v>164</v>
      </c>
      <c r="H289" s="9" t="s">
        <v>5</v>
      </c>
      <c r="I289" s="10" t="s">
        <v>1807</v>
      </c>
      <c r="J289" s="10" t="s">
        <v>1995</v>
      </c>
      <c r="K289" s="11">
        <v>156592.5918345</v>
      </c>
      <c r="L289" s="11">
        <v>156592.5918345</v>
      </c>
      <c r="M289" s="11">
        <v>0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0</v>
      </c>
      <c r="V289" s="11">
        <v>0</v>
      </c>
      <c r="W289" s="11">
        <v>1494.5099420912229</v>
      </c>
      <c r="X289" s="11">
        <v>0</v>
      </c>
      <c r="Y289" s="11">
        <v>0</v>
      </c>
      <c r="Z289" s="11">
        <v>0</v>
      </c>
      <c r="AA289" s="11">
        <v>572.51227012417621</v>
      </c>
      <c r="AB289" s="11">
        <v>751.20598154846402</v>
      </c>
      <c r="AC289" s="11" t="s">
        <v>7</v>
      </c>
      <c r="AD289" s="11" t="s">
        <v>97</v>
      </c>
      <c r="AE289" s="11" t="s">
        <v>157</v>
      </c>
      <c r="AF289" s="11" t="s">
        <v>193</v>
      </c>
      <c r="AG289" s="11" t="s">
        <v>302</v>
      </c>
      <c r="AH289" s="11" t="s">
        <v>7</v>
      </c>
      <c r="AI289" s="11" t="s">
        <v>97</v>
      </c>
      <c r="AJ289" s="11" t="s">
        <v>157</v>
      </c>
      <c r="AK289" s="11" t="s">
        <v>193</v>
      </c>
      <c r="AL289" s="11" t="s">
        <v>142</v>
      </c>
      <c r="AM289" s="11">
        <v>2.3575048172069828E-2</v>
      </c>
      <c r="AN289" s="11">
        <v>0</v>
      </c>
      <c r="AO289" s="11">
        <v>0</v>
      </c>
      <c r="AP289" s="11">
        <v>0</v>
      </c>
      <c r="AQ289" s="11">
        <v>3.0157709465047301E-3</v>
      </c>
      <c r="AR289" s="11">
        <v>0.125</v>
      </c>
      <c r="AS289" s="11">
        <v>0</v>
      </c>
      <c r="AT289" s="11">
        <v>0</v>
      </c>
      <c r="AU289" s="11">
        <v>0</v>
      </c>
      <c r="AV289" s="11">
        <v>7.4999999999999997E-3</v>
      </c>
      <c r="AW289" s="11">
        <v>3691.6778958876057</v>
      </c>
      <c r="AX289" s="11">
        <v>0</v>
      </c>
      <c r="AY289" s="11">
        <v>0</v>
      </c>
      <c r="AZ289" s="11">
        <v>0</v>
      </c>
      <c r="BA289" s="11">
        <v>472.24738889235891</v>
      </c>
      <c r="BB289" s="11">
        <v>19574.073979312499</v>
      </c>
      <c r="BC289" s="11">
        <v>0</v>
      </c>
      <c r="BD289" s="11">
        <v>0</v>
      </c>
      <c r="BE289" s="11">
        <v>0</v>
      </c>
      <c r="BF289" s="11">
        <v>1174.4444387587498</v>
      </c>
      <c r="BG289" s="9" t="s">
        <v>7</v>
      </c>
      <c r="BH289" s="9" t="s">
        <v>97</v>
      </c>
      <c r="BI289" s="9" t="s">
        <v>157</v>
      </c>
      <c r="BJ289" s="9" t="s">
        <v>193</v>
      </c>
      <c r="BK289" s="9" t="s">
        <v>1921</v>
      </c>
      <c r="BL289" s="29">
        <v>7.5000116092096239E-2</v>
      </c>
      <c r="BM289" s="29">
        <v>0</v>
      </c>
      <c r="BN289" s="29">
        <v>0</v>
      </c>
      <c r="BO289" s="29">
        <v>0</v>
      </c>
      <c r="BP289" s="29">
        <v>3.0157709465047297E-3</v>
      </c>
    </row>
    <row r="290" spans="1:68" x14ac:dyDescent="0.25">
      <c r="A290" s="9" t="s">
        <v>3</v>
      </c>
      <c r="B290" s="9" t="s">
        <v>58</v>
      </c>
      <c r="C290" s="9" t="s">
        <v>57</v>
      </c>
      <c r="D290" s="9" t="s">
        <v>1850</v>
      </c>
      <c r="E290" s="9" t="s">
        <v>116</v>
      </c>
      <c r="F290" s="9" t="s">
        <v>1611</v>
      </c>
      <c r="G290" s="9" t="s">
        <v>256</v>
      </c>
      <c r="H290" s="9" t="s">
        <v>5</v>
      </c>
      <c r="I290" s="10" t="s">
        <v>1807</v>
      </c>
      <c r="J290" s="10" t="s">
        <v>1995</v>
      </c>
      <c r="K290" s="11">
        <v>189921.24987999999</v>
      </c>
      <c r="L290" s="11">
        <v>189921.24987999999</v>
      </c>
      <c r="M290" s="11">
        <v>0</v>
      </c>
      <c r="N290" s="11">
        <v>0</v>
      </c>
      <c r="O290" s="11">
        <v>0</v>
      </c>
      <c r="P290" s="11">
        <v>0</v>
      </c>
      <c r="Q290" s="11">
        <v>1</v>
      </c>
      <c r="R290" s="11">
        <v>0</v>
      </c>
      <c r="S290" s="11">
        <v>0</v>
      </c>
      <c r="T290" s="11">
        <v>0</v>
      </c>
      <c r="U290" s="11">
        <v>0</v>
      </c>
      <c r="V290" s="11">
        <v>1</v>
      </c>
      <c r="W290" s="11">
        <v>1462.3309170250288</v>
      </c>
      <c r="X290" s="11">
        <v>0</v>
      </c>
      <c r="Y290" s="11">
        <v>331075.51787658862</v>
      </c>
      <c r="Z290" s="11">
        <v>10179.342487343056</v>
      </c>
      <c r="AA290" s="11">
        <v>698.41275205926661</v>
      </c>
      <c r="AB290" s="11">
        <v>14152.380769432872</v>
      </c>
      <c r="AC290" s="11" t="s">
        <v>7</v>
      </c>
      <c r="AD290" s="11" t="s">
        <v>97</v>
      </c>
      <c r="AE290" s="11" t="s">
        <v>179</v>
      </c>
      <c r="AF290" s="11" t="s">
        <v>125</v>
      </c>
      <c r="AG290" s="11" t="s">
        <v>302</v>
      </c>
      <c r="AH290" s="11" t="s">
        <v>7</v>
      </c>
      <c r="AI290" s="11" t="s">
        <v>97</v>
      </c>
      <c r="AJ290" s="11" t="s">
        <v>152</v>
      </c>
      <c r="AK290" s="11" t="s">
        <v>125</v>
      </c>
      <c r="AL290" s="11" t="s">
        <v>142</v>
      </c>
      <c r="AM290" s="11">
        <v>2.3575048172069828E-2</v>
      </c>
      <c r="AN290" s="11">
        <v>0</v>
      </c>
      <c r="AO290" s="11">
        <v>1.7433000000000001</v>
      </c>
      <c r="AP290" s="11">
        <v>5.3600000000000002E-2</v>
      </c>
      <c r="AQ290" s="11">
        <v>3.0157709465047301E-3</v>
      </c>
      <c r="AR290" s="11">
        <v>0.125</v>
      </c>
      <c r="AS290" s="11">
        <v>0</v>
      </c>
      <c r="AT290" s="11">
        <v>0.45</v>
      </c>
      <c r="AU290" s="11">
        <v>5.5E-2</v>
      </c>
      <c r="AV290" s="11">
        <v>7.4999999999999997E-3</v>
      </c>
      <c r="AW290" s="11">
        <v>4477.4026148207113</v>
      </c>
      <c r="AX290" s="11">
        <v>0</v>
      </c>
      <c r="AY290" s="11">
        <v>331089.71491580398</v>
      </c>
      <c r="AZ290" s="11">
        <v>10179.778993567999</v>
      </c>
      <c r="BA290" s="11">
        <v>572.75898751196894</v>
      </c>
      <c r="BB290" s="11">
        <v>23740.156234999999</v>
      </c>
      <c r="BC290" s="11">
        <v>0</v>
      </c>
      <c r="BD290" s="11">
        <v>85464.562445999996</v>
      </c>
      <c r="BE290" s="11">
        <v>10445.6687434</v>
      </c>
      <c r="BF290" s="11">
        <v>1424.4093740999999</v>
      </c>
      <c r="BG290" s="9" t="s">
        <v>7</v>
      </c>
      <c r="BH290" s="9" t="s">
        <v>97</v>
      </c>
      <c r="BI290" s="9" t="s">
        <v>152</v>
      </c>
      <c r="BJ290" s="9" t="s">
        <v>125</v>
      </c>
      <c r="BK290" s="9" t="s">
        <v>1921</v>
      </c>
      <c r="BL290" s="29">
        <v>7.5000116092096239E-2</v>
      </c>
      <c r="BM290" s="29">
        <v>0</v>
      </c>
      <c r="BN290" s="29">
        <v>0.9032</v>
      </c>
      <c r="BO290" s="29">
        <v>5.3600000000000002E-2</v>
      </c>
      <c r="BP290" s="29">
        <v>3.0157709465047297E-3</v>
      </c>
    </row>
    <row r="291" spans="1:68" x14ac:dyDescent="0.25">
      <c r="A291" s="9" t="s">
        <v>3</v>
      </c>
      <c r="B291" s="9" t="s">
        <v>58</v>
      </c>
      <c r="C291" s="9" t="s">
        <v>57</v>
      </c>
      <c r="D291" s="9" t="s">
        <v>1850</v>
      </c>
      <c r="E291" s="9" t="s">
        <v>116</v>
      </c>
      <c r="F291" s="9" t="s">
        <v>439</v>
      </c>
      <c r="G291" s="9" t="s">
        <v>164</v>
      </c>
      <c r="H291" s="9" t="s">
        <v>5</v>
      </c>
      <c r="I291" s="10" t="s">
        <v>1807</v>
      </c>
      <c r="J291" s="10" t="s">
        <v>1995</v>
      </c>
      <c r="K291" s="11">
        <v>177048.79685886245</v>
      </c>
      <c r="L291" s="11">
        <v>177048.79689999999</v>
      </c>
      <c r="M291" s="11">
        <v>0</v>
      </c>
      <c r="N291" s="11">
        <v>1</v>
      </c>
      <c r="O291" s="11">
        <v>1</v>
      </c>
      <c r="P291" s="11">
        <v>0</v>
      </c>
      <c r="Q291" s="11">
        <v>2</v>
      </c>
      <c r="R291" s="11">
        <v>0</v>
      </c>
      <c r="S291" s="11">
        <v>0</v>
      </c>
      <c r="T291" s="11">
        <v>0</v>
      </c>
      <c r="U291" s="11">
        <v>0</v>
      </c>
      <c r="V291" s="11">
        <v>4</v>
      </c>
      <c r="W291" s="11">
        <v>1363.221040904569</v>
      </c>
      <c r="X291" s="11">
        <v>0</v>
      </c>
      <c r="Y291" s="11">
        <v>159904.05768116965</v>
      </c>
      <c r="Z291" s="11">
        <v>0</v>
      </c>
      <c r="AA291" s="11">
        <v>307.4533288657496</v>
      </c>
      <c r="AB291" s="11">
        <v>8310.2863305967185</v>
      </c>
      <c r="AC291" s="11" t="s">
        <v>7</v>
      </c>
      <c r="AD291" s="11" t="s">
        <v>97</v>
      </c>
      <c r="AE291" s="11" t="s">
        <v>168</v>
      </c>
      <c r="AF291" s="11" t="s">
        <v>193</v>
      </c>
      <c r="AG291" s="11" t="s">
        <v>299</v>
      </c>
      <c r="AH291" s="11" t="s">
        <v>7</v>
      </c>
      <c r="AI291" s="11" t="s">
        <v>97</v>
      </c>
      <c r="AJ291" s="11" t="s">
        <v>152</v>
      </c>
      <c r="AK291" s="11" t="s">
        <v>193</v>
      </c>
      <c r="AL291" s="11" t="s">
        <v>142</v>
      </c>
      <c r="AM291" s="11">
        <v>2.3575048172069828E-2</v>
      </c>
      <c r="AN291" s="11">
        <v>0</v>
      </c>
      <c r="AO291" s="11">
        <v>0.9032</v>
      </c>
      <c r="AP291" s="11">
        <v>0</v>
      </c>
      <c r="AQ291" s="11">
        <v>1.4241140580716783E-3</v>
      </c>
      <c r="AR291" s="11">
        <v>0.125</v>
      </c>
      <c r="AS291" s="11">
        <v>0</v>
      </c>
      <c r="AT291" s="11">
        <v>0.45</v>
      </c>
      <c r="AU291" s="11">
        <v>0</v>
      </c>
      <c r="AV291" s="11">
        <v>7.4999999999999997E-3</v>
      </c>
      <c r="AW291" s="11">
        <v>4173.933914754688</v>
      </c>
      <c r="AX291" s="11">
        <v>0</v>
      </c>
      <c r="AY291" s="11">
        <v>159910.47332292458</v>
      </c>
      <c r="AZ291" s="11">
        <v>0</v>
      </c>
      <c r="BA291" s="11">
        <v>252.13768057138282</v>
      </c>
      <c r="BB291" s="11">
        <v>22131.099607357806</v>
      </c>
      <c r="BC291" s="11">
        <v>0</v>
      </c>
      <c r="BD291" s="11">
        <v>79671.958586488108</v>
      </c>
      <c r="BE291" s="11">
        <v>0</v>
      </c>
      <c r="BF291" s="11">
        <v>1327.8659764414683</v>
      </c>
      <c r="BG291" s="9" t="s">
        <v>7</v>
      </c>
      <c r="BH291" s="9" t="s">
        <v>97</v>
      </c>
      <c r="BI291" s="9" t="s">
        <v>152</v>
      </c>
      <c r="BJ291" s="9" t="s">
        <v>193</v>
      </c>
      <c r="BK291" s="9" t="s">
        <v>1920</v>
      </c>
      <c r="BL291" s="29">
        <v>7.5000116092096239E-2</v>
      </c>
      <c r="BM291" s="29">
        <v>0</v>
      </c>
      <c r="BN291" s="29">
        <v>0.9032</v>
      </c>
      <c r="BO291" s="29">
        <v>0</v>
      </c>
      <c r="BP291" s="29">
        <v>1.4241140580716783E-3</v>
      </c>
    </row>
    <row r="292" spans="1:68" x14ac:dyDescent="0.25">
      <c r="A292" s="9" t="s">
        <v>3</v>
      </c>
      <c r="B292" s="9" t="s">
        <v>58</v>
      </c>
      <c r="C292" s="9" t="s">
        <v>57</v>
      </c>
      <c r="D292" s="9" t="s">
        <v>1850</v>
      </c>
      <c r="E292" s="9" t="s">
        <v>116</v>
      </c>
      <c r="F292" s="9" t="s">
        <v>749</v>
      </c>
      <c r="G292" s="9" t="s">
        <v>164</v>
      </c>
      <c r="H292" s="9" t="s">
        <v>5</v>
      </c>
      <c r="I292" s="10" t="s">
        <v>1807</v>
      </c>
      <c r="J292" s="10" t="s">
        <v>1995</v>
      </c>
      <c r="K292" s="11">
        <v>173704.47258273061</v>
      </c>
      <c r="L292" s="11">
        <v>173704.47259999998</v>
      </c>
      <c r="M292" s="11">
        <v>0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11">
        <v>0</v>
      </c>
      <c r="U292" s="11">
        <v>0</v>
      </c>
      <c r="V292" s="11">
        <v>0</v>
      </c>
      <c r="W292" s="11">
        <v>1337.4737537416863</v>
      </c>
      <c r="X292" s="11">
        <v>0</v>
      </c>
      <c r="Y292" s="11">
        <v>156883.93433499883</v>
      </c>
      <c r="Z292" s="11">
        <v>9310.2069091629091</v>
      </c>
      <c r="AA292" s="11">
        <v>301.64642821650659</v>
      </c>
      <c r="AB292" s="11">
        <v>8589.9762565392884</v>
      </c>
      <c r="AC292" s="11" t="s">
        <v>7</v>
      </c>
      <c r="AD292" s="11" t="s">
        <v>97</v>
      </c>
      <c r="AE292" s="11" t="s">
        <v>168</v>
      </c>
      <c r="AF292" s="11" t="s">
        <v>125</v>
      </c>
      <c r="AG292" s="11" t="s">
        <v>299</v>
      </c>
      <c r="AH292" s="11" t="s">
        <v>7</v>
      </c>
      <c r="AI292" s="11" t="s">
        <v>97</v>
      </c>
      <c r="AJ292" s="11" t="s">
        <v>152</v>
      </c>
      <c r="AK292" s="11" t="s">
        <v>125</v>
      </c>
      <c r="AL292" s="11" t="s">
        <v>142</v>
      </c>
      <c r="AM292" s="11">
        <v>2.3575048172069828E-2</v>
      </c>
      <c r="AN292" s="11">
        <v>0</v>
      </c>
      <c r="AO292" s="11">
        <v>0.9032</v>
      </c>
      <c r="AP292" s="11">
        <v>5.3600000000000002E-2</v>
      </c>
      <c r="AQ292" s="11">
        <v>1.4241140580716783E-3</v>
      </c>
      <c r="AR292" s="11">
        <v>0.125</v>
      </c>
      <c r="AS292" s="11">
        <v>0</v>
      </c>
      <c r="AT292" s="11">
        <v>0.45</v>
      </c>
      <c r="AU292" s="11">
        <v>5.5E-2</v>
      </c>
      <c r="AV292" s="11">
        <v>7.4999999999999997E-3</v>
      </c>
      <c r="AW292" s="11">
        <v>4095.091308841857</v>
      </c>
      <c r="AX292" s="11">
        <v>0</v>
      </c>
      <c r="AY292" s="11">
        <v>156889.8796367223</v>
      </c>
      <c r="AZ292" s="11">
        <v>9310.559730434361</v>
      </c>
      <c r="BA292" s="11">
        <v>247.37498135499308</v>
      </c>
      <c r="BB292" s="11">
        <v>21713.059072841326</v>
      </c>
      <c r="BC292" s="11">
        <v>0</v>
      </c>
      <c r="BD292" s="11">
        <v>78167.012662228779</v>
      </c>
      <c r="BE292" s="11">
        <v>9553.7459920501842</v>
      </c>
      <c r="BF292" s="11">
        <v>1302.7835443704796</v>
      </c>
      <c r="BG292" s="9" t="s">
        <v>7</v>
      </c>
      <c r="BH292" s="9" t="s">
        <v>97</v>
      </c>
      <c r="BI292" s="9" t="s">
        <v>152</v>
      </c>
      <c r="BJ292" s="9" t="s">
        <v>125</v>
      </c>
      <c r="BK292" s="9" t="s">
        <v>1920</v>
      </c>
      <c r="BL292" s="29">
        <v>7.5000116092096239E-2</v>
      </c>
      <c r="BM292" s="29">
        <v>0</v>
      </c>
      <c r="BN292" s="29">
        <v>0.9032</v>
      </c>
      <c r="BO292" s="29">
        <v>5.3600000000000002E-2</v>
      </c>
      <c r="BP292" s="29">
        <v>1.4241140580716783E-3</v>
      </c>
    </row>
    <row r="293" spans="1:68" x14ac:dyDescent="0.25">
      <c r="A293" s="9" t="s">
        <v>3</v>
      </c>
      <c r="B293" s="9" t="s">
        <v>58</v>
      </c>
      <c r="C293" s="9" t="s">
        <v>57</v>
      </c>
      <c r="D293" s="9" t="s">
        <v>1850</v>
      </c>
      <c r="E293" s="9" t="s">
        <v>116</v>
      </c>
      <c r="F293" s="9" t="s">
        <v>523</v>
      </c>
      <c r="G293" s="9" t="s">
        <v>164</v>
      </c>
      <c r="H293" s="9" t="s">
        <v>5</v>
      </c>
      <c r="I293" s="10" t="s">
        <v>1807</v>
      </c>
      <c r="J293" s="10" t="s">
        <v>1995</v>
      </c>
      <c r="K293" s="11">
        <v>122818.65126024</v>
      </c>
      <c r="L293" s="11">
        <v>122818.65126024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945.58208837232416</v>
      </c>
      <c r="X293" s="11">
        <v>0</v>
      </c>
      <c r="Y293" s="11">
        <v>33832.190304750038</v>
      </c>
      <c r="Z293" s="11">
        <v>0</v>
      </c>
      <c r="AA293" s="11">
        <v>213.26135092001587</v>
      </c>
      <c r="AB293" s="11">
        <v>2149.1667328075637</v>
      </c>
      <c r="AC293" s="11" t="s">
        <v>7</v>
      </c>
      <c r="AD293" s="11" t="s">
        <v>97</v>
      </c>
      <c r="AE293" s="11" t="s">
        <v>174</v>
      </c>
      <c r="AF293" s="11" t="s">
        <v>193</v>
      </c>
      <c r="AG293" s="11" t="s">
        <v>299</v>
      </c>
      <c r="AH293" s="11" t="s">
        <v>7</v>
      </c>
      <c r="AI293" s="11" t="s">
        <v>97</v>
      </c>
      <c r="AJ293" s="11" t="s">
        <v>119</v>
      </c>
      <c r="AK293" s="11" t="s">
        <v>193</v>
      </c>
      <c r="AL293" s="11" t="s">
        <v>142</v>
      </c>
      <c r="AM293" s="11">
        <v>2.3575048172069828E-2</v>
      </c>
      <c r="AN293" s="11">
        <v>0</v>
      </c>
      <c r="AO293" s="11">
        <v>0.27550000000000002</v>
      </c>
      <c r="AP293" s="11">
        <v>0</v>
      </c>
      <c r="AQ293" s="11">
        <v>1.4241140580716783E-3</v>
      </c>
      <c r="AR293" s="11">
        <v>0.125</v>
      </c>
      <c r="AS293" s="11">
        <v>0</v>
      </c>
      <c r="AT293" s="11">
        <v>0.18984375000000003</v>
      </c>
      <c r="AU293" s="11">
        <v>0</v>
      </c>
      <c r="AV293" s="11">
        <v>7.4999999999999997E-3</v>
      </c>
      <c r="AW293" s="11">
        <v>2895.4556198888026</v>
      </c>
      <c r="AX293" s="11">
        <v>0</v>
      </c>
      <c r="AY293" s="11">
        <v>33836.538422196121</v>
      </c>
      <c r="AZ293" s="11">
        <v>0</v>
      </c>
      <c r="BA293" s="11">
        <v>174.90776785311064</v>
      </c>
      <c r="BB293" s="11">
        <v>15352.33140753</v>
      </c>
      <c r="BC293" s="11">
        <v>0</v>
      </c>
      <c r="BD293" s="11">
        <v>23316.353325186192</v>
      </c>
      <c r="BE293" s="11">
        <v>0</v>
      </c>
      <c r="BF293" s="11">
        <v>921.13988445179996</v>
      </c>
      <c r="BG293" s="9" t="s">
        <v>7</v>
      </c>
      <c r="BH293" s="9" t="s">
        <v>97</v>
      </c>
      <c r="BI293" s="9" t="s">
        <v>119</v>
      </c>
      <c r="BJ293" s="9" t="s">
        <v>193</v>
      </c>
      <c r="BK293" s="9" t="s">
        <v>1920</v>
      </c>
      <c r="BL293" s="29">
        <v>7.5000116092096239E-2</v>
      </c>
      <c r="BM293" s="29">
        <v>0</v>
      </c>
      <c r="BN293" s="29">
        <v>0.27550000000000002</v>
      </c>
      <c r="BO293" s="29">
        <v>0</v>
      </c>
      <c r="BP293" s="29">
        <v>1.4241140580716783E-3</v>
      </c>
    </row>
    <row r="294" spans="1:68" x14ac:dyDescent="0.25">
      <c r="A294" s="9" t="s">
        <v>3</v>
      </c>
      <c r="B294" s="9" t="s">
        <v>58</v>
      </c>
      <c r="C294" s="9" t="s">
        <v>57</v>
      </c>
      <c r="D294" s="9" t="s">
        <v>1850</v>
      </c>
      <c r="E294" s="9" t="s">
        <v>116</v>
      </c>
      <c r="F294" s="9" t="s">
        <v>1259</v>
      </c>
      <c r="G294" s="9" t="s">
        <v>274</v>
      </c>
      <c r="H294" s="9" t="s">
        <v>5</v>
      </c>
      <c r="I294" s="10" t="s">
        <v>1807</v>
      </c>
      <c r="J294" s="10" t="s">
        <v>1995</v>
      </c>
      <c r="K294" s="11">
        <v>158194.88728534</v>
      </c>
      <c r="L294" s="11">
        <v>158194.88728534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1</v>
      </c>
      <c r="T294" s="11">
        <v>0</v>
      </c>
      <c r="U294" s="11">
        <v>0</v>
      </c>
      <c r="V294" s="11">
        <v>1</v>
      </c>
      <c r="W294" s="11">
        <v>1217.9441017646291</v>
      </c>
      <c r="X294" s="11">
        <v>0</v>
      </c>
      <c r="Y294" s="11">
        <v>43577.090913786407</v>
      </c>
      <c r="Z294" s="11">
        <v>0</v>
      </c>
      <c r="AA294" s="11">
        <v>274.68837204234023</v>
      </c>
      <c r="AB294" s="11">
        <v>2768.2048741399776</v>
      </c>
      <c r="AC294" s="11" t="s">
        <v>7</v>
      </c>
      <c r="AD294" s="11" t="s">
        <v>97</v>
      </c>
      <c r="AE294" s="11" t="s">
        <v>174</v>
      </c>
      <c r="AF294" s="11" t="s">
        <v>193</v>
      </c>
      <c r="AG294" s="11" t="s">
        <v>299</v>
      </c>
      <c r="AH294" s="11" t="s">
        <v>7</v>
      </c>
      <c r="AI294" s="11" t="s">
        <v>97</v>
      </c>
      <c r="AJ294" s="11" t="s">
        <v>119</v>
      </c>
      <c r="AK294" s="11" t="s">
        <v>193</v>
      </c>
      <c r="AL294" s="11" t="s">
        <v>142</v>
      </c>
      <c r="AM294" s="11">
        <v>2.3575048172069828E-2</v>
      </c>
      <c r="AN294" s="11">
        <v>0</v>
      </c>
      <c r="AO294" s="11">
        <v>0.27550000000000002</v>
      </c>
      <c r="AP294" s="11">
        <v>0</v>
      </c>
      <c r="AQ294" s="11">
        <v>1.4241140580716783E-3</v>
      </c>
      <c r="AR294" s="11">
        <v>0.125</v>
      </c>
      <c r="AS294" s="11">
        <v>0</v>
      </c>
      <c r="AT294" s="11">
        <v>0.18984375000000003</v>
      </c>
      <c r="AU294" s="11">
        <v>0</v>
      </c>
      <c r="AV294" s="11">
        <v>7.4999999999999997E-3</v>
      </c>
      <c r="AW294" s="11">
        <v>3729.452088327047</v>
      </c>
      <c r="AX294" s="11">
        <v>0</v>
      </c>
      <c r="AY294" s="11">
        <v>43582.691447111174</v>
      </c>
      <c r="AZ294" s="11">
        <v>0</v>
      </c>
      <c r="BA294" s="11">
        <v>225.28756289811727</v>
      </c>
      <c r="BB294" s="11">
        <v>19774.360910667499</v>
      </c>
      <c r="BC294" s="11">
        <v>0</v>
      </c>
      <c r="BD294" s="11">
        <v>30032.310633076271</v>
      </c>
      <c r="BE294" s="11">
        <v>0</v>
      </c>
      <c r="BF294" s="11">
        <v>1186.46165464005</v>
      </c>
      <c r="BG294" s="9" t="s">
        <v>7</v>
      </c>
      <c r="BH294" s="9" t="s">
        <v>97</v>
      </c>
      <c r="BI294" s="9" t="s">
        <v>119</v>
      </c>
      <c r="BJ294" s="9" t="s">
        <v>193</v>
      </c>
      <c r="BK294" s="9" t="s">
        <v>1920</v>
      </c>
      <c r="BL294" s="29">
        <v>7.5000116092096239E-2</v>
      </c>
      <c r="BM294" s="29">
        <v>0</v>
      </c>
      <c r="BN294" s="29">
        <v>0.27550000000000002</v>
      </c>
      <c r="BO294" s="29">
        <v>0</v>
      </c>
      <c r="BP294" s="29">
        <v>1.4241140580716783E-3</v>
      </c>
    </row>
    <row r="295" spans="1:68" x14ac:dyDescent="0.25">
      <c r="A295" s="9" t="s">
        <v>3</v>
      </c>
      <c r="B295" s="9" t="s">
        <v>58</v>
      </c>
      <c r="C295" s="9" t="s">
        <v>57</v>
      </c>
      <c r="D295" s="9" t="s">
        <v>1850</v>
      </c>
      <c r="E295" s="9" t="s">
        <v>116</v>
      </c>
      <c r="F295" s="9" t="s">
        <v>579</v>
      </c>
      <c r="G295" s="9" t="s">
        <v>164</v>
      </c>
      <c r="H295" s="9" t="s">
        <v>5</v>
      </c>
      <c r="I295" s="10" t="s">
        <v>1807</v>
      </c>
      <c r="J295" s="10" t="s">
        <v>1995</v>
      </c>
      <c r="K295" s="11">
        <v>182510.68712296421</v>
      </c>
      <c r="L295" s="11">
        <v>182510.68710000001</v>
      </c>
      <c r="M295" s="11">
        <v>0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11">
        <v>0</v>
      </c>
      <c r="U295" s="11">
        <v>0</v>
      </c>
      <c r="V295" s="11">
        <v>0</v>
      </c>
      <c r="W295" s="11">
        <v>1405.1517003928755</v>
      </c>
      <c r="X295" s="11">
        <v>0</v>
      </c>
      <c r="Y295" s="11">
        <v>50275.232916654182</v>
      </c>
      <c r="Z295" s="11">
        <v>0</v>
      </c>
      <c r="AA295" s="11">
        <v>316.91013774295254</v>
      </c>
      <c r="AB295" s="11">
        <v>3193.6997603567725</v>
      </c>
      <c r="AC295" s="11" t="s">
        <v>7</v>
      </c>
      <c r="AD295" s="11" t="s">
        <v>97</v>
      </c>
      <c r="AE295" s="11" t="s">
        <v>174</v>
      </c>
      <c r="AF295" s="11" t="s">
        <v>193</v>
      </c>
      <c r="AG295" s="11" t="s">
        <v>299</v>
      </c>
      <c r="AH295" s="11" t="s">
        <v>7</v>
      </c>
      <c r="AI295" s="11" t="s">
        <v>97</v>
      </c>
      <c r="AJ295" s="11" t="s">
        <v>119</v>
      </c>
      <c r="AK295" s="11" t="s">
        <v>193</v>
      </c>
      <c r="AL295" s="11" t="s">
        <v>142</v>
      </c>
      <c r="AM295" s="11">
        <v>2.3575048172069828E-2</v>
      </c>
      <c r="AN295" s="11">
        <v>0</v>
      </c>
      <c r="AO295" s="11">
        <v>0.27550000000000002</v>
      </c>
      <c r="AP295" s="11">
        <v>0</v>
      </c>
      <c r="AQ295" s="11">
        <v>1.4241140580716783E-3</v>
      </c>
      <c r="AR295" s="11">
        <v>0.125</v>
      </c>
      <c r="AS295" s="11">
        <v>0</v>
      </c>
      <c r="AT295" s="11">
        <v>0.18984375000000003</v>
      </c>
      <c r="AU295" s="11">
        <v>0</v>
      </c>
      <c r="AV295" s="11">
        <v>7.4999999999999997E-3</v>
      </c>
      <c r="AW295" s="11">
        <v>4302.698240841446</v>
      </c>
      <c r="AX295" s="11">
        <v>0</v>
      </c>
      <c r="AY295" s="11">
        <v>50281.694302376643</v>
      </c>
      <c r="AZ295" s="11">
        <v>0</v>
      </c>
      <c r="BA295" s="11">
        <v>259.91603528013496</v>
      </c>
      <c r="BB295" s="11">
        <v>22813.835890370527</v>
      </c>
      <c r="BC295" s="11">
        <v>0</v>
      </c>
      <c r="BD295" s="11">
        <v>34648.513258500243</v>
      </c>
      <c r="BE295" s="11">
        <v>0</v>
      </c>
      <c r="BF295" s="11">
        <v>1368.8301534222314</v>
      </c>
      <c r="BG295" s="9" t="s">
        <v>7</v>
      </c>
      <c r="BH295" s="9" t="s">
        <v>97</v>
      </c>
      <c r="BI295" s="9" t="s">
        <v>119</v>
      </c>
      <c r="BJ295" s="9" t="s">
        <v>193</v>
      </c>
      <c r="BK295" s="9" t="s">
        <v>1920</v>
      </c>
      <c r="BL295" s="29">
        <v>7.5000116092096239E-2</v>
      </c>
      <c r="BM295" s="29">
        <v>0</v>
      </c>
      <c r="BN295" s="29">
        <v>0.27550000000000002</v>
      </c>
      <c r="BO295" s="29">
        <v>0</v>
      </c>
      <c r="BP295" s="29">
        <v>1.4241140580716783E-3</v>
      </c>
    </row>
    <row r="296" spans="1:68" x14ac:dyDescent="0.25">
      <c r="A296" s="9" t="s">
        <v>3</v>
      </c>
      <c r="B296" s="9" t="s">
        <v>58</v>
      </c>
      <c r="C296" s="9" t="s">
        <v>57</v>
      </c>
      <c r="D296" s="9" t="s">
        <v>1850</v>
      </c>
      <c r="E296" s="9" t="s">
        <v>83</v>
      </c>
      <c r="F296" s="9" t="s">
        <v>889</v>
      </c>
      <c r="G296" s="9" t="s">
        <v>206</v>
      </c>
      <c r="H296" s="9" t="s">
        <v>5</v>
      </c>
      <c r="I296" s="10" t="s">
        <v>1807</v>
      </c>
      <c r="J296" s="10" t="s">
        <v>1995</v>
      </c>
      <c r="K296" s="11">
        <v>7386767.9772800002</v>
      </c>
      <c r="L296" s="11">
        <v>7304767.9772799993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W296" s="11">
        <v>56225.570630459471</v>
      </c>
      <c r="X296" s="11">
        <v>0</v>
      </c>
      <c r="Y296" s="11">
        <v>1423164.118945006</v>
      </c>
      <c r="Z296" s="11">
        <v>0</v>
      </c>
      <c r="AA296" s="11">
        <v>26853.467339670391</v>
      </c>
      <c r="AB296" s="11">
        <v>72243.132627782412</v>
      </c>
      <c r="AC296" s="11" t="s">
        <v>7</v>
      </c>
      <c r="AD296" s="11" t="s">
        <v>97</v>
      </c>
      <c r="AE296" s="11" t="s">
        <v>174</v>
      </c>
      <c r="AF296" s="11" t="s">
        <v>193</v>
      </c>
      <c r="AG296" s="11" t="s">
        <v>302</v>
      </c>
      <c r="AH296" s="11" t="s">
        <v>39</v>
      </c>
      <c r="AI296" s="11" t="s">
        <v>97</v>
      </c>
      <c r="AJ296" s="11" t="s">
        <v>119</v>
      </c>
      <c r="AK296" s="11" t="s">
        <v>193</v>
      </c>
      <c r="AL296" s="11" t="s">
        <v>142</v>
      </c>
      <c r="AM296" s="11">
        <v>2.3575048172069828E-2</v>
      </c>
      <c r="AN296" s="11">
        <v>0</v>
      </c>
      <c r="AO296" s="11">
        <v>0.27550000000000002</v>
      </c>
      <c r="AP296" s="11">
        <v>0</v>
      </c>
      <c r="AQ296" s="11">
        <v>3.0157709465047301E-3</v>
      </c>
      <c r="AR296" s="11">
        <v>4.4999999999999998E-2</v>
      </c>
      <c r="AS296" s="11">
        <v>0</v>
      </c>
      <c r="AT296" s="11">
        <v>0.18984375000000003</v>
      </c>
      <c r="AU296" s="11">
        <v>0</v>
      </c>
      <c r="AV296" s="11">
        <v>7.4999999999999997E-3</v>
      </c>
      <c r="AW296" s="11">
        <v>174143.4109002788</v>
      </c>
      <c r="AX296" s="11">
        <v>0</v>
      </c>
      <c r="AY296" s="11">
        <v>2035054.5777406401</v>
      </c>
      <c r="AZ296" s="11">
        <v>0</v>
      </c>
      <c r="BA296" s="11">
        <v>22276.800254452537</v>
      </c>
      <c r="BB296" s="11">
        <v>332404.55897760001</v>
      </c>
      <c r="BC296" s="11">
        <v>0</v>
      </c>
      <c r="BD296" s="11">
        <v>1402331.7331867502</v>
      </c>
      <c r="BE296" s="11">
        <v>0</v>
      </c>
      <c r="BF296" s="11">
        <v>55400.7598296</v>
      </c>
      <c r="BG296" s="9" t="s">
        <v>7</v>
      </c>
      <c r="BH296" s="9" t="s">
        <v>97</v>
      </c>
      <c r="BI296" s="9" t="s">
        <v>119</v>
      </c>
      <c r="BJ296" s="9" t="s">
        <v>193</v>
      </c>
      <c r="BK296" s="9" t="s">
        <v>1921</v>
      </c>
      <c r="BL296" s="29">
        <v>7.5000116092096239E-2</v>
      </c>
      <c r="BM296" s="29">
        <v>0</v>
      </c>
      <c r="BN296" s="29">
        <v>0.27550000000000002</v>
      </c>
      <c r="BO296" s="29">
        <v>0</v>
      </c>
      <c r="BP296" s="29">
        <v>3.0157709465047297E-3</v>
      </c>
    </row>
    <row r="297" spans="1:68" x14ac:dyDescent="0.25">
      <c r="A297" s="9" t="s">
        <v>3</v>
      </c>
      <c r="B297" s="9" t="s">
        <v>58</v>
      </c>
      <c r="C297" s="9" t="s">
        <v>57</v>
      </c>
      <c r="D297" s="9" t="s">
        <v>1850</v>
      </c>
      <c r="E297" s="9" t="s">
        <v>83</v>
      </c>
      <c r="F297" s="9" t="s">
        <v>1637</v>
      </c>
      <c r="G297" s="9" t="s">
        <v>256</v>
      </c>
      <c r="H297" s="9" t="s">
        <v>5</v>
      </c>
      <c r="I297" s="10" t="s">
        <v>1807</v>
      </c>
      <c r="J297" s="10" t="s">
        <v>1896</v>
      </c>
      <c r="K297" s="11">
        <v>1588720.78</v>
      </c>
      <c r="L297" s="11">
        <v>1588720.78</v>
      </c>
      <c r="M297" s="11">
        <v>0</v>
      </c>
      <c r="N297" s="11">
        <v>0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11">
        <v>0</v>
      </c>
      <c r="U297" s="11">
        <v>0</v>
      </c>
      <c r="V297" s="11">
        <v>0</v>
      </c>
      <c r="W297" s="11">
        <v>12232.687388938781</v>
      </c>
      <c r="X297" s="11">
        <v>0</v>
      </c>
      <c r="Y297" s="11">
        <v>3154126.953506371</v>
      </c>
      <c r="Z297" s="11">
        <v>85152.213512612812</v>
      </c>
      <c r="AA297" s="11">
        <v>5842.3608260777737</v>
      </c>
      <c r="AB297" s="11">
        <v>96866.577827314381</v>
      </c>
      <c r="AC297" s="11" t="s">
        <v>7</v>
      </c>
      <c r="AD297" s="11" t="s">
        <v>97</v>
      </c>
      <c r="AE297" s="11" t="s">
        <v>215</v>
      </c>
      <c r="AF297" s="11" t="s">
        <v>125</v>
      </c>
      <c r="AG297" s="11" t="s">
        <v>302</v>
      </c>
      <c r="AH297" s="11" t="s">
        <v>33</v>
      </c>
      <c r="AI297" s="11" t="s">
        <v>97</v>
      </c>
      <c r="AJ297" s="11" t="s">
        <v>152</v>
      </c>
      <c r="AK297" s="11" t="s">
        <v>125</v>
      </c>
      <c r="AL297" s="11" t="s">
        <v>142</v>
      </c>
      <c r="AM297" s="11">
        <v>2.3575048172069828E-2</v>
      </c>
      <c r="AN297" s="11">
        <v>0</v>
      </c>
      <c r="AO297" s="11">
        <v>1.9854000000000001</v>
      </c>
      <c r="AP297" s="11">
        <v>5.3600000000000002E-2</v>
      </c>
      <c r="AQ297" s="11">
        <v>3.0157709465047301E-3</v>
      </c>
      <c r="AR297" s="11">
        <v>7.4999999999999997E-2</v>
      </c>
      <c r="AS297" s="11">
        <v>0</v>
      </c>
      <c r="AT297" s="11">
        <v>0.45</v>
      </c>
      <c r="AU297" s="11">
        <v>5.5E-2</v>
      </c>
      <c r="AV297" s="11">
        <v>7.4999999999999997E-3</v>
      </c>
      <c r="AW297" s="11">
        <v>37454.16892046835</v>
      </c>
      <c r="AX297" s="11">
        <v>0</v>
      </c>
      <c r="AY297" s="11">
        <v>3154246.236612</v>
      </c>
      <c r="AZ297" s="11">
        <v>85155.433808000002</v>
      </c>
      <c r="BA297" s="11">
        <v>4791.2179704323335</v>
      </c>
      <c r="BB297" s="11">
        <v>119154.0585</v>
      </c>
      <c r="BC297" s="11">
        <v>0</v>
      </c>
      <c r="BD297" s="11">
        <v>714924.35100000002</v>
      </c>
      <c r="BE297" s="11">
        <v>87379.642900000006</v>
      </c>
      <c r="BF297" s="11">
        <v>11915.405849999999</v>
      </c>
      <c r="BG297" s="9" t="s">
        <v>7</v>
      </c>
      <c r="BH297" s="9" t="s">
        <v>97</v>
      </c>
      <c r="BI297" s="9" t="s">
        <v>1916</v>
      </c>
      <c r="BJ297" s="9" t="s">
        <v>125</v>
      </c>
      <c r="BK297" s="9" t="s">
        <v>1921</v>
      </c>
      <c r="BL297" s="29">
        <v>7.5000116092096239E-2</v>
      </c>
      <c r="BM297" s="29">
        <v>0</v>
      </c>
      <c r="BN297" s="29">
        <v>1.9854000000000001</v>
      </c>
      <c r="BO297" s="29">
        <v>5.3600000000000002E-2</v>
      </c>
      <c r="BP297" s="29">
        <v>3.0157709465047297E-3</v>
      </c>
    </row>
    <row r="298" spans="1:68" x14ac:dyDescent="0.25">
      <c r="A298" s="9" t="s">
        <v>10</v>
      </c>
      <c r="B298" s="9" t="s">
        <v>58</v>
      </c>
      <c r="C298" s="9" t="s">
        <v>57</v>
      </c>
      <c r="D298" s="9" t="s">
        <v>1850</v>
      </c>
      <c r="E298" s="9" t="s">
        <v>99</v>
      </c>
      <c r="F298" s="9" t="s">
        <v>1477</v>
      </c>
      <c r="G298" s="9" t="s">
        <v>154</v>
      </c>
      <c r="H298" s="9" t="s">
        <v>5</v>
      </c>
      <c r="I298" s="10" t="s">
        <v>1807</v>
      </c>
      <c r="J298" s="10" t="s">
        <v>1995</v>
      </c>
      <c r="K298" s="11">
        <v>25586.46</v>
      </c>
      <c r="L298" s="11">
        <v>25586.46</v>
      </c>
      <c r="M298" s="11">
        <v>0</v>
      </c>
      <c r="N298" s="11">
        <v>1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11">
        <v>0</v>
      </c>
      <c r="U298" s="11">
        <v>0</v>
      </c>
      <c r="V298" s="11">
        <v>1</v>
      </c>
      <c r="W298" s="11">
        <v>279.34448603998368</v>
      </c>
      <c r="X298" s="11">
        <v>0</v>
      </c>
      <c r="Y298" s="11">
        <v>21643.610778377937</v>
      </c>
      <c r="Z298" s="11">
        <v>748.6432225871564</v>
      </c>
      <c r="AA298" s="11">
        <v>51.365004571536694</v>
      </c>
      <c r="AB298" s="11">
        <v>1124.0665084233879</v>
      </c>
      <c r="AC298" s="11" t="s">
        <v>32</v>
      </c>
      <c r="AD298" s="11" t="s">
        <v>97</v>
      </c>
      <c r="AE298" s="11" t="s">
        <v>152</v>
      </c>
      <c r="AF298" s="11" t="s">
        <v>125</v>
      </c>
      <c r="AG298" s="11" t="s">
        <v>302</v>
      </c>
      <c r="AH298" s="11" t="s">
        <v>32</v>
      </c>
      <c r="AI298" s="11" t="s">
        <v>97</v>
      </c>
      <c r="AJ298" s="11" t="s">
        <v>119</v>
      </c>
      <c r="AK298" s="11" t="s">
        <v>125</v>
      </c>
      <c r="AL298" s="11" t="s">
        <v>142</v>
      </c>
      <c r="AM298" s="11">
        <v>9.8229367383624283E-2</v>
      </c>
      <c r="AN298" s="11">
        <v>0</v>
      </c>
      <c r="AO298" s="11">
        <v>1.5496000000000001</v>
      </c>
      <c r="AP298" s="11">
        <v>5.3600000000000002E-2</v>
      </c>
      <c r="AQ298" s="11">
        <v>3.0157709465047301E-3</v>
      </c>
      <c r="AR298" s="11">
        <v>7.4999999999999997E-2</v>
      </c>
      <c r="AS298" s="11">
        <v>0</v>
      </c>
      <c r="AT298" s="11">
        <v>0.18984375000000003</v>
      </c>
      <c r="AU298" s="11">
        <v>5.5E-2</v>
      </c>
      <c r="AV298" s="11">
        <v>7.4999999999999997E-3</v>
      </c>
      <c r="AW298" s="11">
        <v>2513.3417793864073</v>
      </c>
      <c r="AX298" s="11">
        <v>0</v>
      </c>
      <c r="AY298" s="11">
        <v>39648.778416000001</v>
      </c>
      <c r="AZ298" s="11">
        <v>1371.434256</v>
      </c>
      <c r="BA298" s="11">
        <v>77.162902691905416</v>
      </c>
      <c r="BB298" s="11">
        <v>1918.9844999999998</v>
      </c>
      <c r="BC298" s="11">
        <v>0</v>
      </c>
      <c r="BD298" s="11">
        <v>4857.4295156250009</v>
      </c>
      <c r="BE298" s="11">
        <v>1407.2553</v>
      </c>
      <c r="BF298" s="11">
        <v>191.89845</v>
      </c>
      <c r="BG298" s="9" t="s">
        <v>32</v>
      </c>
      <c r="BH298" s="9" t="s">
        <v>97</v>
      </c>
      <c r="BI298" s="9" t="s">
        <v>152</v>
      </c>
      <c r="BJ298" s="9" t="s">
        <v>125</v>
      </c>
      <c r="BK298" s="9" t="s">
        <v>1921</v>
      </c>
      <c r="BL298" s="29">
        <v>8.3096107331410485E-2</v>
      </c>
      <c r="BM298" s="29">
        <v>0</v>
      </c>
      <c r="BN298" s="29">
        <v>0.9032</v>
      </c>
      <c r="BO298" s="29">
        <v>5.3600000000000002E-2</v>
      </c>
      <c r="BP298" s="29">
        <v>3.0157709465047297E-3</v>
      </c>
    </row>
    <row r="299" spans="1:68" x14ac:dyDescent="0.25">
      <c r="A299" s="9" t="s">
        <v>3</v>
      </c>
      <c r="B299" s="9" t="s">
        <v>58</v>
      </c>
      <c r="C299" s="9" t="s">
        <v>57</v>
      </c>
      <c r="D299" s="9" t="s">
        <v>1850</v>
      </c>
      <c r="E299" s="9" t="s">
        <v>83</v>
      </c>
      <c r="F299" s="9" t="s">
        <v>1557</v>
      </c>
      <c r="G299" s="9" t="s">
        <v>176</v>
      </c>
      <c r="H299" s="9" t="s">
        <v>5</v>
      </c>
      <c r="I299" s="10" t="s">
        <v>1807</v>
      </c>
      <c r="J299" s="10" t="s">
        <v>1995</v>
      </c>
      <c r="K299" s="11">
        <v>1724044.79</v>
      </c>
      <c r="L299" s="11">
        <v>1368998.92</v>
      </c>
      <c r="M299" s="11">
        <v>0</v>
      </c>
      <c r="N299" s="11">
        <v>0</v>
      </c>
      <c r="O299" s="11">
        <v>0</v>
      </c>
      <c r="P299" s="11">
        <v>2</v>
      </c>
      <c r="Q299" s="11">
        <v>0</v>
      </c>
      <c r="R299" s="11">
        <v>0</v>
      </c>
      <c r="S299" s="11">
        <v>0</v>
      </c>
      <c r="T299" s="11">
        <v>0</v>
      </c>
      <c r="U299" s="11">
        <v>0</v>
      </c>
      <c r="V299" s="11">
        <v>2</v>
      </c>
      <c r="W299" s="11">
        <v>10540.731651030486</v>
      </c>
      <c r="X299" s="11">
        <v>0</v>
      </c>
      <c r="Y299" s="11">
        <v>1908967.5697872741</v>
      </c>
      <c r="Z299" s="11">
        <v>73374.443700679753</v>
      </c>
      <c r="AA299" s="11">
        <v>5034.2787090156389</v>
      </c>
      <c r="AB299" s="11">
        <v>61062.143328220118</v>
      </c>
      <c r="AC299" s="11" t="s">
        <v>7</v>
      </c>
      <c r="AD299" s="11" t="s">
        <v>97</v>
      </c>
      <c r="AE299" s="11" t="s">
        <v>179</v>
      </c>
      <c r="AF299" s="11" t="s">
        <v>125</v>
      </c>
      <c r="AG299" s="11" t="s">
        <v>302</v>
      </c>
      <c r="AH299" s="11" t="s">
        <v>33</v>
      </c>
      <c r="AI299" s="11" t="s">
        <v>97</v>
      </c>
      <c r="AJ299" s="11" t="s">
        <v>152</v>
      </c>
      <c r="AK299" s="11" t="s">
        <v>125</v>
      </c>
      <c r="AL299" s="11" t="s">
        <v>142</v>
      </c>
      <c r="AM299" s="11">
        <v>2.3575048172069828E-2</v>
      </c>
      <c r="AN299" s="11">
        <v>0</v>
      </c>
      <c r="AO299" s="11">
        <v>1.7433000000000001</v>
      </c>
      <c r="AP299" s="11">
        <v>5.3600000000000002E-2</v>
      </c>
      <c r="AQ299" s="11">
        <v>3.0157709465047301E-3</v>
      </c>
      <c r="AR299" s="11">
        <v>7.4999999999999997E-2</v>
      </c>
      <c r="AS299" s="11">
        <v>0</v>
      </c>
      <c r="AT299" s="11">
        <v>0.45</v>
      </c>
      <c r="AU299" s="11">
        <v>5.5E-2</v>
      </c>
      <c r="AV299" s="11">
        <v>7.4999999999999997E-3</v>
      </c>
      <c r="AW299" s="11">
        <v>40644.438975056015</v>
      </c>
      <c r="AX299" s="11">
        <v>0</v>
      </c>
      <c r="AY299" s="11">
        <v>3005527.2824070002</v>
      </c>
      <c r="AZ299" s="11">
        <v>92408.800744000007</v>
      </c>
      <c r="BA299" s="11">
        <v>5199.3241881548493</v>
      </c>
      <c r="BB299" s="11">
        <v>129303.35924999999</v>
      </c>
      <c r="BC299" s="11">
        <v>0</v>
      </c>
      <c r="BD299" s="11">
        <v>775820.15549999999</v>
      </c>
      <c r="BE299" s="11">
        <v>94822.463449999996</v>
      </c>
      <c r="BF299" s="11">
        <v>12930.335924999999</v>
      </c>
      <c r="BG299" s="9" t="s">
        <v>7</v>
      </c>
      <c r="BH299" s="9" t="s">
        <v>97</v>
      </c>
      <c r="BI299" s="9" t="s">
        <v>152</v>
      </c>
      <c r="BJ299" s="9" t="s">
        <v>125</v>
      </c>
      <c r="BK299" s="9" t="s">
        <v>1921</v>
      </c>
      <c r="BL299" s="29">
        <v>7.5000116092096239E-2</v>
      </c>
      <c r="BM299" s="29">
        <v>0</v>
      </c>
      <c r="BN299" s="29">
        <v>0.9032</v>
      </c>
      <c r="BO299" s="29">
        <v>5.3600000000000002E-2</v>
      </c>
      <c r="BP299" s="29">
        <v>3.0157709465047297E-3</v>
      </c>
    </row>
    <row r="300" spans="1:68" x14ac:dyDescent="0.25">
      <c r="A300" s="9" t="s">
        <v>3</v>
      </c>
      <c r="B300" s="9" t="s">
        <v>58</v>
      </c>
      <c r="C300" s="9" t="s">
        <v>57</v>
      </c>
      <c r="D300" s="9" t="s">
        <v>1850</v>
      </c>
      <c r="E300" s="9" t="s">
        <v>111</v>
      </c>
      <c r="F300" s="9" t="s">
        <v>1555</v>
      </c>
      <c r="G300" s="9" t="s">
        <v>176</v>
      </c>
      <c r="H300" s="9" t="s">
        <v>5</v>
      </c>
      <c r="I300" s="10" t="s">
        <v>1807</v>
      </c>
      <c r="J300" s="10" t="s">
        <v>1995</v>
      </c>
      <c r="K300" s="11">
        <v>366761.63</v>
      </c>
      <c r="L300" s="11">
        <v>291231.57</v>
      </c>
      <c r="M300" s="11">
        <v>0</v>
      </c>
      <c r="N300" s="11">
        <v>0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11">
        <v>0</v>
      </c>
      <c r="U300" s="11">
        <v>0</v>
      </c>
      <c r="V300" s="11">
        <v>0</v>
      </c>
      <c r="W300" s="11">
        <v>2242.3639513742646</v>
      </c>
      <c r="X300" s="11">
        <v>0</v>
      </c>
      <c r="Y300" s="11">
        <v>406100.84807680669</v>
      </c>
      <c r="Z300" s="11">
        <v>15609.182830345528</v>
      </c>
      <c r="AA300" s="11">
        <v>1070.9583994735347</v>
      </c>
      <c r="AB300" s="11">
        <v>17750.208888984635</v>
      </c>
      <c r="AC300" s="11" t="s">
        <v>7</v>
      </c>
      <c r="AD300" s="11" t="s">
        <v>97</v>
      </c>
      <c r="AE300" s="11" t="s">
        <v>179</v>
      </c>
      <c r="AF300" s="11" t="s">
        <v>125</v>
      </c>
      <c r="AG300" s="11" t="s">
        <v>302</v>
      </c>
      <c r="AH300" s="11" t="s">
        <v>7</v>
      </c>
      <c r="AI300" s="11" t="s">
        <v>97</v>
      </c>
      <c r="AJ300" s="11" t="s">
        <v>152</v>
      </c>
      <c r="AK300" s="11" t="s">
        <v>125</v>
      </c>
      <c r="AL300" s="11" t="s">
        <v>142</v>
      </c>
      <c r="AM300" s="11">
        <v>2.3575048172069828E-2</v>
      </c>
      <c r="AN300" s="11">
        <v>0</v>
      </c>
      <c r="AO300" s="11">
        <v>1.7433000000000001</v>
      </c>
      <c r="AP300" s="11">
        <v>5.3600000000000002E-2</v>
      </c>
      <c r="AQ300" s="11">
        <v>3.0157709465047301E-3</v>
      </c>
      <c r="AR300" s="11">
        <v>0.125</v>
      </c>
      <c r="AS300" s="11">
        <v>0</v>
      </c>
      <c r="AT300" s="11">
        <v>0.45</v>
      </c>
      <c r="AU300" s="11">
        <v>5.5E-2</v>
      </c>
      <c r="AV300" s="11">
        <v>7.4999999999999997E-3</v>
      </c>
      <c r="AW300" s="11">
        <v>8646.4230949168505</v>
      </c>
      <c r="AX300" s="11">
        <v>0</v>
      </c>
      <c r="AY300" s="11">
        <v>639375.54957899998</v>
      </c>
      <c r="AZ300" s="11">
        <v>19658.423368</v>
      </c>
      <c r="BA300" s="11">
        <v>1106.0690680467176</v>
      </c>
      <c r="BB300" s="11">
        <v>45845.203750000001</v>
      </c>
      <c r="BC300" s="11">
        <v>0</v>
      </c>
      <c r="BD300" s="11">
        <v>165042.7335</v>
      </c>
      <c r="BE300" s="11">
        <v>20171.889650000001</v>
      </c>
      <c r="BF300" s="11">
        <v>2750.7122249999998</v>
      </c>
      <c r="BG300" s="9" t="s">
        <v>7</v>
      </c>
      <c r="BH300" s="9" t="s">
        <v>97</v>
      </c>
      <c r="BI300" s="9" t="s">
        <v>152</v>
      </c>
      <c r="BJ300" s="9" t="s">
        <v>125</v>
      </c>
      <c r="BK300" s="9" t="s">
        <v>1921</v>
      </c>
      <c r="BL300" s="29">
        <v>7.5000116092096239E-2</v>
      </c>
      <c r="BM300" s="29">
        <v>0</v>
      </c>
      <c r="BN300" s="29">
        <v>0.9032</v>
      </c>
      <c r="BO300" s="29">
        <v>5.3600000000000002E-2</v>
      </c>
      <c r="BP300" s="29">
        <v>3.0157709465047297E-3</v>
      </c>
    </row>
    <row r="301" spans="1:68" x14ac:dyDescent="0.25">
      <c r="A301" s="9" t="s">
        <v>3</v>
      </c>
      <c r="B301" s="9" t="s">
        <v>58</v>
      </c>
      <c r="C301" s="9" t="s">
        <v>57</v>
      </c>
      <c r="D301" s="9" t="s">
        <v>1850</v>
      </c>
      <c r="E301" s="9" t="s">
        <v>83</v>
      </c>
      <c r="F301" s="9" t="s">
        <v>1553</v>
      </c>
      <c r="G301" s="9" t="s">
        <v>176</v>
      </c>
      <c r="H301" s="9" t="s">
        <v>5</v>
      </c>
      <c r="I301" s="10" t="s">
        <v>1783</v>
      </c>
      <c r="J301" s="10" t="s">
        <v>1995</v>
      </c>
      <c r="K301" s="11">
        <v>202674.72</v>
      </c>
      <c r="L301" s="11">
        <v>148763.24</v>
      </c>
      <c r="M301" s="11">
        <v>0</v>
      </c>
      <c r="N301" s="11">
        <v>0</v>
      </c>
      <c r="O301" s="11">
        <v>0</v>
      </c>
      <c r="P301" s="11">
        <v>0</v>
      </c>
      <c r="Q301" s="11">
        <v>0</v>
      </c>
      <c r="R301" s="11">
        <v>0</v>
      </c>
      <c r="S301" s="11">
        <v>0</v>
      </c>
      <c r="T301" s="11">
        <v>0</v>
      </c>
      <c r="U301" s="11">
        <v>0</v>
      </c>
      <c r="V301" s="11">
        <v>0</v>
      </c>
      <c r="W301" s="11">
        <v>1144.1100368738071</v>
      </c>
      <c r="X301" s="11">
        <v>0</v>
      </c>
      <c r="Y301" s="11">
        <v>0</v>
      </c>
      <c r="Z301" s="11">
        <v>7964.1945423942952</v>
      </c>
      <c r="AA301" s="11">
        <v>546.42969673189782</v>
      </c>
      <c r="AB301" s="11">
        <v>1074.357705853201</v>
      </c>
      <c r="AC301" s="11" t="s">
        <v>7</v>
      </c>
      <c r="AD301" s="11" t="s">
        <v>97</v>
      </c>
      <c r="AE301" s="11" t="s">
        <v>157</v>
      </c>
      <c r="AF301" s="11" t="s">
        <v>125</v>
      </c>
      <c r="AG301" s="11" t="s">
        <v>302</v>
      </c>
      <c r="AH301" s="11" t="s">
        <v>7</v>
      </c>
      <c r="AI301" s="11" t="s">
        <v>97</v>
      </c>
      <c r="AJ301" s="11" t="s">
        <v>152</v>
      </c>
      <c r="AK301" s="11" t="s">
        <v>125</v>
      </c>
      <c r="AL301" s="11" t="s">
        <v>142</v>
      </c>
      <c r="AM301" s="11">
        <v>2.3575048172069828E-2</v>
      </c>
      <c r="AN301" s="11">
        <v>0</v>
      </c>
      <c r="AO301" s="11">
        <v>0</v>
      </c>
      <c r="AP301" s="11">
        <v>5.3600000000000002E-2</v>
      </c>
      <c r="AQ301" s="11">
        <v>3.0157709465047301E-3</v>
      </c>
      <c r="AR301" s="11">
        <v>0.125</v>
      </c>
      <c r="AS301" s="11">
        <v>0</v>
      </c>
      <c r="AT301" s="11">
        <v>0.45</v>
      </c>
      <c r="AU301" s="11">
        <v>5.5E-2</v>
      </c>
      <c r="AV301" s="11">
        <v>7.4999999999999997E-3</v>
      </c>
      <c r="AW301" s="11">
        <v>4778.0662872607645</v>
      </c>
      <c r="AX301" s="11">
        <v>0</v>
      </c>
      <c r="AY301" s="11">
        <v>0</v>
      </c>
      <c r="AZ301" s="11">
        <v>10863.364992000001</v>
      </c>
      <c r="BA301" s="11">
        <v>611.22053216698112</v>
      </c>
      <c r="BB301" s="11">
        <v>25334.34</v>
      </c>
      <c r="BC301" s="11">
        <v>0</v>
      </c>
      <c r="BD301" s="11">
        <v>91203.623999999996</v>
      </c>
      <c r="BE301" s="11">
        <v>11147.1096</v>
      </c>
      <c r="BF301" s="11">
        <v>1520.0603999999998</v>
      </c>
      <c r="BG301" s="9" t="s">
        <v>7</v>
      </c>
      <c r="BH301" s="9" t="s">
        <v>97</v>
      </c>
      <c r="BI301" s="9" t="s">
        <v>152</v>
      </c>
      <c r="BJ301" s="9" t="s">
        <v>125</v>
      </c>
      <c r="BK301" s="9" t="s">
        <v>1921</v>
      </c>
      <c r="BL301" s="29">
        <v>7.5000116092096239E-2</v>
      </c>
      <c r="BM301" s="29">
        <v>0</v>
      </c>
      <c r="BN301" s="29">
        <v>0.9032</v>
      </c>
      <c r="BO301" s="29">
        <v>5.3600000000000002E-2</v>
      </c>
      <c r="BP301" s="29">
        <v>3.0157709465047297E-3</v>
      </c>
    </row>
    <row r="302" spans="1:68" x14ac:dyDescent="0.25">
      <c r="A302" s="9" t="s">
        <v>3</v>
      </c>
      <c r="B302" s="9" t="s">
        <v>58</v>
      </c>
      <c r="C302" s="9" t="s">
        <v>57</v>
      </c>
      <c r="D302" s="9" t="s">
        <v>1850</v>
      </c>
      <c r="E302" s="9" t="s">
        <v>83</v>
      </c>
      <c r="F302" s="9" t="s">
        <v>1559</v>
      </c>
      <c r="G302" s="9" t="s">
        <v>176</v>
      </c>
      <c r="H302" s="9" t="s">
        <v>5</v>
      </c>
      <c r="I302" s="10" t="s">
        <v>1807</v>
      </c>
      <c r="J302" s="10" t="s">
        <v>1995</v>
      </c>
      <c r="K302" s="11">
        <v>9008.7800000000007</v>
      </c>
      <c r="L302" s="11">
        <v>6612.44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W302" s="11">
        <v>50.855029590817182</v>
      </c>
      <c r="X302" s="11">
        <v>0</v>
      </c>
      <c r="Y302" s="11">
        <v>0</v>
      </c>
      <c r="Z302" s="11">
        <v>354.00384234646776</v>
      </c>
      <c r="AA302" s="11">
        <v>24.28848406271516</v>
      </c>
      <c r="AB302" s="11">
        <v>47.754578809199927</v>
      </c>
      <c r="AC302" s="11" t="s">
        <v>7</v>
      </c>
      <c r="AD302" s="11" t="s">
        <v>97</v>
      </c>
      <c r="AE302" s="11" t="s">
        <v>157</v>
      </c>
      <c r="AF302" s="11" t="s">
        <v>125</v>
      </c>
      <c r="AG302" s="11" t="s">
        <v>302</v>
      </c>
      <c r="AH302" s="11" t="s">
        <v>7</v>
      </c>
      <c r="AI302" s="11" t="s">
        <v>97</v>
      </c>
      <c r="AJ302" s="11" t="s">
        <v>152</v>
      </c>
      <c r="AK302" s="11" t="s">
        <v>125</v>
      </c>
      <c r="AL302" s="11" t="s">
        <v>142</v>
      </c>
      <c r="AM302" s="11">
        <v>2.3575048172069828E-2</v>
      </c>
      <c r="AN302" s="11">
        <v>0</v>
      </c>
      <c r="AO302" s="11">
        <v>0</v>
      </c>
      <c r="AP302" s="11">
        <v>5.3600000000000002E-2</v>
      </c>
      <c r="AQ302" s="11">
        <v>3.0157709465047301E-3</v>
      </c>
      <c r="AR302" s="11">
        <v>0.125</v>
      </c>
      <c r="AS302" s="11">
        <v>0</v>
      </c>
      <c r="AT302" s="11">
        <v>0.45</v>
      </c>
      <c r="AU302" s="11">
        <v>5.5E-2</v>
      </c>
      <c r="AV302" s="11">
        <v>7.4999999999999997E-3</v>
      </c>
      <c r="AW302" s="11">
        <v>212.38242247157925</v>
      </c>
      <c r="AX302" s="11">
        <v>0</v>
      </c>
      <c r="AY302" s="11">
        <v>0</v>
      </c>
      <c r="AZ302" s="11">
        <v>482.87060800000006</v>
      </c>
      <c r="BA302" s="11">
        <v>27.168416987452886</v>
      </c>
      <c r="BB302" s="11">
        <v>1126.0975000000001</v>
      </c>
      <c r="BC302" s="11">
        <v>0</v>
      </c>
      <c r="BD302" s="11">
        <v>4053.9510000000005</v>
      </c>
      <c r="BE302" s="11">
        <v>495.48290000000003</v>
      </c>
      <c r="BF302" s="11">
        <v>67.565849999999998</v>
      </c>
      <c r="BG302" s="9" t="s">
        <v>7</v>
      </c>
      <c r="BH302" s="9" t="s">
        <v>97</v>
      </c>
      <c r="BI302" s="9" t="s">
        <v>152</v>
      </c>
      <c r="BJ302" s="9" t="s">
        <v>125</v>
      </c>
      <c r="BK302" s="9" t="s">
        <v>1921</v>
      </c>
      <c r="BL302" s="29">
        <v>7.5000116092096239E-2</v>
      </c>
      <c r="BM302" s="29">
        <v>0</v>
      </c>
      <c r="BN302" s="29">
        <v>0.9032</v>
      </c>
      <c r="BO302" s="29">
        <v>5.3600000000000002E-2</v>
      </c>
      <c r="BP302" s="29">
        <v>3.0157709465047297E-3</v>
      </c>
    </row>
    <row r="303" spans="1:68" x14ac:dyDescent="0.25">
      <c r="A303" s="9" t="s">
        <v>3</v>
      </c>
      <c r="B303" s="9" t="s">
        <v>58</v>
      </c>
      <c r="C303" s="9" t="s">
        <v>57</v>
      </c>
      <c r="D303" s="9" t="s">
        <v>1850</v>
      </c>
      <c r="E303" s="9" t="s">
        <v>83</v>
      </c>
      <c r="F303" s="9" t="s">
        <v>1083</v>
      </c>
      <c r="G303" s="9" t="s">
        <v>231</v>
      </c>
      <c r="H303" s="9" t="s">
        <v>5</v>
      </c>
      <c r="I303" s="10" t="s">
        <v>1807</v>
      </c>
      <c r="J303" s="10" t="s">
        <v>1995</v>
      </c>
      <c r="K303" s="11">
        <v>560575.59987999999</v>
      </c>
      <c r="L303" s="11">
        <v>560575.59987999999</v>
      </c>
      <c r="M303" s="11">
        <v>0</v>
      </c>
      <c r="N303" s="11">
        <v>1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1</v>
      </c>
      <c r="W303" s="11">
        <v>4316.2470316108693</v>
      </c>
      <c r="X303" s="11">
        <v>0</v>
      </c>
      <c r="Y303" s="11">
        <v>977209.53898795147</v>
      </c>
      <c r="Z303" s="11">
        <v>30045.563752512022</v>
      </c>
      <c r="AA303" s="11">
        <v>2061.4499309415819</v>
      </c>
      <c r="AB303" s="11">
        <v>30419.780677144183</v>
      </c>
      <c r="AC303" s="11" t="s">
        <v>7</v>
      </c>
      <c r="AD303" s="11" t="s">
        <v>97</v>
      </c>
      <c r="AE303" s="11" t="s">
        <v>179</v>
      </c>
      <c r="AF303" s="11" t="s">
        <v>125</v>
      </c>
      <c r="AG303" s="11" t="s">
        <v>302</v>
      </c>
      <c r="AH303" s="11" t="s">
        <v>7</v>
      </c>
      <c r="AI303" s="11" t="s">
        <v>97</v>
      </c>
      <c r="AJ303" s="11" t="s">
        <v>152</v>
      </c>
      <c r="AK303" s="11" t="s">
        <v>125</v>
      </c>
      <c r="AL303" s="11" t="s">
        <v>142</v>
      </c>
      <c r="AM303" s="11">
        <v>2.3575048172069828E-2</v>
      </c>
      <c r="AN303" s="11">
        <v>0</v>
      </c>
      <c r="AO303" s="11">
        <v>1.7433000000000001</v>
      </c>
      <c r="AP303" s="11">
        <v>5.3600000000000002E-2</v>
      </c>
      <c r="AQ303" s="11">
        <v>3.0157709465047301E-3</v>
      </c>
      <c r="AR303" s="11">
        <v>0.125</v>
      </c>
      <c r="AS303" s="11">
        <v>0</v>
      </c>
      <c r="AT303" s="11">
        <v>0.45</v>
      </c>
      <c r="AU303" s="11">
        <v>5.5E-2</v>
      </c>
      <c r="AV303" s="11">
        <v>7.4999999999999997E-3</v>
      </c>
      <c r="AW303" s="11">
        <v>13215.596771257942</v>
      </c>
      <c r="AX303" s="11">
        <v>0</v>
      </c>
      <c r="AY303" s="11">
        <v>977251.44327080401</v>
      </c>
      <c r="AZ303" s="11">
        <v>30046.852153568001</v>
      </c>
      <c r="BA303" s="11">
        <v>1690.5676074375644</v>
      </c>
      <c r="BB303" s="11">
        <v>70071.949984999999</v>
      </c>
      <c r="BC303" s="11">
        <v>0</v>
      </c>
      <c r="BD303" s="11">
        <v>252259.01994600001</v>
      </c>
      <c r="BE303" s="11">
        <v>30831.6579934</v>
      </c>
      <c r="BF303" s="11">
        <v>4204.3169990999995</v>
      </c>
      <c r="BG303" s="9" t="s">
        <v>7</v>
      </c>
      <c r="BH303" s="9" t="s">
        <v>97</v>
      </c>
      <c r="BI303" s="9" t="s">
        <v>152</v>
      </c>
      <c r="BJ303" s="9" t="s">
        <v>125</v>
      </c>
      <c r="BK303" s="9" t="s">
        <v>1921</v>
      </c>
      <c r="BL303" s="29">
        <v>7.5000116092096239E-2</v>
      </c>
      <c r="BM303" s="29">
        <v>0</v>
      </c>
      <c r="BN303" s="29">
        <v>0.9032</v>
      </c>
      <c r="BO303" s="29">
        <v>5.3600000000000002E-2</v>
      </c>
      <c r="BP303" s="29">
        <v>3.0157709465047297E-3</v>
      </c>
    </row>
    <row r="304" spans="1:68" x14ac:dyDescent="0.25">
      <c r="A304" s="9" t="s">
        <v>10</v>
      </c>
      <c r="B304" s="9" t="s">
        <v>58</v>
      </c>
      <c r="C304" s="9" t="s">
        <v>57</v>
      </c>
      <c r="D304" s="9" t="s">
        <v>1850</v>
      </c>
      <c r="E304" s="9" t="s">
        <v>83</v>
      </c>
      <c r="F304" s="9" t="s">
        <v>1731</v>
      </c>
      <c r="G304" s="9" t="s">
        <v>298</v>
      </c>
      <c r="H304" s="9" t="s">
        <v>5</v>
      </c>
      <c r="I304" s="10" t="s">
        <v>1783</v>
      </c>
      <c r="J304" s="10" t="s">
        <v>1995</v>
      </c>
      <c r="K304" s="11">
        <v>2434532.4909600001</v>
      </c>
      <c r="L304" s="11">
        <v>2434532.4909600001</v>
      </c>
      <c r="M304" s="11">
        <v>0</v>
      </c>
      <c r="N304" s="11">
        <v>0</v>
      </c>
      <c r="O304" s="11">
        <v>0</v>
      </c>
      <c r="P304" s="11">
        <v>2</v>
      </c>
      <c r="Q304" s="11">
        <v>0</v>
      </c>
      <c r="R304" s="11">
        <v>0</v>
      </c>
      <c r="S304" s="11">
        <v>1</v>
      </c>
      <c r="T304" s="11">
        <v>1</v>
      </c>
      <c r="U304" s="11">
        <v>0</v>
      </c>
      <c r="V304" s="11">
        <v>4</v>
      </c>
      <c r="W304" s="11">
        <v>11854.136635948062</v>
      </c>
      <c r="X304" s="11">
        <v>0</v>
      </c>
      <c r="Y304" s="11">
        <v>2683807.3243439295</v>
      </c>
      <c r="Z304" s="11">
        <v>82517.106972313792</v>
      </c>
      <c r="AA304" s="11">
        <v>5661.564078835213</v>
      </c>
      <c r="AB304" s="11">
        <v>83544.855968973134</v>
      </c>
      <c r="AC304" s="11" t="s">
        <v>7</v>
      </c>
      <c r="AD304" s="11" t="s">
        <v>97</v>
      </c>
      <c r="AE304" s="11" t="s">
        <v>179</v>
      </c>
      <c r="AF304" s="11" t="s">
        <v>125</v>
      </c>
      <c r="AG304" s="11" t="s">
        <v>302</v>
      </c>
      <c r="AH304" s="11" t="s">
        <v>33</v>
      </c>
      <c r="AI304" s="11" t="s">
        <v>97</v>
      </c>
      <c r="AJ304" s="11" t="s">
        <v>152</v>
      </c>
      <c r="AK304" s="11" t="s">
        <v>125</v>
      </c>
      <c r="AL304" s="11" t="s">
        <v>142</v>
      </c>
      <c r="AM304" s="11">
        <v>4.715009634413965E-2</v>
      </c>
      <c r="AN304" s="11">
        <v>0</v>
      </c>
      <c r="AO304" s="11">
        <v>1.7433000000000001</v>
      </c>
      <c r="AP304" s="11">
        <v>5.3600000000000002E-2</v>
      </c>
      <c r="AQ304" s="11">
        <v>3.0157709465047301E-3</v>
      </c>
      <c r="AR304" s="11">
        <v>7.4999999999999997E-2</v>
      </c>
      <c r="AS304" s="11">
        <v>0</v>
      </c>
      <c r="AT304" s="11">
        <v>0.45</v>
      </c>
      <c r="AU304" s="11">
        <v>5.5E-2</v>
      </c>
      <c r="AV304" s="11">
        <v>7.4999999999999997E-3</v>
      </c>
      <c r="AW304" s="11">
        <v>114788.4415017023</v>
      </c>
      <c r="AX304" s="11">
        <v>0</v>
      </c>
      <c r="AY304" s="11">
        <v>4244120.491490568</v>
      </c>
      <c r="AZ304" s="11">
        <v>130490.94151545601</v>
      </c>
      <c r="BA304" s="11">
        <v>7341.9923545589581</v>
      </c>
      <c r="BB304" s="11">
        <v>182589.93682199999</v>
      </c>
      <c r="BC304" s="11">
        <v>0</v>
      </c>
      <c r="BD304" s="11">
        <v>1095539.620932</v>
      </c>
      <c r="BE304" s="11">
        <v>133899.2870028</v>
      </c>
      <c r="BF304" s="11">
        <v>18258.993682199998</v>
      </c>
      <c r="BG304" s="9" t="s">
        <v>7</v>
      </c>
      <c r="BH304" s="9" t="s">
        <v>97</v>
      </c>
      <c r="BI304" s="9" t="s">
        <v>152</v>
      </c>
      <c r="BJ304" s="9" t="s">
        <v>125</v>
      </c>
      <c r="BK304" s="9" t="s">
        <v>1921</v>
      </c>
      <c r="BL304" s="29">
        <v>7.5000116092096239E-2</v>
      </c>
      <c r="BM304" s="29">
        <v>0</v>
      </c>
      <c r="BN304" s="29">
        <v>0.9032</v>
      </c>
      <c r="BO304" s="29">
        <v>5.3600000000000002E-2</v>
      </c>
      <c r="BP304" s="29">
        <v>3.0157709465047297E-3</v>
      </c>
    </row>
    <row r="305" spans="1:68" x14ac:dyDescent="0.25">
      <c r="A305" s="9" t="s">
        <v>3</v>
      </c>
      <c r="B305" s="9" t="s">
        <v>58</v>
      </c>
      <c r="C305" s="9" t="s">
        <v>57</v>
      </c>
      <c r="D305" s="9" t="s">
        <v>1850</v>
      </c>
      <c r="E305" s="9" t="s">
        <v>116</v>
      </c>
      <c r="F305" s="9" t="s">
        <v>615</v>
      </c>
      <c r="G305" s="9" t="s">
        <v>164</v>
      </c>
      <c r="H305" s="9" t="s">
        <v>5</v>
      </c>
      <c r="I305" s="10" t="s">
        <v>1807</v>
      </c>
      <c r="J305" s="10" t="s">
        <v>1995</v>
      </c>
      <c r="K305" s="11">
        <v>177806.23148760834</v>
      </c>
      <c r="L305" s="11">
        <v>177806.23149999999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1</v>
      </c>
      <c r="S305" s="11">
        <v>0</v>
      </c>
      <c r="T305" s="11">
        <v>0</v>
      </c>
      <c r="U305" s="11">
        <v>0</v>
      </c>
      <c r="V305" s="11">
        <v>1</v>
      </c>
      <c r="W305" s="11">
        <v>1369.0768965540085</v>
      </c>
      <c r="X305" s="11">
        <v>0</v>
      </c>
      <c r="Y305" s="11">
        <v>275522.28037663526</v>
      </c>
      <c r="Z305" s="11">
        <v>9530.1976175707605</v>
      </c>
      <c r="AA305" s="11">
        <v>308.77402613989307</v>
      </c>
      <c r="AB305" s="11">
        <v>14183.217247232678</v>
      </c>
      <c r="AC305" s="11" t="s">
        <v>7</v>
      </c>
      <c r="AD305" s="11" t="s">
        <v>97</v>
      </c>
      <c r="AE305" s="11" t="s">
        <v>152</v>
      </c>
      <c r="AF305" s="11" t="s">
        <v>125</v>
      </c>
      <c r="AG305" s="11" t="s">
        <v>299</v>
      </c>
      <c r="AH305" s="11" t="s">
        <v>7</v>
      </c>
      <c r="AI305" s="11" t="s">
        <v>97</v>
      </c>
      <c r="AJ305" s="11" t="s">
        <v>119</v>
      </c>
      <c r="AK305" s="11" t="s">
        <v>125</v>
      </c>
      <c r="AL305" s="11" t="s">
        <v>142</v>
      </c>
      <c r="AM305" s="11">
        <v>2.3575048172069828E-2</v>
      </c>
      <c r="AN305" s="11">
        <v>0</v>
      </c>
      <c r="AO305" s="11">
        <v>1.5496000000000001</v>
      </c>
      <c r="AP305" s="11">
        <v>5.3600000000000002E-2</v>
      </c>
      <c r="AQ305" s="11">
        <v>1.4241140580716783E-3</v>
      </c>
      <c r="AR305" s="11">
        <v>0.125</v>
      </c>
      <c r="AS305" s="11">
        <v>0</v>
      </c>
      <c r="AT305" s="11">
        <v>0.18984375000000003</v>
      </c>
      <c r="AU305" s="11">
        <v>5.5E-2</v>
      </c>
      <c r="AV305" s="11">
        <v>7.4999999999999997E-3</v>
      </c>
      <c r="AW305" s="11">
        <v>4191.7904726145662</v>
      </c>
      <c r="AX305" s="11">
        <v>0</v>
      </c>
      <c r="AY305" s="11">
        <v>275528.53631319792</v>
      </c>
      <c r="AZ305" s="11">
        <v>9530.4140077358079</v>
      </c>
      <c r="BA305" s="11">
        <v>253.21635387425013</v>
      </c>
      <c r="BB305" s="11">
        <v>22225.778935951043</v>
      </c>
      <c r="BC305" s="11">
        <v>0</v>
      </c>
      <c r="BD305" s="11">
        <v>33755.401758975655</v>
      </c>
      <c r="BE305" s="11">
        <v>9779.3427318184586</v>
      </c>
      <c r="BF305" s="11">
        <v>1333.5467361570625</v>
      </c>
      <c r="BG305" s="9" t="s">
        <v>7</v>
      </c>
      <c r="BH305" s="9" t="s">
        <v>97</v>
      </c>
      <c r="BI305" s="9" t="s">
        <v>152</v>
      </c>
      <c r="BJ305" s="9" t="s">
        <v>125</v>
      </c>
      <c r="BK305" s="9" t="s">
        <v>1920</v>
      </c>
      <c r="BL305" s="29">
        <v>7.5000116092096239E-2</v>
      </c>
      <c r="BM305" s="29">
        <v>0</v>
      </c>
      <c r="BN305" s="29">
        <v>0.9032</v>
      </c>
      <c r="BO305" s="29">
        <v>5.3600000000000002E-2</v>
      </c>
      <c r="BP305" s="29">
        <v>1.4241140580716783E-3</v>
      </c>
    </row>
    <row r="306" spans="1:68" x14ac:dyDescent="0.25">
      <c r="A306" s="9" t="s">
        <v>3</v>
      </c>
      <c r="B306" s="9" t="s">
        <v>58</v>
      </c>
      <c r="C306" s="9" t="s">
        <v>57</v>
      </c>
      <c r="D306" s="9" t="s">
        <v>1850</v>
      </c>
      <c r="E306" s="9" t="s">
        <v>116</v>
      </c>
      <c r="F306" s="9" t="s">
        <v>661</v>
      </c>
      <c r="G306" s="9" t="s">
        <v>164</v>
      </c>
      <c r="H306" s="9" t="s">
        <v>5</v>
      </c>
      <c r="I306" s="10" t="s">
        <v>1783</v>
      </c>
      <c r="J306" s="10" t="s">
        <v>1995</v>
      </c>
      <c r="K306" s="11">
        <v>178002.04826657998</v>
      </c>
      <c r="L306" s="11">
        <v>178002.04826657998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  <c r="R306" s="11">
        <v>0</v>
      </c>
      <c r="S306" s="11">
        <v>0</v>
      </c>
      <c r="T306" s="11">
        <v>0</v>
      </c>
      <c r="U306" s="11">
        <v>0</v>
      </c>
      <c r="V306" s="11">
        <v>0</v>
      </c>
      <c r="W306" s="11">
        <v>1370.2453158865428</v>
      </c>
      <c r="X306" s="11">
        <v>0</v>
      </c>
      <c r="Y306" s="11">
        <v>49026.309678797741</v>
      </c>
      <c r="Z306" s="11">
        <v>0</v>
      </c>
      <c r="AA306" s="11">
        <v>654.43244817086747</v>
      </c>
      <c r="AB306" s="11">
        <v>15292.005228973467</v>
      </c>
      <c r="AC306" s="11" t="s">
        <v>7</v>
      </c>
      <c r="AD306" s="11" t="s">
        <v>97</v>
      </c>
      <c r="AE306" s="11" t="s">
        <v>174</v>
      </c>
      <c r="AF306" s="11" t="s">
        <v>193</v>
      </c>
      <c r="AG306" s="11" t="s">
        <v>302</v>
      </c>
      <c r="AH306" s="11" t="s">
        <v>7</v>
      </c>
      <c r="AI306" s="11" t="s">
        <v>97</v>
      </c>
      <c r="AJ306" s="11" t="s">
        <v>119</v>
      </c>
      <c r="AK306" s="11" t="s">
        <v>193</v>
      </c>
      <c r="AL306" s="11" t="s">
        <v>142</v>
      </c>
      <c r="AM306" s="11">
        <v>2.3575048172069828E-2</v>
      </c>
      <c r="AN306" s="11">
        <v>0</v>
      </c>
      <c r="AO306" s="11">
        <v>0.27550000000000002</v>
      </c>
      <c r="AP306" s="11">
        <v>0</v>
      </c>
      <c r="AQ306" s="11">
        <v>3.0157709465047301E-3</v>
      </c>
      <c r="AR306" s="11">
        <v>0.125</v>
      </c>
      <c r="AS306" s="11">
        <v>0</v>
      </c>
      <c r="AT306" s="11">
        <v>0.18984375000000003</v>
      </c>
      <c r="AU306" s="11">
        <v>0</v>
      </c>
      <c r="AV306" s="11">
        <v>7.4999999999999997E-3</v>
      </c>
      <c r="AW306" s="11">
        <v>4196.4068626117214</v>
      </c>
      <c r="AX306" s="11">
        <v>0</v>
      </c>
      <c r="AY306" s="11">
        <v>49039.56429744279</v>
      </c>
      <c r="AZ306" s="11">
        <v>0</v>
      </c>
      <c r="BA306" s="11">
        <v>536.81340558068462</v>
      </c>
      <c r="BB306" s="11">
        <v>22250.256033322497</v>
      </c>
      <c r="BC306" s="11">
        <v>0</v>
      </c>
      <c r="BD306" s="11">
        <v>33792.57635060855</v>
      </c>
      <c r="BE306" s="11">
        <v>0</v>
      </c>
      <c r="BF306" s="11">
        <v>1335.0153619993498</v>
      </c>
      <c r="BG306" s="9" t="s">
        <v>7</v>
      </c>
      <c r="BH306" s="9" t="s">
        <v>97</v>
      </c>
      <c r="BI306" s="9" t="s">
        <v>119</v>
      </c>
      <c r="BJ306" s="9" t="s">
        <v>193</v>
      </c>
      <c r="BK306" s="9" t="s">
        <v>1921</v>
      </c>
      <c r="BL306" s="29">
        <v>7.5000116092096239E-2</v>
      </c>
      <c r="BM306" s="29">
        <v>0</v>
      </c>
      <c r="BN306" s="29">
        <v>0.27550000000000002</v>
      </c>
      <c r="BO306" s="29">
        <v>0</v>
      </c>
      <c r="BP306" s="29">
        <v>3.0157709465047297E-3</v>
      </c>
    </row>
    <row r="307" spans="1:68" x14ac:dyDescent="0.25">
      <c r="A307" s="9" t="s">
        <v>3</v>
      </c>
      <c r="B307" s="9" t="s">
        <v>58</v>
      </c>
      <c r="C307" s="9" t="s">
        <v>57</v>
      </c>
      <c r="D307" s="9" t="s">
        <v>1850</v>
      </c>
      <c r="E307" s="9" t="s">
        <v>116</v>
      </c>
      <c r="F307" s="9" t="s">
        <v>659</v>
      </c>
      <c r="G307" s="9" t="s">
        <v>164</v>
      </c>
      <c r="H307" s="9" t="s">
        <v>5</v>
      </c>
      <c r="I307" s="10" t="s">
        <v>1807</v>
      </c>
      <c r="J307" s="10" t="s">
        <v>1995</v>
      </c>
      <c r="K307" s="11">
        <v>180855.37915075998</v>
      </c>
      <c r="L307" s="11">
        <v>180855.37915076001</v>
      </c>
      <c r="M307" s="11">
        <v>0</v>
      </c>
      <c r="N307" s="11">
        <v>0</v>
      </c>
      <c r="O307" s="11">
        <v>0</v>
      </c>
      <c r="P307" s="11">
        <v>0</v>
      </c>
      <c r="Q307" s="11">
        <v>0</v>
      </c>
      <c r="R307" s="11">
        <v>0</v>
      </c>
      <c r="S307" s="11">
        <v>0</v>
      </c>
      <c r="T307" s="11">
        <v>0</v>
      </c>
      <c r="U307" s="11">
        <v>0</v>
      </c>
      <c r="V307" s="11">
        <v>0</v>
      </c>
      <c r="W307" s="11">
        <v>1392.2100253761027</v>
      </c>
      <c r="X307" s="11">
        <v>0</v>
      </c>
      <c r="Y307" s="11">
        <v>49812.189868976151</v>
      </c>
      <c r="Z307" s="11">
        <v>0</v>
      </c>
      <c r="AA307" s="11">
        <v>664.92284608572152</v>
      </c>
      <c r="AB307" s="11">
        <v>14832.306713263912</v>
      </c>
      <c r="AC307" s="11" t="s">
        <v>7</v>
      </c>
      <c r="AD307" s="11" t="s">
        <v>97</v>
      </c>
      <c r="AE307" s="11" t="s">
        <v>174</v>
      </c>
      <c r="AF307" s="11" t="s">
        <v>193</v>
      </c>
      <c r="AG307" s="11" t="s">
        <v>302</v>
      </c>
      <c r="AH307" s="11" t="s">
        <v>7</v>
      </c>
      <c r="AI307" s="11" t="s">
        <v>97</v>
      </c>
      <c r="AJ307" s="11" t="s">
        <v>119</v>
      </c>
      <c r="AK307" s="11" t="s">
        <v>193</v>
      </c>
      <c r="AL307" s="11" t="s">
        <v>142</v>
      </c>
      <c r="AM307" s="11">
        <v>2.3575048172069828E-2</v>
      </c>
      <c r="AN307" s="11">
        <v>0</v>
      </c>
      <c r="AO307" s="11">
        <v>0.27550000000000002</v>
      </c>
      <c r="AP307" s="11">
        <v>0</v>
      </c>
      <c r="AQ307" s="11">
        <v>3.0157709465047301E-3</v>
      </c>
      <c r="AR307" s="11">
        <v>0.125</v>
      </c>
      <c r="AS307" s="11">
        <v>0</v>
      </c>
      <c r="AT307" s="11">
        <v>0.18984375000000003</v>
      </c>
      <c r="AU307" s="11">
        <v>0</v>
      </c>
      <c r="AV307" s="11">
        <v>7.4999999999999997E-3</v>
      </c>
      <c r="AW307" s="11">
        <v>4263.6742756571202</v>
      </c>
      <c r="AX307" s="11">
        <v>0</v>
      </c>
      <c r="AY307" s="11">
        <v>49825.656956034378</v>
      </c>
      <c r="AZ307" s="11">
        <v>0</v>
      </c>
      <c r="BA307" s="11">
        <v>545.41839796195927</v>
      </c>
      <c r="BB307" s="11">
        <v>22606.922393844998</v>
      </c>
      <c r="BC307" s="11">
        <v>0</v>
      </c>
      <c r="BD307" s="11">
        <v>34334.263385652099</v>
      </c>
      <c r="BE307" s="11">
        <v>0</v>
      </c>
      <c r="BF307" s="11">
        <v>1356.4153436306999</v>
      </c>
      <c r="BG307" s="9" t="s">
        <v>7</v>
      </c>
      <c r="BH307" s="9" t="s">
        <v>97</v>
      </c>
      <c r="BI307" s="9" t="s">
        <v>119</v>
      </c>
      <c r="BJ307" s="9" t="s">
        <v>193</v>
      </c>
      <c r="BK307" s="9" t="s">
        <v>1921</v>
      </c>
      <c r="BL307" s="29">
        <v>7.5000116092096239E-2</v>
      </c>
      <c r="BM307" s="29">
        <v>0</v>
      </c>
      <c r="BN307" s="29">
        <v>0.27550000000000002</v>
      </c>
      <c r="BO307" s="29">
        <v>0</v>
      </c>
      <c r="BP307" s="29">
        <v>3.0157709465047297E-3</v>
      </c>
    </row>
    <row r="308" spans="1:68" x14ac:dyDescent="0.25">
      <c r="A308" s="9" t="s">
        <v>3</v>
      </c>
      <c r="B308" s="9" t="s">
        <v>58</v>
      </c>
      <c r="C308" s="9" t="s">
        <v>57</v>
      </c>
      <c r="D308" s="9" t="s">
        <v>1850</v>
      </c>
      <c r="E308" s="9" t="s">
        <v>116</v>
      </c>
      <c r="F308" s="9" t="s">
        <v>861</v>
      </c>
      <c r="G308" s="9" t="s">
        <v>187</v>
      </c>
      <c r="H308" s="9" t="s">
        <v>5</v>
      </c>
      <c r="I308" s="10" t="s">
        <v>1783</v>
      </c>
      <c r="J308" s="10" t="s">
        <v>1995</v>
      </c>
      <c r="K308" s="11">
        <v>176955.51549575999</v>
      </c>
      <c r="L308" s="11">
        <v>176955.51549575999</v>
      </c>
      <c r="M308" s="11">
        <v>0</v>
      </c>
      <c r="N308" s="11">
        <v>0</v>
      </c>
      <c r="O308" s="11">
        <v>0</v>
      </c>
      <c r="P308" s="11">
        <v>1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1</v>
      </c>
      <c r="W308" s="11">
        <v>1362.1891915829044</v>
      </c>
      <c r="X308" s="11">
        <v>0</v>
      </c>
      <c r="Y308" s="11">
        <v>48738.067828713021</v>
      </c>
      <c r="Z308" s="11">
        <v>0</v>
      </c>
      <c r="AA308" s="11">
        <v>650.58482388806669</v>
      </c>
      <c r="AB308" s="11">
        <v>3119.5558608953652</v>
      </c>
      <c r="AC308" s="11" t="s">
        <v>7</v>
      </c>
      <c r="AD308" s="11" t="s">
        <v>97</v>
      </c>
      <c r="AE308" s="11" t="s">
        <v>174</v>
      </c>
      <c r="AF308" s="11" t="s">
        <v>193</v>
      </c>
      <c r="AG308" s="11" t="s">
        <v>302</v>
      </c>
      <c r="AH308" s="11" t="s">
        <v>7</v>
      </c>
      <c r="AI308" s="11" t="s">
        <v>97</v>
      </c>
      <c r="AJ308" s="11" t="s">
        <v>119</v>
      </c>
      <c r="AK308" s="11" t="s">
        <v>193</v>
      </c>
      <c r="AL308" s="11" t="s">
        <v>142</v>
      </c>
      <c r="AM308" s="11">
        <v>2.3575048172069828E-2</v>
      </c>
      <c r="AN308" s="11">
        <v>0</v>
      </c>
      <c r="AO308" s="11">
        <v>0.27550000000000002</v>
      </c>
      <c r="AP308" s="11">
        <v>0</v>
      </c>
      <c r="AQ308" s="11">
        <v>3.0157709465047301E-3</v>
      </c>
      <c r="AR308" s="11">
        <v>0.125</v>
      </c>
      <c r="AS308" s="11">
        <v>0</v>
      </c>
      <c r="AT308" s="11">
        <v>0.18984375000000003</v>
      </c>
      <c r="AU308" s="11">
        <v>0</v>
      </c>
      <c r="AV308" s="11">
        <v>7.4999999999999997E-3</v>
      </c>
      <c r="AW308" s="11">
        <v>4171.7348021259904</v>
      </c>
      <c r="AX308" s="11">
        <v>0</v>
      </c>
      <c r="AY308" s="11">
        <v>48751.244519081883</v>
      </c>
      <c r="AZ308" s="11">
        <v>0</v>
      </c>
      <c r="BA308" s="11">
        <v>533.65730245588054</v>
      </c>
      <c r="BB308" s="11">
        <v>22119.439436969998</v>
      </c>
      <c r="BC308" s="11">
        <v>0</v>
      </c>
      <c r="BD308" s="11">
        <v>33593.898644898189</v>
      </c>
      <c r="BE308" s="11">
        <v>0</v>
      </c>
      <c r="BF308" s="11">
        <v>1327.1663662181998</v>
      </c>
      <c r="BG308" s="9" t="s">
        <v>7</v>
      </c>
      <c r="BH308" s="9" t="s">
        <v>97</v>
      </c>
      <c r="BI308" s="9" t="s">
        <v>119</v>
      </c>
      <c r="BJ308" s="9" t="s">
        <v>193</v>
      </c>
      <c r="BK308" s="9" t="s">
        <v>1921</v>
      </c>
      <c r="BL308" s="29">
        <v>7.5000116092096239E-2</v>
      </c>
      <c r="BM308" s="29">
        <v>0</v>
      </c>
      <c r="BN308" s="29">
        <v>0.27550000000000002</v>
      </c>
      <c r="BO308" s="29">
        <v>0</v>
      </c>
      <c r="BP308" s="29">
        <v>3.0157709465047297E-3</v>
      </c>
    </row>
    <row r="309" spans="1:68" x14ac:dyDescent="0.25">
      <c r="A309" s="9" t="s">
        <v>3</v>
      </c>
      <c r="B309" s="9" t="s">
        <v>58</v>
      </c>
      <c r="C309" s="9" t="s">
        <v>57</v>
      </c>
      <c r="D309" s="9" t="s">
        <v>1850</v>
      </c>
      <c r="E309" s="9" t="s">
        <v>116</v>
      </c>
      <c r="F309" s="9" t="s">
        <v>1419</v>
      </c>
      <c r="G309" s="9" t="s">
        <v>285</v>
      </c>
      <c r="H309" s="9" t="s">
        <v>5</v>
      </c>
      <c r="I309" s="10" t="s">
        <v>1783</v>
      </c>
      <c r="J309" s="10" t="s">
        <v>1995</v>
      </c>
      <c r="K309" s="11">
        <v>200029.72722976</v>
      </c>
      <c r="L309" s="11">
        <v>200029.72722976</v>
      </c>
      <c r="M309" s="11">
        <v>0</v>
      </c>
      <c r="N309" s="11">
        <v>0</v>
      </c>
      <c r="O309" s="11">
        <v>1</v>
      </c>
      <c r="P309" s="11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0</v>
      </c>
      <c r="V309" s="11">
        <v>1</v>
      </c>
      <c r="W309" s="11">
        <v>1539.8126001570399</v>
      </c>
      <c r="X309" s="11">
        <v>0</v>
      </c>
      <c r="Y309" s="11">
        <v>55093.29497964475</v>
      </c>
      <c r="Z309" s="11">
        <v>0</v>
      </c>
      <c r="AA309" s="11">
        <v>735.41818969338419</v>
      </c>
      <c r="AB309" s="11">
        <v>3526.3320625225169</v>
      </c>
      <c r="AC309" s="11" t="s">
        <v>7</v>
      </c>
      <c r="AD309" s="11" t="s">
        <v>97</v>
      </c>
      <c r="AE309" s="11" t="s">
        <v>174</v>
      </c>
      <c r="AF309" s="11" t="s">
        <v>193</v>
      </c>
      <c r="AG309" s="11" t="s">
        <v>302</v>
      </c>
      <c r="AH309" s="11" t="s">
        <v>7</v>
      </c>
      <c r="AI309" s="11" t="s">
        <v>97</v>
      </c>
      <c r="AJ309" s="11" t="s">
        <v>119</v>
      </c>
      <c r="AK309" s="11" t="s">
        <v>193</v>
      </c>
      <c r="AL309" s="11" t="s">
        <v>142</v>
      </c>
      <c r="AM309" s="11">
        <v>2.3575048172069828E-2</v>
      </c>
      <c r="AN309" s="11">
        <v>0</v>
      </c>
      <c r="AO309" s="11">
        <v>0.27550000000000002</v>
      </c>
      <c r="AP309" s="11">
        <v>0</v>
      </c>
      <c r="AQ309" s="11">
        <v>3.0157709465047301E-3</v>
      </c>
      <c r="AR309" s="11">
        <v>0.125</v>
      </c>
      <c r="AS309" s="11">
        <v>0</v>
      </c>
      <c r="AT309" s="11">
        <v>0.18984375000000003</v>
      </c>
      <c r="AU309" s="11">
        <v>0</v>
      </c>
      <c r="AV309" s="11">
        <v>7.4999999999999997E-3</v>
      </c>
      <c r="AW309" s="11">
        <v>4715.7104552875799</v>
      </c>
      <c r="AX309" s="11">
        <v>0</v>
      </c>
      <c r="AY309" s="11">
        <v>55108.189851798881</v>
      </c>
      <c r="AZ309" s="11">
        <v>0</v>
      </c>
      <c r="BA309" s="11">
        <v>603.24383981677636</v>
      </c>
      <c r="BB309" s="11">
        <v>25003.71590372</v>
      </c>
      <c r="BC309" s="11">
        <v>0</v>
      </c>
      <c r="BD309" s="11">
        <v>37974.393528774759</v>
      </c>
      <c r="BE309" s="11">
        <v>0</v>
      </c>
      <c r="BF309" s="11">
        <v>1500.2229542231998</v>
      </c>
      <c r="BG309" s="9" t="s">
        <v>7</v>
      </c>
      <c r="BH309" s="9" t="s">
        <v>97</v>
      </c>
      <c r="BI309" s="9" t="s">
        <v>119</v>
      </c>
      <c r="BJ309" s="9" t="s">
        <v>193</v>
      </c>
      <c r="BK309" s="9" t="s">
        <v>1921</v>
      </c>
      <c r="BL309" s="29">
        <v>7.5000116092096239E-2</v>
      </c>
      <c r="BM309" s="29">
        <v>0</v>
      </c>
      <c r="BN309" s="29">
        <v>0.27550000000000002</v>
      </c>
      <c r="BO309" s="29">
        <v>0</v>
      </c>
      <c r="BP309" s="29">
        <v>3.0157709465047297E-3</v>
      </c>
    </row>
    <row r="310" spans="1:68" x14ac:dyDescent="0.25">
      <c r="A310" s="9" t="s">
        <v>3</v>
      </c>
      <c r="B310" s="9" t="s">
        <v>58</v>
      </c>
      <c r="C310" s="9" t="s">
        <v>57</v>
      </c>
      <c r="D310" s="9" t="s">
        <v>1850</v>
      </c>
      <c r="E310" s="9" t="s">
        <v>116</v>
      </c>
      <c r="F310" s="9" t="s">
        <v>1201</v>
      </c>
      <c r="G310" s="9" t="s">
        <v>287</v>
      </c>
      <c r="H310" s="9" t="s">
        <v>5</v>
      </c>
      <c r="I310" s="10" t="s">
        <v>1783</v>
      </c>
      <c r="J310" s="10" t="s">
        <v>1995</v>
      </c>
      <c r="K310" s="11">
        <v>353970.38284631999</v>
      </c>
      <c r="L310" s="11">
        <v>353970.38284631999</v>
      </c>
      <c r="M310" s="11">
        <v>0</v>
      </c>
      <c r="N310" s="11">
        <v>0</v>
      </c>
      <c r="O310" s="11">
        <v>0</v>
      </c>
      <c r="P310" s="11">
        <v>0</v>
      </c>
      <c r="Q310" s="11">
        <v>0</v>
      </c>
      <c r="R310" s="11">
        <v>0</v>
      </c>
      <c r="S310" s="11">
        <v>0</v>
      </c>
      <c r="T310" s="11">
        <v>0</v>
      </c>
      <c r="U310" s="11">
        <v>0</v>
      </c>
      <c r="V310" s="11">
        <v>0</v>
      </c>
      <c r="W310" s="11">
        <v>2724.835268925387</v>
      </c>
      <c r="X310" s="11">
        <v>0</v>
      </c>
      <c r="Y310" s="11">
        <v>97492.482673888851</v>
      </c>
      <c r="Z310" s="11">
        <v>0</v>
      </c>
      <c r="AA310" s="11">
        <v>1301.3878575103388</v>
      </c>
      <c r="AB310" s="11">
        <v>6240.1580380130763</v>
      </c>
      <c r="AC310" s="11" t="s">
        <v>7</v>
      </c>
      <c r="AD310" s="11" t="s">
        <v>97</v>
      </c>
      <c r="AE310" s="11" t="s">
        <v>174</v>
      </c>
      <c r="AF310" s="11" t="s">
        <v>193</v>
      </c>
      <c r="AG310" s="11" t="s">
        <v>302</v>
      </c>
      <c r="AH310" s="11" t="s">
        <v>7</v>
      </c>
      <c r="AI310" s="11" t="s">
        <v>97</v>
      </c>
      <c r="AJ310" s="11" t="s">
        <v>119</v>
      </c>
      <c r="AK310" s="11" t="s">
        <v>193</v>
      </c>
      <c r="AL310" s="11" t="s">
        <v>142</v>
      </c>
      <c r="AM310" s="11">
        <v>2.3575048172069828E-2</v>
      </c>
      <c r="AN310" s="11">
        <v>0</v>
      </c>
      <c r="AO310" s="11">
        <v>0.27550000000000002</v>
      </c>
      <c r="AP310" s="11">
        <v>0</v>
      </c>
      <c r="AQ310" s="11">
        <v>3.0157709465047301E-3</v>
      </c>
      <c r="AR310" s="11">
        <v>0.125</v>
      </c>
      <c r="AS310" s="11">
        <v>0</v>
      </c>
      <c r="AT310" s="11">
        <v>0.18984375000000003</v>
      </c>
      <c r="AU310" s="11">
        <v>0</v>
      </c>
      <c r="AV310" s="11">
        <v>7.4999999999999997E-3</v>
      </c>
      <c r="AW310" s="11">
        <v>8344.8688270879939</v>
      </c>
      <c r="AX310" s="11">
        <v>0</v>
      </c>
      <c r="AY310" s="11">
        <v>97518.840474161159</v>
      </c>
      <c r="AZ310" s="11">
        <v>0</v>
      </c>
      <c r="BA310" s="11">
        <v>1067.4935965110881</v>
      </c>
      <c r="BB310" s="11">
        <v>44246.297855789999</v>
      </c>
      <c r="BC310" s="11">
        <v>0</v>
      </c>
      <c r="BD310" s="11">
        <v>67199.064868481073</v>
      </c>
      <c r="BE310" s="11">
        <v>0</v>
      </c>
      <c r="BF310" s="11">
        <v>2654.7778713473999</v>
      </c>
      <c r="BG310" s="9" t="s">
        <v>7</v>
      </c>
      <c r="BH310" s="9" t="s">
        <v>97</v>
      </c>
      <c r="BI310" s="9" t="s">
        <v>119</v>
      </c>
      <c r="BJ310" s="9" t="s">
        <v>193</v>
      </c>
      <c r="BK310" s="9" t="s">
        <v>1921</v>
      </c>
      <c r="BL310" s="29">
        <v>7.5000116092096239E-2</v>
      </c>
      <c r="BM310" s="29">
        <v>0</v>
      </c>
      <c r="BN310" s="29">
        <v>0.27550000000000002</v>
      </c>
      <c r="BO310" s="29">
        <v>0</v>
      </c>
      <c r="BP310" s="29">
        <v>3.0157709465047297E-3</v>
      </c>
    </row>
    <row r="311" spans="1:68" x14ac:dyDescent="0.25">
      <c r="A311" s="9" t="s">
        <v>3</v>
      </c>
      <c r="B311" s="9" t="s">
        <v>58</v>
      </c>
      <c r="C311" s="9" t="s">
        <v>57</v>
      </c>
      <c r="D311" s="9" t="s">
        <v>1850</v>
      </c>
      <c r="E311" s="9" t="s">
        <v>116</v>
      </c>
      <c r="F311" s="9" t="s">
        <v>549</v>
      </c>
      <c r="G311" s="9" t="s">
        <v>164</v>
      </c>
      <c r="H311" s="9" t="s">
        <v>5</v>
      </c>
      <c r="I311" s="10" t="s">
        <v>1783</v>
      </c>
      <c r="J311" s="10" t="s">
        <v>1995</v>
      </c>
      <c r="K311" s="11">
        <v>179090.82819576323</v>
      </c>
      <c r="L311" s="11">
        <v>179090.82819999999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11">
        <v>0</v>
      </c>
      <c r="W311" s="11">
        <v>1378.8824647015581</v>
      </c>
      <c r="X311" s="11">
        <v>0</v>
      </c>
      <c r="Y311" s="11">
        <v>161741.1223530451</v>
      </c>
      <c r="Z311" s="11">
        <v>0</v>
      </c>
      <c r="AA311" s="11">
        <v>658.55757115336735</v>
      </c>
      <c r="AB311" s="11">
        <v>8429.4775471583707</v>
      </c>
      <c r="AC311" s="11" t="s">
        <v>7</v>
      </c>
      <c r="AD311" s="11" t="s">
        <v>97</v>
      </c>
      <c r="AE311" s="11" t="s">
        <v>168</v>
      </c>
      <c r="AF311" s="11" t="s">
        <v>193</v>
      </c>
      <c r="AG311" s="11" t="s">
        <v>302</v>
      </c>
      <c r="AH311" s="11" t="s">
        <v>7</v>
      </c>
      <c r="AI311" s="11" t="s">
        <v>97</v>
      </c>
      <c r="AJ311" s="11" t="s">
        <v>152</v>
      </c>
      <c r="AK311" s="11" t="s">
        <v>193</v>
      </c>
      <c r="AL311" s="11" t="s">
        <v>142</v>
      </c>
      <c r="AM311" s="11">
        <v>2.3575048172069828E-2</v>
      </c>
      <c r="AN311" s="11">
        <v>0</v>
      </c>
      <c r="AO311" s="11">
        <v>0.9032</v>
      </c>
      <c r="AP311" s="11">
        <v>0</v>
      </c>
      <c r="AQ311" s="11">
        <v>3.0157709465047301E-3</v>
      </c>
      <c r="AR311" s="11">
        <v>0.125</v>
      </c>
      <c r="AS311" s="11">
        <v>0</v>
      </c>
      <c r="AT311" s="11">
        <v>0.45</v>
      </c>
      <c r="AU311" s="11">
        <v>0</v>
      </c>
      <c r="AV311" s="11">
        <v>7.4999999999999997E-3</v>
      </c>
      <c r="AW311" s="11">
        <v>4222.0749018909992</v>
      </c>
      <c r="AX311" s="11">
        <v>0</v>
      </c>
      <c r="AY311" s="11">
        <v>161754.83602641334</v>
      </c>
      <c r="AZ311" s="11">
        <v>0</v>
      </c>
      <c r="BA311" s="11">
        <v>540.09691645825285</v>
      </c>
      <c r="BB311" s="11">
        <v>22386.353524470403</v>
      </c>
      <c r="BC311" s="11">
        <v>0</v>
      </c>
      <c r="BD311" s="11">
        <v>80590.872688093456</v>
      </c>
      <c r="BE311" s="11">
        <v>0</v>
      </c>
      <c r="BF311" s="11">
        <v>1343.1812114682241</v>
      </c>
      <c r="BG311" s="9" t="s">
        <v>7</v>
      </c>
      <c r="BH311" s="9" t="s">
        <v>97</v>
      </c>
      <c r="BI311" s="9" t="s">
        <v>152</v>
      </c>
      <c r="BJ311" s="9" t="s">
        <v>193</v>
      </c>
      <c r="BK311" s="9" t="s">
        <v>1921</v>
      </c>
      <c r="BL311" s="29">
        <v>7.5000116092096239E-2</v>
      </c>
      <c r="BM311" s="29">
        <v>0</v>
      </c>
      <c r="BN311" s="29">
        <v>0.9032</v>
      </c>
      <c r="BO311" s="29">
        <v>0</v>
      </c>
      <c r="BP311" s="29">
        <v>3.0157709465047297E-3</v>
      </c>
    </row>
    <row r="312" spans="1:68" x14ac:dyDescent="0.25">
      <c r="A312" s="9" t="s">
        <v>3</v>
      </c>
      <c r="B312" s="9" t="s">
        <v>58</v>
      </c>
      <c r="C312" s="9" t="s">
        <v>57</v>
      </c>
      <c r="D312" s="9" t="s">
        <v>1850</v>
      </c>
      <c r="E312" s="9" t="s">
        <v>111</v>
      </c>
      <c r="F312" s="9" t="s">
        <v>1571</v>
      </c>
      <c r="G312" s="9" t="s">
        <v>266</v>
      </c>
      <c r="H312" s="9" t="s">
        <v>5</v>
      </c>
      <c r="I312" s="10" t="s">
        <v>1807</v>
      </c>
      <c r="J312" s="10" t="s">
        <v>1995</v>
      </c>
      <c r="K312" s="11">
        <v>57424.055</v>
      </c>
      <c r="L312" s="11">
        <v>57424.055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W312" s="11">
        <v>442.12873389720249</v>
      </c>
      <c r="X312" s="11">
        <v>0</v>
      </c>
      <c r="Y312" s="11">
        <v>51861.126292980945</v>
      </c>
      <c r="Z312" s="11">
        <v>1435.4829022636443</v>
      </c>
      <c r="AA312" s="11">
        <v>211.16174335821628</v>
      </c>
      <c r="AB312" s="11">
        <v>2770.1748873168399</v>
      </c>
      <c r="AC312" s="11" t="s">
        <v>7</v>
      </c>
      <c r="AD312" s="11" t="s">
        <v>97</v>
      </c>
      <c r="AE312" s="11" t="s">
        <v>168</v>
      </c>
      <c r="AF312" s="11" t="s">
        <v>125</v>
      </c>
      <c r="AG312" s="11" t="s">
        <v>302</v>
      </c>
      <c r="AH312" s="11" t="s">
        <v>7</v>
      </c>
      <c r="AI312" s="11" t="s">
        <v>97</v>
      </c>
      <c r="AJ312" s="11" t="s">
        <v>152</v>
      </c>
      <c r="AK312" s="11" t="s">
        <v>125</v>
      </c>
      <c r="AL312" s="11" t="s">
        <v>142</v>
      </c>
      <c r="AM312" s="11">
        <v>2.3575048172069828E-2</v>
      </c>
      <c r="AN312" s="11">
        <v>0</v>
      </c>
      <c r="AO312" s="11">
        <v>0.9032</v>
      </c>
      <c r="AP312" s="11">
        <v>5.3600000000000002E-2</v>
      </c>
      <c r="AQ312" s="11">
        <v>3.0157709465047301E-3</v>
      </c>
      <c r="AR312" s="11">
        <v>0.125</v>
      </c>
      <c r="AS312" s="11">
        <v>0</v>
      </c>
      <c r="AT312" s="11">
        <v>0.45</v>
      </c>
      <c r="AU312" s="11">
        <v>5.5E-2</v>
      </c>
      <c r="AV312" s="11">
        <v>7.4999999999999997E-3</v>
      </c>
      <c r="AW312" s="11">
        <v>1353.7748628605873</v>
      </c>
      <c r="AX312" s="11">
        <v>0</v>
      </c>
      <c r="AY312" s="11">
        <v>51865.406476000004</v>
      </c>
      <c r="AZ312" s="11">
        <v>3077.9293480000001</v>
      </c>
      <c r="BA312" s="11">
        <v>173.17779669948968</v>
      </c>
      <c r="BB312" s="11">
        <v>7178.006875</v>
      </c>
      <c r="BC312" s="11">
        <v>0</v>
      </c>
      <c r="BD312" s="11">
        <v>25840.82475</v>
      </c>
      <c r="BE312" s="11">
        <v>3158.3230250000001</v>
      </c>
      <c r="BF312" s="11">
        <v>430.68041249999999</v>
      </c>
      <c r="BG312" s="9" t="s">
        <v>7</v>
      </c>
      <c r="BH312" s="9" t="s">
        <v>97</v>
      </c>
      <c r="BI312" s="9" t="s">
        <v>152</v>
      </c>
      <c r="BJ312" s="9" t="s">
        <v>125</v>
      </c>
      <c r="BK312" s="9" t="s">
        <v>1921</v>
      </c>
      <c r="BL312" s="29">
        <v>7.5000116092096239E-2</v>
      </c>
      <c r="BM312" s="29">
        <v>0</v>
      </c>
      <c r="BN312" s="29">
        <v>0.9032</v>
      </c>
      <c r="BO312" s="29">
        <v>5.3600000000000002E-2</v>
      </c>
      <c r="BP312" s="29">
        <v>3.0157709465047297E-3</v>
      </c>
    </row>
    <row r="313" spans="1:68" x14ac:dyDescent="0.25">
      <c r="A313" s="9" t="s">
        <v>3</v>
      </c>
      <c r="B313" s="9" t="s">
        <v>58</v>
      </c>
      <c r="C313" s="9" t="s">
        <v>57</v>
      </c>
      <c r="D313" s="9" t="s">
        <v>1850</v>
      </c>
      <c r="E313" s="9" t="s">
        <v>83</v>
      </c>
      <c r="F313" s="9" t="s">
        <v>1653</v>
      </c>
      <c r="G313" s="9" t="s">
        <v>270</v>
      </c>
      <c r="H313" s="9" t="s">
        <v>5</v>
      </c>
      <c r="I313" s="10" t="s">
        <v>1807</v>
      </c>
      <c r="J313" s="10" t="s">
        <v>1995</v>
      </c>
      <c r="K313" s="11">
        <v>1134813.2</v>
      </c>
      <c r="L313" s="11">
        <v>1134813.2</v>
      </c>
      <c r="M313" s="11">
        <v>0</v>
      </c>
      <c r="N313" s="11">
        <v>0</v>
      </c>
      <c r="O313" s="11">
        <v>0</v>
      </c>
      <c r="P313" s="11">
        <v>0</v>
      </c>
      <c r="Q313" s="11">
        <v>0</v>
      </c>
      <c r="R313" s="11">
        <v>1</v>
      </c>
      <c r="S313" s="11">
        <v>0</v>
      </c>
      <c r="T313" s="11">
        <v>0</v>
      </c>
      <c r="U313" s="11">
        <v>0</v>
      </c>
      <c r="V313" s="11">
        <v>1</v>
      </c>
      <c r="W313" s="11">
        <v>8737.1813546564154</v>
      </c>
      <c r="X313" s="11">
        <v>0</v>
      </c>
      <c r="Y313" s="11">
        <v>832074.68667136971</v>
      </c>
      <c r="Z313" s="11">
        <v>28367.471930702646</v>
      </c>
      <c r="AA313" s="11">
        <v>4172.8987632708668</v>
      </c>
      <c r="AB313" s="11">
        <v>38714.787813392119</v>
      </c>
      <c r="AC313" s="11" t="s">
        <v>7</v>
      </c>
      <c r="AD313" s="11" t="s">
        <v>97</v>
      </c>
      <c r="AE313" s="11" t="s">
        <v>168</v>
      </c>
      <c r="AF313" s="11" t="s">
        <v>125</v>
      </c>
      <c r="AG313" s="11" t="s">
        <v>302</v>
      </c>
      <c r="AH313" s="11" t="s">
        <v>7</v>
      </c>
      <c r="AI313" s="11" t="s">
        <v>97</v>
      </c>
      <c r="AJ313" s="11" t="s">
        <v>152</v>
      </c>
      <c r="AK313" s="11" t="s">
        <v>125</v>
      </c>
      <c r="AL313" s="11" t="s">
        <v>142</v>
      </c>
      <c r="AM313" s="11">
        <v>2.3575048172069828E-2</v>
      </c>
      <c r="AN313" s="11">
        <v>0</v>
      </c>
      <c r="AO313" s="11">
        <v>0.9032</v>
      </c>
      <c r="AP313" s="11">
        <v>5.3600000000000002E-2</v>
      </c>
      <c r="AQ313" s="11">
        <v>3.0157709465047301E-3</v>
      </c>
      <c r="AR313" s="11">
        <v>0.125</v>
      </c>
      <c r="AS313" s="11">
        <v>0</v>
      </c>
      <c r="AT313" s="11">
        <v>0.45</v>
      </c>
      <c r="AU313" s="11">
        <v>5.5E-2</v>
      </c>
      <c r="AV313" s="11">
        <v>7.4999999999999997E-3</v>
      </c>
      <c r="AW313" s="11">
        <v>26753.275856300712</v>
      </c>
      <c r="AX313" s="11">
        <v>0</v>
      </c>
      <c r="AY313" s="11">
        <v>1024963.28224</v>
      </c>
      <c r="AZ313" s="11">
        <v>60825.987520000002</v>
      </c>
      <c r="BA313" s="11">
        <v>3422.3366782700614</v>
      </c>
      <c r="BB313" s="11">
        <v>141851.65</v>
      </c>
      <c r="BC313" s="11">
        <v>0</v>
      </c>
      <c r="BD313" s="11">
        <v>510665.94</v>
      </c>
      <c r="BE313" s="11">
        <v>62414.725999999995</v>
      </c>
      <c r="BF313" s="11">
        <v>8511.0990000000002</v>
      </c>
      <c r="BG313" s="9" t="s">
        <v>7</v>
      </c>
      <c r="BH313" s="9" t="s">
        <v>97</v>
      </c>
      <c r="BI313" s="9" t="s">
        <v>152</v>
      </c>
      <c r="BJ313" s="9" t="s">
        <v>125</v>
      </c>
      <c r="BK313" s="9" t="s">
        <v>1921</v>
      </c>
      <c r="BL313" s="29">
        <v>7.5000116092096239E-2</v>
      </c>
      <c r="BM313" s="29">
        <v>0</v>
      </c>
      <c r="BN313" s="29">
        <v>0.9032</v>
      </c>
      <c r="BO313" s="29">
        <v>5.3600000000000002E-2</v>
      </c>
      <c r="BP313" s="29">
        <v>3.0157709465047297E-3</v>
      </c>
    </row>
    <row r="314" spans="1:68" x14ac:dyDescent="0.25">
      <c r="A314" s="9" t="s">
        <v>3</v>
      </c>
      <c r="B314" s="9" t="s">
        <v>58</v>
      </c>
      <c r="C314" s="9" t="s">
        <v>57</v>
      </c>
      <c r="D314" s="9" t="s">
        <v>1850</v>
      </c>
      <c r="E314" s="9" t="s">
        <v>105</v>
      </c>
      <c r="F314" s="9" t="s">
        <v>1657</v>
      </c>
      <c r="G314" s="9" t="s">
        <v>270</v>
      </c>
      <c r="H314" s="9" t="s">
        <v>5</v>
      </c>
      <c r="I314" s="10" t="s">
        <v>1807</v>
      </c>
      <c r="J314" s="10" t="s">
        <v>1995</v>
      </c>
      <c r="K314" s="11">
        <v>66167.69</v>
      </c>
      <c r="L314" s="11">
        <v>66167.69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509.43988609639524</v>
      </c>
      <c r="X314" s="11">
        <v>0</v>
      </c>
      <c r="Y314" s="11">
        <v>48515.879022660607</v>
      </c>
      <c r="Z314" s="11">
        <v>1654.0256042090757</v>
      </c>
      <c r="AA314" s="11">
        <v>243.30971103393077</v>
      </c>
      <c r="AB314" s="11">
        <v>2664.7290320483953</v>
      </c>
      <c r="AC314" s="11" t="s">
        <v>7</v>
      </c>
      <c r="AD314" s="11" t="s">
        <v>97</v>
      </c>
      <c r="AE314" s="11" t="s">
        <v>168</v>
      </c>
      <c r="AF314" s="11" t="s">
        <v>125</v>
      </c>
      <c r="AG314" s="11" t="s">
        <v>302</v>
      </c>
      <c r="AH314" s="11" t="s">
        <v>7</v>
      </c>
      <c r="AI314" s="11" t="s">
        <v>97</v>
      </c>
      <c r="AJ314" s="11" t="s">
        <v>152</v>
      </c>
      <c r="AK314" s="11" t="s">
        <v>125</v>
      </c>
      <c r="AL314" s="11" t="s">
        <v>142</v>
      </c>
      <c r="AM314" s="11">
        <v>2.3575048172069828E-2</v>
      </c>
      <c r="AN314" s="11">
        <v>0</v>
      </c>
      <c r="AO314" s="11">
        <v>0.9032</v>
      </c>
      <c r="AP314" s="11">
        <v>5.3600000000000002E-2</v>
      </c>
      <c r="AQ314" s="11">
        <v>3.0157709465047301E-3</v>
      </c>
      <c r="AR314" s="11">
        <v>0.125</v>
      </c>
      <c r="AS314" s="11">
        <v>0</v>
      </c>
      <c r="AT314" s="11">
        <v>0.45</v>
      </c>
      <c r="AU314" s="11">
        <v>5.5E-2</v>
      </c>
      <c r="AV314" s="11">
        <v>7.4999999999999997E-3</v>
      </c>
      <c r="AW314" s="11">
        <v>1559.9064791845831</v>
      </c>
      <c r="AX314" s="11">
        <v>0</v>
      </c>
      <c r="AY314" s="11">
        <v>59762.657608000001</v>
      </c>
      <c r="AZ314" s="11">
        <v>3546.5881840000002</v>
      </c>
      <c r="BA314" s="11">
        <v>199.54659709933156</v>
      </c>
      <c r="BB314" s="11">
        <v>8270.9612500000003</v>
      </c>
      <c r="BC314" s="11">
        <v>0</v>
      </c>
      <c r="BD314" s="11">
        <v>29775.460500000001</v>
      </c>
      <c r="BE314" s="11">
        <v>3639.2229500000003</v>
      </c>
      <c r="BF314" s="11">
        <v>496.25767500000001</v>
      </c>
      <c r="BG314" s="9" t="s">
        <v>7</v>
      </c>
      <c r="BH314" s="9" t="s">
        <v>97</v>
      </c>
      <c r="BI314" s="9" t="s">
        <v>152</v>
      </c>
      <c r="BJ314" s="9" t="s">
        <v>125</v>
      </c>
      <c r="BK314" s="9" t="s">
        <v>1921</v>
      </c>
      <c r="BL314" s="29">
        <v>7.5000116092096239E-2</v>
      </c>
      <c r="BM314" s="29">
        <v>0</v>
      </c>
      <c r="BN314" s="29">
        <v>0.9032</v>
      </c>
      <c r="BO314" s="29">
        <v>5.3600000000000002E-2</v>
      </c>
      <c r="BP314" s="29">
        <v>3.0157709465047297E-3</v>
      </c>
    </row>
    <row r="315" spans="1:68" x14ac:dyDescent="0.25">
      <c r="A315" s="9" t="s">
        <v>3</v>
      </c>
      <c r="B315" s="9" t="s">
        <v>58</v>
      </c>
      <c r="C315" s="9" t="s">
        <v>57</v>
      </c>
      <c r="D315" s="9" t="s">
        <v>1850</v>
      </c>
      <c r="E315" s="9" t="s">
        <v>105</v>
      </c>
      <c r="F315" s="9" t="s">
        <v>1655</v>
      </c>
      <c r="G315" s="9" t="s">
        <v>270</v>
      </c>
      <c r="H315" s="9" t="s">
        <v>5</v>
      </c>
      <c r="I315" s="10" t="s">
        <v>1783</v>
      </c>
      <c r="J315" s="10" t="s">
        <v>1995</v>
      </c>
      <c r="K315" s="11">
        <v>201165</v>
      </c>
      <c r="L315" s="11">
        <v>201165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1548.8144544048819</v>
      </c>
      <c r="X315" s="11">
        <v>0</v>
      </c>
      <c r="Y315" s="11">
        <v>147499.43369027268</v>
      </c>
      <c r="Z315" s="11">
        <v>5028.6183584574073</v>
      </c>
      <c r="AA315" s="11">
        <v>739.71749686502062</v>
      </c>
      <c r="AB315" s="11">
        <v>8101.3892994000053</v>
      </c>
      <c r="AC315" s="11" t="s">
        <v>7</v>
      </c>
      <c r="AD315" s="11" t="s">
        <v>97</v>
      </c>
      <c r="AE315" s="11" t="s">
        <v>168</v>
      </c>
      <c r="AF315" s="11" t="s">
        <v>125</v>
      </c>
      <c r="AG315" s="11" t="s">
        <v>302</v>
      </c>
      <c r="AH315" s="11" t="s">
        <v>7</v>
      </c>
      <c r="AI315" s="11" t="s">
        <v>97</v>
      </c>
      <c r="AJ315" s="11" t="s">
        <v>152</v>
      </c>
      <c r="AK315" s="11" t="s">
        <v>125</v>
      </c>
      <c r="AL315" s="11" t="s">
        <v>142</v>
      </c>
      <c r="AM315" s="11">
        <v>2.3575048172069828E-2</v>
      </c>
      <c r="AN315" s="11">
        <v>0</v>
      </c>
      <c r="AO315" s="11">
        <v>0.9032</v>
      </c>
      <c r="AP315" s="11">
        <v>5.3600000000000002E-2</v>
      </c>
      <c r="AQ315" s="11">
        <v>3.0157709465047301E-3</v>
      </c>
      <c r="AR315" s="11">
        <v>0.125</v>
      </c>
      <c r="AS315" s="11">
        <v>0</v>
      </c>
      <c r="AT315" s="11">
        <v>0.45</v>
      </c>
      <c r="AU315" s="11">
        <v>5.5E-2</v>
      </c>
      <c r="AV315" s="11">
        <v>7.4999999999999997E-3</v>
      </c>
      <c r="AW315" s="11">
        <v>4742.4745655344268</v>
      </c>
      <c r="AX315" s="11">
        <v>0</v>
      </c>
      <c r="AY315" s="11">
        <v>181692.228</v>
      </c>
      <c r="AZ315" s="11">
        <v>10782.444</v>
      </c>
      <c r="BA315" s="11">
        <v>606.66756245362399</v>
      </c>
      <c r="BB315" s="11">
        <v>25145.625</v>
      </c>
      <c r="BC315" s="11">
        <v>0</v>
      </c>
      <c r="BD315" s="11">
        <v>90524.25</v>
      </c>
      <c r="BE315" s="11">
        <v>11064.075000000001</v>
      </c>
      <c r="BF315" s="11">
        <v>1508.7375</v>
      </c>
      <c r="BG315" s="9" t="s">
        <v>7</v>
      </c>
      <c r="BH315" s="9" t="s">
        <v>97</v>
      </c>
      <c r="BI315" s="9" t="s">
        <v>152</v>
      </c>
      <c r="BJ315" s="9" t="s">
        <v>125</v>
      </c>
      <c r="BK315" s="9" t="s">
        <v>1921</v>
      </c>
      <c r="BL315" s="29">
        <v>7.5000116092096239E-2</v>
      </c>
      <c r="BM315" s="29">
        <v>0</v>
      </c>
      <c r="BN315" s="29">
        <v>0.9032</v>
      </c>
      <c r="BO315" s="29">
        <v>5.3600000000000002E-2</v>
      </c>
      <c r="BP315" s="29">
        <v>3.0157709465047297E-3</v>
      </c>
    </row>
    <row r="316" spans="1:68" x14ac:dyDescent="0.25">
      <c r="A316" s="9" t="s">
        <v>3</v>
      </c>
      <c r="B316" s="9" t="s">
        <v>58</v>
      </c>
      <c r="C316" s="9" t="s">
        <v>57</v>
      </c>
      <c r="D316" s="9" t="s">
        <v>1850</v>
      </c>
      <c r="E316" s="9" t="s">
        <v>116</v>
      </c>
      <c r="F316" s="9" t="s">
        <v>311</v>
      </c>
      <c r="G316" s="9" t="s">
        <v>131</v>
      </c>
      <c r="H316" s="9" t="s">
        <v>5</v>
      </c>
      <c r="I316" s="10" t="s">
        <v>1807</v>
      </c>
      <c r="J316" s="10" t="s">
        <v>1995</v>
      </c>
      <c r="K316" s="11">
        <v>294967.54964919999</v>
      </c>
      <c r="L316" s="11">
        <v>294967.54964919999</v>
      </c>
      <c r="M316" s="11">
        <v>0</v>
      </c>
      <c r="N316" s="11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 s="11">
        <v>0</v>
      </c>
      <c r="W316" s="11">
        <v>2271.0575742776541</v>
      </c>
      <c r="X316" s="11">
        <v>0</v>
      </c>
      <c r="Y316" s="11">
        <v>266392.10403734772</v>
      </c>
      <c r="Z316" s="11">
        <v>0</v>
      </c>
      <c r="AA316" s="11">
        <v>1084.6625425680932</v>
      </c>
      <c r="AB316" s="11">
        <v>68883.582771371934</v>
      </c>
      <c r="AC316" s="11" t="s">
        <v>7</v>
      </c>
      <c r="AD316" s="11" t="s">
        <v>97</v>
      </c>
      <c r="AE316" s="11" t="s">
        <v>168</v>
      </c>
      <c r="AF316" s="11" t="s">
        <v>193</v>
      </c>
      <c r="AG316" s="11" t="s">
        <v>302</v>
      </c>
      <c r="AH316" s="11" t="s">
        <v>7</v>
      </c>
      <c r="AI316" s="11" t="s">
        <v>97</v>
      </c>
      <c r="AJ316" s="11" t="s">
        <v>152</v>
      </c>
      <c r="AK316" s="11" t="s">
        <v>193</v>
      </c>
      <c r="AL316" s="11" t="s">
        <v>142</v>
      </c>
      <c r="AM316" s="11">
        <v>2.3575048172069828E-2</v>
      </c>
      <c r="AN316" s="11">
        <v>0</v>
      </c>
      <c r="AO316" s="11">
        <v>0.9032</v>
      </c>
      <c r="AP316" s="11">
        <v>0</v>
      </c>
      <c r="AQ316" s="11">
        <v>3.0157709465047301E-3</v>
      </c>
      <c r="AR316" s="11">
        <v>0.125</v>
      </c>
      <c r="AS316" s="11">
        <v>0</v>
      </c>
      <c r="AT316" s="11">
        <v>0.45</v>
      </c>
      <c r="AU316" s="11">
        <v>0</v>
      </c>
      <c r="AV316" s="11">
        <v>7.4999999999999997E-3</v>
      </c>
      <c r="AW316" s="11">
        <v>6953.8741921772889</v>
      </c>
      <c r="AX316" s="11">
        <v>0</v>
      </c>
      <c r="AY316" s="11">
        <v>266414.69084315741</v>
      </c>
      <c r="AZ316" s="11">
        <v>0</v>
      </c>
      <c r="BA316" s="11">
        <v>889.55456639374881</v>
      </c>
      <c r="BB316" s="11">
        <v>36870.943706149999</v>
      </c>
      <c r="BC316" s="11">
        <v>0</v>
      </c>
      <c r="BD316" s="11">
        <v>132735.39734214</v>
      </c>
      <c r="BE316" s="11">
        <v>0</v>
      </c>
      <c r="BF316" s="11">
        <v>2212.2566223690001</v>
      </c>
      <c r="BG316" s="9" t="s">
        <v>7</v>
      </c>
      <c r="BH316" s="9" t="s">
        <v>97</v>
      </c>
      <c r="BI316" s="9" t="s">
        <v>152</v>
      </c>
      <c r="BJ316" s="9" t="s">
        <v>193</v>
      </c>
      <c r="BK316" s="9" t="s">
        <v>1921</v>
      </c>
      <c r="BL316" s="29">
        <v>7.5000116092096239E-2</v>
      </c>
      <c r="BM316" s="29">
        <v>0</v>
      </c>
      <c r="BN316" s="29">
        <v>0.9032</v>
      </c>
      <c r="BO316" s="29">
        <v>0</v>
      </c>
      <c r="BP316" s="29">
        <v>3.0157709465047297E-3</v>
      </c>
    </row>
    <row r="317" spans="1:68" x14ac:dyDescent="0.25">
      <c r="A317" s="9" t="s">
        <v>3</v>
      </c>
      <c r="B317" s="9" t="s">
        <v>58</v>
      </c>
      <c r="C317" s="9" t="s">
        <v>57</v>
      </c>
      <c r="D317" s="9" t="s">
        <v>1850</v>
      </c>
      <c r="E317" s="9" t="s">
        <v>116</v>
      </c>
      <c r="F317" s="9" t="s">
        <v>753</v>
      </c>
      <c r="G317" s="9" t="s">
        <v>164</v>
      </c>
      <c r="H317" s="9" t="s">
        <v>5</v>
      </c>
      <c r="I317" s="10" t="s">
        <v>1783</v>
      </c>
      <c r="J317" s="10" t="s">
        <v>1995</v>
      </c>
      <c r="K317" s="11">
        <v>175758.57645974623</v>
      </c>
      <c r="L317" s="11">
        <v>175758.5765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1">
        <v>1</v>
      </c>
      <c r="T317" s="11">
        <v>0</v>
      </c>
      <c r="U317" s="11">
        <v>0</v>
      </c>
      <c r="V317" s="11">
        <v>1</v>
      </c>
      <c r="W317" s="11">
        <v>1353.2263019416719</v>
      </c>
      <c r="X317" s="11">
        <v>0</v>
      </c>
      <c r="Y317" s="11">
        <v>158731.68778100231</v>
      </c>
      <c r="Z317" s="11">
        <v>0</v>
      </c>
      <c r="AA317" s="11">
        <v>646.30412630596845</v>
      </c>
      <c r="AB317" s="11">
        <v>8272.6345576599997</v>
      </c>
      <c r="AC317" s="11" t="s">
        <v>7</v>
      </c>
      <c r="AD317" s="11" t="s">
        <v>97</v>
      </c>
      <c r="AE317" s="11" t="s">
        <v>168</v>
      </c>
      <c r="AF317" s="11" t="s">
        <v>193</v>
      </c>
      <c r="AG317" s="11" t="s">
        <v>302</v>
      </c>
      <c r="AH317" s="11" t="s">
        <v>7</v>
      </c>
      <c r="AI317" s="11" t="s">
        <v>97</v>
      </c>
      <c r="AJ317" s="11" t="s">
        <v>152</v>
      </c>
      <c r="AK317" s="11" t="s">
        <v>193</v>
      </c>
      <c r="AL317" s="11" t="s">
        <v>142</v>
      </c>
      <c r="AM317" s="11">
        <v>2.3575048172069828E-2</v>
      </c>
      <c r="AN317" s="11">
        <v>0</v>
      </c>
      <c r="AO317" s="11">
        <v>0.9032</v>
      </c>
      <c r="AP317" s="11">
        <v>0</v>
      </c>
      <c r="AQ317" s="11">
        <v>3.0157709465047301E-3</v>
      </c>
      <c r="AR317" s="11">
        <v>0.125</v>
      </c>
      <c r="AS317" s="11">
        <v>0</v>
      </c>
      <c r="AT317" s="11">
        <v>0.45</v>
      </c>
      <c r="AU317" s="11">
        <v>0</v>
      </c>
      <c r="AV317" s="11">
        <v>7.4999999999999997E-3</v>
      </c>
      <c r="AW317" s="11">
        <v>4143.5169066929357</v>
      </c>
      <c r="AX317" s="11">
        <v>0</v>
      </c>
      <c r="AY317" s="11">
        <v>158745.14625844278</v>
      </c>
      <c r="AZ317" s="11">
        <v>0</v>
      </c>
      <c r="BA317" s="11">
        <v>530.04760848633282</v>
      </c>
      <c r="BB317" s="11">
        <v>21969.822057468278</v>
      </c>
      <c r="BC317" s="11">
        <v>0</v>
      </c>
      <c r="BD317" s="11">
        <v>79091.359406885807</v>
      </c>
      <c r="BE317" s="11">
        <v>0</v>
      </c>
      <c r="BF317" s="11">
        <v>1318.1893234480967</v>
      </c>
      <c r="BG317" s="9" t="s">
        <v>7</v>
      </c>
      <c r="BH317" s="9" t="s">
        <v>97</v>
      </c>
      <c r="BI317" s="9" t="s">
        <v>152</v>
      </c>
      <c r="BJ317" s="9" t="s">
        <v>193</v>
      </c>
      <c r="BK317" s="9" t="s">
        <v>1921</v>
      </c>
      <c r="BL317" s="29">
        <v>7.5000116092096239E-2</v>
      </c>
      <c r="BM317" s="29">
        <v>0</v>
      </c>
      <c r="BN317" s="29">
        <v>0.9032</v>
      </c>
      <c r="BO317" s="29">
        <v>0</v>
      </c>
      <c r="BP317" s="29">
        <v>3.0157709465047297E-3</v>
      </c>
    </row>
    <row r="318" spans="1:68" x14ac:dyDescent="0.25">
      <c r="A318" s="9" t="s">
        <v>3</v>
      </c>
      <c r="B318" s="9" t="s">
        <v>58</v>
      </c>
      <c r="C318" s="9" t="s">
        <v>57</v>
      </c>
      <c r="D318" s="9" t="s">
        <v>1850</v>
      </c>
      <c r="E318" s="9" t="s">
        <v>116</v>
      </c>
      <c r="F318" s="9" t="s">
        <v>765</v>
      </c>
      <c r="G318" s="9" t="s">
        <v>164</v>
      </c>
      <c r="H318" s="9" t="s">
        <v>5</v>
      </c>
      <c r="I318" s="10" t="s">
        <v>1783</v>
      </c>
      <c r="J318" s="10" t="s">
        <v>1995</v>
      </c>
      <c r="K318" s="11">
        <v>170921.0058503933</v>
      </c>
      <c r="L318" s="11">
        <v>170921.00589999999</v>
      </c>
      <c r="M318" s="11">
        <v>0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1315.9801663403191</v>
      </c>
      <c r="X318" s="11">
        <v>0</v>
      </c>
      <c r="Y318" s="11">
        <v>154362.76444656836</v>
      </c>
      <c r="Z318" s="11">
        <v>0</v>
      </c>
      <c r="AA318" s="11">
        <v>628.51528264133844</v>
      </c>
      <c r="AB318" s="11">
        <v>8044.9389622722229</v>
      </c>
      <c r="AC318" s="11" t="s">
        <v>7</v>
      </c>
      <c r="AD318" s="11" t="s">
        <v>97</v>
      </c>
      <c r="AE318" s="11" t="s">
        <v>168</v>
      </c>
      <c r="AF318" s="11" t="s">
        <v>193</v>
      </c>
      <c r="AG318" s="11" t="s">
        <v>302</v>
      </c>
      <c r="AH318" s="11" t="s">
        <v>7</v>
      </c>
      <c r="AI318" s="11" t="s">
        <v>97</v>
      </c>
      <c r="AJ318" s="11" t="s">
        <v>152</v>
      </c>
      <c r="AK318" s="11" t="s">
        <v>193</v>
      </c>
      <c r="AL318" s="11" t="s">
        <v>142</v>
      </c>
      <c r="AM318" s="11">
        <v>2.3575048172069828E-2</v>
      </c>
      <c r="AN318" s="11">
        <v>0</v>
      </c>
      <c r="AO318" s="11">
        <v>0.9032</v>
      </c>
      <c r="AP318" s="11">
        <v>0</v>
      </c>
      <c r="AQ318" s="11">
        <v>3.0157709465047301E-3</v>
      </c>
      <c r="AR318" s="11">
        <v>0.125</v>
      </c>
      <c r="AS318" s="11">
        <v>0</v>
      </c>
      <c r="AT318" s="11">
        <v>0.45</v>
      </c>
      <c r="AU318" s="11">
        <v>0</v>
      </c>
      <c r="AV318" s="11">
        <v>7.4999999999999997E-3</v>
      </c>
      <c r="AW318" s="11">
        <v>4029.4709465416508</v>
      </c>
      <c r="AX318" s="11">
        <v>0</v>
      </c>
      <c r="AY318" s="11">
        <v>154375.85248407524</v>
      </c>
      <c r="AZ318" s="11">
        <v>0</v>
      </c>
      <c r="BA318" s="11">
        <v>515.45860359098106</v>
      </c>
      <c r="BB318" s="11">
        <v>21365.125731299162</v>
      </c>
      <c r="BC318" s="11">
        <v>0</v>
      </c>
      <c r="BD318" s="11">
        <v>76914.452632676985</v>
      </c>
      <c r="BE318" s="11">
        <v>0</v>
      </c>
      <c r="BF318" s="11">
        <v>1281.9075438779496</v>
      </c>
      <c r="BG318" s="9" t="s">
        <v>7</v>
      </c>
      <c r="BH318" s="9" t="s">
        <v>97</v>
      </c>
      <c r="BI318" s="9" t="s">
        <v>152</v>
      </c>
      <c r="BJ318" s="9" t="s">
        <v>193</v>
      </c>
      <c r="BK318" s="9" t="s">
        <v>1921</v>
      </c>
      <c r="BL318" s="29">
        <v>7.5000116092096239E-2</v>
      </c>
      <c r="BM318" s="29">
        <v>0</v>
      </c>
      <c r="BN318" s="29">
        <v>0.9032</v>
      </c>
      <c r="BO318" s="29">
        <v>0</v>
      </c>
      <c r="BP318" s="29">
        <v>3.0157709465047297E-3</v>
      </c>
    </row>
    <row r="319" spans="1:68" x14ac:dyDescent="0.25">
      <c r="A319" s="9" t="s">
        <v>3</v>
      </c>
      <c r="B319" s="9" t="s">
        <v>58</v>
      </c>
      <c r="C319" s="9" t="s">
        <v>57</v>
      </c>
      <c r="D319" s="9" t="s">
        <v>1850</v>
      </c>
      <c r="E319" s="9" t="s">
        <v>83</v>
      </c>
      <c r="F319" s="9" t="s">
        <v>1745</v>
      </c>
      <c r="G319" s="9" t="s">
        <v>231</v>
      </c>
      <c r="H319" s="9" t="s">
        <v>5</v>
      </c>
      <c r="I319" s="10" t="s">
        <v>1807</v>
      </c>
      <c r="J319" s="10" t="s">
        <v>1995</v>
      </c>
      <c r="K319" s="11">
        <v>960184.72244000004</v>
      </c>
      <c r="L319" s="11">
        <v>960184.72244000004</v>
      </c>
      <c r="M319" s="11">
        <v>0</v>
      </c>
      <c r="N319" s="11">
        <v>0</v>
      </c>
      <c r="O319" s="11">
        <v>0</v>
      </c>
      <c r="P319" s="11">
        <v>0</v>
      </c>
      <c r="Q319" s="11">
        <v>1</v>
      </c>
      <c r="R319" s="11">
        <v>0</v>
      </c>
      <c r="S319" s="11">
        <v>0</v>
      </c>
      <c r="T319" s="11">
        <v>0</v>
      </c>
      <c r="U319" s="11">
        <v>0</v>
      </c>
      <c r="V319" s="11">
        <v>1</v>
      </c>
      <c r="W319" s="11">
        <v>7392.7955437689398</v>
      </c>
      <c r="X319" s="11">
        <v>0</v>
      </c>
      <c r="Y319" s="11">
        <v>867165.31625092286</v>
      </c>
      <c r="Z319" s="11">
        <v>0</v>
      </c>
      <c r="AA319" s="11">
        <v>3530.8168766883655</v>
      </c>
      <c r="AB319" s="11">
        <v>213169.42631783767</v>
      </c>
      <c r="AC319" s="11" t="s">
        <v>7</v>
      </c>
      <c r="AD319" s="11" t="s">
        <v>97</v>
      </c>
      <c r="AE319" s="11" t="s">
        <v>168</v>
      </c>
      <c r="AF319" s="11" t="s">
        <v>193</v>
      </c>
      <c r="AG319" s="11" t="s">
        <v>302</v>
      </c>
      <c r="AH319" s="11" t="s">
        <v>7</v>
      </c>
      <c r="AI319" s="11" t="s">
        <v>97</v>
      </c>
      <c r="AJ319" s="11" t="s">
        <v>152</v>
      </c>
      <c r="AK319" s="11" t="s">
        <v>193</v>
      </c>
      <c r="AL319" s="11" t="s">
        <v>142</v>
      </c>
      <c r="AM319" s="11">
        <v>2.3575048172069828E-2</v>
      </c>
      <c r="AN319" s="11">
        <v>0</v>
      </c>
      <c r="AO319" s="11">
        <v>0.9032</v>
      </c>
      <c r="AP319" s="11">
        <v>0</v>
      </c>
      <c r="AQ319" s="11">
        <v>3.0157709465047301E-3</v>
      </c>
      <c r="AR319" s="11">
        <v>0.125</v>
      </c>
      <c r="AS319" s="11">
        <v>0</v>
      </c>
      <c r="AT319" s="11">
        <v>0.45</v>
      </c>
      <c r="AU319" s="11">
        <v>0</v>
      </c>
      <c r="AV319" s="11">
        <v>7.4999999999999997E-3</v>
      </c>
      <c r="AW319" s="11">
        <v>22636.401085608497</v>
      </c>
      <c r="AX319" s="11">
        <v>0</v>
      </c>
      <c r="AY319" s="11">
        <v>867238.84130780806</v>
      </c>
      <c r="AZ319" s="11">
        <v>0</v>
      </c>
      <c r="BA319" s="11">
        <v>2895.6971892122606</v>
      </c>
      <c r="BB319" s="11">
        <v>120023.09030500001</v>
      </c>
      <c r="BC319" s="11">
        <v>0</v>
      </c>
      <c r="BD319" s="11">
        <v>432083.12509800005</v>
      </c>
      <c r="BE319" s="11">
        <v>0</v>
      </c>
      <c r="BF319" s="11">
        <v>7201.3854183000003</v>
      </c>
      <c r="BG319" s="9" t="s">
        <v>7</v>
      </c>
      <c r="BH319" s="9" t="s">
        <v>97</v>
      </c>
      <c r="BI319" s="9" t="s">
        <v>152</v>
      </c>
      <c r="BJ319" s="9" t="s">
        <v>193</v>
      </c>
      <c r="BK319" s="9" t="s">
        <v>1921</v>
      </c>
      <c r="BL319" s="29">
        <v>7.5000116092096239E-2</v>
      </c>
      <c r="BM319" s="29">
        <v>0</v>
      </c>
      <c r="BN319" s="29">
        <v>0.9032</v>
      </c>
      <c r="BO319" s="29">
        <v>0</v>
      </c>
      <c r="BP319" s="29">
        <v>3.0157709465047297E-3</v>
      </c>
    </row>
    <row r="320" spans="1:68" x14ac:dyDescent="0.25">
      <c r="A320" s="9" t="s">
        <v>3</v>
      </c>
      <c r="B320" s="9" t="s">
        <v>58</v>
      </c>
      <c r="C320" s="9" t="s">
        <v>57</v>
      </c>
      <c r="D320" s="9" t="s">
        <v>1851</v>
      </c>
      <c r="E320" s="9" t="s">
        <v>116</v>
      </c>
      <c r="F320" s="9" t="s">
        <v>1219</v>
      </c>
      <c r="G320" s="9" t="s">
        <v>274</v>
      </c>
      <c r="H320" s="9" t="s">
        <v>5</v>
      </c>
      <c r="I320" s="10" t="s">
        <v>1807</v>
      </c>
      <c r="J320" s="10" t="s">
        <v>1995</v>
      </c>
      <c r="K320" s="11">
        <v>125564.81693318</v>
      </c>
      <c r="L320" s="11">
        <v>125564.81693318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1">
        <v>0</v>
      </c>
      <c r="W320" s="11">
        <v>1198.3827911976468</v>
      </c>
      <c r="X320" s="11">
        <v>0</v>
      </c>
      <c r="Y320" s="11">
        <v>0</v>
      </c>
      <c r="Z320" s="11">
        <v>0</v>
      </c>
      <c r="AA320" s="11">
        <v>459.07279232032926</v>
      </c>
      <c r="AB320" s="11">
        <v>602.35953979185092</v>
      </c>
      <c r="AC320" s="11" t="s">
        <v>7</v>
      </c>
      <c r="AD320" s="11" t="s">
        <v>97</v>
      </c>
      <c r="AE320" s="11" t="s">
        <v>157</v>
      </c>
      <c r="AF320" s="11" t="s">
        <v>193</v>
      </c>
      <c r="AG320" s="11" t="s">
        <v>302</v>
      </c>
      <c r="AH320" s="11" t="s">
        <v>7</v>
      </c>
      <c r="AI320" s="11" t="s">
        <v>97</v>
      </c>
      <c r="AJ320" s="11" t="s">
        <v>157</v>
      </c>
      <c r="AK320" s="11" t="s">
        <v>193</v>
      </c>
      <c r="AL320" s="11" t="s">
        <v>142</v>
      </c>
      <c r="AM320" s="11">
        <v>2.3575048172069828E-2</v>
      </c>
      <c r="AN320" s="11">
        <v>0</v>
      </c>
      <c r="AO320" s="11">
        <v>0</v>
      </c>
      <c r="AP320" s="11">
        <v>0</v>
      </c>
      <c r="AQ320" s="11">
        <v>3.0157709465047301E-3</v>
      </c>
      <c r="AR320" s="11">
        <v>0.125</v>
      </c>
      <c r="AS320" s="11">
        <v>0</v>
      </c>
      <c r="AT320" s="11">
        <v>0</v>
      </c>
      <c r="AU320" s="11">
        <v>0</v>
      </c>
      <c r="AV320" s="11">
        <v>7.4999999999999997E-3</v>
      </c>
      <c r="AW320" s="11">
        <v>2960.1966079168478</v>
      </c>
      <c r="AX320" s="11">
        <v>0</v>
      </c>
      <c r="AY320" s="11">
        <v>0</v>
      </c>
      <c r="AZ320" s="11">
        <v>0</v>
      </c>
      <c r="BA320" s="11">
        <v>378.67472681026942</v>
      </c>
      <c r="BB320" s="11">
        <v>15695.6021166475</v>
      </c>
      <c r="BC320" s="11">
        <v>0</v>
      </c>
      <c r="BD320" s="11">
        <v>0</v>
      </c>
      <c r="BE320" s="11">
        <v>0</v>
      </c>
      <c r="BF320" s="11">
        <v>941.73612699884995</v>
      </c>
      <c r="BG320" s="9" t="s">
        <v>7</v>
      </c>
      <c r="BH320" s="9" t="s">
        <v>97</v>
      </c>
      <c r="BI320" s="9" t="s">
        <v>157</v>
      </c>
      <c r="BJ320" s="9" t="s">
        <v>193</v>
      </c>
      <c r="BK320" s="9" t="s">
        <v>1921</v>
      </c>
      <c r="BL320" s="29">
        <v>7.5000116092096239E-2</v>
      </c>
      <c r="BM320" s="29">
        <v>0</v>
      </c>
      <c r="BN320" s="29">
        <v>0</v>
      </c>
      <c r="BO320" s="29">
        <v>0</v>
      </c>
      <c r="BP320" s="29">
        <v>3.0157709465047297E-3</v>
      </c>
    </row>
    <row r="321" spans="1:68" x14ac:dyDescent="0.25">
      <c r="A321" s="9" t="s">
        <v>3</v>
      </c>
      <c r="B321" s="9" t="s">
        <v>58</v>
      </c>
      <c r="C321" s="9" t="s">
        <v>57</v>
      </c>
      <c r="D321" s="9" t="s">
        <v>1851</v>
      </c>
      <c r="E321" s="9" t="s">
        <v>116</v>
      </c>
      <c r="F321" s="9" t="s">
        <v>1217</v>
      </c>
      <c r="G321" s="9" t="s">
        <v>274</v>
      </c>
      <c r="H321" s="9" t="s">
        <v>5</v>
      </c>
      <c r="I321" s="10" t="s">
        <v>1807</v>
      </c>
      <c r="J321" s="10" t="s">
        <v>1995</v>
      </c>
      <c r="K321" s="11">
        <v>136348.01291674</v>
      </c>
      <c r="L321" s="11">
        <v>136348.01291674</v>
      </c>
      <c r="M321" s="11">
        <v>0</v>
      </c>
      <c r="N321" s="11">
        <v>0</v>
      </c>
      <c r="O321" s="11">
        <v>1</v>
      </c>
      <c r="P321" s="11">
        <v>0</v>
      </c>
      <c r="Q321" s="11">
        <v>0</v>
      </c>
      <c r="R321" s="11">
        <v>0</v>
      </c>
      <c r="S321" s="11">
        <v>0</v>
      </c>
      <c r="T321" s="11">
        <v>0</v>
      </c>
      <c r="U321" s="11">
        <v>0</v>
      </c>
      <c r="V321" s="11">
        <v>1</v>
      </c>
      <c r="W321" s="11">
        <v>1301.2969419639924</v>
      </c>
      <c r="X321" s="11">
        <v>0</v>
      </c>
      <c r="Y321" s="11">
        <v>0</v>
      </c>
      <c r="Z321" s="11">
        <v>0</v>
      </c>
      <c r="AA321" s="11">
        <v>498.49682853697544</v>
      </c>
      <c r="AB321" s="11">
        <v>654.08868756418519</v>
      </c>
      <c r="AC321" s="11" t="s">
        <v>7</v>
      </c>
      <c r="AD321" s="11" t="s">
        <v>97</v>
      </c>
      <c r="AE321" s="11" t="s">
        <v>157</v>
      </c>
      <c r="AF321" s="11" t="s">
        <v>193</v>
      </c>
      <c r="AG321" s="11" t="s">
        <v>302</v>
      </c>
      <c r="AH321" s="11" t="s">
        <v>7</v>
      </c>
      <c r="AI321" s="11" t="s">
        <v>97</v>
      </c>
      <c r="AJ321" s="11" t="s">
        <v>157</v>
      </c>
      <c r="AK321" s="11" t="s">
        <v>193</v>
      </c>
      <c r="AL321" s="11" t="s">
        <v>142</v>
      </c>
      <c r="AM321" s="11">
        <v>2.3575048172069828E-2</v>
      </c>
      <c r="AN321" s="11">
        <v>0</v>
      </c>
      <c r="AO321" s="11">
        <v>0</v>
      </c>
      <c r="AP321" s="11">
        <v>0</v>
      </c>
      <c r="AQ321" s="11">
        <v>3.0157709465047301E-3</v>
      </c>
      <c r="AR321" s="11">
        <v>0.125</v>
      </c>
      <c r="AS321" s="11">
        <v>0</v>
      </c>
      <c r="AT321" s="11">
        <v>0</v>
      </c>
      <c r="AU321" s="11">
        <v>0</v>
      </c>
      <c r="AV321" s="11">
        <v>7.4999999999999997E-3</v>
      </c>
      <c r="AW321" s="11">
        <v>3214.4109726781448</v>
      </c>
      <c r="AX321" s="11">
        <v>0</v>
      </c>
      <c r="AY321" s="11">
        <v>0</v>
      </c>
      <c r="AZ321" s="11">
        <v>0</v>
      </c>
      <c r="BA321" s="11">
        <v>411.19437596795615</v>
      </c>
      <c r="BB321" s="11">
        <v>17043.5016145925</v>
      </c>
      <c r="BC321" s="11">
        <v>0</v>
      </c>
      <c r="BD321" s="11">
        <v>0</v>
      </c>
      <c r="BE321" s="11">
        <v>0</v>
      </c>
      <c r="BF321" s="11">
        <v>1022.61009687555</v>
      </c>
      <c r="BG321" s="9" t="s">
        <v>7</v>
      </c>
      <c r="BH321" s="9" t="s">
        <v>97</v>
      </c>
      <c r="BI321" s="9" t="s">
        <v>157</v>
      </c>
      <c r="BJ321" s="9" t="s">
        <v>193</v>
      </c>
      <c r="BK321" s="9" t="s">
        <v>1921</v>
      </c>
      <c r="BL321" s="29">
        <v>7.5000116092096239E-2</v>
      </c>
      <c r="BM321" s="29">
        <v>0</v>
      </c>
      <c r="BN321" s="29">
        <v>0</v>
      </c>
      <c r="BO321" s="29">
        <v>0</v>
      </c>
      <c r="BP321" s="29">
        <v>3.0157709465047297E-3</v>
      </c>
    </row>
    <row r="322" spans="1:68" x14ac:dyDescent="0.25">
      <c r="A322" s="9" t="s">
        <v>10</v>
      </c>
      <c r="B322" s="9" t="s">
        <v>58</v>
      </c>
      <c r="C322" s="9" t="s">
        <v>57</v>
      </c>
      <c r="D322" s="9" t="s">
        <v>1851</v>
      </c>
      <c r="E322" s="9" t="s">
        <v>99</v>
      </c>
      <c r="F322" s="9" t="s">
        <v>1473</v>
      </c>
      <c r="G322" s="9" t="s">
        <v>154</v>
      </c>
      <c r="H322" s="9" t="s">
        <v>5</v>
      </c>
      <c r="I322" s="10" t="s">
        <v>1807</v>
      </c>
      <c r="J322" s="10" t="s">
        <v>1995</v>
      </c>
      <c r="K322" s="11">
        <v>49456.35</v>
      </c>
      <c r="L322" s="11">
        <v>49456.35</v>
      </c>
      <c r="M322" s="11">
        <v>0</v>
      </c>
      <c r="N322" s="11">
        <v>0</v>
      </c>
      <c r="O322" s="11">
        <v>0</v>
      </c>
      <c r="P322" s="11">
        <v>0</v>
      </c>
      <c r="Q322" s="11">
        <v>0</v>
      </c>
      <c r="R322" s="11">
        <v>0</v>
      </c>
      <c r="S322" s="11">
        <v>0</v>
      </c>
      <c r="T322" s="11">
        <v>0</v>
      </c>
      <c r="U322" s="11">
        <v>0</v>
      </c>
      <c r="V322" s="11">
        <v>0</v>
      </c>
      <c r="W322" s="11">
        <v>1225.4771805426708</v>
      </c>
      <c r="X322" s="11">
        <v>0</v>
      </c>
      <c r="Y322" s="11">
        <v>0</v>
      </c>
      <c r="Z322" s="11">
        <v>0</v>
      </c>
      <c r="AA322" s="11">
        <v>225.3369732591693</v>
      </c>
      <c r="AB322" s="11">
        <v>324.89384619815996</v>
      </c>
      <c r="AC322" s="11" t="s">
        <v>32</v>
      </c>
      <c r="AD322" s="11" t="s">
        <v>97</v>
      </c>
      <c r="AE322" s="11" t="s">
        <v>157</v>
      </c>
      <c r="AF322" s="11" t="s">
        <v>193</v>
      </c>
      <c r="AG322" s="11" t="s">
        <v>302</v>
      </c>
      <c r="AH322" s="11" t="s">
        <v>32</v>
      </c>
      <c r="AI322" s="11" t="s">
        <v>97</v>
      </c>
      <c r="AJ322" s="11" t="s">
        <v>157</v>
      </c>
      <c r="AK322" s="11" t="s">
        <v>193</v>
      </c>
      <c r="AL322" s="11" t="s">
        <v>142</v>
      </c>
      <c r="AM322" s="11">
        <v>9.8229367383624283E-2</v>
      </c>
      <c r="AN322" s="11">
        <v>0</v>
      </c>
      <c r="AO322" s="11">
        <v>0</v>
      </c>
      <c r="AP322" s="11">
        <v>0</v>
      </c>
      <c r="AQ322" s="11">
        <v>3.0157709465047301E-3</v>
      </c>
      <c r="AR322" s="11">
        <v>7.4999999999999997E-2</v>
      </c>
      <c r="AS322" s="11">
        <v>0</v>
      </c>
      <c r="AT322" s="11">
        <v>0</v>
      </c>
      <c r="AU322" s="11">
        <v>0</v>
      </c>
      <c r="AV322" s="11">
        <v>7.4999999999999997E-3</v>
      </c>
      <c r="AW322" s="11">
        <v>4858.0659736031066</v>
      </c>
      <c r="AX322" s="11">
        <v>0</v>
      </c>
      <c r="AY322" s="11">
        <v>0</v>
      </c>
      <c r="AZ322" s="11">
        <v>0</v>
      </c>
      <c r="BA322" s="11">
        <v>149.14902345016921</v>
      </c>
      <c r="BB322" s="11">
        <v>3709.2262499999997</v>
      </c>
      <c r="BC322" s="11">
        <v>0</v>
      </c>
      <c r="BD322" s="11">
        <v>0</v>
      </c>
      <c r="BE322" s="11">
        <v>0</v>
      </c>
      <c r="BF322" s="11">
        <v>370.92262499999998</v>
      </c>
      <c r="BG322" s="9" t="s">
        <v>32</v>
      </c>
      <c r="BH322" s="9" t="s">
        <v>97</v>
      </c>
      <c r="BI322" s="9" t="s">
        <v>157</v>
      </c>
      <c r="BJ322" s="9" t="s">
        <v>193</v>
      </c>
      <c r="BK322" s="9" t="s">
        <v>1921</v>
      </c>
      <c r="BL322" s="29">
        <v>8.3096107331410485E-2</v>
      </c>
      <c r="BM322" s="29">
        <v>0</v>
      </c>
      <c r="BN322" s="29">
        <v>0</v>
      </c>
      <c r="BO322" s="29">
        <v>0</v>
      </c>
      <c r="BP322" s="29">
        <v>3.0157709465047297E-3</v>
      </c>
    </row>
    <row r="323" spans="1:68" x14ac:dyDescent="0.25">
      <c r="A323" s="9" t="s">
        <v>3</v>
      </c>
      <c r="B323" s="9" t="s">
        <v>58</v>
      </c>
      <c r="C323" s="9" t="s">
        <v>57</v>
      </c>
      <c r="D323" s="9" t="s">
        <v>1851</v>
      </c>
      <c r="E323" s="9" t="s">
        <v>105</v>
      </c>
      <c r="F323" s="9" t="s">
        <v>401</v>
      </c>
      <c r="G323" s="9" t="s">
        <v>159</v>
      </c>
      <c r="H323" s="9" t="s">
        <v>5</v>
      </c>
      <c r="I323" s="10" t="s">
        <v>1807</v>
      </c>
      <c r="J323" s="10" t="s">
        <v>1995</v>
      </c>
      <c r="K323" s="11">
        <v>32829.019999999997</v>
      </c>
      <c r="L323" s="11">
        <v>32829.019999999997</v>
      </c>
      <c r="M323" s="11">
        <v>0</v>
      </c>
      <c r="N323" s="11">
        <v>0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11">
        <v>0</v>
      </c>
      <c r="U323" s="11">
        <v>0</v>
      </c>
      <c r="V323" s="11">
        <v>0</v>
      </c>
      <c r="W323" s="11">
        <v>654.43025106559924</v>
      </c>
      <c r="X323" s="11">
        <v>0</v>
      </c>
      <c r="Y323" s="11">
        <v>0</v>
      </c>
      <c r="Z323" s="11">
        <v>0</v>
      </c>
      <c r="AA323" s="11">
        <v>120.33462093440066</v>
      </c>
      <c r="AB323" s="11">
        <v>173.50005753920004</v>
      </c>
      <c r="AC323" s="11" t="s">
        <v>32</v>
      </c>
      <c r="AD323" s="11" t="s">
        <v>97</v>
      </c>
      <c r="AE323" s="11" t="s">
        <v>157</v>
      </c>
      <c r="AF323" s="11" t="s">
        <v>193</v>
      </c>
      <c r="AG323" s="11" t="s">
        <v>302</v>
      </c>
      <c r="AH323" s="11" t="s">
        <v>32</v>
      </c>
      <c r="AI323" s="11" t="s">
        <v>97</v>
      </c>
      <c r="AJ323" s="11" t="s">
        <v>157</v>
      </c>
      <c r="AK323" s="11" t="s">
        <v>193</v>
      </c>
      <c r="AL323" s="11" t="s">
        <v>142</v>
      </c>
      <c r="AM323" s="11">
        <v>4.9114683691812142E-2</v>
      </c>
      <c r="AN323" s="11">
        <v>0</v>
      </c>
      <c r="AO323" s="11">
        <v>0</v>
      </c>
      <c r="AP323" s="11">
        <v>0</v>
      </c>
      <c r="AQ323" s="11">
        <v>3.0157709465047301E-3</v>
      </c>
      <c r="AR323" s="11">
        <v>7.4999999999999997E-2</v>
      </c>
      <c r="AS323" s="11">
        <v>0</v>
      </c>
      <c r="AT323" s="11">
        <v>0</v>
      </c>
      <c r="AU323" s="11">
        <v>0</v>
      </c>
      <c r="AV323" s="11">
        <v>7.4999999999999997E-3</v>
      </c>
      <c r="AW323" s="11">
        <v>1612.3869332121744</v>
      </c>
      <c r="AX323" s="11">
        <v>0</v>
      </c>
      <c r="AY323" s="11">
        <v>0</v>
      </c>
      <c r="AZ323" s="11">
        <v>0</v>
      </c>
      <c r="BA323" s="11">
        <v>99.004804718222701</v>
      </c>
      <c r="BB323" s="11">
        <v>2462.1764999999996</v>
      </c>
      <c r="BC323" s="11">
        <v>0</v>
      </c>
      <c r="BD323" s="11">
        <v>0</v>
      </c>
      <c r="BE323" s="11">
        <v>0</v>
      </c>
      <c r="BF323" s="11">
        <v>246.21764999999996</v>
      </c>
      <c r="BG323" s="9" t="s">
        <v>32</v>
      </c>
      <c r="BH323" s="9" t="s">
        <v>97</v>
      </c>
      <c r="BI323" s="9" t="s">
        <v>157</v>
      </c>
      <c r="BJ323" s="9" t="s">
        <v>193</v>
      </c>
      <c r="BK323" s="9" t="s">
        <v>1921</v>
      </c>
      <c r="BL323" s="29">
        <v>8.3096107331410485E-2</v>
      </c>
      <c r="BM323" s="29">
        <v>0</v>
      </c>
      <c r="BN323" s="29">
        <v>0</v>
      </c>
      <c r="BO323" s="29">
        <v>0</v>
      </c>
      <c r="BP323" s="29">
        <v>3.0157709465047297E-3</v>
      </c>
    </row>
    <row r="324" spans="1:68" x14ac:dyDescent="0.25">
      <c r="A324" s="9" t="s">
        <v>3</v>
      </c>
      <c r="B324" s="9" t="s">
        <v>58</v>
      </c>
      <c r="C324" s="9" t="s">
        <v>57</v>
      </c>
      <c r="D324" s="9" t="s">
        <v>1851</v>
      </c>
      <c r="E324" s="9" t="s">
        <v>116</v>
      </c>
      <c r="F324" s="9" t="s">
        <v>425</v>
      </c>
      <c r="G324" s="9" t="s">
        <v>164</v>
      </c>
      <c r="H324" s="9" t="s">
        <v>5</v>
      </c>
      <c r="I324" s="10" t="s">
        <v>1783</v>
      </c>
      <c r="J324" s="10" t="s">
        <v>1995</v>
      </c>
      <c r="K324" s="11">
        <v>177478.70982938356</v>
      </c>
      <c r="L324" s="11">
        <v>177478.70980000001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11">
        <v>0</v>
      </c>
      <c r="U324" s="11">
        <v>0</v>
      </c>
      <c r="V324" s="11">
        <v>0</v>
      </c>
      <c r="W324" s="11">
        <v>1693.8457509276968</v>
      </c>
      <c r="X324" s="11">
        <v>0</v>
      </c>
      <c r="Y324" s="11">
        <v>0</v>
      </c>
      <c r="Z324" s="11">
        <v>0</v>
      </c>
      <c r="AA324" s="11">
        <v>648.87321843230234</v>
      </c>
      <c r="AB324" s="11">
        <v>851.40086665256013</v>
      </c>
      <c r="AC324" s="11" t="s">
        <v>7</v>
      </c>
      <c r="AD324" s="11" t="s">
        <v>97</v>
      </c>
      <c r="AE324" s="11" t="s">
        <v>157</v>
      </c>
      <c r="AF324" s="11" t="s">
        <v>193</v>
      </c>
      <c r="AG324" s="11" t="s">
        <v>302</v>
      </c>
      <c r="AH324" s="11" t="s">
        <v>7</v>
      </c>
      <c r="AI324" s="11" t="s">
        <v>97</v>
      </c>
      <c r="AJ324" s="11" t="s">
        <v>157</v>
      </c>
      <c r="AK324" s="11" t="s">
        <v>193</v>
      </c>
      <c r="AL324" s="11" t="s">
        <v>142</v>
      </c>
      <c r="AM324" s="11">
        <v>2.3575048172069828E-2</v>
      </c>
      <c r="AN324" s="11">
        <v>0</v>
      </c>
      <c r="AO324" s="11">
        <v>0</v>
      </c>
      <c r="AP324" s="11">
        <v>0</v>
      </c>
      <c r="AQ324" s="11">
        <v>3.0157709465047301E-3</v>
      </c>
      <c r="AR324" s="11">
        <v>0.125</v>
      </c>
      <c r="AS324" s="11">
        <v>0</v>
      </c>
      <c r="AT324" s="11">
        <v>0</v>
      </c>
      <c r="AU324" s="11">
        <v>0</v>
      </c>
      <c r="AV324" s="11">
        <v>7.4999999999999997E-3</v>
      </c>
      <c r="AW324" s="11">
        <v>4184.0691337445205</v>
      </c>
      <c r="AX324" s="11">
        <v>0</v>
      </c>
      <c r="AY324" s="11">
        <v>0</v>
      </c>
      <c r="AZ324" s="11">
        <v>0</v>
      </c>
      <c r="BA324" s="11">
        <v>535.2351367265984</v>
      </c>
      <c r="BB324" s="11">
        <v>22184.838728672945</v>
      </c>
      <c r="BC324" s="11">
        <v>0</v>
      </c>
      <c r="BD324" s="11">
        <v>0</v>
      </c>
      <c r="BE324" s="11">
        <v>0</v>
      </c>
      <c r="BF324" s="11">
        <v>1331.0903237203765</v>
      </c>
      <c r="BG324" s="9" t="s">
        <v>7</v>
      </c>
      <c r="BH324" s="9" t="s">
        <v>97</v>
      </c>
      <c r="BI324" s="9" t="s">
        <v>157</v>
      </c>
      <c r="BJ324" s="9" t="s">
        <v>193</v>
      </c>
      <c r="BK324" s="9" t="s">
        <v>1921</v>
      </c>
      <c r="BL324" s="29">
        <v>7.5000116092096239E-2</v>
      </c>
      <c r="BM324" s="29">
        <v>0</v>
      </c>
      <c r="BN324" s="29">
        <v>0</v>
      </c>
      <c r="BO324" s="29">
        <v>0</v>
      </c>
      <c r="BP324" s="29">
        <v>3.0157709465047297E-3</v>
      </c>
    </row>
    <row r="325" spans="1:68" x14ac:dyDescent="0.25">
      <c r="A325" s="9" t="s">
        <v>3</v>
      </c>
      <c r="B325" s="9" t="s">
        <v>58</v>
      </c>
      <c r="C325" s="9" t="s">
        <v>57</v>
      </c>
      <c r="D325" s="9" t="s">
        <v>1851</v>
      </c>
      <c r="E325" s="9" t="s">
        <v>116</v>
      </c>
      <c r="F325" s="9" t="s">
        <v>421</v>
      </c>
      <c r="G325" s="9" t="s">
        <v>164</v>
      </c>
      <c r="H325" s="9" t="s">
        <v>5</v>
      </c>
      <c r="I325" s="10" t="s">
        <v>1783</v>
      </c>
      <c r="J325" s="10" t="s">
        <v>1995</v>
      </c>
      <c r="K325" s="11">
        <v>188779.09909272031</v>
      </c>
      <c r="L325" s="11">
        <v>188779.09909999999</v>
      </c>
      <c r="M325" s="11">
        <v>0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11">
        <v>0</v>
      </c>
      <c r="U325" s="11">
        <v>0</v>
      </c>
      <c r="V325" s="11">
        <v>0</v>
      </c>
      <c r="W325" s="11">
        <v>1801.6959624894328</v>
      </c>
      <c r="X325" s="11">
        <v>0</v>
      </c>
      <c r="Y325" s="11">
        <v>0</v>
      </c>
      <c r="Z325" s="11">
        <v>0</v>
      </c>
      <c r="AA325" s="11">
        <v>690.18814563056742</v>
      </c>
      <c r="AB325" s="11">
        <v>905.61109420251978</v>
      </c>
      <c r="AC325" s="11" t="s">
        <v>7</v>
      </c>
      <c r="AD325" s="11" t="s">
        <v>97</v>
      </c>
      <c r="AE325" s="11" t="s">
        <v>157</v>
      </c>
      <c r="AF325" s="11" t="s">
        <v>193</v>
      </c>
      <c r="AG325" s="11" t="s">
        <v>302</v>
      </c>
      <c r="AH325" s="11" t="s">
        <v>7</v>
      </c>
      <c r="AI325" s="11" t="s">
        <v>97</v>
      </c>
      <c r="AJ325" s="11" t="s">
        <v>157</v>
      </c>
      <c r="AK325" s="11" t="s">
        <v>193</v>
      </c>
      <c r="AL325" s="11" t="s">
        <v>142</v>
      </c>
      <c r="AM325" s="11">
        <v>2.3575048172069828E-2</v>
      </c>
      <c r="AN325" s="11">
        <v>0</v>
      </c>
      <c r="AO325" s="11">
        <v>0</v>
      </c>
      <c r="AP325" s="11">
        <v>0</v>
      </c>
      <c r="AQ325" s="11">
        <v>3.0157709465047301E-3</v>
      </c>
      <c r="AR325" s="11">
        <v>0.125</v>
      </c>
      <c r="AS325" s="11">
        <v>0</v>
      </c>
      <c r="AT325" s="11">
        <v>0</v>
      </c>
      <c r="AU325" s="11">
        <v>0</v>
      </c>
      <c r="AV325" s="11">
        <v>7.4999999999999997E-3</v>
      </c>
      <c r="AW325" s="11">
        <v>4450.4763549908248</v>
      </c>
      <c r="AX325" s="11">
        <v>0</v>
      </c>
      <c r="AY325" s="11">
        <v>0</v>
      </c>
      <c r="AZ325" s="11">
        <v>0</v>
      </c>
      <c r="BA325" s="11">
        <v>569.31452235116342</v>
      </c>
      <c r="BB325" s="11">
        <v>23597.387386590039</v>
      </c>
      <c r="BC325" s="11">
        <v>0</v>
      </c>
      <c r="BD325" s="11">
        <v>0</v>
      </c>
      <c r="BE325" s="11">
        <v>0</v>
      </c>
      <c r="BF325" s="11">
        <v>1415.8432431954022</v>
      </c>
      <c r="BG325" s="9" t="s">
        <v>7</v>
      </c>
      <c r="BH325" s="9" t="s">
        <v>97</v>
      </c>
      <c r="BI325" s="9" t="s">
        <v>157</v>
      </c>
      <c r="BJ325" s="9" t="s">
        <v>193</v>
      </c>
      <c r="BK325" s="9" t="s">
        <v>1921</v>
      </c>
      <c r="BL325" s="29">
        <v>7.5000116092096239E-2</v>
      </c>
      <c r="BM325" s="29">
        <v>0</v>
      </c>
      <c r="BN325" s="29">
        <v>0</v>
      </c>
      <c r="BO325" s="29">
        <v>0</v>
      </c>
      <c r="BP325" s="29">
        <v>3.0157709465047297E-3</v>
      </c>
    </row>
    <row r="326" spans="1:68" x14ac:dyDescent="0.25">
      <c r="A326" s="9" t="s">
        <v>3</v>
      </c>
      <c r="B326" s="9" t="s">
        <v>58</v>
      </c>
      <c r="C326" s="9" t="s">
        <v>57</v>
      </c>
      <c r="D326" s="9" t="s">
        <v>1851</v>
      </c>
      <c r="E326" s="9" t="s">
        <v>116</v>
      </c>
      <c r="F326" s="9" t="s">
        <v>417</v>
      </c>
      <c r="G326" s="9" t="s">
        <v>164</v>
      </c>
      <c r="H326" s="9" t="s">
        <v>5</v>
      </c>
      <c r="I326" s="10" t="s">
        <v>1807</v>
      </c>
      <c r="J326" s="10" t="s">
        <v>1995</v>
      </c>
      <c r="K326" s="11">
        <v>181108.26332884267</v>
      </c>
      <c r="L326" s="11">
        <v>181108.26329999999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1728.4859834416013</v>
      </c>
      <c r="X326" s="11">
        <v>0</v>
      </c>
      <c r="Y326" s="11">
        <v>0</v>
      </c>
      <c r="Z326" s="11">
        <v>0</v>
      </c>
      <c r="AA326" s="11">
        <v>662.14309211839827</v>
      </c>
      <c r="AB326" s="11">
        <v>868.81256070276049</v>
      </c>
      <c r="AC326" s="11" t="s">
        <v>7</v>
      </c>
      <c r="AD326" s="11" t="s">
        <v>97</v>
      </c>
      <c r="AE326" s="11" t="s">
        <v>157</v>
      </c>
      <c r="AF326" s="11" t="s">
        <v>193</v>
      </c>
      <c r="AG326" s="11" t="s">
        <v>302</v>
      </c>
      <c r="AH326" s="11" t="s">
        <v>7</v>
      </c>
      <c r="AI326" s="11" t="s">
        <v>97</v>
      </c>
      <c r="AJ326" s="11" t="s">
        <v>157</v>
      </c>
      <c r="AK326" s="11" t="s">
        <v>193</v>
      </c>
      <c r="AL326" s="11" t="s">
        <v>142</v>
      </c>
      <c r="AM326" s="11">
        <v>2.3575048172069828E-2</v>
      </c>
      <c r="AN326" s="11">
        <v>0</v>
      </c>
      <c r="AO326" s="11">
        <v>0</v>
      </c>
      <c r="AP326" s="11">
        <v>0</v>
      </c>
      <c r="AQ326" s="11">
        <v>3.0157709465047301E-3</v>
      </c>
      <c r="AR326" s="11">
        <v>0.125</v>
      </c>
      <c r="AS326" s="11">
        <v>0</v>
      </c>
      <c r="AT326" s="11">
        <v>0</v>
      </c>
      <c r="AU326" s="11">
        <v>0</v>
      </c>
      <c r="AV326" s="11">
        <v>7.4999999999999997E-3</v>
      </c>
      <c r="AW326" s="11">
        <v>4269.6360323373738</v>
      </c>
      <c r="AX326" s="11">
        <v>0</v>
      </c>
      <c r="AY326" s="11">
        <v>0</v>
      </c>
      <c r="AZ326" s="11">
        <v>0</v>
      </c>
      <c r="BA326" s="11">
        <v>546.1810387190518</v>
      </c>
      <c r="BB326" s="11">
        <v>22638.532916105334</v>
      </c>
      <c r="BC326" s="11">
        <v>0</v>
      </c>
      <c r="BD326" s="11">
        <v>0</v>
      </c>
      <c r="BE326" s="11">
        <v>0</v>
      </c>
      <c r="BF326" s="11">
        <v>1358.3119749663199</v>
      </c>
      <c r="BG326" s="9" t="s">
        <v>7</v>
      </c>
      <c r="BH326" s="9" t="s">
        <v>97</v>
      </c>
      <c r="BI326" s="9" t="s">
        <v>157</v>
      </c>
      <c r="BJ326" s="9" t="s">
        <v>193</v>
      </c>
      <c r="BK326" s="9" t="s">
        <v>1921</v>
      </c>
      <c r="BL326" s="29">
        <v>7.5000116092096239E-2</v>
      </c>
      <c r="BM326" s="29">
        <v>0</v>
      </c>
      <c r="BN326" s="29">
        <v>0</v>
      </c>
      <c r="BO326" s="29">
        <v>0</v>
      </c>
      <c r="BP326" s="29">
        <v>3.0157709465047297E-3</v>
      </c>
    </row>
    <row r="327" spans="1:68" x14ac:dyDescent="0.25">
      <c r="A327" s="9" t="s">
        <v>3</v>
      </c>
      <c r="B327" s="9" t="s">
        <v>58</v>
      </c>
      <c r="C327" s="9" t="s">
        <v>57</v>
      </c>
      <c r="D327" s="9" t="s">
        <v>1851</v>
      </c>
      <c r="E327" s="9" t="s">
        <v>83</v>
      </c>
      <c r="F327" s="9" t="s">
        <v>329</v>
      </c>
      <c r="G327" s="9" t="s">
        <v>231</v>
      </c>
      <c r="H327" s="9" t="s">
        <v>5</v>
      </c>
      <c r="I327" s="10" t="s">
        <v>1783</v>
      </c>
      <c r="J327" s="10" t="s">
        <v>1995</v>
      </c>
      <c r="K327" s="11">
        <v>5036535.11558</v>
      </c>
      <c r="L327" s="11">
        <v>5036535.11558</v>
      </c>
      <c r="M327" s="11">
        <v>0</v>
      </c>
      <c r="N327" s="11">
        <v>2</v>
      </c>
      <c r="O327" s="11">
        <v>1</v>
      </c>
      <c r="P327" s="11">
        <v>0</v>
      </c>
      <c r="Q327" s="11">
        <v>1</v>
      </c>
      <c r="R327" s="11">
        <v>1</v>
      </c>
      <c r="S327" s="11">
        <v>0</v>
      </c>
      <c r="T327" s="11">
        <v>0</v>
      </c>
      <c r="U327" s="11">
        <v>0</v>
      </c>
      <c r="V327" s="11">
        <v>5</v>
      </c>
      <c r="W327" s="11">
        <v>64620.630865654137</v>
      </c>
      <c r="X327" s="11">
        <v>0</v>
      </c>
      <c r="Y327" s="11">
        <v>0</v>
      </c>
      <c r="Z327" s="11">
        <v>0</v>
      </c>
      <c r="AA327" s="11">
        <v>24754.672439304428</v>
      </c>
      <c r="AB327" s="11">
        <v>32481.151895041461</v>
      </c>
      <c r="AC327" s="11" t="s">
        <v>7</v>
      </c>
      <c r="AD327" s="11" t="s">
        <v>97</v>
      </c>
      <c r="AE327" s="11" t="s">
        <v>157</v>
      </c>
      <c r="AF327" s="11" t="s">
        <v>193</v>
      </c>
      <c r="AG327" s="11" t="s">
        <v>302</v>
      </c>
      <c r="AH327" s="11" t="s">
        <v>39</v>
      </c>
      <c r="AI327" s="11" t="s">
        <v>97</v>
      </c>
      <c r="AJ327" s="11" t="s">
        <v>157</v>
      </c>
      <c r="AK327" s="11" t="s">
        <v>193</v>
      </c>
      <c r="AL327" s="11" t="s">
        <v>142</v>
      </c>
      <c r="AM327" s="11">
        <v>2.3575048172069828E-2</v>
      </c>
      <c r="AN327" s="11">
        <v>0</v>
      </c>
      <c r="AO327" s="11">
        <v>0</v>
      </c>
      <c r="AP327" s="11">
        <v>0</v>
      </c>
      <c r="AQ327" s="11">
        <v>3.0157709465047301E-3</v>
      </c>
      <c r="AR327" s="11">
        <v>4.4999999999999998E-2</v>
      </c>
      <c r="AS327" s="11">
        <v>0</v>
      </c>
      <c r="AT327" s="11">
        <v>0</v>
      </c>
      <c r="AU327" s="11">
        <v>0</v>
      </c>
      <c r="AV327" s="11">
        <v>7.4999999999999997E-3</v>
      </c>
      <c r="AW327" s="11">
        <v>118736.55797011979</v>
      </c>
      <c r="AX327" s="11">
        <v>0</v>
      </c>
      <c r="AY327" s="11">
        <v>0</v>
      </c>
      <c r="AZ327" s="11">
        <v>0</v>
      </c>
      <c r="BA327" s="11">
        <v>15189.036272617008</v>
      </c>
      <c r="BB327" s="11">
        <v>226644.08020110001</v>
      </c>
      <c r="BC327" s="11">
        <v>0</v>
      </c>
      <c r="BD327" s="11">
        <v>0</v>
      </c>
      <c r="BE327" s="11">
        <v>0</v>
      </c>
      <c r="BF327" s="11">
        <v>37774.013366849998</v>
      </c>
      <c r="BG327" s="9" t="s">
        <v>7</v>
      </c>
      <c r="BH327" s="9" t="s">
        <v>97</v>
      </c>
      <c r="BI327" s="9" t="s">
        <v>157</v>
      </c>
      <c r="BJ327" s="9" t="s">
        <v>193</v>
      </c>
      <c r="BK327" s="9" t="s">
        <v>1921</v>
      </c>
      <c r="BL327" s="29">
        <v>7.5000116092096239E-2</v>
      </c>
      <c r="BM327" s="29">
        <v>0</v>
      </c>
      <c r="BN327" s="29">
        <v>0</v>
      </c>
      <c r="BO327" s="29">
        <v>0</v>
      </c>
      <c r="BP327" s="29">
        <v>3.0157709465047297E-3</v>
      </c>
    </row>
    <row r="328" spans="1:68" x14ac:dyDescent="0.25">
      <c r="A328" s="9" t="s">
        <v>3</v>
      </c>
      <c r="B328" s="9" t="s">
        <v>58</v>
      </c>
      <c r="C328" s="9" t="s">
        <v>57</v>
      </c>
      <c r="D328" s="9" t="s">
        <v>1851</v>
      </c>
      <c r="E328" s="9" t="s">
        <v>83</v>
      </c>
      <c r="F328" s="9" t="s">
        <v>325</v>
      </c>
      <c r="G328" s="9" t="s">
        <v>231</v>
      </c>
      <c r="H328" s="9" t="s">
        <v>23</v>
      </c>
      <c r="I328" s="10" t="s">
        <v>1783</v>
      </c>
      <c r="J328" s="10" t="s">
        <v>1995</v>
      </c>
      <c r="K328" s="11">
        <v>1123043.1523199999</v>
      </c>
      <c r="L328" s="11">
        <v>1123043.1523199999</v>
      </c>
      <c r="M328" s="11">
        <v>0</v>
      </c>
      <c r="N328" s="11">
        <v>2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1">
        <v>2</v>
      </c>
      <c r="W328" s="11">
        <v>20738.706450933532</v>
      </c>
      <c r="X328" s="11">
        <v>0</v>
      </c>
      <c r="Y328" s="11">
        <v>0</v>
      </c>
      <c r="Z328" s="11">
        <v>0</v>
      </c>
      <c r="AA328" s="11">
        <v>1946.7652259304596</v>
      </c>
      <c r="AB328" s="11">
        <v>5709.8546080460073</v>
      </c>
      <c r="AC328" s="11" t="s">
        <v>7</v>
      </c>
      <c r="AD328" s="11" t="s">
        <v>97</v>
      </c>
      <c r="AE328" s="11" t="s">
        <v>157</v>
      </c>
      <c r="AF328" s="11" t="s">
        <v>193</v>
      </c>
      <c r="AG328" s="11" t="s">
        <v>299</v>
      </c>
      <c r="AH328" s="11" t="s">
        <v>7</v>
      </c>
      <c r="AI328" s="11" t="s">
        <v>97</v>
      </c>
      <c r="AJ328" s="11" t="s">
        <v>157</v>
      </c>
      <c r="AK328" s="11" t="s">
        <v>193</v>
      </c>
      <c r="AL328" s="11" t="s">
        <v>142</v>
      </c>
      <c r="AM328" s="11">
        <v>4.543108241492623E-2</v>
      </c>
      <c r="AN328" s="11">
        <v>0</v>
      </c>
      <c r="AO328" s="11">
        <v>0</v>
      </c>
      <c r="AP328" s="11">
        <v>0</v>
      </c>
      <c r="AQ328" s="11">
        <v>1.4241140580716783E-3</v>
      </c>
      <c r="AR328" s="11">
        <v>0.125</v>
      </c>
      <c r="AS328" s="11">
        <v>0</v>
      </c>
      <c r="AT328" s="11">
        <v>0</v>
      </c>
      <c r="AU328" s="11">
        <v>0</v>
      </c>
      <c r="AV328" s="11">
        <v>7.4999999999999997E-3</v>
      </c>
      <c r="AW328" s="11">
        <v>51021.066008568465</v>
      </c>
      <c r="AX328" s="11">
        <v>0</v>
      </c>
      <c r="AY328" s="11">
        <v>0</v>
      </c>
      <c r="AZ328" s="11">
        <v>0</v>
      </c>
      <c r="BA328" s="11">
        <v>1599.3415410400451</v>
      </c>
      <c r="BB328" s="11">
        <v>140380.39403999998</v>
      </c>
      <c r="BC328" s="11">
        <v>0</v>
      </c>
      <c r="BD328" s="11">
        <v>0</v>
      </c>
      <c r="BE328" s="11">
        <v>0</v>
      </c>
      <c r="BF328" s="11">
        <v>8422.8236423999988</v>
      </c>
      <c r="BG328" s="9" t="s">
        <v>7</v>
      </c>
      <c r="BH328" s="9" t="s">
        <v>97</v>
      </c>
      <c r="BI328" s="9" t="s">
        <v>157</v>
      </c>
      <c r="BJ328" s="9" t="s">
        <v>193</v>
      </c>
      <c r="BK328" s="9" t="s">
        <v>1920</v>
      </c>
      <c r="BL328" s="29">
        <v>7.5000116092096239E-2</v>
      </c>
      <c r="BM328" s="29">
        <v>0</v>
      </c>
      <c r="BN328" s="29">
        <v>0</v>
      </c>
      <c r="BO328" s="29">
        <v>0</v>
      </c>
      <c r="BP328" s="29">
        <v>1.4241140580716783E-3</v>
      </c>
    </row>
    <row r="329" spans="1:68" x14ac:dyDescent="0.25">
      <c r="A329" s="9" t="s">
        <v>3</v>
      </c>
      <c r="B329" s="9" t="s">
        <v>58</v>
      </c>
      <c r="C329" s="9" t="s">
        <v>57</v>
      </c>
      <c r="D329" s="9" t="s">
        <v>1851</v>
      </c>
      <c r="E329" s="9" t="s">
        <v>83</v>
      </c>
      <c r="F329" s="9" t="s">
        <v>1171</v>
      </c>
      <c r="G329" s="9" t="s">
        <v>270</v>
      </c>
      <c r="H329" s="9" t="s">
        <v>23</v>
      </c>
      <c r="I329" s="10" t="s">
        <v>1807</v>
      </c>
      <c r="J329" s="10" t="s">
        <v>1995</v>
      </c>
      <c r="K329" s="11">
        <v>1481693.5424400002</v>
      </c>
      <c r="L329" s="11">
        <v>1481693.5424400002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27315.493370790002</v>
      </c>
      <c r="X329" s="11">
        <v>0</v>
      </c>
      <c r="Y329" s="11">
        <v>0</v>
      </c>
      <c r="Z329" s="11">
        <v>0</v>
      </c>
      <c r="AA329" s="11">
        <v>5429.9339171340052</v>
      </c>
      <c r="AB329" s="11">
        <v>7726.4539633430468</v>
      </c>
      <c r="AC329" s="11" t="s">
        <v>7</v>
      </c>
      <c r="AD329" s="11" t="s">
        <v>97</v>
      </c>
      <c r="AE329" s="11" t="s">
        <v>157</v>
      </c>
      <c r="AF329" s="11" t="s">
        <v>193</v>
      </c>
      <c r="AG329" s="11" t="s">
        <v>302</v>
      </c>
      <c r="AH329" s="11" t="s">
        <v>7</v>
      </c>
      <c r="AI329" s="11" t="s">
        <v>97</v>
      </c>
      <c r="AJ329" s="11" t="s">
        <v>157</v>
      </c>
      <c r="AK329" s="11" t="s">
        <v>193</v>
      </c>
      <c r="AL329" s="11" t="s">
        <v>142</v>
      </c>
      <c r="AM329" s="11">
        <v>4.543108241492623E-2</v>
      </c>
      <c r="AN329" s="11">
        <v>0</v>
      </c>
      <c r="AO329" s="11">
        <v>0</v>
      </c>
      <c r="AP329" s="11">
        <v>0</v>
      </c>
      <c r="AQ329" s="11">
        <v>3.0157709465047301E-3</v>
      </c>
      <c r="AR329" s="11">
        <v>0.125</v>
      </c>
      <c r="AS329" s="11">
        <v>0</v>
      </c>
      <c r="AT329" s="11">
        <v>0</v>
      </c>
      <c r="AU329" s="11">
        <v>0</v>
      </c>
      <c r="AV329" s="11">
        <v>7.4999999999999997E-3</v>
      </c>
      <c r="AW329" s="11">
        <v>67314.941440255643</v>
      </c>
      <c r="AX329" s="11">
        <v>0</v>
      </c>
      <c r="AY329" s="11">
        <v>0</v>
      </c>
      <c r="AZ329" s="11">
        <v>0</v>
      </c>
      <c r="BA329" s="11">
        <v>4468.4483369142263</v>
      </c>
      <c r="BB329" s="11">
        <v>185211.69280500003</v>
      </c>
      <c r="BC329" s="11">
        <v>0</v>
      </c>
      <c r="BD329" s="11">
        <v>0</v>
      </c>
      <c r="BE329" s="11">
        <v>0</v>
      </c>
      <c r="BF329" s="11">
        <v>11112.701568300001</v>
      </c>
      <c r="BG329" s="9" t="s">
        <v>7</v>
      </c>
      <c r="BH329" s="9" t="s">
        <v>97</v>
      </c>
      <c r="BI329" s="9" t="s">
        <v>157</v>
      </c>
      <c r="BJ329" s="9" t="s">
        <v>193</v>
      </c>
      <c r="BK329" s="9" t="s">
        <v>1921</v>
      </c>
      <c r="BL329" s="29">
        <v>7.5000116092096239E-2</v>
      </c>
      <c r="BM329" s="29">
        <v>0</v>
      </c>
      <c r="BN329" s="29">
        <v>0</v>
      </c>
      <c r="BO329" s="29">
        <v>0</v>
      </c>
      <c r="BP329" s="29">
        <v>3.0157709465047297E-3</v>
      </c>
    </row>
    <row r="330" spans="1:68" x14ac:dyDescent="0.25">
      <c r="A330" s="9" t="s">
        <v>3</v>
      </c>
      <c r="B330" s="9" t="s">
        <v>58</v>
      </c>
      <c r="C330" s="9" t="s">
        <v>57</v>
      </c>
      <c r="D330" s="9" t="s">
        <v>1851</v>
      </c>
      <c r="E330" s="9" t="s">
        <v>116</v>
      </c>
      <c r="F330" s="9" t="s">
        <v>1221</v>
      </c>
      <c r="G330" s="9" t="s">
        <v>274</v>
      </c>
      <c r="H330" s="9" t="s">
        <v>5</v>
      </c>
      <c r="I330" s="10" t="s">
        <v>1783</v>
      </c>
      <c r="J330" s="10" t="s">
        <v>1995</v>
      </c>
      <c r="K330" s="11">
        <v>159729.40354768001</v>
      </c>
      <c r="L330" s="11">
        <v>159729.40354768001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1524.447477685311</v>
      </c>
      <c r="X330" s="11">
        <v>0</v>
      </c>
      <c r="Y330" s="11">
        <v>0</v>
      </c>
      <c r="Z330" s="11">
        <v>0</v>
      </c>
      <c r="AA330" s="11">
        <v>583.9806491440653</v>
      </c>
      <c r="AB330" s="11">
        <v>766.25389469893071</v>
      </c>
      <c r="AC330" s="11" t="s">
        <v>7</v>
      </c>
      <c r="AD330" s="11" t="s">
        <v>97</v>
      </c>
      <c r="AE330" s="11" t="s">
        <v>157</v>
      </c>
      <c r="AF330" s="11" t="s">
        <v>193</v>
      </c>
      <c r="AG330" s="11" t="s">
        <v>302</v>
      </c>
      <c r="AH330" s="11" t="s">
        <v>7</v>
      </c>
      <c r="AI330" s="11" t="s">
        <v>97</v>
      </c>
      <c r="AJ330" s="11" t="s">
        <v>157</v>
      </c>
      <c r="AK330" s="11" t="s">
        <v>193</v>
      </c>
      <c r="AL330" s="11" t="s">
        <v>142</v>
      </c>
      <c r="AM330" s="11">
        <v>2.3575048172069828E-2</v>
      </c>
      <c r="AN330" s="11">
        <v>0</v>
      </c>
      <c r="AO330" s="11">
        <v>0</v>
      </c>
      <c r="AP330" s="11">
        <v>0</v>
      </c>
      <c r="AQ330" s="11">
        <v>3.0157709465047301E-3</v>
      </c>
      <c r="AR330" s="11">
        <v>0.125</v>
      </c>
      <c r="AS330" s="11">
        <v>0</v>
      </c>
      <c r="AT330" s="11">
        <v>0</v>
      </c>
      <c r="AU330" s="11">
        <v>0</v>
      </c>
      <c r="AV330" s="11">
        <v>7.4999999999999997E-3</v>
      </c>
      <c r="AW330" s="11">
        <v>3765.6283831325377</v>
      </c>
      <c r="AX330" s="11">
        <v>0</v>
      </c>
      <c r="AY330" s="11">
        <v>0</v>
      </c>
      <c r="AZ330" s="11">
        <v>0</v>
      </c>
      <c r="BA330" s="11">
        <v>481.70729452162294</v>
      </c>
      <c r="BB330" s="11">
        <v>19966.175443460001</v>
      </c>
      <c r="BC330" s="11">
        <v>0</v>
      </c>
      <c r="BD330" s="11">
        <v>0</v>
      </c>
      <c r="BE330" s="11">
        <v>0</v>
      </c>
      <c r="BF330" s="11">
        <v>1197.9705266076</v>
      </c>
      <c r="BG330" s="9" t="s">
        <v>7</v>
      </c>
      <c r="BH330" s="9" t="s">
        <v>97</v>
      </c>
      <c r="BI330" s="9" t="s">
        <v>157</v>
      </c>
      <c r="BJ330" s="9" t="s">
        <v>193</v>
      </c>
      <c r="BK330" s="9" t="s">
        <v>1921</v>
      </c>
      <c r="BL330" s="29">
        <v>7.5000116092096239E-2</v>
      </c>
      <c r="BM330" s="29">
        <v>0</v>
      </c>
      <c r="BN330" s="29">
        <v>0</v>
      </c>
      <c r="BO330" s="29">
        <v>0</v>
      </c>
      <c r="BP330" s="29">
        <v>3.0157709465047297E-3</v>
      </c>
    </row>
    <row r="331" spans="1:68" x14ac:dyDescent="0.25">
      <c r="A331" s="9" t="s">
        <v>3</v>
      </c>
      <c r="B331" s="9" t="s">
        <v>58</v>
      </c>
      <c r="C331" s="9" t="s">
        <v>57</v>
      </c>
      <c r="D331" s="9" t="s">
        <v>1851</v>
      </c>
      <c r="E331" s="9" t="s">
        <v>116</v>
      </c>
      <c r="F331" s="9" t="s">
        <v>1433</v>
      </c>
      <c r="G331" s="9" t="s">
        <v>285</v>
      </c>
      <c r="H331" s="9" t="s">
        <v>5</v>
      </c>
      <c r="I331" s="10" t="s">
        <v>1807</v>
      </c>
      <c r="J331" s="10" t="s">
        <v>1995</v>
      </c>
      <c r="K331" s="11">
        <v>397831.10902280005</v>
      </c>
      <c r="L331" s="11">
        <v>397831.10902280005</v>
      </c>
      <c r="M331" s="11">
        <v>0</v>
      </c>
      <c r="N331" s="11">
        <v>0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11">
        <v>0</v>
      </c>
      <c r="U331" s="11">
        <v>0</v>
      </c>
      <c r="V331" s="11">
        <v>0</v>
      </c>
      <c r="W331" s="11">
        <v>3796.8753230429625</v>
      </c>
      <c r="X331" s="11">
        <v>0</v>
      </c>
      <c r="Y331" s="11">
        <v>0</v>
      </c>
      <c r="Z331" s="11">
        <v>0</v>
      </c>
      <c r="AA331" s="11">
        <v>1454.4953160579964</v>
      </c>
      <c r="AB331" s="11">
        <v>1908.4753962041768</v>
      </c>
      <c r="AC331" s="11" t="s">
        <v>7</v>
      </c>
      <c r="AD331" s="11" t="s">
        <v>97</v>
      </c>
      <c r="AE331" s="11" t="s">
        <v>157</v>
      </c>
      <c r="AF331" s="11" t="s">
        <v>193</v>
      </c>
      <c r="AG331" s="11" t="s">
        <v>302</v>
      </c>
      <c r="AH331" s="11" t="s">
        <v>7</v>
      </c>
      <c r="AI331" s="11" t="s">
        <v>97</v>
      </c>
      <c r="AJ331" s="11" t="s">
        <v>157</v>
      </c>
      <c r="AK331" s="11" t="s">
        <v>193</v>
      </c>
      <c r="AL331" s="11" t="s">
        <v>142</v>
      </c>
      <c r="AM331" s="11">
        <v>2.3575048172069828E-2</v>
      </c>
      <c r="AN331" s="11">
        <v>0</v>
      </c>
      <c r="AO331" s="11">
        <v>0</v>
      </c>
      <c r="AP331" s="11">
        <v>0</v>
      </c>
      <c r="AQ331" s="11">
        <v>3.0157709465047301E-3</v>
      </c>
      <c r="AR331" s="11">
        <v>0.125</v>
      </c>
      <c r="AS331" s="11">
        <v>0</v>
      </c>
      <c r="AT331" s="11">
        <v>0</v>
      </c>
      <c r="AU331" s="11">
        <v>0</v>
      </c>
      <c r="AV331" s="11">
        <v>7.4999999999999997E-3</v>
      </c>
      <c r="AW331" s="11">
        <v>9378.887559560475</v>
      </c>
      <c r="AX331" s="11">
        <v>0</v>
      </c>
      <c r="AY331" s="11">
        <v>0</v>
      </c>
      <c r="AZ331" s="11">
        <v>0</v>
      </c>
      <c r="BA331" s="11">
        <v>1199.7675002067162</v>
      </c>
      <c r="BB331" s="11">
        <v>49728.888627850007</v>
      </c>
      <c r="BC331" s="11">
        <v>0</v>
      </c>
      <c r="BD331" s="11">
        <v>0</v>
      </c>
      <c r="BE331" s="11">
        <v>0</v>
      </c>
      <c r="BF331" s="11">
        <v>2983.7333176710003</v>
      </c>
      <c r="BG331" s="9" t="s">
        <v>7</v>
      </c>
      <c r="BH331" s="9" t="s">
        <v>97</v>
      </c>
      <c r="BI331" s="9" t="s">
        <v>157</v>
      </c>
      <c r="BJ331" s="9" t="s">
        <v>193</v>
      </c>
      <c r="BK331" s="9" t="s">
        <v>1921</v>
      </c>
      <c r="BL331" s="29">
        <v>7.5000116092096239E-2</v>
      </c>
      <c r="BM331" s="29">
        <v>0</v>
      </c>
      <c r="BN331" s="29">
        <v>0</v>
      </c>
      <c r="BO331" s="29">
        <v>0</v>
      </c>
      <c r="BP331" s="29">
        <v>3.0157709465047297E-3</v>
      </c>
    </row>
    <row r="332" spans="1:68" x14ac:dyDescent="0.25">
      <c r="A332" s="9" t="s">
        <v>3</v>
      </c>
      <c r="B332" s="9" t="s">
        <v>58</v>
      </c>
      <c r="C332" s="9" t="s">
        <v>57</v>
      </c>
      <c r="D332" s="9" t="s">
        <v>1851</v>
      </c>
      <c r="E332" s="9" t="s">
        <v>116</v>
      </c>
      <c r="F332" s="9" t="s">
        <v>1671</v>
      </c>
      <c r="G332" s="9" t="s">
        <v>293</v>
      </c>
      <c r="H332" s="9" t="s">
        <v>5</v>
      </c>
      <c r="I332" s="10" t="s">
        <v>1783</v>
      </c>
      <c r="J332" s="10" t="s">
        <v>1995</v>
      </c>
      <c r="K332" s="11">
        <v>153738.70791055998</v>
      </c>
      <c r="L332" s="11">
        <v>153738.70791055998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1467.2726516936646</v>
      </c>
      <c r="X332" s="11">
        <v>0</v>
      </c>
      <c r="Y332" s="11">
        <v>0</v>
      </c>
      <c r="Z332" s="11">
        <v>0</v>
      </c>
      <c r="AA332" s="11">
        <v>562.0782927257269</v>
      </c>
      <c r="AB332" s="11">
        <v>737.51532958853886</v>
      </c>
      <c r="AC332" s="11" t="s">
        <v>7</v>
      </c>
      <c r="AD332" s="11" t="s">
        <v>97</v>
      </c>
      <c r="AE332" s="11" t="s">
        <v>157</v>
      </c>
      <c r="AF332" s="11" t="s">
        <v>193</v>
      </c>
      <c r="AG332" s="11" t="s">
        <v>302</v>
      </c>
      <c r="AH332" s="11" t="s">
        <v>7</v>
      </c>
      <c r="AI332" s="11" t="s">
        <v>97</v>
      </c>
      <c r="AJ332" s="11" t="s">
        <v>157</v>
      </c>
      <c r="AK332" s="11" t="s">
        <v>193</v>
      </c>
      <c r="AL332" s="11" t="s">
        <v>142</v>
      </c>
      <c r="AM332" s="11">
        <v>2.3575048172069828E-2</v>
      </c>
      <c r="AN332" s="11">
        <v>0</v>
      </c>
      <c r="AO332" s="11">
        <v>0</v>
      </c>
      <c r="AP332" s="11">
        <v>0</v>
      </c>
      <c r="AQ332" s="11">
        <v>3.0157709465047301E-3</v>
      </c>
      <c r="AR332" s="11">
        <v>0.125</v>
      </c>
      <c r="AS332" s="11">
        <v>0</v>
      </c>
      <c r="AT332" s="11">
        <v>0</v>
      </c>
      <c r="AU332" s="11">
        <v>0</v>
      </c>
      <c r="AV332" s="11">
        <v>7.4999999999999997E-3</v>
      </c>
      <c r="AW332" s="11">
        <v>3624.3974449032244</v>
      </c>
      <c r="AX332" s="11">
        <v>0</v>
      </c>
      <c r="AY332" s="11">
        <v>0</v>
      </c>
      <c r="AZ332" s="11">
        <v>0</v>
      </c>
      <c r="BA332" s="11">
        <v>463.64072866984372</v>
      </c>
      <c r="BB332" s="11">
        <v>19217.338488819998</v>
      </c>
      <c r="BC332" s="11">
        <v>0</v>
      </c>
      <c r="BD332" s="11">
        <v>0</v>
      </c>
      <c r="BE332" s="11">
        <v>0</v>
      </c>
      <c r="BF332" s="11">
        <v>1153.0403093291998</v>
      </c>
      <c r="BG332" s="9" t="s">
        <v>7</v>
      </c>
      <c r="BH332" s="9" t="s">
        <v>97</v>
      </c>
      <c r="BI332" s="9" t="s">
        <v>157</v>
      </c>
      <c r="BJ332" s="9" t="s">
        <v>193</v>
      </c>
      <c r="BK332" s="9" t="s">
        <v>1921</v>
      </c>
      <c r="BL332" s="29">
        <v>7.5000116092096239E-2</v>
      </c>
      <c r="BM332" s="29">
        <v>0</v>
      </c>
      <c r="BN332" s="29">
        <v>0</v>
      </c>
      <c r="BO332" s="29">
        <v>0</v>
      </c>
      <c r="BP332" s="29">
        <v>3.0157709465047297E-3</v>
      </c>
    </row>
    <row r="333" spans="1:68" x14ac:dyDescent="0.25">
      <c r="A333" s="9" t="s">
        <v>10</v>
      </c>
      <c r="B333" s="9" t="s">
        <v>58</v>
      </c>
      <c r="C333" s="9" t="s">
        <v>57</v>
      </c>
      <c r="D333" s="9" t="s">
        <v>1851</v>
      </c>
      <c r="E333" s="9" t="s">
        <v>83</v>
      </c>
      <c r="F333" s="9" t="s">
        <v>1767</v>
      </c>
      <c r="G333" s="9" t="s">
        <v>301</v>
      </c>
      <c r="H333" s="9" t="s">
        <v>5</v>
      </c>
      <c r="I333" s="10" t="s">
        <v>1807</v>
      </c>
      <c r="J333" s="10" t="s">
        <v>1995</v>
      </c>
      <c r="K333" s="11">
        <v>3844568.50098</v>
      </c>
      <c r="L333" s="11">
        <v>3844568.50098</v>
      </c>
      <c r="M333" s="11">
        <v>0</v>
      </c>
      <c r="N333" s="11">
        <v>0</v>
      </c>
      <c r="O333" s="11">
        <v>0</v>
      </c>
      <c r="P333" s="11">
        <v>2</v>
      </c>
      <c r="Q333" s="11">
        <v>1</v>
      </c>
      <c r="R333" s="11">
        <v>2</v>
      </c>
      <c r="S333" s="11">
        <v>0</v>
      </c>
      <c r="T333" s="11">
        <v>0</v>
      </c>
      <c r="U333" s="11">
        <v>0</v>
      </c>
      <c r="V333" s="11">
        <v>5</v>
      </c>
      <c r="W333" s="11">
        <v>1380410.6014612531</v>
      </c>
      <c r="X333" s="11">
        <v>0</v>
      </c>
      <c r="Y333" s="11">
        <v>0</v>
      </c>
      <c r="Z333" s="11">
        <v>0</v>
      </c>
      <c r="AA333" s="11">
        <v>528803.44579054147</v>
      </c>
      <c r="AB333" s="11">
        <v>693854.66874820553</v>
      </c>
      <c r="AC333" s="11" t="s">
        <v>7</v>
      </c>
      <c r="AD333" s="11" t="s">
        <v>97</v>
      </c>
      <c r="AE333" s="11" t="s">
        <v>157</v>
      </c>
      <c r="AF333" s="11" t="s">
        <v>193</v>
      </c>
      <c r="AG333" s="11" t="s">
        <v>302</v>
      </c>
      <c r="AH333" s="11" t="s">
        <v>33</v>
      </c>
      <c r="AI333" s="11" t="s">
        <v>97</v>
      </c>
      <c r="AJ333" s="11" t="s">
        <v>157</v>
      </c>
      <c r="AK333" s="11" t="s">
        <v>193</v>
      </c>
      <c r="AL333" s="11" t="s">
        <v>142</v>
      </c>
      <c r="AM333" s="11">
        <v>4.715009634413965E-2</v>
      </c>
      <c r="AN333" s="11">
        <v>0</v>
      </c>
      <c r="AO333" s="11">
        <v>0</v>
      </c>
      <c r="AP333" s="11">
        <v>0</v>
      </c>
      <c r="AQ333" s="11">
        <v>3.0157709465047301E-3</v>
      </c>
      <c r="AR333" s="11">
        <v>7.4999999999999997E-2</v>
      </c>
      <c r="AS333" s="11">
        <v>0</v>
      </c>
      <c r="AT333" s="11">
        <v>0</v>
      </c>
      <c r="AU333" s="11">
        <v>0</v>
      </c>
      <c r="AV333" s="11">
        <v>7.4999999999999997E-3</v>
      </c>
      <c r="AW333" s="11">
        <v>181271.77522285155</v>
      </c>
      <c r="AX333" s="11">
        <v>0</v>
      </c>
      <c r="AY333" s="11">
        <v>0</v>
      </c>
      <c r="AZ333" s="11">
        <v>0</v>
      </c>
      <c r="BA333" s="11">
        <v>11594.337987102726</v>
      </c>
      <c r="BB333" s="11">
        <v>288342.63757349999</v>
      </c>
      <c r="BC333" s="11">
        <v>0</v>
      </c>
      <c r="BD333" s="11">
        <v>0</v>
      </c>
      <c r="BE333" s="11">
        <v>0</v>
      </c>
      <c r="BF333" s="11">
        <v>28834.26375735</v>
      </c>
      <c r="BG333" s="9" t="s">
        <v>7</v>
      </c>
      <c r="BH333" s="9" t="s">
        <v>97</v>
      </c>
      <c r="BI333" s="9" t="s">
        <v>157</v>
      </c>
      <c r="BJ333" s="9" t="s">
        <v>193</v>
      </c>
      <c r="BK333" s="9" t="s">
        <v>1921</v>
      </c>
      <c r="BL333" s="29">
        <v>7.5000116092096239E-2</v>
      </c>
      <c r="BM333" s="29">
        <v>0</v>
      </c>
      <c r="BN333" s="29">
        <v>0</v>
      </c>
      <c r="BO333" s="29">
        <v>0</v>
      </c>
      <c r="BP333" s="29">
        <v>3.0157709465047297E-3</v>
      </c>
    </row>
    <row r="334" spans="1:68" x14ac:dyDescent="0.25">
      <c r="A334" s="9" t="s">
        <v>3</v>
      </c>
      <c r="B334" s="9" t="s">
        <v>58</v>
      </c>
      <c r="C334" s="9" t="s">
        <v>57</v>
      </c>
      <c r="D334" s="9" t="s">
        <v>1851</v>
      </c>
      <c r="E334" s="9" t="s">
        <v>116</v>
      </c>
      <c r="F334" s="9" t="s">
        <v>415</v>
      </c>
      <c r="G334" s="9" t="s">
        <v>164</v>
      </c>
      <c r="H334" s="9" t="s">
        <v>5</v>
      </c>
      <c r="I334" s="10" t="s">
        <v>1807</v>
      </c>
      <c r="J334" s="10" t="s">
        <v>1995</v>
      </c>
      <c r="K334" s="11">
        <v>174248.47989575623</v>
      </c>
      <c r="L334" s="11">
        <v>174248.47990000003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0</v>
      </c>
      <c r="V334" s="11">
        <v>0</v>
      </c>
      <c r="W334" s="11">
        <v>1663.0166379777534</v>
      </c>
      <c r="X334" s="11">
        <v>0</v>
      </c>
      <c r="Y334" s="11">
        <v>0</v>
      </c>
      <c r="Z334" s="11">
        <v>0</v>
      </c>
      <c r="AA334" s="11">
        <v>637.06329670224693</v>
      </c>
      <c r="AB334" s="11">
        <v>835.90480777627999</v>
      </c>
      <c r="AC334" s="11" t="s">
        <v>7</v>
      </c>
      <c r="AD334" s="11" t="s">
        <v>97</v>
      </c>
      <c r="AE334" s="11" t="s">
        <v>157</v>
      </c>
      <c r="AF334" s="11" t="s">
        <v>193</v>
      </c>
      <c r="AG334" s="11" t="s">
        <v>302</v>
      </c>
      <c r="AH334" s="11" t="s">
        <v>7</v>
      </c>
      <c r="AI334" s="11" t="s">
        <v>97</v>
      </c>
      <c r="AJ334" s="11" t="s">
        <v>157</v>
      </c>
      <c r="AK334" s="11" t="s">
        <v>193</v>
      </c>
      <c r="AL334" s="11" t="s">
        <v>142</v>
      </c>
      <c r="AM334" s="11">
        <v>2.3575048172069828E-2</v>
      </c>
      <c r="AN334" s="11">
        <v>0</v>
      </c>
      <c r="AO334" s="11">
        <v>0</v>
      </c>
      <c r="AP334" s="11">
        <v>0</v>
      </c>
      <c r="AQ334" s="11">
        <v>3.0157709465047301E-3</v>
      </c>
      <c r="AR334" s="11">
        <v>0.125</v>
      </c>
      <c r="AS334" s="11">
        <v>0</v>
      </c>
      <c r="AT334" s="11">
        <v>0</v>
      </c>
      <c r="AU334" s="11">
        <v>0</v>
      </c>
      <c r="AV334" s="11">
        <v>7.4999999999999997E-3</v>
      </c>
      <c r="AW334" s="11">
        <v>4107.916307452394</v>
      </c>
      <c r="AX334" s="11">
        <v>0</v>
      </c>
      <c r="AY334" s="11">
        <v>0</v>
      </c>
      <c r="AZ334" s="11">
        <v>0</v>
      </c>
      <c r="BA334" s="11">
        <v>525.49350314223523</v>
      </c>
      <c r="BB334" s="11">
        <v>21781.059986969529</v>
      </c>
      <c r="BC334" s="11">
        <v>0</v>
      </c>
      <c r="BD334" s="11">
        <v>0</v>
      </c>
      <c r="BE334" s="11">
        <v>0</v>
      </c>
      <c r="BF334" s="11">
        <v>1306.8635992181717</v>
      </c>
      <c r="BG334" s="9" t="s">
        <v>7</v>
      </c>
      <c r="BH334" s="9" t="s">
        <v>97</v>
      </c>
      <c r="BI334" s="9" t="s">
        <v>157</v>
      </c>
      <c r="BJ334" s="9" t="s">
        <v>193</v>
      </c>
      <c r="BK334" s="9" t="s">
        <v>1921</v>
      </c>
      <c r="BL334" s="29">
        <v>7.5000116092096239E-2</v>
      </c>
      <c r="BM334" s="29">
        <v>0</v>
      </c>
      <c r="BN334" s="29">
        <v>0</v>
      </c>
      <c r="BO334" s="29">
        <v>0</v>
      </c>
      <c r="BP334" s="29">
        <v>3.0157709465047297E-3</v>
      </c>
    </row>
    <row r="335" spans="1:68" x14ac:dyDescent="0.25">
      <c r="A335" s="9" t="s">
        <v>3</v>
      </c>
      <c r="B335" s="9" t="s">
        <v>58</v>
      </c>
      <c r="C335" s="9" t="s">
        <v>57</v>
      </c>
      <c r="D335" s="9" t="s">
        <v>1851</v>
      </c>
      <c r="E335" s="9" t="s">
        <v>83</v>
      </c>
      <c r="F335" s="9" t="s">
        <v>323</v>
      </c>
      <c r="G335" s="9" t="s">
        <v>231</v>
      </c>
      <c r="H335" s="9" t="s">
        <v>23</v>
      </c>
      <c r="I335" s="10" t="s">
        <v>1807</v>
      </c>
      <c r="J335" s="10" t="s">
        <v>1995</v>
      </c>
      <c r="K335" s="11">
        <v>1086981.70496</v>
      </c>
      <c r="L335" s="11">
        <v>1086981.70496</v>
      </c>
      <c r="M335" s="11">
        <v>0</v>
      </c>
      <c r="N335" s="11">
        <v>1</v>
      </c>
      <c r="O335" s="11">
        <v>0</v>
      </c>
      <c r="P335" s="11">
        <v>0</v>
      </c>
      <c r="Q335" s="11">
        <v>1</v>
      </c>
      <c r="R335" s="11">
        <v>0</v>
      </c>
      <c r="S335" s="11">
        <v>1</v>
      </c>
      <c r="T335" s="11">
        <v>0</v>
      </c>
      <c r="U335" s="11">
        <v>0</v>
      </c>
      <c r="V335" s="11">
        <v>3</v>
      </c>
      <c r="W335" s="11">
        <v>20038.854665661886</v>
      </c>
      <c r="X335" s="11">
        <v>0</v>
      </c>
      <c r="Y335" s="11">
        <v>0</v>
      </c>
      <c r="Z335" s="11">
        <v>0</v>
      </c>
      <c r="AA335" s="11">
        <v>3983.4410139541105</v>
      </c>
      <c r="AB335" s="11">
        <v>5668.1856685014645</v>
      </c>
      <c r="AC335" s="11" t="s">
        <v>7</v>
      </c>
      <c r="AD335" s="11" t="s">
        <v>97</v>
      </c>
      <c r="AE335" s="11" t="s">
        <v>157</v>
      </c>
      <c r="AF335" s="11" t="s">
        <v>193</v>
      </c>
      <c r="AG335" s="11" t="s">
        <v>302</v>
      </c>
      <c r="AH335" s="11" t="s">
        <v>7</v>
      </c>
      <c r="AI335" s="11" t="s">
        <v>97</v>
      </c>
      <c r="AJ335" s="11" t="s">
        <v>157</v>
      </c>
      <c r="AK335" s="11" t="s">
        <v>193</v>
      </c>
      <c r="AL335" s="11" t="s">
        <v>142</v>
      </c>
      <c r="AM335" s="11">
        <v>4.543108241492623E-2</v>
      </c>
      <c r="AN335" s="11">
        <v>0</v>
      </c>
      <c r="AO335" s="11">
        <v>0</v>
      </c>
      <c r="AP335" s="11">
        <v>0</v>
      </c>
      <c r="AQ335" s="11">
        <v>3.0157709465047301E-3</v>
      </c>
      <c r="AR335" s="11">
        <v>0.125</v>
      </c>
      <c r="AS335" s="11">
        <v>0</v>
      </c>
      <c r="AT335" s="11">
        <v>0</v>
      </c>
      <c r="AU335" s="11">
        <v>0</v>
      </c>
      <c r="AV335" s="11">
        <v>7.4999999999999997E-3</v>
      </c>
      <c r="AW335" s="11">
        <v>49382.755421554786</v>
      </c>
      <c r="AX335" s="11">
        <v>0</v>
      </c>
      <c r="AY335" s="11">
        <v>0</v>
      </c>
      <c r="AZ335" s="11">
        <v>0</v>
      </c>
      <c r="BA335" s="11">
        <v>3278.0878452005445</v>
      </c>
      <c r="BB335" s="11">
        <v>135872.71312</v>
      </c>
      <c r="BC335" s="11">
        <v>0</v>
      </c>
      <c r="BD335" s="11">
        <v>0</v>
      </c>
      <c r="BE335" s="11">
        <v>0</v>
      </c>
      <c r="BF335" s="11">
        <v>8152.3627871999997</v>
      </c>
      <c r="BG335" s="9" t="s">
        <v>7</v>
      </c>
      <c r="BH335" s="9" t="s">
        <v>97</v>
      </c>
      <c r="BI335" s="9" t="s">
        <v>157</v>
      </c>
      <c r="BJ335" s="9" t="s">
        <v>193</v>
      </c>
      <c r="BK335" s="9" t="s">
        <v>1921</v>
      </c>
      <c r="BL335" s="29">
        <v>7.5000116092096239E-2</v>
      </c>
      <c r="BM335" s="29">
        <v>0</v>
      </c>
      <c r="BN335" s="29">
        <v>0</v>
      </c>
      <c r="BO335" s="29">
        <v>0</v>
      </c>
      <c r="BP335" s="29">
        <v>3.0157709465047297E-3</v>
      </c>
    </row>
    <row r="336" spans="1:68" x14ac:dyDescent="0.25">
      <c r="A336" s="9" t="s">
        <v>3</v>
      </c>
      <c r="B336" s="9" t="s">
        <v>58</v>
      </c>
      <c r="C336" s="9" t="s">
        <v>57</v>
      </c>
      <c r="D336" s="9" t="s">
        <v>1851</v>
      </c>
      <c r="E336" s="9" t="s">
        <v>83</v>
      </c>
      <c r="F336" s="9" t="s">
        <v>1169</v>
      </c>
      <c r="G336" s="9" t="s">
        <v>270</v>
      </c>
      <c r="H336" s="9" t="s">
        <v>5</v>
      </c>
      <c r="I336" s="10" t="s">
        <v>1783</v>
      </c>
      <c r="J336" s="10" t="s">
        <v>1995</v>
      </c>
      <c r="K336" s="11">
        <v>616439.71721999999</v>
      </c>
      <c r="L336" s="11">
        <v>616439.71721999999</v>
      </c>
      <c r="M336" s="11">
        <v>0</v>
      </c>
      <c r="N336" s="11">
        <v>0</v>
      </c>
      <c r="O336" s="11">
        <v>1</v>
      </c>
      <c r="P336" s="11">
        <v>0</v>
      </c>
      <c r="Q336" s="11">
        <v>0</v>
      </c>
      <c r="R336" s="11">
        <v>0</v>
      </c>
      <c r="S336" s="11">
        <v>0</v>
      </c>
      <c r="T336" s="11">
        <v>0</v>
      </c>
      <c r="U336" s="11">
        <v>0</v>
      </c>
      <c r="V336" s="11">
        <v>1</v>
      </c>
      <c r="W336" s="11">
        <v>5883.2622622331473</v>
      </c>
      <c r="X336" s="11">
        <v>0</v>
      </c>
      <c r="Y336" s="11">
        <v>0</v>
      </c>
      <c r="Z336" s="11">
        <v>0</v>
      </c>
      <c r="AA336" s="11">
        <v>2253.742005070852</v>
      </c>
      <c r="AB336" s="11">
        <v>2957.184611447783</v>
      </c>
      <c r="AC336" s="11" t="s">
        <v>7</v>
      </c>
      <c r="AD336" s="11" t="s">
        <v>97</v>
      </c>
      <c r="AE336" s="11" t="s">
        <v>157</v>
      </c>
      <c r="AF336" s="11" t="s">
        <v>193</v>
      </c>
      <c r="AG336" s="11" t="s">
        <v>302</v>
      </c>
      <c r="AH336" s="11" t="s">
        <v>7</v>
      </c>
      <c r="AI336" s="11" t="s">
        <v>97</v>
      </c>
      <c r="AJ336" s="11" t="s">
        <v>157</v>
      </c>
      <c r="AK336" s="11" t="s">
        <v>193</v>
      </c>
      <c r="AL336" s="11" t="s">
        <v>142</v>
      </c>
      <c r="AM336" s="11">
        <v>2.3575048172069828E-2</v>
      </c>
      <c r="AN336" s="11">
        <v>0</v>
      </c>
      <c r="AO336" s="11">
        <v>0</v>
      </c>
      <c r="AP336" s="11">
        <v>0</v>
      </c>
      <c r="AQ336" s="11">
        <v>3.0157709465047301E-3</v>
      </c>
      <c r="AR336" s="11">
        <v>0.125</v>
      </c>
      <c r="AS336" s="11">
        <v>0</v>
      </c>
      <c r="AT336" s="11">
        <v>0</v>
      </c>
      <c r="AU336" s="11">
        <v>0</v>
      </c>
      <c r="AV336" s="11">
        <v>7.4999999999999997E-3</v>
      </c>
      <c r="AW336" s="11">
        <v>14532.596028638603</v>
      </c>
      <c r="AX336" s="11">
        <v>0</v>
      </c>
      <c r="AY336" s="11">
        <v>0</v>
      </c>
      <c r="AZ336" s="11">
        <v>0</v>
      </c>
      <c r="BA336" s="11">
        <v>1859.0409894636675</v>
      </c>
      <c r="BB336" s="11">
        <v>77054.964652499999</v>
      </c>
      <c r="BC336" s="11">
        <v>0</v>
      </c>
      <c r="BD336" s="11">
        <v>0</v>
      </c>
      <c r="BE336" s="11">
        <v>0</v>
      </c>
      <c r="BF336" s="11">
        <v>4623.29787915</v>
      </c>
      <c r="BG336" s="9" t="s">
        <v>7</v>
      </c>
      <c r="BH336" s="9" t="s">
        <v>97</v>
      </c>
      <c r="BI336" s="9" t="s">
        <v>157</v>
      </c>
      <c r="BJ336" s="9" t="s">
        <v>193</v>
      </c>
      <c r="BK336" s="9" t="s">
        <v>1921</v>
      </c>
      <c r="BL336" s="29">
        <v>7.5000116092096239E-2</v>
      </c>
      <c r="BM336" s="29">
        <v>0</v>
      </c>
      <c r="BN336" s="29">
        <v>0</v>
      </c>
      <c r="BO336" s="29">
        <v>0</v>
      </c>
      <c r="BP336" s="29">
        <v>3.0157709465047297E-3</v>
      </c>
    </row>
    <row r="337" spans="1:68" x14ac:dyDescent="0.25">
      <c r="A337" s="9" t="s">
        <v>3</v>
      </c>
      <c r="B337" s="9" t="s">
        <v>58</v>
      </c>
      <c r="C337" s="9" t="s">
        <v>57</v>
      </c>
      <c r="D337" s="9" t="s">
        <v>1851</v>
      </c>
      <c r="E337" s="9" t="s">
        <v>116</v>
      </c>
      <c r="F337" s="9" t="s">
        <v>1431</v>
      </c>
      <c r="G337" s="9" t="s">
        <v>285</v>
      </c>
      <c r="H337" s="9" t="s">
        <v>5</v>
      </c>
      <c r="I337" s="10" t="s">
        <v>1807</v>
      </c>
      <c r="J337" s="10" t="s">
        <v>1995</v>
      </c>
      <c r="K337" s="11">
        <v>211141.48733651999</v>
      </c>
      <c r="L337" s="11">
        <v>211141.48733651999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W337" s="11">
        <v>2015.1212028335276</v>
      </c>
      <c r="X337" s="11">
        <v>0</v>
      </c>
      <c r="Y337" s="11">
        <v>0</v>
      </c>
      <c r="Z337" s="11">
        <v>0</v>
      </c>
      <c r="AA337" s="11">
        <v>771.9464300085358</v>
      </c>
      <c r="AB337" s="11">
        <v>1012.8879430507541</v>
      </c>
      <c r="AC337" s="11" t="s">
        <v>7</v>
      </c>
      <c r="AD337" s="11" t="s">
        <v>97</v>
      </c>
      <c r="AE337" s="11" t="s">
        <v>157</v>
      </c>
      <c r="AF337" s="11" t="s">
        <v>193</v>
      </c>
      <c r="AG337" s="11" t="s">
        <v>302</v>
      </c>
      <c r="AH337" s="11" t="s">
        <v>7</v>
      </c>
      <c r="AI337" s="11" t="s">
        <v>97</v>
      </c>
      <c r="AJ337" s="11" t="s">
        <v>157</v>
      </c>
      <c r="AK337" s="11" t="s">
        <v>193</v>
      </c>
      <c r="AL337" s="11" t="s">
        <v>142</v>
      </c>
      <c r="AM337" s="11">
        <v>2.3575048172069828E-2</v>
      </c>
      <c r="AN337" s="11">
        <v>0</v>
      </c>
      <c r="AO337" s="11">
        <v>0</v>
      </c>
      <c r="AP337" s="11">
        <v>0</v>
      </c>
      <c r="AQ337" s="11">
        <v>3.0157709465047301E-3</v>
      </c>
      <c r="AR337" s="11">
        <v>0.125</v>
      </c>
      <c r="AS337" s="11">
        <v>0</v>
      </c>
      <c r="AT337" s="11">
        <v>0</v>
      </c>
      <c r="AU337" s="11">
        <v>0</v>
      </c>
      <c r="AV337" s="11">
        <v>7.4999999999999997E-3</v>
      </c>
      <c r="AW337" s="11">
        <v>4977.6707350809302</v>
      </c>
      <c r="AX337" s="11">
        <v>0</v>
      </c>
      <c r="AY337" s="11">
        <v>0</v>
      </c>
      <c r="AZ337" s="11">
        <v>0</v>
      </c>
      <c r="BA337" s="11">
        <v>636.75436311127339</v>
      </c>
      <c r="BB337" s="11">
        <v>26392.685917064999</v>
      </c>
      <c r="BC337" s="11">
        <v>0</v>
      </c>
      <c r="BD337" s="11">
        <v>0</v>
      </c>
      <c r="BE337" s="11">
        <v>0</v>
      </c>
      <c r="BF337" s="11">
        <v>1583.5611550238998</v>
      </c>
      <c r="BG337" s="9" t="s">
        <v>7</v>
      </c>
      <c r="BH337" s="9" t="s">
        <v>97</v>
      </c>
      <c r="BI337" s="9" t="s">
        <v>157</v>
      </c>
      <c r="BJ337" s="9" t="s">
        <v>193</v>
      </c>
      <c r="BK337" s="9" t="s">
        <v>1921</v>
      </c>
      <c r="BL337" s="29">
        <v>7.5000116092096239E-2</v>
      </c>
      <c r="BM337" s="29">
        <v>0</v>
      </c>
      <c r="BN337" s="29">
        <v>0</v>
      </c>
      <c r="BO337" s="29">
        <v>0</v>
      </c>
      <c r="BP337" s="29">
        <v>3.0157709465047297E-3</v>
      </c>
    </row>
    <row r="338" spans="1:68" x14ac:dyDescent="0.25">
      <c r="A338" s="9" t="s">
        <v>3</v>
      </c>
      <c r="B338" s="9" t="s">
        <v>58</v>
      </c>
      <c r="C338" s="9" t="s">
        <v>57</v>
      </c>
      <c r="D338" s="9" t="s">
        <v>1851</v>
      </c>
      <c r="E338" s="9" t="s">
        <v>116</v>
      </c>
      <c r="F338" s="9" t="s">
        <v>419</v>
      </c>
      <c r="G338" s="9" t="s">
        <v>164</v>
      </c>
      <c r="H338" s="9" t="s">
        <v>5</v>
      </c>
      <c r="I338" s="10" t="s">
        <v>1783</v>
      </c>
      <c r="J338" s="10" t="s">
        <v>1995</v>
      </c>
      <c r="K338" s="11">
        <v>169587.02631832822</v>
      </c>
      <c r="L338" s="11">
        <v>169587.0263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1622.7771683945284</v>
      </c>
      <c r="X338" s="11">
        <v>0</v>
      </c>
      <c r="Y338" s="11">
        <v>0</v>
      </c>
      <c r="Z338" s="11">
        <v>0</v>
      </c>
      <c r="AA338" s="11">
        <v>293.55622879547167</v>
      </c>
      <c r="AB338" s="11">
        <v>791.43890955841789</v>
      </c>
      <c r="AC338" s="11" t="s">
        <v>7</v>
      </c>
      <c r="AD338" s="11" t="s">
        <v>97</v>
      </c>
      <c r="AE338" s="11" t="s">
        <v>157</v>
      </c>
      <c r="AF338" s="11" t="s">
        <v>193</v>
      </c>
      <c r="AG338" s="11" t="s">
        <v>299</v>
      </c>
      <c r="AH338" s="11" t="s">
        <v>7</v>
      </c>
      <c r="AI338" s="11" t="s">
        <v>97</v>
      </c>
      <c r="AJ338" s="11" t="s">
        <v>157</v>
      </c>
      <c r="AK338" s="11" t="s">
        <v>193</v>
      </c>
      <c r="AL338" s="11" t="s">
        <v>142</v>
      </c>
      <c r="AM338" s="11">
        <v>2.3575048172069828E-2</v>
      </c>
      <c r="AN338" s="11">
        <v>0</v>
      </c>
      <c r="AO338" s="11">
        <v>0</v>
      </c>
      <c r="AP338" s="11">
        <v>0</v>
      </c>
      <c r="AQ338" s="11">
        <v>1.4241140580716783E-3</v>
      </c>
      <c r="AR338" s="11">
        <v>0.125</v>
      </c>
      <c r="AS338" s="11">
        <v>0</v>
      </c>
      <c r="AT338" s="11">
        <v>0</v>
      </c>
      <c r="AU338" s="11">
        <v>0</v>
      </c>
      <c r="AV338" s="11">
        <v>7.4999999999999997E-3</v>
      </c>
      <c r="AW338" s="11">
        <v>3998.0223148126615</v>
      </c>
      <c r="AX338" s="11">
        <v>0</v>
      </c>
      <c r="AY338" s="11">
        <v>0</v>
      </c>
      <c r="AZ338" s="11">
        <v>0</v>
      </c>
      <c r="BA338" s="11">
        <v>241.51126824650291</v>
      </c>
      <c r="BB338" s="11">
        <v>21198.378289791028</v>
      </c>
      <c r="BC338" s="11">
        <v>0</v>
      </c>
      <c r="BD338" s="11">
        <v>0</v>
      </c>
      <c r="BE338" s="11">
        <v>0</v>
      </c>
      <c r="BF338" s="11">
        <v>1271.9026973874616</v>
      </c>
      <c r="BG338" s="9" t="s">
        <v>7</v>
      </c>
      <c r="BH338" s="9" t="s">
        <v>97</v>
      </c>
      <c r="BI338" s="9" t="s">
        <v>157</v>
      </c>
      <c r="BJ338" s="9" t="s">
        <v>193</v>
      </c>
      <c r="BK338" s="9" t="s">
        <v>1920</v>
      </c>
      <c r="BL338" s="29">
        <v>7.5000116092096239E-2</v>
      </c>
      <c r="BM338" s="29">
        <v>0</v>
      </c>
      <c r="BN338" s="29">
        <v>0</v>
      </c>
      <c r="BO338" s="29">
        <v>0</v>
      </c>
      <c r="BP338" s="29">
        <v>1.4241140580716783E-3</v>
      </c>
    </row>
    <row r="339" spans="1:68" x14ac:dyDescent="0.25">
      <c r="A339" s="9" t="s">
        <v>3</v>
      </c>
      <c r="B339" s="9" t="s">
        <v>58</v>
      </c>
      <c r="C339" s="9" t="s">
        <v>57</v>
      </c>
      <c r="D339" s="9" t="s">
        <v>1851</v>
      </c>
      <c r="E339" s="9" t="s">
        <v>83</v>
      </c>
      <c r="F339" s="9" t="s">
        <v>1603</v>
      </c>
      <c r="G339" s="9" t="s">
        <v>256</v>
      </c>
      <c r="H339" s="9" t="s">
        <v>5</v>
      </c>
      <c r="I339" s="10" t="s">
        <v>1807</v>
      </c>
      <c r="J339" s="10" t="s">
        <v>1995</v>
      </c>
      <c r="K339" s="11">
        <v>1422680.6850000001</v>
      </c>
      <c r="L339" s="11">
        <v>1422680.6850000001</v>
      </c>
      <c r="M339" s="11">
        <v>0</v>
      </c>
      <c r="N339" s="11">
        <v>1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1</v>
      </c>
      <c r="W339" s="11">
        <v>13613.62236194767</v>
      </c>
      <c r="X339" s="11">
        <v>0</v>
      </c>
      <c r="Y339" s="11">
        <v>0</v>
      </c>
      <c r="Z339" s="11">
        <v>0</v>
      </c>
      <c r="AA339" s="11">
        <v>2462.6693785523289</v>
      </c>
      <c r="AB339" s="11">
        <v>6639.4515815991017</v>
      </c>
      <c r="AC339" s="11" t="s">
        <v>7</v>
      </c>
      <c r="AD339" s="11" t="s">
        <v>97</v>
      </c>
      <c r="AE339" s="11" t="s">
        <v>157</v>
      </c>
      <c r="AF339" s="11" t="s">
        <v>193</v>
      </c>
      <c r="AG339" s="11" t="s">
        <v>299</v>
      </c>
      <c r="AH339" s="11" t="s">
        <v>7</v>
      </c>
      <c r="AI339" s="11" t="s">
        <v>97</v>
      </c>
      <c r="AJ339" s="11" t="s">
        <v>157</v>
      </c>
      <c r="AK339" s="11" t="s">
        <v>193</v>
      </c>
      <c r="AL339" s="11" t="s">
        <v>142</v>
      </c>
      <c r="AM339" s="11">
        <v>2.3575048172069828E-2</v>
      </c>
      <c r="AN339" s="11">
        <v>0</v>
      </c>
      <c r="AO339" s="11">
        <v>0</v>
      </c>
      <c r="AP339" s="11">
        <v>0</v>
      </c>
      <c r="AQ339" s="11">
        <v>1.4241140580716783E-3</v>
      </c>
      <c r="AR339" s="11">
        <v>0.125</v>
      </c>
      <c r="AS339" s="11">
        <v>0</v>
      </c>
      <c r="AT339" s="11">
        <v>0</v>
      </c>
      <c r="AU339" s="11">
        <v>0</v>
      </c>
      <c r="AV339" s="11">
        <v>7.4999999999999997E-3</v>
      </c>
      <c r="AW339" s="11">
        <v>33539.765682348305</v>
      </c>
      <c r="AX339" s="11">
        <v>0</v>
      </c>
      <c r="AY339" s="11">
        <v>0</v>
      </c>
      <c r="AZ339" s="11">
        <v>0</v>
      </c>
      <c r="BA339" s="11">
        <v>2026.0595636555452</v>
      </c>
      <c r="BB339" s="11">
        <v>177835.08562500001</v>
      </c>
      <c r="BC339" s="11">
        <v>0</v>
      </c>
      <c r="BD339" s="11">
        <v>0</v>
      </c>
      <c r="BE339" s="11">
        <v>0</v>
      </c>
      <c r="BF339" s="11">
        <v>10670.105137500001</v>
      </c>
      <c r="BG339" s="9" t="s">
        <v>7</v>
      </c>
      <c r="BH339" s="9" t="s">
        <v>97</v>
      </c>
      <c r="BI339" s="9" t="s">
        <v>157</v>
      </c>
      <c r="BJ339" s="9" t="s">
        <v>193</v>
      </c>
      <c r="BK339" s="9" t="s">
        <v>1920</v>
      </c>
      <c r="BL339" s="29">
        <v>7.5000116092096239E-2</v>
      </c>
      <c r="BM339" s="29">
        <v>0</v>
      </c>
      <c r="BN339" s="29">
        <v>0</v>
      </c>
      <c r="BO339" s="29">
        <v>0</v>
      </c>
      <c r="BP339" s="29">
        <v>1.4241140580716783E-3</v>
      </c>
    </row>
    <row r="340" spans="1:68" x14ac:dyDescent="0.25">
      <c r="A340" s="9" t="s">
        <v>3</v>
      </c>
      <c r="B340" s="9" t="s">
        <v>58</v>
      </c>
      <c r="C340" s="9" t="s">
        <v>57</v>
      </c>
      <c r="D340" s="9" t="s">
        <v>1851</v>
      </c>
      <c r="E340" s="9" t="s">
        <v>116</v>
      </c>
      <c r="F340" s="9" t="s">
        <v>413</v>
      </c>
      <c r="G340" s="9" t="s">
        <v>164</v>
      </c>
      <c r="H340" s="9" t="s">
        <v>5</v>
      </c>
      <c r="I340" s="10" t="s">
        <v>1807</v>
      </c>
      <c r="J340" s="10" t="s">
        <v>1995</v>
      </c>
      <c r="K340" s="11">
        <v>174038.70989540676</v>
      </c>
      <c r="L340" s="11">
        <v>174038.70990000002</v>
      </c>
      <c r="M340" s="11">
        <v>0</v>
      </c>
      <c r="N340" s="11">
        <v>0</v>
      </c>
      <c r="O340" s="11">
        <v>1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0</v>
      </c>
      <c r="V340" s="11">
        <v>1</v>
      </c>
      <c r="W340" s="11">
        <v>1661.0146061646271</v>
      </c>
      <c r="X340" s="11">
        <v>0</v>
      </c>
      <c r="Y340" s="11">
        <v>0</v>
      </c>
      <c r="Z340" s="11">
        <v>0</v>
      </c>
      <c r="AA340" s="11">
        <v>636.29636451537272</v>
      </c>
      <c r="AB340" s="11">
        <v>834.89849913228045</v>
      </c>
      <c r="AC340" s="11" t="s">
        <v>7</v>
      </c>
      <c r="AD340" s="11" t="s">
        <v>97</v>
      </c>
      <c r="AE340" s="11" t="s">
        <v>157</v>
      </c>
      <c r="AF340" s="11" t="s">
        <v>193</v>
      </c>
      <c r="AG340" s="11" t="s">
        <v>302</v>
      </c>
      <c r="AH340" s="11" t="s">
        <v>7</v>
      </c>
      <c r="AI340" s="11" t="s">
        <v>97</v>
      </c>
      <c r="AJ340" s="11" t="s">
        <v>157</v>
      </c>
      <c r="AK340" s="11" t="s">
        <v>193</v>
      </c>
      <c r="AL340" s="11" t="s">
        <v>142</v>
      </c>
      <c r="AM340" s="11">
        <v>2.3575048172069828E-2</v>
      </c>
      <c r="AN340" s="11">
        <v>0</v>
      </c>
      <c r="AO340" s="11">
        <v>0</v>
      </c>
      <c r="AP340" s="11">
        <v>0</v>
      </c>
      <c r="AQ340" s="11">
        <v>3.0157709465047301E-3</v>
      </c>
      <c r="AR340" s="11">
        <v>0.125</v>
      </c>
      <c r="AS340" s="11">
        <v>0</v>
      </c>
      <c r="AT340" s="11">
        <v>0</v>
      </c>
      <c r="AU340" s="11">
        <v>0</v>
      </c>
      <c r="AV340" s="11">
        <v>7.4999999999999997E-3</v>
      </c>
      <c r="AW340" s="11">
        <v>4102.9709695891006</v>
      </c>
      <c r="AX340" s="11">
        <v>0</v>
      </c>
      <c r="AY340" s="11">
        <v>0</v>
      </c>
      <c r="AZ340" s="11">
        <v>0</v>
      </c>
      <c r="BA340" s="11">
        <v>524.86088486973301</v>
      </c>
      <c r="BB340" s="11">
        <v>21754.838736925845</v>
      </c>
      <c r="BC340" s="11">
        <v>0</v>
      </c>
      <c r="BD340" s="11">
        <v>0</v>
      </c>
      <c r="BE340" s="11">
        <v>0</v>
      </c>
      <c r="BF340" s="11">
        <v>1305.2903242155508</v>
      </c>
      <c r="BG340" s="9" t="s">
        <v>7</v>
      </c>
      <c r="BH340" s="9" t="s">
        <v>97</v>
      </c>
      <c r="BI340" s="9" t="s">
        <v>157</v>
      </c>
      <c r="BJ340" s="9" t="s">
        <v>193</v>
      </c>
      <c r="BK340" s="9" t="s">
        <v>1921</v>
      </c>
      <c r="BL340" s="29">
        <v>7.5000116092096239E-2</v>
      </c>
      <c r="BM340" s="29">
        <v>0</v>
      </c>
      <c r="BN340" s="29">
        <v>0</v>
      </c>
      <c r="BO340" s="29">
        <v>0</v>
      </c>
      <c r="BP340" s="29">
        <v>3.0157709465047297E-3</v>
      </c>
    </row>
    <row r="341" spans="1:68" x14ac:dyDescent="0.25">
      <c r="A341" s="9" t="s">
        <v>3</v>
      </c>
      <c r="B341" s="9" t="s">
        <v>58</v>
      </c>
      <c r="C341" s="9" t="s">
        <v>57</v>
      </c>
      <c r="D341" s="9" t="s">
        <v>1851</v>
      </c>
      <c r="E341" s="9" t="s">
        <v>116</v>
      </c>
      <c r="F341" s="9" t="s">
        <v>1215</v>
      </c>
      <c r="G341" s="9" t="s">
        <v>274</v>
      </c>
      <c r="H341" s="9" t="s">
        <v>5</v>
      </c>
      <c r="I341" s="10" t="s">
        <v>1807</v>
      </c>
      <c r="J341" s="10" t="s">
        <v>1995</v>
      </c>
      <c r="K341" s="11">
        <v>149311.35664144001</v>
      </c>
      <c r="L341" s="11">
        <v>149311.35664144001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1425.0182869672469</v>
      </c>
      <c r="X341" s="11">
        <v>0</v>
      </c>
      <c r="Y341" s="11">
        <v>0</v>
      </c>
      <c r="Z341" s="11">
        <v>0</v>
      </c>
      <c r="AA341" s="11">
        <v>545.89162069976089</v>
      </c>
      <c r="AB341" s="11">
        <v>716.27644008031621</v>
      </c>
      <c r="AC341" s="11" t="s">
        <v>7</v>
      </c>
      <c r="AD341" s="11" t="s">
        <v>97</v>
      </c>
      <c r="AE341" s="11" t="s">
        <v>157</v>
      </c>
      <c r="AF341" s="11" t="s">
        <v>193</v>
      </c>
      <c r="AG341" s="11" t="s">
        <v>302</v>
      </c>
      <c r="AH341" s="11" t="s">
        <v>7</v>
      </c>
      <c r="AI341" s="11" t="s">
        <v>97</v>
      </c>
      <c r="AJ341" s="11" t="s">
        <v>157</v>
      </c>
      <c r="AK341" s="11" t="s">
        <v>193</v>
      </c>
      <c r="AL341" s="11" t="s">
        <v>142</v>
      </c>
      <c r="AM341" s="11">
        <v>2.3575048172069828E-2</v>
      </c>
      <c r="AN341" s="11">
        <v>0</v>
      </c>
      <c r="AO341" s="11">
        <v>0</v>
      </c>
      <c r="AP341" s="11">
        <v>0</v>
      </c>
      <c r="AQ341" s="11">
        <v>3.0157709465047301E-3</v>
      </c>
      <c r="AR341" s="11">
        <v>0.125</v>
      </c>
      <c r="AS341" s="11">
        <v>0</v>
      </c>
      <c r="AT341" s="11">
        <v>0</v>
      </c>
      <c r="AU341" s="11">
        <v>0</v>
      </c>
      <c r="AV341" s="11">
        <v>7.4999999999999997E-3</v>
      </c>
      <c r="AW341" s="11">
        <v>3520.0224254590466</v>
      </c>
      <c r="AX341" s="11">
        <v>0</v>
      </c>
      <c r="AY341" s="11">
        <v>0</v>
      </c>
      <c r="AZ341" s="11">
        <v>0</v>
      </c>
      <c r="BA341" s="11">
        <v>450.28885134246087</v>
      </c>
      <c r="BB341" s="11">
        <v>18663.919580180002</v>
      </c>
      <c r="BC341" s="11">
        <v>0</v>
      </c>
      <c r="BD341" s="11">
        <v>0</v>
      </c>
      <c r="BE341" s="11">
        <v>0</v>
      </c>
      <c r="BF341" s="11">
        <v>1119.8351748108</v>
      </c>
      <c r="BG341" s="9" t="s">
        <v>7</v>
      </c>
      <c r="BH341" s="9" t="s">
        <v>97</v>
      </c>
      <c r="BI341" s="9" t="s">
        <v>157</v>
      </c>
      <c r="BJ341" s="9" t="s">
        <v>193</v>
      </c>
      <c r="BK341" s="9" t="s">
        <v>1921</v>
      </c>
      <c r="BL341" s="29">
        <v>7.5000116092096239E-2</v>
      </c>
      <c r="BM341" s="29">
        <v>0</v>
      </c>
      <c r="BN341" s="29">
        <v>0</v>
      </c>
      <c r="BO341" s="29">
        <v>0</v>
      </c>
      <c r="BP341" s="29">
        <v>3.0157709465047297E-3</v>
      </c>
    </row>
    <row r="342" spans="1:68" x14ac:dyDescent="0.25">
      <c r="A342" s="9" t="s">
        <v>3</v>
      </c>
      <c r="B342" s="9" t="s">
        <v>58</v>
      </c>
      <c r="C342" s="9" t="s">
        <v>57</v>
      </c>
      <c r="D342" s="9" t="s">
        <v>1851</v>
      </c>
      <c r="E342" s="9" t="s">
        <v>116</v>
      </c>
      <c r="F342" s="9" t="s">
        <v>1223</v>
      </c>
      <c r="G342" s="9" t="s">
        <v>274</v>
      </c>
      <c r="H342" s="9" t="s">
        <v>5</v>
      </c>
      <c r="I342" s="10" t="s">
        <v>1783</v>
      </c>
      <c r="J342" s="10" t="s">
        <v>1995</v>
      </c>
      <c r="K342" s="11">
        <v>119581.86667052</v>
      </c>
      <c r="L342" s="11">
        <v>119581.86667052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1141.2818865773766</v>
      </c>
      <c r="X342" s="11">
        <v>0</v>
      </c>
      <c r="Y342" s="11">
        <v>0</v>
      </c>
      <c r="Z342" s="11">
        <v>0</v>
      </c>
      <c r="AA342" s="11">
        <v>437.19875347348722</v>
      </c>
      <c r="AB342" s="11">
        <v>573.65813079181862</v>
      </c>
      <c r="AC342" s="11" t="s">
        <v>7</v>
      </c>
      <c r="AD342" s="11" t="s">
        <v>97</v>
      </c>
      <c r="AE342" s="11" t="s">
        <v>157</v>
      </c>
      <c r="AF342" s="11" t="s">
        <v>193</v>
      </c>
      <c r="AG342" s="11" t="s">
        <v>302</v>
      </c>
      <c r="AH342" s="11" t="s">
        <v>7</v>
      </c>
      <c r="AI342" s="11" t="s">
        <v>97</v>
      </c>
      <c r="AJ342" s="11" t="s">
        <v>157</v>
      </c>
      <c r="AK342" s="11" t="s">
        <v>193</v>
      </c>
      <c r="AL342" s="11" t="s">
        <v>142</v>
      </c>
      <c r="AM342" s="11">
        <v>2.3575048172069828E-2</v>
      </c>
      <c r="AN342" s="11">
        <v>0</v>
      </c>
      <c r="AO342" s="11">
        <v>0</v>
      </c>
      <c r="AP342" s="11">
        <v>0</v>
      </c>
      <c r="AQ342" s="11">
        <v>3.0157709465047301E-3</v>
      </c>
      <c r="AR342" s="11">
        <v>0.125</v>
      </c>
      <c r="AS342" s="11">
        <v>0</v>
      </c>
      <c r="AT342" s="11">
        <v>0</v>
      </c>
      <c r="AU342" s="11">
        <v>0</v>
      </c>
      <c r="AV342" s="11">
        <v>7.4999999999999997E-3</v>
      </c>
      <c r="AW342" s="11">
        <v>2819.1482672635407</v>
      </c>
      <c r="AX342" s="11">
        <v>0</v>
      </c>
      <c r="AY342" s="11">
        <v>0</v>
      </c>
      <c r="AZ342" s="11">
        <v>0</v>
      </c>
      <c r="BA342" s="11">
        <v>360.63151923375653</v>
      </c>
      <c r="BB342" s="11">
        <v>14947.733333815</v>
      </c>
      <c r="BC342" s="11">
        <v>0</v>
      </c>
      <c r="BD342" s="11">
        <v>0</v>
      </c>
      <c r="BE342" s="11">
        <v>0</v>
      </c>
      <c r="BF342" s="11">
        <v>896.86400002890002</v>
      </c>
      <c r="BG342" s="9" t="s">
        <v>7</v>
      </c>
      <c r="BH342" s="9" t="s">
        <v>97</v>
      </c>
      <c r="BI342" s="9" t="s">
        <v>157</v>
      </c>
      <c r="BJ342" s="9" t="s">
        <v>193</v>
      </c>
      <c r="BK342" s="9" t="s">
        <v>1921</v>
      </c>
      <c r="BL342" s="29">
        <v>7.5000116092096239E-2</v>
      </c>
      <c r="BM342" s="29">
        <v>0</v>
      </c>
      <c r="BN342" s="29">
        <v>0</v>
      </c>
      <c r="BO342" s="29">
        <v>0</v>
      </c>
      <c r="BP342" s="29">
        <v>3.0157709465047297E-3</v>
      </c>
    </row>
    <row r="343" spans="1:68" x14ac:dyDescent="0.25">
      <c r="A343" s="9" t="s">
        <v>3</v>
      </c>
      <c r="B343" s="9" t="s">
        <v>58</v>
      </c>
      <c r="C343" s="9" t="s">
        <v>57</v>
      </c>
      <c r="D343" s="9" t="s">
        <v>1851</v>
      </c>
      <c r="E343" s="9" t="s">
        <v>116</v>
      </c>
      <c r="F343" s="9" t="s">
        <v>609</v>
      </c>
      <c r="G343" s="9" t="s">
        <v>164</v>
      </c>
      <c r="H343" s="9" t="s">
        <v>5</v>
      </c>
      <c r="I343" s="10" t="s">
        <v>1807</v>
      </c>
      <c r="J343" s="10" t="s">
        <v>1995</v>
      </c>
      <c r="K343" s="11">
        <v>158441.0577630121</v>
      </c>
      <c r="L343" s="11">
        <v>158441.05780000001</v>
      </c>
      <c r="M343" s="11">
        <v>0</v>
      </c>
      <c r="N343" s="11">
        <v>1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0</v>
      </c>
      <c r="V343" s="11">
        <v>1</v>
      </c>
      <c r="W343" s="11">
        <v>1512.1515861223584</v>
      </c>
      <c r="X343" s="11">
        <v>0</v>
      </c>
      <c r="Y343" s="11">
        <v>0</v>
      </c>
      <c r="Z343" s="11">
        <v>0</v>
      </c>
      <c r="AA343" s="11">
        <v>579.27037683764172</v>
      </c>
      <c r="AB343" s="11">
        <v>760.0734424781599</v>
      </c>
      <c r="AC343" s="11" t="s">
        <v>7</v>
      </c>
      <c r="AD343" s="11" t="s">
        <v>97</v>
      </c>
      <c r="AE343" s="11" t="s">
        <v>157</v>
      </c>
      <c r="AF343" s="11" t="s">
        <v>193</v>
      </c>
      <c r="AG343" s="11" t="s">
        <v>302</v>
      </c>
      <c r="AH343" s="11" t="s">
        <v>7</v>
      </c>
      <c r="AI343" s="11" t="s">
        <v>97</v>
      </c>
      <c r="AJ343" s="11" t="s">
        <v>157</v>
      </c>
      <c r="AK343" s="11" t="s">
        <v>193</v>
      </c>
      <c r="AL343" s="11" t="s">
        <v>142</v>
      </c>
      <c r="AM343" s="11">
        <v>2.3575048172069828E-2</v>
      </c>
      <c r="AN343" s="11">
        <v>0</v>
      </c>
      <c r="AO343" s="11">
        <v>0</v>
      </c>
      <c r="AP343" s="11">
        <v>0</v>
      </c>
      <c r="AQ343" s="11">
        <v>3.0157709465047301E-3</v>
      </c>
      <c r="AR343" s="11">
        <v>0.125</v>
      </c>
      <c r="AS343" s="11">
        <v>0</v>
      </c>
      <c r="AT343" s="11">
        <v>0</v>
      </c>
      <c r="AU343" s="11">
        <v>0</v>
      </c>
      <c r="AV343" s="11">
        <v>7.4999999999999997E-3</v>
      </c>
      <c r="AW343" s="11">
        <v>3735.2555691967086</v>
      </c>
      <c r="AX343" s="11">
        <v>0</v>
      </c>
      <c r="AY343" s="11">
        <v>0</v>
      </c>
      <c r="AZ343" s="11">
        <v>0</v>
      </c>
      <c r="BA343" s="11">
        <v>477.82193873516962</v>
      </c>
      <c r="BB343" s="11">
        <v>19805.132220376512</v>
      </c>
      <c r="BC343" s="11">
        <v>0</v>
      </c>
      <c r="BD343" s="11">
        <v>0</v>
      </c>
      <c r="BE343" s="11">
        <v>0</v>
      </c>
      <c r="BF343" s="11">
        <v>1188.3079332225907</v>
      </c>
      <c r="BG343" s="9" t="s">
        <v>7</v>
      </c>
      <c r="BH343" s="9" t="s">
        <v>97</v>
      </c>
      <c r="BI343" s="9" t="s">
        <v>157</v>
      </c>
      <c r="BJ343" s="9" t="s">
        <v>193</v>
      </c>
      <c r="BK343" s="9" t="s">
        <v>1921</v>
      </c>
      <c r="BL343" s="29">
        <v>7.5000116092096239E-2</v>
      </c>
      <c r="BM343" s="29">
        <v>0</v>
      </c>
      <c r="BN343" s="29">
        <v>0</v>
      </c>
      <c r="BO343" s="29">
        <v>0</v>
      </c>
      <c r="BP343" s="29">
        <v>3.0157709465047297E-3</v>
      </c>
    </row>
    <row r="344" spans="1:68" x14ac:dyDescent="0.25">
      <c r="A344" s="9" t="s">
        <v>3</v>
      </c>
      <c r="B344" s="9" t="s">
        <v>58</v>
      </c>
      <c r="C344" s="9" t="s">
        <v>57</v>
      </c>
      <c r="D344" s="9" t="s">
        <v>1851</v>
      </c>
      <c r="E344" s="9" t="s">
        <v>116</v>
      </c>
      <c r="F344" s="9" t="s">
        <v>423</v>
      </c>
      <c r="G344" s="9" t="s">
        <v>164</v>
      </c>
      <c r="H344" s="9" t="s">
        <v>5</v>
      </c>
      <c r="I344" s="10" t="s">
        <v>1807</v>
      </c>
      <c r="J344" s="10" t="s">
        <v>1995</v>
      </c>
      <c r="K344" s="11">
        <v>161408.45800890648</v>
      </c>
      <c r="L344" s="11">
        <v>161408.45800000001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1540.4722687875417</v>
      </c>
      <c r="X344" s="11">
        <v>0</v>
      </c>
      <c r="Y344" s="11">
        <v>0</v>
      </c>
      <c r="Z344" s="11">
        <v>0</v>
      </c>
      <c r="AA344" s="11">
        <v>590.1193768124582</v>
      </c>
      <c r="AB344" s="11">
        <v>774.30865471760035</v>
      </c>
      <c r="AC344" s="11" t="s">
        <v>7</v>
      </c>
      <c r="AD344" s="11" t="s">
        <v>97</v>
      </c>
      <c r="AE344" s="11" t="s">
        <v>157</v>
      </c>
      <c r="AF344" s="11" t="s">
        <v>193</v>
      </c>
      <c r="AG344" s="11" t="s">
        <v>302</v>
      </c>
      <c r="AH344" s="11" t="s">
        <v>7</v>
      </c>
      <c r="AI344" s="11" t="s">
        <v>97</v>
      </c>
      <c r="AJ344" s="11" t="s">
        <v>157</v>
      </c>
      <c r="AK344" s="11" t="s">
        <v>193</v>
      </c>
      <c r="AL344" s="11" t="s">
        <v>142</v>
      </c>
      <c r="AM344" s="11">
        <v>2.3575048172069828E-2</v>
      </c>
      <c r="AN344" s="11">
        <v>0</v>
      </c>
      <c r="AO344" s="11">
        <v>0</v>
      </c>
      <c r="AP344" s="11">
        <v>0</v>
      </c>
      <c r="AQ344" s="11">
        <v>3.0157709465047301E-3</v>
      </c>
      <c r="AR344" s="11">
        <v>0.125</v>
      </c>
      <c r="AS344" s="11">
        <v>0</v>
      </c>
      <c r="AT344" s="11">
        <v>0</v>
      </c>
      <c r="AU344" s="11">
        <v>0</v>
      </c>
      <c r="AV344" s="11">
        <v>7.4999999999999997E-3</v>
      </c>
      <c r="AW344" s="11">
        <v>3805.2121729394803</v>
      </c>
      <c r="AX344" s="11">
        <v>0</v>
      </c>
      <c r="AY344" s="11">
        <v>0</v>
      </c>
      <c r="AZ344" s="11">
        <v>0</v>
      </c>
      <c r="BA344" s="11">
        <v>486.77093818338892</v>
      </c>
      <c r="BB344" s="11">
        <v>20176.05725111331</v>
      </c>
      <c r="BC344" s="11">
        <v>0</v>
      </c>
      <c r="BD344" s="11">
        <v>0</v>
      </c>
      <c r="BE344" s="11">
        <v>0</v>
      </c>
      <c r="BF344" s="11">
        <v>1210.5634350667985</v>
      </c>
      <c r="BG344" s="9" t="s">
        <v>7</v>
      </c>
      <c r="BH344" s="9" t="s">
        <v>97</v>
      </c>
      <c r="BI344" s="9" t="s">
        <v>157</v>
      </c>
      <c r="BJ344" s="9" t="s">
        <v>193</v>
      </c>
      <c r="BK344" s="9" t="s">
        <v>1921</v>
      </c>
      <c r="BL344" s="29">
        <v>7.5000116092096239E-2</v>
      </c>
      <c r="BM344" s="29">
        <v>0</v>
      </c>
      <c r="BN344" s="29">
        <v>0</v>
      </c>
      <c r="BO344" s="29">
        <v>0</v>
      </c>
      <c r="BP344" s="29">
        <v>3.0157709465047297E-3</v>
      </c>
    </row>
    <row r="345" spans="1:68" x14ac:dyDescent="0.25">
      <c r="A345" s="9" t="s">
        <v>3</v>
      </c>
      <c r="B345" s="9" t="s">
        <v>58</v>
      </c>
      <c r="C345" s="9" t="s">
        <v>57</v>
      </c>
      <c r="D345" s="9" t="s">
        <v>1851</v>
      </c>
      <c r="E345" s="9" t="s">
        <v>116</v>
      </c>
      <c r="F345" s="9" t="s">
        <v>1669</v>
      </c>
      <c r="G345" s="9" t="s">
        <v>293</v>
      </c>
      <c r="H345" s="9" t="s">
        <v>5</v>
      </c>
      <c r="I345" s="10" t="s">
        <v>1783</v>
      </c>
      <c r="J345" s="10" t="s">
        <v>1995</v>
      </c>
      <c r="K345" s="11">
        <v>150318.18718144001</v>
      </c>
      <c r="L345" s="11">
        <v>150318.18718144001</v>
      </c>
      <c r="M345" s="11">
        <v>0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11">
        <v>0</v>
      </c>
      <c r="U345" s="11">
        <v>0</v>
      </c>
      <c r="V345" s="11">
        <v>0</v>
      </c>
      <c r="W345" s="11">
        <v>1434.6274149240883</v>
      </c>
      <c r="X345" s="11">
        <v>0</v>
      </c>
      <c r="Y345" s="11">
        <v>0</v>
      </c>
      <c r="Z345" s="11">
        <v>0</v>
      </c>
      <c r="AA345" s="11">
        <v>549.57265587092002</v>
      </c>
      <c r="AB345" s="11">
        <v>721.10640754680389</v>
      </c>
      <c r="AC345" s="11" t="s">
        <v>7</v>
      </c>
      <c r="AD345" s="11" t="s">
        <v>97</v>
      </c>
      <c r="AE345" s="11" t="s">
        <v>157</v>
      </c>
      <c r="AF345" s="11" t="s">
        <v>193</v>
      </c>
      <c r="AG345" s="11" t="s">
        <v>302</v>
      </c>
      <c r="AH345" s="11" t="s">
        <v>7</v>
      </c>
      <c r="AI345" s="11" t="s">
        <v>97</v>
      </c>
      <c r="AJ345" s="11" t="s">
        <v>157</v>
      </c>
      <c r="AK345" s="11" t="s">
        <v>193</v>
      </c>
      <c r="AL345" s="11" t="s">
        <v>142</v>
      </c>
      <c r="AM345" s="11">
        <v>2.3575048172069828E-2</v>
      </c>
      <c r="AN345" s="11">
        <v>0</v>
      </c>
      <c r="AO345" s="11">
        <v>0</v>
      </c>
      <c r="AP345" s="11">
        <v>0</v>
      </c>
      <c r="AQ345" s="11">
        <v>3.0157709465047301E-3</v>
      </c>
      <c r="AR345" s="11">
        <v>0.125</v>
      </c>
      <c r="AS345" s="11">
        <v>0</v>
      </c>
      <c r="AT345" s="11">
        <v>0</v>
      </c>
      <c r="AU345" s="11">
        <v>0</v>
      </c>
      <c r="AV345" s="11">
        <v>7.4999999999999997E-3</v>
      </c>
      <c r="AW345" s="11">
        <v>3543.7585039406576</v>
      </c>
      <c r="AX345" s="11">
        <v>0</v>
      </c>
      <c r="AY345" s="11">
        <v>0</v>
      </c>
      <c r="AZ345" s="11">
        <v>0</v>
      </c>
      <c r="BA345" s="11">
        <v>453.32522163304651</v>
      </c>
      <c r="BB345" s="11">
        <v>18789.773397680001</v>
      </c>
      <c r="BC345" s="11">
        <v>0</v>
      </c>
      <c r="BD345" s="11">
        <v>0</v>
      </c>
      <c r="BE345" s="11">
        <v>0</v>
      </c>
      <c r="BF345" s="11">
        <v>1127.3864038608001</v>
      </c>
      <c r="BG345" s="9" t="s">
        <v>7</v>
      </c>
      <c r="BH345" s="9" t="s">
        <v>97</v>
      </c>
      <c r="BI345" s="9" t="s">
        <v>157</v>
      </c>
      <c r="BJ345" s="9" t="s">
        <v>193</v>
      </c>
      <c r="BK345" s="9" t="s">
        <v>1921</v>
      </c>
      <c r="BL345" s="29">
        <v>7.5000116092096239E-2</v>
      </c>
      <c r="BM345" s="29">
        <v>0</v>
      </c>
      <c r="BN345" s="29">
        <v>0</v>
      </c>
      <c r="BO345" s="29">
        <v>0</v>
      </c>
      <c r="BP345" s="29">
        <v>3.0157709465047297E-3</v>
      </c>
    </row>
    <row r="346" spans="1:68" x14ac:dyDescent="0.25">
      <c r="A346" s="9" t="s">
        <v>3</v>
      </c>
      <c r="B346" s="9" t="s">
        <v>58</v>
      </c>
      <c r="C346" s="9" t="s">
        <v>57</v>
      </c>
      <c r="D346" s="9" t="s">
        <v>1851</v>
      </c>
      <c r="E346" s="9" t="s">
        <v>105</v>
      </c>
      <c r="F346" s="9" t="s">
        <v>1507</v>
      </c>
      <c r="G346" s="9" t="s">
        <v>224</v>
      </c>
      <c r="H346" s="9" t="s">
        <v>5</v>
      </c>
      <c r="I346" s="10" t="s">
        <v>1783</v>
      </c>
      <c r="J346" s="10" t="s">
        <v>1995</v>
      </c>
      <c r="K346" s="11">
        <v>241292.62</v>
      </c>
      <c r="L346" s="11">
        <v>221352.86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11">
        <v>0</v>
      </c>
      <c r="W346" s="11">
        <v>1703.5706597893125</v>
      </c>
      <c r="X346" s="11">
        <v>0</v>
      </c>
      <c r="Y346" s="11">
        <v>0</v>
      </c>
      <c r="Z346" s="11">
        <v>14225.921223954907</v>
      </c>
      <c r="AA346" s="11">
        <v>384.21389825577933</v>
      </c>
      <c r="AB346" s="11">
        <v>1680.8252341811985</v>
      </c>
      <c r="AC346" s="11" t="s">
        <v>7</v>
      </c>
      <c r="AD346" s="11" t="s">
        <v>97</v>
      </c>
      <c r="AE346" s="11" t="s">
        <v>157</v>
      </c>
      <c r="AF346" s="11" t="s">
        <v>125</v>
      </c>
      <c r="AG346" s="11" t="s">
        <v>299</v>
      </c>
      <c r="AH346" s="11" t="s">
        <v>7</v>
      </c>
      <c r="AI346" s="11" t="s">
        <v>97</v>
      </c>
      <c r="AJ346" s="11" t="s">
        <v>157</v>
      </c>
      <c r="AK346" s="11" t="s">
        <v>125</v>
      </c>
      <c r="AL346" s="11" t="s">
        <v>142</v>
      </c>
      <c r="AM346" s="11">
        <v>2.3575048172069828E-2</v>
      </c>
      <c r="AN346" s="11">
        <v>0</v>
      </c>
      <c r="AO346" s="11">
        <v>0</v>
      </c>
      <c r="AP346" s="11">
        <v>5.3600000000000002E-2</v>
      </c>
      <c r="AQ346" s="11">
        <v>1.4241140580716783E-3</v>
      </c>
      <c r="AR346" s="11">
        <v>0.125</v>
      </c>
      <c r="AS346" s="11">
        <v>0</v>
      </c>
      <c r="AT346" s="11">
        <v>0</v>
      </c>
      <c r="AU346" s="11">
        <v>5.5E-2</v>
      </c>
      <c r="AV346" s="11">
        <v>7.4999999999999997E-3</v>
      </c>
      <c r="AW346" s="11">
        <v>5688.4851400649395</v>
      </c>
      <c r="AX346" s="11">
        <v>0</v>
      </c>
      <c r="AY346" s="11">
        <v>0</v>
      </c>
      <c r="AZ346" s="11">
        <v>12933.284432</v>
      </c>
      <c r="BA346" s="11">
        <v>343.6282122509474</v>
      </c>
      <c r="BB346" s="11">
        <v>30161.577499999999</v>
      </c>
      <c r="BC346" s="11">
        <v>0</v>
      </c>
      <c r="BD346" s="11">
        <v>0</v>
      </c>
      <c r="BE346" s="11">
        <v>13271.0941</v>
      </c>
      <c r="BF346" s="11">
        <v>1809.6946499999999</v>
      </c>
      <c r="BG346" s="9" t="s">
        <v>7</v>
      </c>
      <c r="BH346" s="9" t="s">
        <v>97</v>
      </c>
      <c r="BI346" s="9" t="s">
        <v>157</v>
      </c>
      <c r="BJ346" s="9" t="s">
        <v>125</v>
      </c>
      <c r="BK346" s="9" t="s">
        <v>1920</v>
      </c>
      <c r="BL346" s="29">
        <v>7.5000116092096239E-2</v>
      </c>
      <c r="BM346" s="29">
        <v>0</v>
      </c>
      <c r="BN346" s="29">
        <v>0</v>
      </c>
      <c r="BO346" s="29">
        <v>5.3600000000000002E-2</v>
      </c>
      <c r="BP346" s="29">
        <v>1.4241140580716783E-3</v>
      </c>
    </row>
    <row r="347" spans="1:68" x14ac:dyDescent="0.25">
      <c r="A347" s="9" t="s">
        <v>3</v>
      </c>
      <c r="B347" s="9" t="s">
        <v>58</v>
      </c>
      <c r="C347" s="9" t="s">
        <v>57</v>
      </c>
      <c r="D347" s="9" t="s">
        <v>1851</v>
      </c>
      <c r="E347" s="9" t="s">
        <v>83</v>
      </c>
      <c r="F347" s="9" t="s">
        <v>327</v>
      </c>
      <c r="G347" s="9" t="s">
        <v>224</v>
      </c>
      <c r="H347" s="9" t="s">
        <v>5</v>
      </c>
      <c r="I347" s="10" t="s">
        <v>1807</v>
      </c>
      <c r="J347" s="10" t="s">
        <v>1995</v>
      </c>
      <c r="K347" s="11">
        <v>908118.63184000005</v>
      </c>
      <c r="L347" s="11">
        <v>908118.63184000005</v>
      </c>
      <c r="M347" s="11">
        <v>0</v>
      </c>
      <c r="N347" s="11">
        <v>1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  <c r="U347" s="11">
        <v>0</v>
      </c>
      <c r="V347" s="11">
        <v>1</v>
      </c>
      <c r="W347" s="11">
        <v>8689.7813712276184</v>
      </c>
      <c r="X347" s="11">
        <v>0</v>
      </c>
      <c r="Y347" s="11">
        <v>0</v>
      </c>
      <c r="Z347" s="11">
        <v>0</v>
      </c>
      <c r="AA347" s="11">
        <v>1571.9591685643809</v>
      </c>
      <c r="AB347" s="11">
        <v>4238.0625181888227</v>
      </c>
      <c r="AC347" s="11" t="s">
        <v>7</v>
      </c>
      <c r="AD347" s="11" t="s">
        <v>97</v>
      </c>
      <c r="AE347" s="11" t="s">
        <v>157</v>
      </c>
      <c r="AF347" s="11" t="s">
        <v>193</v>
      </c>
      <c r="AG347" s="11" t="s">
        <v>299</v>
      </c>
      <c r="AH347" s="11" t="s">
        <v>7</v>
      </c>
      <c r="AI347" s="11" t="s">
        <v>97</v>
      </c>
      <c r="AJ347" s="11" t="s">
        <v>157</v>
      </c>
      <c r="AK347" s="11" t="s">
        <v>193</v>
      </c>
      <c r="AL347" s="11" t="s">
        <v>142</v>
      </c>
      <c r="AM347" s="11">
        <v>2.3575048172069828E-2</v>
      </c>
      <c r="AN347" s="11">
        <v>0</v>
      </c>
      <c r="AO347" s="11">
        <v>0</v>
      </c>
      <c r="AP347" s="11">
        <v>0</v>
      </c>
      <c r="AQ347" s="11">
        <v>1.4241140580716783E-3</v>
      </c>
      <c r="AR347" s="11">
        <v>0.125</v>
      </c>
      <c r="AS347" s="11">
        <v>0</v>
      </c>
      <c r="AT347" s="11">
        <v>0</v>
      </c>
      <c r="AU347" s="11">
        <v>0</v>
      </c>
      <c r="AV347" s="11">
        <v>7.4999999999999997E-3</v>
      </c>
      <c r="AW347" s="11">
        <v>21408.940491582147</v>
      </c>
      <c r="AX347" s="11">
        <v>0</v>
      </c>
      <c r="AY347" s="11">
        <v>0</v>
      </c>
      <c r="AZ347" s="11">
        <v>0</v>
      </c>
      <c r="BA347" s="11">
        <v>1293.2645100001628</v>
      </c>
      <c r="BB347" s="11">
        <v>113514.82898000001</v>
      </c>
      <c r="BC347" s="11">
        <v>0</v>
      </c>
      <c r="BD347" s="11">
        <v>0</v>
      </c>
      <c r="BE347" s="11">
        <v>0</v>
      </c>
      <c r="BF347" s="11">
        <v>6810.8897388000005</v>
      </c>
      <c r="BG347" s="9" t="s">
        <v>7</v>
      </c>
      <c r="BH347" s="9" t="s">
        <v>97</v>
      </c>
      <c r="BI347" s="9" t="s">
        <v>157</v>
      </c>
      <c r="BJ347" s="9" t="s">
        <v>193</v>
      </c>
      <c r="BK347" s="9" t="s">
        <v>1920</v>
      </c>
      <c r="BL347" s="29">
        <v>7.5000116092096239E-2</v>
      </c>
      <c r="BM347" s="29">
        <v>0</v>
      </c>
      <c r="BN347" s="29">
        <v>0</v>
      </c>
      <c r="BO347" s="29">
        <v>0</v>
      </c>
      <c r="BP347" s="29">
        <v>1.4241140580716783E-3</v>
      </c>
    </row>
    <row r="348" spans="1:68" x14ac:dyDescent="0.25">
      <c r="A348" s="9" t="s">
        <v>3</v>
      </c>
      <c r="B348" s="9" t="s">
        <v>58</v>
      </c>
      <c r="C348" s="9" t="s">
        <v>57</v>
      </c>
      <c r="D348" s="9" t="s">
        <v>1851</v>
      </c>
      <c r="E348" s="9" t="s">
        <v>83</v>
      </c>
      <c r="F348" s="9" t="s">
        <v>1509</v>
      </c>
      <c r="G348" s="9" t="s">
        <v>228</v>
      </c>
      <c r="H348" s="9" t="s">
        <v>12</v>
      </c>
      <c r="I348" s="10" t="s">
        <v>1807</v>
      </c>
      <c r="J348" s="10" t="s">
        <v>1995</v>
      </c>
      <c r="K348" s="11">
        <v>221352.86</v>
      </c>
      <c r="L348" s="11">
        <v>241292.62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  <c r="W348" s="11">
        <v>16785.346409297632</v>
      </c>
      <c r="X348" s="11">
        <v>0</v>
      </c>
      <c r="Y348" s="11">
        <v>0</v>
      </c>
      <c r="Z348" s="11">
        <v>0</v>
      </c>
      <c r="AA348" s="11">
        <v>418.81739670236885</v>
      </c>
      <c r="AB348" s="11">
        <v>1805.0763092531997</v>
      </c>
      <c r="AC348" s="11" t="s">
        <v>7</v>
      </c>
      <c r="AD348" s="11" t="s">
        <v>97</v>
      </c>
      <c r="AE348" s="11" t="s">
        <v>157</v>
      </c>
      <c r="AF348" s="11" t="s">
        <v>193</v>
      </c>
      <c r="AG348" s="11" t="s">
        <v>299</v>
      </c>
      <c r="AH348" s="11" t="s">
        <v>7</v>
      </c>
      <c r="AI348" s="11" t="s">
        <v>97</v>
      </c>
      <c r="AJ348" s="11" t="s">
        <v>157</v>
      </c>
      <c r="AK348" s="11" t="s">
        <v>193</v>
      </c>
      <c r="AL348" s="11" t="s">
        <v>142</v>
      </c>
      <c r="AM348" s="11">
        <v>0.17091909924750626</v>
      </c>
      <c r="AN348" s="11">
        <v>0</v>
      </c>
      <c r="AO348" s="11">
        <v>0</v>
      </c>
      <c r="AP348" s="11">
        <v>0</v>
      </c>
      <c r="AQ348" s="11">
        <v>1.4241140580716783E-3</v>
      </c>
      <c r="AR348" s="11">
        <v>0.125</v>
      </c>
      <c r="AS348" s="11">
        <v>0</v>
      </c>
      <c r="AT348" s="11">
        <v>0</v>
      </c>
      <c r="AU348" s="11">
        <v>0</v>
      </c>
      <c r="AV348" s="11">
        <v>7.4999999999999997E-3</v>
      </c>
      <c r="AW348" s="11">
        <v>37833.431447059353</v>
      </c>
      <c r="AX348" s="11">
        <v>0</v>
      </c>
      <c r="AY348" s="11">
        <v>0</v>
      </c>
      <c r="AZ348" s="11">
        <v>0</v>
      </c>
      <c r="BA348" s="11">
        <v>315.23171972037204</v>
      </c>
      <c r="BB348" s="11">
        <v>27669.107499999998</v>
      </c>
      <c r="BC348" s="11">
        <v>0</v>
      </c>
      <c r="BD348" s="11">
        <v>0</v>
      </c>
      <c r="BE348" s="11">
        <v>0</v>
      </c>
      <c r="BF348" s="11">
        <v>1660.1464499999997</v>
      </c>
      <c r="BG348" s="9" t="s">
        <v>7</v>
      </c>
      <c r="BH348" s="9" t="s">
        <v>97</v>
      </c>
      <c r="BI348" s="9" t="s">
        <v>157</v>
      </c>
      <c r="BJ348" s="9" t="s">
        <v>193</v>
      </c>
      <c r="BK348" s="9" t="s">
        <v>1920</v>
      </c>
      <c r="BL348" s="29">
        <v>7.5000116092096239E-2</v>
      </c>
      <c r="BM348" s="29">
        <v>0</v>
      </c>
      <c r="BN348" s="29">
        <v>0</v>
      </c>
      <c r="BO348" s="29">
        <v>0</v>
      </c>
      <c r="BP348" s="29">
        <v>1.4241140580716783E-3</v>
      </c>
    </row>
    <row r="349" spans="1:68" x14ac:dyDescent="0.25">
      <c r="A349" s="9" t="s">
        <v>3</v>
      </c>
      <c r="B349" s="9" t="s">
        <v>58</v>
      </c>
      <c r="C349" s="9" t="s">
        <v>57</v>
      </c>
      <c r="D349" s="9" t="s">
        <v>1852</v>
      </c>
      <c r="E349" s="9" t="s">
        <v>83</v>
      </c>
      <c r="F349" s="9" t="s">
        <v>999</v>
      </c>
      <c r="G349" s="9" t="s">
        <v>231</v>
      </c>
      <c r="H349" s="9" t="s">
        <v>5</v>
      </c>
      <c r="I349" s="10" t="s">
        <v>1783</v>
      </c>
      <c r="J349" s="10" t="s">
        <v>1995</v>
      </c>
      <c r="K349" s="11">
        <v>202705.89</v>
      </c>
      <c r="L349" s="11">
        <v>202705.89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  <c r="U349" s="11">
        <v>0</v>
      </c>
      <c r="V349" s="11">
        <v>0</v>
      </c>
      <c r="W349" s="11">
        <v>1560.6106411185281</v>
      </c>
      <c r="X349" s="11">
        <v>9910.8909546358482</v>
      </c>
      <c r="Y349" s="11">
        <v>86076.797309485584</v>
      </c>
      <c r="Z349" s="11">
        <v>10863.471475838065</v>
      </c>
      <c r="AA349" s="11">
        <v>745.35138392202362</v>
      </c>
      <c r="AB349" s="11">
        <v>5966.3985439052776</v>
      </c>
      <c r="AC349" s="11" t="s">
        <v>7</v>
      </c>
      <c r="AD349" s="11" t="s">
        <v>103</v>
      </c>
      <c r="AE349" s="11" t="s">
        <v>207</v>
      </c>
      <c r="AF349" s="11" t="s">
        <v>125</v>
      </c>
      <c r="AG349" s="11" t="s">
        <v>302</v>
      </c>
      <c r="AH349" s="11" t="s">
        <v>7</v>
      </c>
      <c r="AI349" s="11" t="s">
        <v>97</v>
      </c>
      <c r="AJ349" s="11" t="s">
        <v>162</v>
      </c>
      <c r="AK349" s="11" t="s">
        <v>125</v>
      </c>
      <c r="AL349" s="11" t="s">
        <v>142</v>
      </c>
      <c r="AM349" s="11">
        <v>2.3575048172069828E-2</v>
      </c>
      <c r="AN349" s="11">
        <v>4.8899999999999999E-2</v>
      </c>
      <c r="AO349" s="11">
        <v>0.42470000000000002</v>
      </c>
      <c r="AP349" s="11">
        <v>5.3600000000000002E-2</v>
      </c>
      <c r="AQ349" s="11">
        <v>3.0157709465047301E-3</v>
      </c>
      <c r="AR349" s="11">
        <v>0.125</v>
      </c>
      <c r="AS349" s="11">
        <v>0</v>
      </c>
      <c r="AT349" s="11">
        <v>0.25</v>
      </c>
      <c r="AU349" s="11">
        <v>5.5E-2</v>
      </c>
      <c r="AV349" s="11">
        <v>7.4999999999999997E-3</v>
      </c>
      <c r="AW349" s="11">
        <v>4778.8011215122879</v>
      </c>
      <c r="AX349" s="11">
        <v>9912.318021000001</v>
      </c>
      <c r="AY349" s="11">
        <v>86089.191483000017</v>
      </c>
      <c r="AZ349" s="11">
        <v>10865.035704000002</v>
      </c>
      <c r="BA349" s="11">
        <v>611.31453374738373</v>
      </c>
      <c r="BB349" s="11">
        <v>25338.236250000002</v>
      </c>
      <c r="BC349" s="11">
        <v>0</v>
      </c>
      <c r="BD349" s="11">
        <v>50676.472500000003</v>
      </c>
      <c r="BE349" s="11">
        <v>11148.82395</v>
      </c>
      <c r="BF349" s="11">
        <v>1520.294175</v>
      </c>
      <c r="BG349" s="9" t="s">
        <v>7</v>
      </c>
      <c r="BH349" s="9" t="s">
        <v>103</v>
      </c>
      <c r="BI349" s="9" t="s">
        <v>207</v>
      </c>
      <c r="BJ349" s="9" t="s">
        <v>125</v>
      </c>
      <c r="BK349" s="9" t="s">
        <v>1921</v>
      </c>
      <c r="BL349" s="29">
        <v>7.5000116092096239E-2</v>
      </c>
      <c r="BM349" s="29">
        <v>4.8899999999999999E-2</v>
      </c>
      <c r="BN349" s="29">
        <v>0.42469999999999997</v>
      </c>
      <c r="BO349" s="29">
        <v>5.3600000000000002E-2</v>
      </c>
      <c r="BP349" s="29">
        <v>3.0157709465047297E-3</v>
      </c>
    </row>
    <row r="350" spans="1:68" x14ac:dyDescent="0.25">
      <c r="A350" s="9" t="s">
        <v>3</v>
      </c>
      <c r="B350" s="9" t="s">
        <v>58</v>
      </c>
      <c r="C350" s="9" t="s">
        <v>57</v>
      </c>
      <c r="D350" s="9" t="s">
        <v>1852</v>
      </c>
      <c r="E350" s="9" t="s">
        <v>83</v>
      </c>
      <c r="F350" s="9" t="s">
        <v>1013</v>
      </c>
      <c r="G350" s="9" t="s">
        <v>235</v>
      </c>
      <c r="H350" s="9" t="s">
        <v>5</v>
      </c>
      <c r="I350" s="10" t="s">
        <v>1807</v>
      </c>
      <c r="J350" s="10" t="s">
        <v>1995</v>
      </c>
      <c r="K350" s="11">
        <v>375087.35999999999</v>
      </c>
      <c r="L350" s="11">
        <v>375087.35999999999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2887.7568647120029</v>
      </c>
      <c r="X350" s="11">
        <v>18339.131257716486</v>
      </c>
      <c r="Y350" s="11">
        <v>159276.66759002439</v>
      </c>
      <c r="Z350" s="11">
        <v>20101.788045267975</v>
      </c>
      <c r="AA350" s="11">
        <v>1379.199602279235</v>
      </c>
      <c r="AB350" s="11">
        <v>11040.235084147134</v>
      </c>
      <c r="AC350" s="11" t="s">
        <v>7</v>
      </c>
      <c r="AD350" s="11" t="s">
        <v>103</v>
      </c>
      <c r="AE350" s="11" t="s">
        <v>207</v>
      </c>
      <c r="AF350" s="11" t="s">
        <v>125</v>
      </c>
      <c r="AG350" s="11" t="s">
        <v>302</v>
      </c>
      <c r="AH350" s="11" t="s">
        <v>7</v>
      </c>
      <c r="AI350" s="11" t="s">
        <v>97</v>
      </c>
      <c r="AJ350" s="11" t="s">
        <v>162</v>
      </c>
      <c r="AK350" s="11" t="s">
        <v>125</v>
      </c>
      <c r="AL350" s="11" t="s">
        <v>142</v>
      </c>
      <c r="AM350" s="11">
        <v>2.3575048172069828E-2</v>
      </c>
      <c r="AN350" s="11">
        <v>4.8899999999999999E-2</v>
      </c>
      <c r="AO350" s="11">
        <v>0.42470000000000002</v>
      </c>
      <c r="AP350" s="11">
        <v>5.3600000000000002E-2</v>
      </c>
      <c r="AQ350" s="11">
        <v>3.0157709465047301E-3</v>
      </c>
      <c r="AR350" s="11">
        <v>0.125</v>
      </c>
      <c r="AS350" s="11">
        <v>0</v>
      </c>
      <c r="AT350" s="11">
        <v>0.25</v>
      </c>
      <c r="AU350" s="11">
        <v>5.5E-2</v>
      </c>
      <c r="AV350" s="11">
        <v>7.4999999999999997E-3</v>
      </c>
      <c r="AW350" s="11">
        <v>8842.702580734498</v>
      </c>
      <c r="AX350" s="11">
        <v>18341.771903999997</v>
      </c>
      <c r="AY350" s="11">
        <v>159299.601792</v>
      </c>
      <c r="AZ350" s="11">
        <v>20104.682496000001</v>
      </c>
      <c r="BA350" s="11">
        <v>1131.1775626891604</v>
      </c>
      <c r="BB350" s="11">
        <v>46885.919999999998</v>
      </c>
      <c r="BC350" s="11">
        <v>0</v>
      </c>
      <c r="BD350" s="11">
        <v>93771.839999999997</v>
      </c>
      <c r="BE350" s="11">
        <v>20629.804799999998</v>
      </c>
      <c r="BF350" s="11">
        <v>2813.1551999999997</v>
      </c>
      <c r="BG350" s="9" t="s">
        <v>7</v>
      </c>
      <c r="BH350" s="9" t="s">
        <v>103</v>
      </c>
      <c r="BI350" s="9" t="s">
        <v>207</v>
      </c>
      <c r="BJ350" s="9" t="s">
        <v>125</v>
      </c>
      <c r="BK350" s="9" t="s">
        <v>1921</v>
      </c>
      <c r="BL350" s="29">
        <v>7.5000116092096239E-2</v>
      </c>
      <c r="BM350" s="29">
        <v>4.8899999999999999E-2</v>
      </c>
      <c r="BN350" s="29">
        <v>0.42469999999999997</v>
      </c>
      <c r="BO350" s="29">
        <v>5.3600000000000002E-2</v>
      </c>
      <c r="BP350" s="29">
        <v>3.0157709465047297E-3</v>
      </c>
    </row>
    <row r="351" spans="1:68" x14ac:dyDescent="0.25">
      <c r="A351" s="9" t="s">
        <v>3</v>
      </c>
      <c r="B351" s="9" t="s">
        <v>58</v>
      </c>
      <c r="C351" s="9" t="s">
        <v>57</v>
      </c>
      <c r="D351" s="9" t="s">
        <v>1852</v>
      </c>
      <c r="E351" s="9" t="s">
        <v>83</v>
      </c>
      <c r="F351" s="9" t="s">
        <v>1011</v>
      </c>
      <c r="G351" s="9" t="s">
        <v>235</v>
      </c>
      <c r="H351" s="9" t="s">
        <v>5</v>
      </c>
      <c r="I351" s="10" t="s">
        <v>1807</v>
      </c>
      <c r="J351" s="10" t="s">
        <v>1995</v>
      </c>
      <c r="K351" s="11">
        <v>663830.65</v>
      </c>
      <c r="L351" s="11">
        <v>663830.65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5110.7601081084958</v>
      </c>
      <c r="X351" s="11">
        <v>32456.645361883824</v>
      </c>
      <c r="Y351" s="11">
        <v>281888.28804073751</v>
      </c>
      <c r="Z351" s="11">
        <v>35576.200233066935</v>
      </c>
      <c r="AA351" s="11">
        <v>2440.9112812033068</v>
      </c>
      <c r="AB351" s="11">
        <v>16679.256230850471</v>
      </c>
      <c r="AC351" s="11" t="s">
        <v>7</v>
      </c>
      <c r="AD351" s="11" t="s">
        <v>103</v>
      </c>
      <c r="AE351" s="11" t="s">
        <v>207</v>
      </c>
      <c r="AF351" s="11" t="s">
        <v>125</v>
      </c>
      <c r="AG351" s="11" t="s">
        <v>302</v>
      </c>
      <c r="AH351" s="11" t="s">
        <v>7</v>
      </c>
      <c r="AI351" s="11" t="s">
        <v>97</v>
      </c>
      <c r="AJ351" s="11" t="s">
        <v>162</v>
      </c>
      <c r="AK351" s="11" t="s">
        <v>125</v>
      </c>
      <c r="AL351" s="11" t="s">
        <v>142</v>
      </c>
      <c r="AM351" s="11">
        <v>2.3575048172069828E-2</v>
      </c>
      <c r="AN351" s="11">
        <v>4.8899999999999999E-2</v>
      </c>
      <c r="AO351" s="11">
        <v>0.42470000000000002</v>
      </c>
      <c r="AP351" s="11">
        <v>5.3600000000000002E-2</v>
      </c>
      <c r="AQ351" s="11">
        <v>3.0157709465047301E-3</v>
      </c>
      <c r="AR351" s="11">
        <v>0.125</v>
      </c>
      <c r="AS351" s="11">
        <v>0</v>
      </c>
      <c r="AT351" s="11">
        <v>0.25</v>
      </c>
      <c r="AU351" s="11">
        <v>5.5E-2</v>
      </c>
      <c r="AV351" s="11">
        <v>7.4999999999999997E-3</v>
      </c>
      <c r="AW351" s="11">
        <v>15649.839551846426</v>
      </c>
      <c r="AX351" s="11">
        <v>32461.318784999999</v>
      </c>
      <c r="AY351" s="11">
        <v>281928.87705500005</v>
      </c>
      <c r="AZ351" s="11">
        <v>35581.322840000001</v>
      </c>
      <c r="BA351" s="11">
        <v>2001.9611876693502</v>
      </c>
      <c r="BB351" s="11">
        <v>82978.831250000003</v>
      </c>
      <c r="BC351" s="11">
        <v>0</v>
      </c>
      <c r="BD351" s="11">
        <v>165957.66250000001</v>
      </c>
      <c r="BE351" s="11">
        <v>36510.685750000004</v>
      </c>
      <c r="BF351" s="11">
        <v>4978.729875</v>
      </c>
      <c r="BG351" s="9" t="s">
        <v>7</v>
      </c>
      <c r="BH351" s="9" t="s">
        <v>103</v>
      </c>
      <c r="BI351" s="9" t="s">
        <v>207</v>
      </c>
      <c r="BJ351" s="9" t="s">
        <v>125</v>
      </c>
      <c r="BK351" s="9" t="s">
        <v>1921</v>
      </c>
      <c r="BL351" s="29">
        <v>7.5000116092096239E-2</v>
      </c>
      <c r="BM351" s="29">
        <v>4.8899999999999999E-2</v>
      </c>
      <c r="BN351" s="29">
        <v>0.42469999999999997</v>
      </c>
      <c r="BO351" s="29">
        <v>5.3600000000000002E-2</v>
      </c>
      <c r="BP351" s="29">
        <v>3.0157709465047297E-3</v>
      </c>
    </row>
    <row r="352" spans="1:68" x14ac:dyDescent="0.25">
      <c r="A352" s="9" t="s">
        <v>3</v>
      </c>
      <c r="B352" s="9" t="s">
        <v>58</v>
      </c>
      <c r="C352" s="9" t="s">
        <v>57</v>
      </c>
      <c r="D352" s="9" t="s">
        <v>1852</v>
      </c>
      <c r="E352" s="9" t="s">
        <v>83</v>
      </c>
      <c r="F352" s="9" t="s">
        <v>1009</v>
      </c>
      <c r="G352" s="9" t="s">
        <v>235</v>
      </c>
      <c r="H352" s="9" t="s">
        <v>5</v>
      </c>
      <c r="I352" s="10" t="s">
        <v>1783</v>
      </c>
      <c r="J352" s="10" t="s">
        <v>1995</v>
      </c>
      <c r="K352" s="11">
        <v>1100779.3899999999</v>
      </c>
      <c r="L352" s="11">
        <v>1100779.3899999999</v>
      </c>
      <c r="M352" s="11">
        <v>0</v>
      </c>
      <c r="N352" s="11">
        <v>0</v>
      </c>
      <c r="O352" s="11">
        <v>0</v>
      </c>
      <c r="P352" s="11">
        <v>0</v>
      </c>
      <c r="Q352" s="11">
        <v>0</v>
      </c>
      <c r="R352" s="11">
        <v>0</v>
      </c>
      <c r="S352" s="11">
        <v>0</v>
      </c>
      <c r="T352" s="11">
        <v>0</v>
      </c>
      <c r="U352" s="11">
        <v>0</v>
      </c>
      <c r="V352" s="11">
        <v>0</v>
      </c>
      <c r="W352" s="11">
        <v>8474.7810216958242</v>
      </c>
      <c r="X352" s="11">
        <v>53820.362592328027</v>
      </c>
      <c r="Y352" s="11">
        <v>467433.70128756063</v>
      </c>
      <c r="Z352" s="11">
        <v>58993.28087829821</v>
      </c>
      <c r="AA352" s="11">
        <v>4047.5757351172224</v>
      </c>
      <c r="AB352" s="11">
        <v>27657.929773880402</v>
      </c>
      <c r="AC352" s="11" t="s">
        <v>7</v>
      </c>
      <c r="AD352" s="11" t="s">
        <v>103</v>
      </c>
      <c r="AE352" s="11" t="s">
        <v>207</v>
      </c>
      <c r="AF352" s="11" t="s">
        <v>125</v>
      </c>
      <c r="AG352" s="11" t="s">
        <v>302</v>
      </c>
      <c r="AH352" s="11" t="s">
        <v>7</v>
      </c>
      <c r="AI352" s="11" t="s">
        <v>97</v>
      </c>
      <c r="AJ352" s="11" t="s">
        <v>162</v>
      </c>
      <c r="AK352" s="11" t="s">
        <v>125</v>
      </c>
      <c r="AL352" s="11" t="s">
        <v>142</v>
      </c>
      <c r="AM352" s="11">
        <v>2.3575048172069828E-2</v>
      </c>
      <c r="AN352" s="11">
        <v>4.8899999999999999E-2</v>
      </c>
      <c r="AO352" s="11">
        <v>0.42470000000000002</v>
      </c>
      <c r="AP352" s="11">
        <v>5.3600000000000002E-2</v>
      </c>
      <c r="AQ352" s="11">
        <v>3.0157709465047301E-3</v>
      </c>
      <c r="AR352" s="11">
        <v>0.125</v>
      </c>
      <c r="AS352" s="11">
        <v>0</v>
      </c>
      <c r="AT352" s="11">
        <v>0.25</v>
      </c>
      <c r="AU352" s="11">
        <v>5.5E-2</v>
      </c>
      <c r="AV352" s="11">
        <v>7.4999999999999997E-3</v>
      </c>
      <c r="AW352" s="11">
        <v>25950.927146071637</v>
      </c>
      <c r="AX352" s="11">
        <v>53828.112170999993</v>
      </c>
      <c r="AY352" s="11">
        <v>467501.006933</v>
      </c>
      <c r="AZ352" s="11">
        <v>59001.775303999995</v>
      </c>
      <c r="BA352" s="11">
        <v>3319.6985028731992</v>
      </c>
      <c r="BB352" s="11">
        <v>137597.42374999999</v>
      </c>
      <c r="BC352" s="11">
        <v>0</v>
      </c>
      <c r="BD352" s="11">
        <v>275194.84749999997</v>
      </c>
      <c r="BE352" s="11">
        <v>60542.866449999994</v>
      </c>
      <c r="BF352" s="11">
        <v>8255.8454249999995</v>
      </c>
      <c r="BG352" s="9" t="s">
        <v>7</v>
      </c>
      <c r="BH352" s="9" t="s">
        <v>103</v>
      </c>
      <c r="BI352" s="9" t="s">
        <v>207</v>
      </c>
      <c r="BJ352" s="9" t="s">
        <v>125</v>
      </c>
      <c r="BK352" s="9" t="s">
        <v>1921</v>
      </c>
      <c r="BL352" s="29">
        <v>7.5000116092096239E-2</v>
      </c>
      <c r="BM352" s="29">
        <v>4.8899999999999999E-2</v>
      </c>
      <c r="BN352" s="29">
        <v>0.42469999999999997</v>
      </c>
      <c r="BO352" s="29">
        <v>5.3600000000000002E-2</v>
      </c>
      <c r="BP352" s="29">
        <v>3.0157709465047297E-3</v>
      </c>
    </row>
    <row r="353" spans="1:68" x14ac:dyDescent="0.25">
      <c r="A353" s="9" t="s">
        <v>3</v>
      </c>
      <c r="B353" s="9" t="s">
        <v>58</v>
      </c>
      <c r="C353" s="9" t="s">
        <v>57</v>
      </c>
      <c r="D353" s="9" t="s">
        <v>1852</v>
      </c>
      <c r="E353" s="9" t="s">
        <v>83</v>
      </c>
      <c r="F353" s="9" t="s">
        <v>1007</v>
      </c>
      <c r="G353" s="9" t="s">
        <v>235</v>
      </c>
      <c r="H353" s="9" t="s">
        <v>5</v>
      </c>
      <c r="I353" s="10" t="s">
        <v>1783</v>
      </c>
      <c r="J353" s="10" t="s">
        <v>1995</v>
      </c>
      <c r="K353" s="11">
        <v>65881.539999999994</v>
      </c>
      <c r="L353" s="11">
        <v>65881.539999999994</v>
      </c>
      <c r="M353" s="11">
        <v>0</v>
      </c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507.21482428199761</v>
      </c>
      <c r="X353" s="11">
        <v>3221.1434944661919</v>
      </c>
      <c r="Y353" s="11">
        <v>27975.861801631734</v>
      </c>
      <c r="Z353" s="11">
        <v>3530.7421534435157</v>
      </c>
      <c r="AA353" s="11">
        <v>242.24701617656081</v>
      </c>
      <c r="AB353" s="11">
        <v>1939.1420956058064</v>
      </c>
      <c r="AC353" s="11" t="s">
        <v>7</v>
      </c>
      <c r="AD353" s="11" t="s">
        <v>103</v>
      </c>
      <c r="AE353" s="11" t="s">
        <v>207</v>
      </c>
      <c r="AF353" s="11" t="s">
        <v>125</v>
      </c>
      <c r="AG353" s="11" t="s">
        <v>302</v>
      </c>
      <c r="AH353" s="11" t="s">
        <v>7</v>
      </c>
      <c r="AI353" s="11" t="s">
        <v>97</v>
      </c>
      <c r="AJ353" s="11" t="s">
        <v>162</v>
      </c>
      <c r="AK353" s="11" t="s">
        <v>125</v>
      </c>
      <c r="AL353" s="11" t="s">
        <v>142</v>
      </c>
      <c r="AM353" s="11">
        <v>2.3575048172069828E-2</v>
      </c>
      <c r="AN353" s="11">
        <v>4.8899999999999999E-2</v>
      </c>
      <c r="AO353" s="11">
        <v>0.42470000000000002</v>
      </c>
      <c r="AP353" s="11">
        <v>5.3600000000000002E-2</v>
      </c>
      <c r="AQ353" s="11">
        <v>3.0157709465047301E-3</v>
      </c>
      <c r="AR353" s="11">
        <v>0.125</v>
      </c>
      <c r="AS353" s="11">
        <v>0</v>
      </c>
      <c r="AT353" s="11">
        <v>0.25</v>
      </c>
      <c r="AU353" s="11">
        <v>5.5E-2</v>
      </c>
      <c r="AV353" s="11">
        <v>7.4999999999999997E-3</v>
      </c>
      <c r="AW353" s="11">
        <v>1553.1604791501452</v>
      </c>
      <c r="AX353" s="11">
        <v>3221.6073059999994</v>
      </c>
      <c r="AY353" s="11">
        <v>27979.890037999998</v>
      </c>
      <c r="AZ353" s="11">
        <v>3531.250544</v>
      </c>
      <c r="BA353" s="11">
        <v>198.68363424298923</v>
      </c>
      <c r="BB353" s="11">
        <v>8235.1924999999992</v>
      </c>
      <c r="BC353" s="11">
        <v>0</v>
      </c>
      <c r="BD353" s="11">
        <v>16470.384999999998</v>
      </c>
      <c r="BE353" s="11">
        <v>3623.4846999999995</v>
      </c>
      <c r="BF353" s="11">
        <v>494.11154999999991</v>
      </c>
      <c r="BG353" s="9" t="s">
        <v>7</v>
      </c>
      <c r="BH353" s="9" t="s">
        <v>103</v>
      </c>
      <c r="BI353" s="9" t="s">
        <v>207</v>
      </c>
      <c r="BJ353" s="9" t="s">
        <v>125</v>
      </c>
      <c r="BK353" s="9" t="s">
        <v>1921</v>
      </c>
      <c r="BL353" s="29">
        <v>7.5000116092096239E-2</v>
      </c>
      <c r="BM353" s="29">
        <v>4.8899999999999999E-2</v>
      </c>
      <c r="BN353" s="29">
        <v>0.42469999999999997</v>
      </c>
      <c r="BO353" s="29">
        <v>5.3600000000000002E-2</v>
      </c>
      <c r="BP353" s="29">
        <v>3.0157709465047297E-3</v>
      </c>
    </row>
    <row r="354" spans="1:68" x14ac:dyDescent="0.25">
      <c r="A354" s="9" t="s">
        <v>3</v>
      </c>
      <c r="B354" s="9" t="s">
        <v>58</v>
      </c>
      <c r="C354" s="9" t="s">
        <v>57</v>
      </c>
      <c r="D354" s="9" t="s">
        <v>1852</v>
      </c>
      <c r="E354" s="9" t="s">
        <v>83</v>
      </c>
      <c r="F354" s="9" t="s">
        <v>1005</v>
      </c>
      <c r="G354" s="9" t="s">
        <v>235</v>
      </c>
      <c r="H354" s="9" t="s">
        <v>5</v>
      </c>
      <c r="I354" s="10" t="s">
        <v>1807</v>
      </c>
      <c r="J354" s="10" t="s">
        <v>1995</v>
      </c>
      <c r="K354" s="11">
        <v>729909.63</v>
      </c>
      <c r="L354" s="11">
        <v>729909.63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5619.495001516173</v>
      </c>
      <c r="X354" s="11">
        <v>35687.442282355951</v>
      </c>
      <c r="Y354" s="11">
        <v>309947.99053817126</v>
      </c>
      <c r="Z354" s="11">
        <v>39117.523646917783</v>
      </c>
      <c r="AA354" s="11">
        <v>2683.8842860388131</v>
      </c>
      <c r="AB354" s="11">
        <v>18339.54148416518</v>
      </c>
      <c r="AC354" s="11" t="s">
        <v>7</v>
      </c>
      <c r="AD354" s="11" t="s">
        <v>103</v>
      </c>
      <c r="AE354" s="11" t="s">
        <v>207</v>
      </c>
      <c r="AF354" s="11" t="s">
        <v>125</v>
      </c>
      <c r="AG354" s="11" t="s">
        <v>302</v>
      </c>
      <c r="AH354" s="11" t="s">
        <v>7</v>
      </c>
      <c r="AI354" s="11" t="s">
        <v>97</v>
      </c>
      <c r="AJ354" s="11" t="s">
        <v>162</v>
      </c>
      <c r="AK354" s="11" t="s">
        <v>125</v>
      </c>
      <c r="AL354" s="11" t="s">
        <v>142</v>
      </c>
      <c r="AM354" s="11">
        <v>2.3575048172069828E-2</v>
      </c>
      <c r="AN354" s="11">
        <v>4.8899999999999999E-2</v>
      </c>
      <c r="AO354" s="11">
        <v>0.42470000000000002</v>
      </c>
      <c r="AP354" s="11">
        <v>5.3600000000000002E-2</v>
      </c>
      <c r="AQ354" s="11">
        <v>3.0157709465047301E-3</v>
      </c>
      <c r="AR354" s="11">
        <v>0.125</v>
      </c>
      <c r="AS354" s="11">
        <v>0</v>
      </c>
      <c r="AT354" s="11">
        <v>0.25</v>
      </c>
      <c r="AU354" s="11">
        <v>5.5E-2</v>
      </c>
      <c r="AV354" s="11">
        <v>7.4999999999999997E-3</v>
      </c>
      <c r="AW354" s="11">
        <v>17207.654688507664</v>
      </c>
      <c r="AX354" s="11">
        <v>35692.580906999996</v>
      </c>
      <c r="AY354" s="11">
        <v>309992.61986100004</v>
      </c>
      <c r="AZ354" s="11">
        <v>39123.156168000001</v>
      </c>
      <c r="BA354" s="11">
        <v>2201.2402557280175</v>
      </c>
      <c r="BB354" s="11">
        <v>91238.703750000001</v>
      </c>
      <c r="BC354" s="11">
        <v>0</v>
      </c>
      <c r="BD354" s="11">
        <v>182477.4075</v>
      </c>
      <c r="BE354" s="11">
        <v>40145.029650000004</v>
      </c>
      <c r="BF354" s="11">
        <v>5474.3222249999999</v>
      </c>
      <c r="BG354" s="9" t="s">
        <v>7</v>
      </c>
      <c r="BH354" s="9" t="s">
        <v>103</v>
      </c>
      <c r="BI354" s="9" t="s">
        <v>207</v>
      </c>
      <c r="BJ354" s="9" t="s">
        <v>125</v>
      </c>
      <c r="BK354" s="9" t="s">
        <v>1921</v>
      </c>
      <c r="BL354" s="29">
        <v>7.5000116092096239E-2</v>
      </c>
      <c r="BM354" s="29">
        <v>4.8899999999999999E-2</v>
      </c>
      <c r="BN354" s="29">
        <v>0.42469999999999997</v>
      </c>
      <c r="BO354" s="29">
        <v>5.3600000000000002E-2</v>
      </c>
      <c r="BP354" s="29">
        <v>3.0157709465047297E-3</v>
      </c>
    </row>
    <row r="355" spans="1:68" x14ac:dyDescent="0.25">
      <c r="A355" s="9" t="s">
        <v>3</v>
      </c>
      <c r="B355" s="9" t="s">
        <v>58</v>
      </c>
      <c r="C355" s="9" t="s">
        <v>57</v>
      </c>
      <c r="D355" s="9" t="s">
        <v>1852</v>
      </c>
      <c r="E355" s="9" t="s">
        <v>83</v>
      </c>
      <c r="F355" s="9" t="s">
        <v>1003</v>
      </c>
      <c r="G355" s="9" t="s">
        <v>235</v>
      </c>
      <c r="H355" s="9" t="s">
        <v>5</v>
      </c>
      <c r="I355" s="10" t="s">
        <v>1807</v>
      </c>
      <c r="J355" s="10" t="s">
        <v>1995</v>
      </c>
      <c r="K355" s="11">
        <v>63493.58</v>
      </c>
      <c r="L355" s="11">
        <v>63493.58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  <c r="U355" s="11">
        <v>0</v>
      </c>
      <c r="V355" s="11">
        <v>0</v>
      </c>
      <c r="W355" s="11">
        <v>488.8301794817632</v>
      </c>
      <c r="X355" s="11">
        <v>3104.3890619036647</v>
      </c>
      <c r="Y355" s="11">
        <v>26961.841198169459</v>
      </c>
      <c r="Z355" s="11">
        <v>3402.7659247042225</v>
      </c>
      <c r="AA355" s="11">
        <v>233.46646574090039</v>
      </c>
      <c r="AB355" s="11">
        <v>1868.8554301965924</v>
      </c>
      <c r="AC355" s="11" t="s">
        <v>7</v>
      </c>
      <c r="AD355" s="11" t="s">
        <v>103</v>
      </c>
      <c r="AE355" s="11" t="s">
        <v>207</v>
      </c>
      <c r="AF355" s="11" t="s">
        <v>125</v>
      </c>
      <c r="AG355" s="11" t="s">
        <v>302</v>
      </c>
      <c r="AH355" s="11" t="s">
        <v>7</v>
      </c>
      <c r="AI355" s="11" t="s">
        <v>97</v>
      </c>
      <c r="AJ355" s="11" t="s">
        <v>162</v>
      </c>
      <c r="AK355" s="11" t="s">
        <v>125</v>
      </c>
      <c r="AL355" s="11" t="s">
        <v>142</v>
      </c>
      <c r="AM355" s="11">
        <v>2.3575048172069828E-2</v>
      </c>
      <c r="AN355" s="11">
        <v>4.8899999999999999E-2</v>
      </c>
      <c r="AO355" s="11">
        <v>0.42470000000000002</v>
      </c>
      <c r="AP355" s="11">
        <v>5.3600000000000002E-2</v>
      </c>
      <c r="AQ355" s="11">
        <v>3.0157709465047301E-3</v>
      </c>
      <c r="AR355" s="11">
        <v>0.125</v>
      </c>
      <c r="AS355" s="11">
        <v>0</v>
      </c>
      <c r="AT355" s="11">
        <v>0.25</v>
      </c>
      <c r="AU355" s="11">
        <v>5.5E-2</v>
      </c>
      <c r="AV355" s="11">
        <v>7.4999999999999997E-3</v>
      </c>
      <c r="AW355" s="11">
        <v>1496.8642071171694</v>
      </c>
      <c r="AX355" s="11">
        <v>3104.8360619999999</v>
      </c>
      <c r="AY355" s="11">
        <v>26965.723426</v>
      </c>
      <c r="AZ355" s="11">
        <v>3403.2558880000001</v>
      </c>
      <c r="BA355" s="11">
        <v>191.48209385357382</v>
      </c>
      <c r="BB355" s="11">
        <v>7936.6975000000002</v>
      </c>
      <c r="BC355" s="11">
        <v>0</v>
      </c>
      <c r="BD355" s="11">
        <v>15873.395</v>
      </c>
      <c r="BE355" s="11">
        <v>3492.1469000000002</v>
      </c>
      <c r="BF355" s="11">
        <v>476.20184999999998</v>
      </c>
      <c r="BG355" s="9" t="s">
        <v>7</v>
      </c>
      <c r="BH355" s="9" t="s">
        <v>103</v>
      </c>
      <c r="BI355" s="9" t="s">
        <v>207</v>
      </c>
      <c r="BJ355" s="9" t="s">
        <v>125</v>
      </c>
      <c r="BK355" s="9" t="s">
        <v>1921</v>
      </c>
      <c r="BL355" s="29">
        <v>7.5000116092096239E-2</v>
      </c>
      <c r="BM355" s="29">
        <v>4.8899999999999999E-2</v>
      </c>
      <c r="BN355" s="29">
        <v>0.42469999999999997</v>
      </c>
      <c r="BO355" s="29">
        <v>5.3600000000000002E-2</v>
      </c>
      <c r="BP355" s="29">
        <v>3.0157709465047297E-3</v>
      </c>
    </row>
    <row r="356" spans="1:68" x14ac:dyDescent="0.25">
      <c r="A356" s="9" t="s">
        <v>3</v>
      </c>
      <c r="B356" s="9" t="s">
        <v>58</v>
      </c>
      <c r="C356" s="9" t="s">
        <v>57</v>
      </c>
      <c r="D356" s="9" t="s">
        <v>1852</v>
      </c>
      <c r="E356" s="9" t="s">
        <v>83</v>
      </c>
      <c r="F356" s="9" t="s">
        <v>1001</v>
      </c>
      <c r="G356" s="9" t="s">
        <v>235</v>
      </c>
      <c r="H356" s="9" t="s">
        <v>5</v>
      </c>
      <c r="I356" s="10" t="s">
        <v>1783</v>
      </c>
      <c r="J356" s="10" t="s">
        <v>1995</v>
      </c>
      <c r="K356" s="11">
        <v>110210.96</v>
      </c>
      <c r="L356" s="11">
        <v>110210.96</v>
      </c>
      <c r="M356" s="11">
        <v>0</v>
      </c>
      <c r="N356" s="11">
        <v>1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1</v>
      </c>
      <c r="W356" s="11">
        <v>848.50221640766529</v>
      </c>
      <c r="X356" s="11">
        <v>5388.5400496538732</v>
      </c>
      <c r="Y356" s="11">
        <v>46799.856014069534</v>
      </c>
      <c r="Z356" s="11">
        <v>5906.45698694167</v>
      </c>
      <c r="AA356" s="11">
        <v>405.24669292724934</v>
      </c>
      <c r="AB356" s="11">
        <v>3243.9240481192173</v>
      </c>
      <c r="AC356" s="11" t="s">
        <v>7</v>
      </c>
      <c r="AD356" s="11" t="s">
        <v>103</v>
      </c>
      <c r="AE356" s="11" t="s">
        <v>207</v>
      </c>
      <c r="AF356" s="11" t="s">
        <v>125</v>
      </c>
      <c r="AG356" s="11" t="s">
        <v>302</v>
      </c>
      <c r="AH356" s="11" t="s">
        <v>7</v>
      </c>
      <c r="AI356" s="11" t="s">
        <v>97</v>
      </c>
      <c r="AJ356" s="11" t="s">
        <v>162</v>
      </c>
      <c r="AK356" s="11" t="s">
        <v>125</v>
      </c>
      <c r="AL356" s="11" t="s">
        <v>142</v>
      </c>
      <c r="AM356" s="11">
        <v>2.3575048172069828E-2</v>
      </c>
      <c r="AN356" s="11">
        <v>4.8899999999999999E-2</v>
      </c>
      <c r="AO356" s="11">
        <v>0.42470000000000002</v>
      </c>
      <c r="AP356" s="11">
        <v>5.3600000000000002E-2</v>
      </c>
      <c r="AQ356" s="11">
        <v>3.0157709465047301E-3</v>
      </c>
      <c r="AR356" s="11">
        <v>0.125</v>
      </c>
      <c r="AS356" s="11">
        <v>0</v>
      </c>
      <c r="AT356" s="11">
        <v>0.25</v>
      </c>
      <c r="AU356" s="11">
        <v>5.5E-2</v>
      </c>
      <c r="AV356" s="11">
        <v>7.4999999999999997E-3</v>
      </c>
      <c r="AW356" s="11">
        <v>2598.2286910900611</v>
      </c>
      <c r="AX356" s="11">
        <v>5389.3159439999999</v>
      </c>
      <c r="AY356" s="11">
        <v>46806.594712000006</v>
      </c>
      <c r="AZ356" s="11">
        <v>5907.3074560000005</v>
      </c>
      <c r="BA356" s="11">
        <v>332.37101115439498</v>
      </c>
      <c r="BB356" s="11">
        <v>13776.37</v>
      </c>
      <c r="BC356" s="11">
        <v>0</v>
      </c>
      <c r="BD356" s="11">
        <v>27552.74</v>
      </c>
      <c r="BE356" s="11">
        <v>6061.6028000000006</v>
      </c>
      <c r="BF356" s="11">
        <v>826.58220000000006</v>
      </c>
      <c r="BG356" s="9" t="s">
        <v>7</v>
      </c>
      <c r="BH356" s="9" t="s">
        <v>103</v>
      </c>
      <c r="BI356" s="9" t="s">
        <v>207</v>
      </c>
      <c r="BJ356" s="9" t="s">
        <v>125</v>
      </c>
      <c r="BK356" s="9" t="s">
        <v>1921</v>
      </c>
      <c r="BL356" s="29">
        <v>7.5000116092096239E-2</v>
      </c>
      <c r="BM356" s="29">
        <v>4.8899999999999999E-2</v>
      </c>
      <c r="BN356" s="29">
        <v>0.42469999999999997</v>
      </c>
      <c r="BO356" s="29">
        <v>5.3600000000000002E-2</v>
      </c>
      <c r="BP356" s="29">
        <v>3.0157709465047297E-3</v>
      </c>
    </row>
    <row r="357" spans="1:68" x14ac:dyDescent="0.25">
      <c r="A357" s="9" t="s">
        <v>3</v>
      </c>
      <c r="B357" s="9" t="s">
        <v>58</v>
      </c>
      <c r="C357" s="9" t="s">
        <v>57</v>
      </c>
      <c r="D357" s="9" t="s">
        <v>1852</v>
      </c>
      <c r="E357" s="9" t="s">
        <v>83</v>
      </c>
      <c r="F357" s="9" t="s">
        <v>1735</v>
      </c>
      <c r="G357" s="9" t="s">
        <v>231</v>
      </c>
      <c r="H357" s="9" t="s">
        <v>5</v>
      </c>
      <c r="I357" s="10" t="s">
        <v>1783</v>
      </c>
      <c r="J357" s="10" t="s">
        <v>1995</v>
      </c>
      <c r="K357" s="11">
        <v>914690.3531200001</v>
      </c>
      <c r="L357" s="11">
        <v>914690.3531200001</v>
      </c>
      <c r="M357" s="11">
        <v>0</v>
      </c>
      <c r="N357" s="11">
        <v>0</v>
      </c>
      <c r="O357" s="11">
        <v>1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  <c r="U357" s="11">
        <v>0</v>
      </c>
      <c r="V357" s="11">
        <v>1</v>
      </c>
      <c r="W357" s="11">
        <v>7041.9896620131512</v>
      </c>
      <c r="X357" s="11">
        <v>44721.207074343241</v>
      </c>
      <c r="Y357" s="11">
        <v>388406.88434506301</v>
      </c>
      <c r="Z357" s="11">
        <v>0</v>
      </c>
      <c r="AA357" s="11">
        <v>3363.2711464687777</v>
      </c>
      <c r="AB357" s="11">
        <v>21075.133459842531</v>
      </c>
      <c r="AC357" s="11" t="s">
        <v>7</v>
      </c>
      <c r="AD357" s="11" t="s">
        <v>103</v>
      </c>
      <c r="AE357" s="11" t="s">
        <v>207</v>
      </c>
      <c r="AF357" s="11" t="s">
        <v>193</v>
      </c>
      <c r="AG357" s="11" t="s">
        <v>302</v>
      </c>
      <c r="AH357" s="11" t="s">
        <v>7</v>
      </c>
      <c r="AI357" s="11" t="s">
        <v>97</v>
      </c>
      <c r="AJ357" s="11" t="s">
        <v>162</v>
      </c>
      <c r="AK357" s="11" t="s">
        <v>193</v>
      </c>
      <c r="AL357" s="11" t="s">
        <v>142</v>
      </c>
      <c r="AM357" s="11">
        <v>2.3575048172069828E-2</v>
      </c>
      <c r="AN357" s="11">
        <v>4.8899999999999999E-2</v>
      </c>
      <c r="AO357" s="11">
        <v>0.42470000000000002</v>
      </c>
      <c r="AP357" s="11">
        <v>0</v>
      </c>
      <c r="AQ357" s="11">
        <v>3.0157709465047301E-3</v>
      </c>
      <c r="AR357" s="11">
        <v>0.125</v>
      </c>
      <c r="AS357" s="11">
        <v>0</v>
      </c>
      <c r="AT357" s="11">
        <v>0.25</v>
      </c>
      <c r="AU357" s="11">
        <v>0</v>
      </c>
      <c r="AV357" s="11">
        <v>7.4999999999999997E-3</v>
      </c>
      <c r="AW357" s="11">
        <v>21563.869137331563</v>
      </c>
      <c r="AX357" s="11">
        <v>44728.358267568001</v>
      </c>
      <c r="AY357" s="11">
        <v>388468.99297006405</v>
      </c>
      <c r="AZ357" s="11">
        <v>0</v>
      </c>
      <c r="BA357" s="11">
        <v>2758.4965919874485</v>
      </c>
      <c r="BB357" s="11">
        <v>114336.29414000001</v>
      </c>
      <c r="BC357" s="11">
        <v>0</v>
      </c>
      <c r="BD357" s="11">
        <v>228672.58828000003</v>
      </c>
      <c r="BE357" s="11">
        <v>0</v>
      </c>
      <c r="BF357" s="11">
        <v>6860.1776484000002</v>
      </c>
      <c r="BG357" s="9" t="s">
        <v>7</v>
      </c>
      <c r="BH357" s="9" t="s">
        <v>103</v>
      </c>
      <c r="BI357" s="9" t="s">
        <v>207</v>
      </c>
      <c r="BJ357" s="9" t="s">
        <v>193</v>
      </c>
      <c r="BK357" s="9" t="s">
        <v>1921</v>
      </c>
      <c r="BL357" s="29">
        <v>7.5000116092096239E-2</v>
      </c>
      <c r="BM357" s="29">
        <v>4.8899999999999999E-2</v>
      </c>
      <c r="BN357" s="29">
        <v>0.42469999999999997</v>
      </c>
      <c r="BO357" s="29">
        <v>0</v>
      </c>
      <c r="BP357" s="29">
        <v>3.0157709465047297E-3</v>
      </c>
    </row>
    <row r="358" spans="1:68" x14ac:dyDescent="0.25">
      <c r="A358" s="9" t="s">
        <v>3</v>
      </c>
      <c r="B358" s="9" t="s">
        <v>58</v>
      </c>
      <c r="C358" s="9" t="s">
        <v>57</v>
      </c>
      <c r="D358" s="9" t="s">
        <v>1853</v>
      </c>
      <c r="E358" s="9" t="s">
        <v>116</v>
      </c>
      <c r="F358" s="9" t="s">
        <v>433</v>
      </c>
      <c r="G358" s="9" t="s">
        <v>164</v>
      </c>
      <c r="H358" s="9" t="s">
        <v>5</v>
      </c>
      <c r="I358" s="10" t="s">
        <v>1783</v>
      </c>
      <c r="J358" s="10" t="s">
        <v>1995</v>
      </c>
      <c r="K358" s="11">
        <v>160010.17173385803</v>
      </c>
      <c r="L358" s="11">
        <v>160010.17170000001</v>
      </c>
      <c r="M358" s="11">
        <v>0</v>
      </c>
      <c r="N358" s="11">
        <v>0</v>
      </c>
      <c r="O358" s="11">
        <v>0</v>
      </c>
      <c r="P358" s="11">
        <v>0</v>
      </c>
      <c r="Q358" s="11">
        <v>0</v>
      </c>
      <c r="R358" s="11">
        <v>0</v>
      </c>
      <c r="S358" s="11">
        <v>0</v>
      </c>
      <c r="T358" s="11">
        <v>0</v>
      </c>
      <c r="U358" s="11">
        <v>0</v>
      </c>
      <c r="V358" s="11">
        <v>0</v>
      </c>
      <c r="W358" s="11">
        <v>1531.1363080705676</v>
      </c>
      <c r="X358" s="11">
        <v>0</v>
      </c>
      <c r="Y358" s="11">
        <v>0</v>
      </c>
      <c r="Z358" s="11">
        <v>0</v>
      </c>
      <c r="AA358" s="11">
        <v>276.97863213943214</v>
      </c>
      <c r="AB358" s="11">
        <v>746.74506989986207</v>
      </c>
      <c r="AC358" s="11" t="s">
        <v>7</v>
      </c>
      <c r="AD358" s="11" t="s">
        <v>97</v>
      </c>
      <c r="AE358" s="11" t="s">
        <v>157</v>
      </c>
      <c r="AF358" s="11" t="s">
        <v>193</v>
      </c>
      <c r="AG358" s="11" t="s">
        <v>299</v>
      </c>
      <c r="AH358" s="11" t="s">
        <v>7</v>
      </c>
      <c r="AI358" s="11" t="s">
        <v>97</v>
      </c>
      <c r="AJ358" s="11" t="s">
        <v>157</v>
      </c>
      <c r="AK358" s="11" t="s">
        <v>193</v>
      </c>
      <c r="AL358" s="11" t="s">
        <v>142</v>
      </c>
      <c r="AM358" s="11">
        <v>2.3575048172069828E-2</v>
      </c>
      <c r="AN358" s="11">
        <v>0</v>
      </c>
      <c r="AO358" s="11">
        <v>0</v>
      </c>
      <c r="AP358" s="11">
        <v>0</v>
      </c>
      <c r="AQ358" s="11">
        <v>1.4241140580716783E-3</v>
      </c>
      <c r="AR358" s="11">
        <v>0.125</v>
      </c>
      <c r="AS358" s="11">
        <v>0</v>
      </c>
      <c r="AT358" s="11">
        <v>0</v>
      </c>
      <c r="AU358" s="11">
        <v>0</v>
      </c>
      <c r="AV358" s="11">
        <v>7.4999999999999997E-3</v>
      </c>
      <c r="AW358" s="11">
        <v>3772.2475066468692</v>
      </c>
      <c r="AX358" s="11">
        <v>0</v>
      </c>
      <c r="AY358" s="11">
        <v>0</v>
      </c>
      <c r="AZ358" s="11">
        <v>0</v>
      </c>
      <c r="BA358" s="11">
        <v>227.87273500065072</v>
      </c>
      <c r="BB358" s="11">
        <v>20001.271466732254</v>
      </c>
      <c r="BC358" s="11">
        <v>0</v>
      </c>
      <c r="BD358" s="11">
        <v>0</v>
      </c>
      <c r="BE358" s="11">
        <v>0</v>
      </c>
      <c r="BF358" s="11">
        <v>1200.0762880039351</v>
      </c>
      <c r="BG358" s="9" t="s">
        <v>7</v>
      </c>
      <c r="BH358" s="9" t="s">
        <v>97</v>
      </c>
      <c r="BI358" s="9" t="s">
        <v>157</v>
      </c>
      <c r="BJ358" s="9" t="s">
        <v>193</v>
      </c>
      <c r="BK358" s="9" t="s">
        <v>1920</v>
      </c>
      <c r="BL358" s="29">
        <v>7.5000116092096239E-2</v>
      </c>
      <c r="BM358" s="29">
        <v>0</v>
      </c>
      <c r="BN358" s="29">
        <v>0</v>
      </c>
      <c r="BO358" s="29">
        <v>0</v>
      </c>
      <c r="BP358" s="29">
        <v>1.4241140580716783E-3</v>
      </c>
    </row>
    <row r="359" spans="1:68" x14ac:dyDescent="0.25">
      <c r="A359" s="9" t="s">
        <v>3</v>
      </c>
      <c r="B359" s="9" t="s">
        <v>58</v>
      </c>
      <c r="C359" s="9" t="s">
        <v>57</v>
      </c>
      <c r="D359" s="9" t="s">
        <v>1853</v>
      </c>
      <c r="E359" s="9" t="s">
        <v>116</v>
      </c>
      <c r="F359" s="9" t="s">
        <v>529</v>
      </c>
      <c r="G359" s="9" t="s">
        <v>164</v>
      </c>
      <c r="H359" s="9" t="s">
        <v>5</v>
      </c>
      <c r="I359" s="10" t="s">
        <v>1807</v>
      </c>
      <c r="J359" s="10" t="s">
        <v>1995</v>
      </c>
      <c r="K359" s="11">
        <v>162643.05019528</v>
      </c>
      <c r="L359" s="11">
        <v>162643.05019528</v>
      </c>
      <c r="M359" s="11">
        <v>0</v>
      </c>
      <c r="N359" s="11">
        <v>0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  <c r="U359" s="11">
        <v>0</v>
      </c>
      <c r="V359" s="11">
        <v>0</v>
      </c>
      <c r="W359" s="11">
        <v>1556.330305527302</v>
      </c>
      <c r="X359" s="11">
        <v>0</v>
      </c>
      <c r="Y359" s="11">
        <v>0</v>
      </c>
      <c r="Z359" s="11">
        <v>0</v>
      </c>
      <c r="AA359" s="11">
        <v>281.53616167936195</v>
      </c>
      <c r="AB359" s="11">
        <v>759.03234523434458</v>
      </c>
      <c r="AC359" s="11" t="s">
        <v>7</v>
      </c>
      <c r="AD359" s="11" t="s">
        <v>97</v>
      </c>
      <c r="AE359" s="11" t="s">
        <v>157</v>
      </c>
      <c r="AF359" s="11" t="s">
        <v>193</v>
      </c>
      <c r="AG359" s="11" t="s">
        <v>299</v>
      </c>
      <c r="AH359" s="11" t="s">
        <v>7</v>
      </c>
      <c r="AI359" s="11" t="s">
        <v>97</v>
      </c>
      <c r="AJ359" s="11" t="s">
        <v>157</v>
      </c>
      <c r="AK359" s="11" t="s">
        <v>193</v>
      </c>
      <c r="AL359" s="11" t="s">
        <v>142</v>
      </c>
      <c r="AM359" s="11">
        <v>2.3575048172069828E-2</v>
      </c>
      <c r="AN359" s="11">
        <v>0</v>
      </c>
      <c r="AO359" s="11">
        <v>0</v>
      </c>
      <c r="AP359" s="11">
        <v>0</v>
      </c>
      <c r="AQ359" s="11">
        <v>1.4241140580716783E-3</v>
      </c>
      <c r="AR359" s="11">
        <v>0.125</v>
      </c>
      <c r="AS359" s="11">
        <v>0</v>
      </c>
      <c r="AT359" s="11">
        <v>0</v>
      </c>
      <c r="AU359" s="11">
        <v>0</v>
      </c>
      <c r="AV359" s="11">
        <v>7.4999999999999997E-3</v>
      </c>
      <c r="AW359" s="11">
        <v>3834.317743206097</v>
      </c>
      <c r="AX359" s="11">
        <v>0</v>
      </c>
      <c r="AY359" s="11">
        <v>0</v>
      </c>
      <c r="AZ359" s="11">
        <v>0</v>
      </c>
      <c r="BA359" s="11">
        <v>231.62225423075586</v>
      </c>
      <c r="BB359" s="11">
        <v>20330.38127441</v>
      </c>
      <c r="BC359" s="11">
        <v>0</v>
      </c>
      <c r="BD359" s="11">
        <v>0</v>
      </c>
      <c r="BE359" s="11">
        <v>0</v>
      </c>
      <c r="BF359" s="11">
        <v>1219.8228764645999</v>
      </c>
      <c r="BG359" s="9" t="s">
        <v>7</v>
      </c>
      <c r="BH359" s="9" t="s">
        <v>97</v>
      </c>
      <c r="BI359" s="9" t="s">
        <v>157</v>
      </c>
      <c r="BJ359" s="9" t="s">
        <v>193</v>
      </c>
      <c r="BK359" s="9" t="s">
        <v>1920</v>
      </c>
      <c r="BL359" s="29">
        <v>7.5000116092096239E-2</v>
      </c>
      <c r="BM359" s="29">
        <v>0</v>
      </c>
      <c r="BN359" s="29">
        <v>0</v>
      </c>
      <c r="BO359" s="29">
        <v>0</v>
      </c>
      <c r="BP359" s="29">
        <v>1.4241140580716783E-3</v>
      </c>
    </row>
    <row r="360" spans="1:68" x14ac:dyDescent="0.25">
      <c r="A360" s="9" t="s">
        <v>3</v>
      </c>
      <c r="B360" s="9" t="s">
        <v>58</v>
      </c>
      <c r="C360" s="9" t="s">
        <v>57</v>
      </c>
      <c r="D360" s="9" t="s">
        <v>1853</v>
      </c>
      <c r="E360" s="9" t="s">
        <v>83</v>
      </c>
      <c r="F360" s="9" t="s">
        <v>403</v>
      </c>
      <c r="G360" s="9" t="s">
        <v>231</v>
      </c>
      <c r="H360" s="9" t="s">
        <v>5</v>
      </c>
      <c r="I360" s="10" t="s">
        <v>1783</v>
      </c>
      <c r="J360" s="10" t="s">
        <v>1995</v>
      </c>
      <c r="K360" s="11">
        <v>792760.41411999997</v>
      </c>
      <c r="L360" s="11">
        <v>792760.41411999997</v>
      </c>
      <c r="M360" s="11">
        <v>0</v>
      </c>
      <c r="N360" s="11">
        <v>0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  <c r="U360" s="11">
        <v>0</v>
      </c>
      <c r="V360" s="11">
        <v>0</v>
      </c>
      <c r="W360" s="11">
        <v>6101.2239992618879</v>
      </c>
      <c r="X360" s="11">
        <v>0</v>
      </c>
      <c r="Y360" s="11">
        <v>0</v>
      </c>
      <c r="Z360" s="11">
        <v>50949.182227602512</v>
      </c>
      <c r="AA360" s="11">
        <v>1376.0362937795842</v>
      </c>
      <c r="AB360" s="11">
        <v>6019.7627837870896</v>
      </c>
      <c r="AC360" s="11" t="s">
        <v>7</v>
      </c>
      <c r="AD360" s="11" t="s">
        <v>97</v>
      </c>
      <c r="AE360" s="11" t="s">
        <v>157</v>
      </c>
      <c r="AF360" s="11" t="s">
        <v>125</v>
      </c>
      <c r="AG360" s="11" t="s">
        <v>299</v>
      </c>
      <c r="AH360" s="11" t="s">
        <v>7</v>
      </c>
      <c r="AI360" s="11" t="s">
        <v>97</v>
      </c>
      <c r="AJ360" s="11" t="s">
        <v>157</v>
      </c>
      <c r="AK360" s="11" t="s">
        <v>125</v>
      </c>
      <c r="AL360" s="11" t="s">
        <v>142</v>
      </c>
      <c r="AM360" s="11">
        <v>2.3575048172069828E-2</v>
      </c>
      <c r="AN360" s="11">
        <v>0</v>
      </c>
      <c r="AO360" s="11">
        <v>0</v>
      </c>
      <c r="AP360" s="11">
        <v>5.3600000000000002E-2</v>
      </c>
      <c r="AQ360" s="11">
        <v>1.4241140580716783E-3</v>
      </c>
      <c r="AR360" s="11">
        <v>0.125</v>
      </c>
      <c r="AS360" s="11">
        <v>0</v>
      </c>
      <c r="AT360" s="11">
        <v>0</v>
      </c>
      <c r="AU360" s="11">
        <v>5.5E-2</v>
      </c>
      <c r="AV360" s="11">
        <v>7.4999999999999997E-3</v>
      </c>
      <c r="AW360" s="11">
        <v>18689.364951789026</v>
      </c>
      <c r="AX360" s="11">
        <v>0</v>
      </c>
      <c r="AY360" s="11">
        <v>0</v>
      </c>
      <c r="AZ360" s="11">
        <v>42491.958196831998</v>
      </c>
      <c r="BA360" s="11">
        <v>1128.9812504310173</v>
      </c>
      <c r="BB360" s="11">
        <v>99095.051764999997</v>
      </c>
      <c r="BC360" s="11">
        <v>0</v>
      </c>
      <c r="BD360" s="11">
        <v>0</v>
      </c>
      <c r="BE360" s="11">
        <v>43601.822776599998</v>
      </c>
      <c r="BF360" s="11">
        <v>5945.7031058999992</v>
      </c>
      <c r="BG360" s="9" t="s">
        <v>7</v>
      </c>
      <c r="BH360" s="9" t="s">
        <v>97</v>
      </c>
      <c r="BI360" s="9" t="s">
        <v>157</v>
      </c>
      <c r="BJ360" s="9" t="s">
        <v>125</v>
      </c>
      <c r="BK360" s="9" t="s">
        <v>1920</v>
      </c>
      <c r="BL360" s="29">
        <v>7.5000116092096239E-2</v>
      </c>
      <c r="BM360" s="29">
        <v>0</v>
      </c>
      <c r="BN360" s="29">
        <v>0</v>
      </c>
      <c r="BO360" s="29">
        <v>5.3600000000000002E-2</v>
      </c>
      <c r="BP360" s="29">
        <v>1.4241140580716783E-3</v>
      </c>
    </row>
    <row r="361" spans="1:68" x14ac:dyDescent="0.25">
      <c r="A361" s="9" t="s">
        <v>3</v>
      </c>
      <c r="B361" s="9" t="s">
        <v>58</v>
      </c>
      <c r="C361" s="9" t="s">
        <v>57</v>
      </c>
      <c r="D361" s="9" t="s">
        <v>1853</v>
      </c>
      <c r="E361" s="9" t="s">
        <v>83</v>
      </c>
      <c r="F361" s="9" t="s">
        <v>821</v>
      </c>
      <c r="G361" s="9" t="s">
        <v>231</v>
      </c>
      <c r="H361" s="9" t="s">
        <v>5</v>
      </c>
      <c r="I361" s="10" t="s">
        <v>1807</v>
      </c>
      <c r="J361" s="10" t="s">
        <v>1995</v>
      </c>
      <c r="K361" s="11">
        <v>781616.24750000006</v>
      </c>
      <c r="L361" s="11">
        <v>781616.24750000006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  <c r="U361" s="11">
        <v>0</v>
      </c>
      <c r="V361" s="11">
        <v>0</v>
      </c>
      <c r="W361" s="11">
        <v>7459.6967781423791</v>
      </c>
      <c r="X361" s="11">
        <v>0</v>
      </c>
      <c r="Y361" s="11">
        <v>0</v>
      </c>
      <c r="Z361" s="11">
        <v>0</v>
      </c>
      <c r="AA361" s="11">
        <v>2857.6376888576192</v>
      </c>
      <c r="AB361" s="11">
        <v>3749.5694625070009</v>
      </c>
      <c r="AC361" s="11" t="s">
        <v>7</v>
      </c>
      <c r="AD361" s="11" t="s">
        <v>97</v>
      </c>
      <c r="AE361" s="11" t="s">
        <v>157</v>
      </c>
      <c r="AF361" s="11" t="s">
        <v>193</v>
      </c>
      <c r="AG361" s="11" t="s">
        <v>302</v>
      </c>
      <c r="AH361" s="11" t="s">
        <v>7</v>
      </c>
      <c r="AI361" s="11" t="s">
        <v>97</v>
      </c>
      <c r="AJ361" s="11" t="s">
        <v>157</v>
      </c>
      <c r="AK361" s="11" t="s">
        <v>193</v>
      </c>
      <c r="AL361" s="11" t="s">
        <v>142</v>
      </c>
      <c r="AM361" s="11">
        <v>2.3575048172069828E-2</v>
      </c>
      <c r="AN361" s="11">
        <v>0</v>
      </c>
      <c r="AO361" s="11">
        <v>0</v>
      </c>
      <c r="AP361" s="11">
        <v>0</v>
      </c>
      <c r="AQ361" s="11">
        <v>3.0157709465047301E-3</v>
      </c>
      <c r="AR361" s="11">
        <v>0.125</v>
      </c>
      <c r="AS361" s="11">
        <v>0</v>
      </c>
      <c r="AT361" s="11">
        <v>0</v>
      </c>
      <c r="AU361" s="11">
        <v>0</v>
      </c>
      <c r="AV361" s="11">
        <v>7.4999999999999997E-3</v>
      </c>
      <c r="AW361" s="11">
        <v>18426.640686884955</v>
      </c>
      <c r="AX361" s="11">
        <v>0</v>
      </c>
      <c r="AY361" s="11">
        <v>0</v>
      </c>
      <c r="AZ361" s="11">
        <v>0</v>
      </c>
      <c r="BA361" s="11">
        <v>2357.1755705265505</v>
      </c>
      <c r="BB361" s="11">
        <v>97702.030937500007</v>
      </c>
      <c r="BC361" s="11">
        <v>0</v>
      </c>
      <c r="BD361" s="11">
        <v>0</v>
      </c>
      <c r="BE361" s="11">
        <v>0</v>
      </c>
      <c r="BF361" s="11">
        <v>5862.1218562499998</v>
      </c>
      <c r="BG361" s="9" t="s">
        <v>7</v>
      </c>
      <c r="BH361" s="9" t="s">
        <v>97</v>
      </c>
      <c r="BI361" s="9" t="s">
        <v>157</v>
      </c>
      <c r="BJ361" s="9" t="s">
        <v>193</v>
      </c>
      <c r="BK361" s="9" t="s">
        <v>1921</v>
      </c>
      <c r="BL361" s="29">
        <v>7.5000116092096239E-2</v>
      </c>
      <c r="BM361" s="29">
        <v>0</v>
      </c>
      <c r="BN361" s="29">
        <v>0</v>
      </c>
      <c r="BO361" s="29">
        <v>0</v>
      </c>
      <c r="BP361" s="29">
        <v>3.0157709465047297E-3</v>
      </c>
    </row>
    <row r="362" spans="1:68" x14ac:dyDescent="0.25">
      <c r="A362" s="9" t="s">
        <v>3</v>
      </c>
      <c r="B362" s="9" t="s">
        <v>58</v>
      </c>
      <c r="C362" s="9" t="s">
        <v>57</v>
      </c>
      <c r="D362" s="9" t="s">
        <v>1854</v>
      </c>
      <c r="E362" s="9" t="s">
        <v>116</v>
      </c>
      <c r="F362" s="9" t="s">
        <v>491</v>
      </c>
      <c r="G362" s="9" t="s">
        <v>164</v>
      </c>
      <c r="H362" s="9" t="s">
        <v>5</v>
      </c>
      <c r="I362" s="10" t="s">
        <v>1807</v>
      </c>
      <c r="J362" s="10" t="s">
        <v>1995</v>
      </c>
      <c r="K362" s="11">
        <v>167338.64228184332</v>
      </c>
      <c r="L362" s="11">
        <v>167338.64230000001</v>
      </c>
      <c r="M362" s="11">
        <v>0</v>
      </c>
      <c r="N362" s="11">
        <v>0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  <c r="U362" s="11">
        <v>0</v>
      </c>
      <c r="V362" s="11">
        <v>0</v>
      </c>
      <c r="W362" s="11">
        <v>1597.0695783470521</v>
      </c>
      <c r="X362" s="11">
        <v>0</v>
      </c>
      <c r="Y362" s="11">
        <v>0</v>
      </c>
      <c r="Z362" s="11">
        <v>0</v>
      </c>
      <c r="AA362" s="11">
        <v>611.80050001294785</v>
      </c>
      <c r="AB362" s="11">
        <v>802.75693484156045</v>
      </c>
      <c r="AC362" s="11" t="s">
        <v>7</v>
      </c>
      <c r="AD362" s="11" t="s">
        <v>97</v>
      </c>
      <c r="AE362" s="11" t="s">
        <v>157</v>
      </c>
      <c r="AF362" s="11" t="s">
        <v>193</v>
      </c>
      <c r="AG362" s="11" t="s">
        <v>302</v>
      </c>
      <c r="AH362" s="11" t="s">
        <v>7</v>
      </c>
      <c r="AI362" s="11" t="s">
        <v>97</v>
      </c>
      <c r="AJ362" s="11" t="s">
        <v>157</v>
      </c>
      <c r="AK362" s="11" t="s">
        <v>193</v>
      </c>
      <c r="AL362" s="11" t="s">
        <v>142</v>
      </c>
      <c r="AM362" s="11">
        <v>2.3575048172069828E-2</v>
      </c>
      <c r="AN362" s="11">
        <v>0</v>
      </c>
      <c r="AO362" s="11">
        <v>0</v>
      </c>
      <c r="AP362" s="11">
        <v>0</v>
      </c>
      <c r="AQ362" s="11">
        <v>3.0157709465047301E-3</v>
      </c>
      <c r="AR362" s="11">
        <v>0.125</v>
      </c>
      <c r="AS362" s="11">
        <v>0</v>
      </c>
      <c r="AT362" s="11">
        <v>0</v>
      </c>
      <c r="AU362" s="11">
        <v>0</v>
      </c>
      <c r="AV362" s="11">
        <v>7.4999999999999997E-3</v>
      </c>
      <c r="AW362" s="11">
        <v>3945.0165528432171</v>
      </c>
      <c r="AX362" s="11">
        <v>0</v>
      </c>
      <c r="AY362" s="11">
        <v>0</v>
      </c>
      <c r="AZ362" s="11">
        <v>0</v>
      </c>
      <c r="BA362" s="11">
        <v>504.6550156211311</v>
      </c>
      <c r="BB362" s="11">
        <v>20917.330285230415</v>
      </c>
      <c r="BC362" s="11">
        <v>0</v>
      </c>
      <c r="BD362" s="11">
        <v>0</v>
      </c>
      <c r="BE362" s="11">
        <v>0</v>
      </c>
      <c r="BF362" s="11">
        <v>1255.0398171138249</v>
      </c>
      <c r="BG362" s="9" t="s">
        <v>7</v>
      </c>
      <c r="BH362" s="9" t="s">
        <v>97</v>
      </c>
      <c r="BI362" s="9" t="s">
        <v>157</v>
      </c>
      <c r="BJ362" s="9" t="s">
        <v>193</v>
      </c>
      <c r="BK362" s="9" t="s">
        <v>1921</v>
      </c>
      <c r="BL362" s="29">
        <v>7.5000116092096239E-2</v>
      </c>
      <c r="BM362" s="29">
        <v>0</v>
      </c>
      <c r="BN362" s="29">
        <v>0</v>
      </c>
      <c r="BO362" s="29">
        <v>0</v>
      </c>
      <c r="BP362" s="29">
        <v>3.0157709465047297E-3</v>
      </c>
    </row>
    <row r="363" spans="1:68" x14ac:dyDescent="0.25">
      <c r="A363" s="9" t="s">
        <v>3</v>
      </c>
      <c r="B363" s="9" t="s">
        <v>58</v>
      </c>
      <c r="C363" s="9" t="s">
        <v>57</v>
      </c>
      <c r="D363" s="9" t="s">
        <v>1854</v>
      </c>
      <c r="E363" s="9" t="s">
        <v>83</v>
      </c>
      <c r="F363" s="9" t="s">
        <v>1181</v>
      </c>
      <c r="G363" s="9" t="s">
        <v>270</v>
      </c>
      <c r="H363" s="9" t="s">
        <v>5</v>
      </c>
      <c r="I363" s="10" t="s">
        <v>1783</v>
      </c>
      <c r="J363" s="10" t="s">
        <v>1995</v>
      </c>
      <c r="K363" s="11">
        <v>2020520.3466</v>
      </c>
      <c r="L363" s="11">
        <v>2020520.3466</v>
      </c>
      <c r="M363" s="11">
        <v>0</v>
      </c>
      <c r="N363" s="11">
        <v>3</v>
      </c>
      <c r="O363" s="11">
        <v>1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  <c r="U363" s="11">
        <v>0</v>
      </c>
      <c r="V363" s="11">
        <v>4</v>
      </c>
      <c r="W363" s="11">
        <v>19114.458831806893</v>
      </c>
      <c r="X363" s="11">
        <v>0</v>
      </c>
      <c r="Y363" s="11">
        <v>0</v>
      </c>
      <c r="Z363" s="11">
        <v>0</v>
      </c>
      <c r="AA363" s="11">
        <v>42713.463774153097</v>
      </c>
      <c r="AB363" s="11">
        <v>12104.614113225151</v>
      </c>
      <c r="AC363" s="11" t="s">
        <v>7</v>
      </c>
      <c r="AD363" s="11" t="s">
        <v>97</v>
      </c>
      <c r="AE363" s="11" t="s">
        <v>157</v>
      </c>
      <c r="AF363" s="11" t="s">
        <v>193</v>
      </c>
      <c r="AG363" s="11" t="s">
        <v>296</v>
      </c>
      <c r="AH363" s="11" t="s">
        <v>33</v>
      </c>
      <c r="AI363" s="11" t="s">
        <v>97</v>
      </c>
      <c r="AJ363" s="11" t="s">
        <v>157</v>
      </c>
      <c r="AK363" s="11" t="s">
        <v>193</v>
      </c>
      <c r="AL363" s="11" t="s">
        <v>222</v>
      </c>
      <c r="AM363" s="11">
        <v>2.3575048172069828E-2</v>
      </c>
      <c r="AN363" s="11">
        <v>0</v>
      </c>
      <c r="AO363" s="11">
        <v>0</v>
      </c>
      <c r="AP363" s="11">
        <v>0</v>
      </c>
      <c r="AQ363" s="11">
        <v>1.7591997187944262E-2</v>
      </c>
      <c r="AR363" s="11">
        <v>7.4999999999999997E-2</v>
      </c>
      <c r="AS363" s="11">
        <v>0</v>
      </c>
      <c r="AT363" s="11">
        <v>0</v>
      </c>
      <c r="AU363" s="11">
        <v>0</v>
      </c>
      <c r="AV363" s="11">
        <v>2.5000000000000001E-2</v>
      </c>
      <c r="AW363" s="11">
        <v>47633.864503742225</v>
      </c>
      <c r="AX363" s="11">
        <v>0</v>
      </c>
      <c r="AY363" s="11">
        <v>0</v>
      </c>
      <c r="AZ363" s="11">
        <v>0</v>
      </c>
      <c r="BA363" s="11">
        <v>35544.98825557137</v>
      </c>
      <c r="BB363" s="11">
        <v>151539.025995</v>
      </c>
      <c r="BC363" s="11">
        <v>0</v>
      </c>
      <c r="BD363" s="11">
        <v>0</v>
      </c>
      <c r="BE363" s="11">
        <v>0</v>
      </c>
      <c r="BF363" s="11">
        <v>50513.008665000001</v>
      </c>
      <c r="BG363" s="9" t="s">
        <v>7</v>
      </c>
      <c r="BH363" s="9" t="s">
        <v>97</v>
      </c>
      <c r="BI363" s="9" t="s">
        <v>157</v>
      </c>
      <c r="BJ363" s="9" t="s">
        <v>193</v>
      </c>
      <c r="BK363" s="9" t="s">
        <v>1919</v>
      </c>
      <c r="BL363" s="29">
        <v>7.5000116092096239E-2</v>
      </c>
      <c r="BM363" s="29">
        <v>0</v>
      </c>
      <c r="BN363" s="29">
        <v>0</v>
      </c>
      <c r="BO363" s="29">
        <v>0</v>
      </c>
      <c r="BP363" s="29">
        <v>1.7591997187944262E-2</v>
      </c>
    </row>
    <row r="364" spans="1:68" x14ac:dyDescent="0.25">
      <c r="A364" s="9" t="s">
        <v>3</v>
      </c>
      <c r="B364" s="9" t="s">
        <v>58</v>
      </c>
      <c r="C364" s="9" t="s">
        <v>57</v>
      </c>
      <c r="D364" s="9" t="s">
        <v>1854</v>
      </c>
      <c r="E364" s="9" t="s">
        <v>116</v>
      </c>
      <c r="F364" s="9" t="s">
        <v>1243</v>
      </c>
      <c r="G364" s="9" t="s">
        <v>274</v>
      </c>
      <c r="H364" s="9" t="s">
        <v>5</v>
      </c>
      <c r="I364" s="10" t="s">
        <v>1783</v>
      </c>
      <c r="J364" s="10" t="s">
        <v>1995</v>
      </c>
      <c r="K364" s="11">
        <v>963344.72235755995</v>
      </c>
      <c r="L364" s="11">
        <v>963344.72235755995</v>
      </c>
      <c r="M364" s="11">
        <v>0</v>
      </c>
      <c r="N364" s="11">
        <v>0</v>
      </c>
      <c r="O364" s="11">
        <v>1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1">
        <v>1</v>
      </c>
      <c r="W364" s="11">
        <v>9113.4014400436918</v>
      </c>
      <c r="X364" s="11">
        <v>0</v>
      </c>
      <c r="Y364" s="11">
        <v>0</v>
      </c>
      <c r="Z364" s="11">
        <v>0</v>
      </c>
      <c r="AA364" s="11">
        <v>20364.94706409764</v>
      </c>
      <c r="AB364" s="11">
        <v>5771.2440964885682</v>
      </c>
      <c r="AC364" s="11" t="s">
        <v>7</v>
      </c>
      <c r="AD364" s="11" t="s">
        <v>97</v>
      </c>
      <c r="AE364" s="11" t="s">
        <v>157</v>
      </c>
      <c r="AF364" s="11" t="s">
        <v>193</v>
      </c>
      <c r="AG364" s="11" t="s">
        <v>296</v>
      </c>
      <c r="AH364" s="11" t="s">
        <v>7</v>
      </c>
      <c r="AI364" s="11" t="s">
        <v>97</v>
      </c>
      <c r="AJ364" s="11" t="s">
        <v>157</v>
      </c>
      <c r="AK364" s="11" t="s">
        <v>193</v>
      </c>
      <c r="AL364" s="11" t="s">
        <v>222</v>
      </c>
      <c r="AM364" s="11">
        <v>2.3575048172069828E-2</v>
      </c>
      <c r="AN364" s="11">
        <v>0</v>
      </c>
      <c r="AO364" s="11">
        <v>0</v>
      </c>
      <c r="AP364" s="11">
        <v>0</v>
      </c>
      <c r="AQ364" s="11">
        <v>1.7591997187944262E-2</v>
      </c>
      <c r="AR364" s="11">
        <v>0.125</v>
      </c>
      <c r="AS364" s="11">
        <v>0</v>
      </c>
      <c r="AT364" s="11">
        <v>0</v>
      </c>
      <c r="AU364" s="11">
        <v>0</v>
      </c>
      <c r="AV364" s="11">
        <v>2.5000000000000001E-2</v>
      </c>
      <c r="AW364" s="11">
        <v>22710.898235888711</v>
      </c>
      <c r="AX364" s="11">
        <v>0</v>
      </c>
      <c r="AY364" s="11">
        <v>0</v>
      </c>
      <c r="AZ364" s="11">
        <v>0</v>
      </c>
      <c r="BA364" s="11">
        <v>16947.157646735141</v>
      </c>
      <c r="BB364" s="11">
        <v>120418.09029469499</v>
      </c>
      <c r="BC364" s="11">
        <v>0</v>
      </c>
      <c r="BD364" s="11">
        <v>0</v>
      </c>
      <c r="BE364" s="11">
        <v>0</v>
      </c>
      <c r="BF364" s="11">
        <v>24083.618058938999</v>
      </c>
      <c r="BG364" s="9" t="s">
        <v>7</v>
      </c>
      <c r="BH364" s="9" t="s">
        <v>97</v>
      </c>
      <c r="BI364" s="9" t="s">
        <v>157</v>
      </c>
      <c r="BJ364" s="9" t="s">
        <v>193</v>
      </c>
      <c r="BK364" s="9" t="s">
        <v>1919</v>
      </c>
      <c r="BL364" s="29">
        <v>7.5000116092096239E-2</v>
      </c>
      <c r="BM364" s="29">
        <v>0</v>
      </c>
      <c r="BN364" s="29">
        <v>0</v>
      </c>
      <c r="BO364" s="29">
        <v>0</v>
      </c>
      <c r="BP364" s="29">
        <v>1.7591997187944262E-2</v>
      </c>
    </row>
    <row r="365" spans="1:68" x14ac:dyDescent="0.25">
      <c r="A365" s="9" t="s">
        <v>3</v>
      </c>
      <c r="B365" s="9" t="s">
        <v>58</v>
      </c>
      <c r="C365" s="9" t="s">
        <v>57</v>
      </c>
      <c r="D365" s="9" t="s">
        <v>1854</v>
      </c>
      <c r="E365" s="9" t="s">
        <v>83</v>
      </c>
      <c r="F365" s="9" t="s">
        <v>1379</v>
      </c>
      <c r="G365" s="9" t="s">
        <v>283</v>
      </c>
      <c r="H365" s="9" t="s">
        <v>5</v>
      </c>
      <c r="I365" s="10" t="s">
        <v>1783</v>
      </c>
      <c r="J365" s="10" t="s">
        <v>1995</v>
      </c>
      <c r="K365" s="11">
        <v>3633263.1127692</v>
      </c>
      <c r="L365" s="11">
        <v>3633263.11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34371.273844423289</v>
      </c>
      <c r="X365" s="11">
        <v>0</v>
      </c>
      <c r="Y365" s="11">
        <v>0</v>
      </c>
      <c r="Z365" s="11">
        <v>0</v>
      </c>
      <c r="AA365" s="11">
        <v>76806.577321576653</v>
      </c>
      <c r="AB365" s="11">
        <v>21766.297969912412</v>
      </c>
      <c r="AC365" s="11" t="s">
        <v>7</v>
      </c>
      <c r="AD365" s="11" t="s">
        <v>97</v>
      </c>
      <c r="AE365" s="11" t="s">
        <v>157</v>
      </c>
      <c r="AF365" s="11" t="s">
        <v>193</v>
      </c>
      <c r="AG365" s="11" t="s">
        <v>296</v>
      </c>
      <c r="AH365" s="11" t="s">
        <v>33</v>
      </c>
      <c r="AI365" s="11" t="s">
        <v>97</v>
      </c>
      <c r="AJ365" s="11" t="s">
        <v>157</v>
      </c>
      <c r="AK365" s="11" t="s">
        <v>193</v>
      </c>
      <c r="AL365" s="11" t="s">
        <v>222</v>
      </c>
      <c r="AM365" s="11">
        <v>2.3575048172069828E-2</v>
      </c>
      <c r="AN365" s="11">
        <v>0</v>
      </c>
      <c r="AO365" s="11">
        <v>0</v>
      </c>
      <c r="AP365" s="11">
        <v>0</v>
      </c>
      <c r="AQ365" s="11">
        <v>1.7591997187944262E-2</v>
      </c>
      <c r="AR365" s="11">
        <v>7.4999999999999997E-2</v>
      </c>
      <c r="AS365" s="11">
        <v>0</v>
      </c>
      <c r="AT365" s="11">
        <v>0</v>
      </c>
      <c r="AU365" s="11">
        <v>0</v>
      </c>
      <c r="AV365" s="11">
        <v>2.5000000000000001E-2</v>
      </c>
      <c r="AW365" s="11">
        <v>85654.352905338266</v>
      </c>
      <c r="AX365" s="11">
        <v>0</v>
      </c>
      <c r="AY365" s="11">
        <v>0</v>
      </c>
      <c r="AZ365" s="11">
        <v>0</v>
      </c>
      <c r="BA365" s="11">
        <v>63916.354462897383</v>
      </c>
      <c r="BB365" s="11">
        <v>272494.73345768999</v>
      </c>
      <c r="BC365" s="11">
        <v>0</v>
      </c>
      <c r="BD365" s="11">
        <v>0</v>
      </c>
      <c r="BE365" s="11">
        <v>0</v>
      </c>
      <c r="BF365" s="11">
        <v>90831.577819230006</v>
      </c>
      <c r="BG365" s="9" t="s">
        <v>7</v>
      </c>
      <c r="BH365" s="9" t="s">
        <v>97</v>
      </c>
      <c r="BI365" s="9" t="s">
        <v>157</v>
      </c>
      <c r="BJ365" s="9" t="s">
        <v>193</v>
      </c>
      <c r="BK365" s="9" t="s">
        <v>1919</v>
      </c>
      <c r="BL365" s="29">
        <v>7.5000116092096239E-2</v>
      </c>
      <c r="BM365" s="29">
        <v>0</v>
      </c>
      <c r="BN365" s="29">
        <v>0</v>
      </c>
      <c r="BO365" s="29">
        <v>0</v>
      </c>
      <c r="BP365" s="29">
        <v>1.7591997187944262E-2</v>
      </c>
    </row>
    <row r="366" spans="1:68" x14ac:dyDescent="0.25">
      <c r="A366" s="9" t="s">
        <v>3</v>
      </c>
      <c r="B366" s="9" t="s">
        <v>58</v>
      </c>
      <c r="C366" s="9" t="s">
        <v>57</v>
      </c>
      <c r="D366" s="9" t="s">
        <v>1854</v>
      </c>
      <c r="E366" s="9" t="s">
        <v>116</v>
      </c>
      <c r="F366" s="9" t="s">
        <v>493</v>
      </c>
      <c r="G366" s="9" t="s">
        <v>164</v>
      </c>
      <c r="H366" s="9" t="s">
        <v>5</v>
      </c>
      <c r="I366" s="10" t="s">
        <v>1807</v>
      </c>
      <c r="J366" s="10" t="s">
        <v>1995</v>
      </c>
      <c r="K366" s="11">
        <v>501617.55180000002</v>
      </c>
      <c r="L366" s="11">
        <v>0</v>
      </c>
      <c r="M366" s="11">
        <v>1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0</v>
      </c>
      <c r="Z366" s="11">
        <v>0</v>
      </c>
      <c r="AA366" s="11">
        <v>0</v>
      </c>
      <c r="AB366" s="11">
        <v>0</v>
      </c>
      <c r="AC366" s="11" t="s">
        <v>7</v>
      </c>
      <c r="AD366" s="11" t="s">
        <v>97</v>
      </c>
      <c r="AE366" s="11" t="s">
        <v>157</v>
      </c>
      <c r="AF366" s="11" t="s">
        <v>193</v>
      </c>
      <c r="AG366" s="11" t="s">
        <v>296</v>
      </c>
      <c r="AH366" s="11" t="s">
        <v>7</v>
      </c>
      <c r="AI366" s="11" t="s">
        <v>97</v>
      </c>
      <c r="AJ366" s="11" t="s">
        <v>157</v>
      </c>
      <c r="AK366" s="11" t="s">
        <v>193</v>
      </c>
      <c r="AL366" s="11" t="s">
        <v>222</v>
      </c>
      <c r="AM366" s="11">
        <v>2.3575048172069828E-2</v>
      </c>
      <c r="AN366" s="11">
        <v>0</v>
      </c>
      <c r="AO366" s="11">
        <v>0</v>
      </c>
      <c r="AP366" s="11">
        <v>0</v>
      </c>
      <c r="AQ366" s="11">
        <v>1.7591997187944262E-2</v>
      </c>
      <c r="AR366" s="11">
        <v>0.125</v>
      </c>
      <c r="AS366" s="11">
        <v>0</v>
      </c>
      <c r="AT366" s="11">
        <v>0</v>
      </c>
      <c r="AU366" s="11">
        <v>0</v>
      </c>
      <c r="AV366" s="11">
        <v>2.5000000000000001E-2</v>
      </c>
      <c r="AW366" s="11">
        <v>11825.657947640733</v>
      </c>
      <c r="AX366" s="11">
        <v>0</v>
      </c>
      <c r="AY366" s="11">
        <v>0</v>
      </c>
      <c r="AZ366" s="11">
        <v>0</v>
      </c>
      <c r="BA366" s="11">
        <v>8824.4545606890861</v>
      </c>
      <c r="BB366" s="11">
        <v>62702.193975000002</v>
      </c>
      <c r="BC366" s="11">
        <v>0</v>
      </c>
      <c r="BD366" s="11">
        <v>0</v>
      </c>
      <c r="BE366" s="11">
        <v>0</v>
      </c>
      <c r="BF366" s="11">
        <v>12540.438795000002</v>
      </c>
      <c r="BG366" s="9" t="s">
        <v>7</v>
      </c>
      <c r="BH366" s="9" t="s">
        <v>97</v>
      </c>
      <c r="BI366" s="9" t="s">
        <v>157</v>
      </c>
      <c r="BJ366" s="9" t="s">
        <v>193</v>
      </c>
      <c r="BK366" s="9" t="s">
        <v>1919</v>
      </c>
      <c r="BL366" s="29">
        <v>7.5000116092096239E-2</v>
      </c>
      <c r="BM366" s="29">
        <v>0</v>
      </c>
      <c r="BN366" s="29">
        <v>0</v>
      </c>
      <c r="BO366" s="29">
        <v>0</v>
      </c>
      <c r="BP366" s="29">
        <v>1.7591997187944262E-2</v>
      </c>
    </row>
    <row r="367" spans="1:68" x14ac:dyDescent="0.25">
      <c r="A367" s="9" t="s">
        <v>3</v>
      </c>
      <c r="B367" s="9" t="s">
        <v>58</v>
      </c>
      <c r="C367" s="9" t="s">
        <v>57</v>
      </c>
      <c r="D367" s="9" t="s">
        <v>1854</v>
      </c>
      <c r="E367" s="9" t="s">
        <v>116</v>
      </c>
      <c r="F367" s="9" t="s">
        <v>503</v>
      </c>
      <c r="G367" s="9" t="s">
        <v>164</v>
      </c>
      <c r="H367" s="9" t="s">
        <v>5</v>
      </c>
      <c r="I367" s="10" t="s">
        <v>1807</v>
      </c>
      <c r="J367" s="10" t="s">
        <v>1995</v>
      </c>
      <c r="K367" s="11">
        <v>188003.54114440002</v>
      </c>
      <c r="L367" s="11">
        <v>188003.54114440002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  <c r="U367" s="11">
        <v>0</v>
      </c>
      <c r="V367" s="11">
        <v>0</v>
      </c>
      <c r="W367" s="11">
        <v>1794.2940856718035</v>
      </c>
      <c r="X367" s="11">
        <v>0</v>
      </c>
      <c r="Y367" s="11">
        <v>0</v>
      </c>
      <c r="Z367" s="11">
        <v>0</v>
      </c>
      <c r="AA367" s="11">
        <v>687.35265743427578</v>
      </c>
      <c r="AB367" s="11">
        <v>901.89058757791645</v>
      </c>
      <c r="AC367" s="11" t="s">
        <v>7</v>
      </c>
      <c r="AD367" s="11" t="s">
        <v>97</v>
      </c>
      <c r="AE367" s="11" t="s">
        <v>157</v>
      </c>
      <c r="AF367" s="11" t="s">
        <v>193</v>
      </c>
      <c r="AG367" s="11" t="s">
        <v>302</v>
      </c>
      <c r="AH367" s="11" t="s">
        <v>7</v>
      </c>
      <c r="AI367" s="11" t="s">
        <v>97</v>
      </c>
      <c r="AJ367" s="11" t="s">
        <v>157</v>
      </c>
      <c r="AK367" s="11" t="s">
        <v>193</v>
      </c>
      <c r="AL367" s="11" t="s">
        <v>142</v>
      </c>
      <c r="AM367" s="11">
        <v>2.3575048172069828E-2</v>
      </c>
      <c r="AN367" s="11">
        <v>0</v>
      </c>
      <c r="AO367" s="11">
        <v>0</v>
      </c>
      <c r="AP367" s="11">
        <v>0</v>
      </c>
      <c r="AQ367" s="11">
        <v>3.0157709465047301E-3</v>
      </c>
      <c r="AR367" s="11">
        <v>0.125</v>
      </c>
      <c r="AS367" s="11">
        <v>0</v>
      </c>
      <c r="AT367" s="11">
        <v>0</v>
      </c>
      <c r="AU367" s="11">
        <v>0</v>
      </c>
      <c r="AV367" s="11">
        <v>7.4999999999999997E-3</v>
      </c>
      <c r="AW367" s="11">
        <v>4432.1925389989428</v>
      </c>
      <c r="AX367" s="11">
        <v>0</v>
      </c>
      <c r="AY367" s="11">
        <v>0</v>
      </c>
      <c r="AZ367" s="11">
        <v>0</v>
      </c>
      <c r="BA367" s="11">
        <v>566.97561722328828</v>
      </c>
      <c r="BB367" s="11">
        <v>23500.442643050003</v>
      </c>
      <c r="BC367" s="11">
        <v>0</v>
      </c>
      <c r="BD367" s="11">
        <v>0</v>
      </c>
      <c r="BE367" s="11">
        <v>0</v>
      </c>
      <c r="BF367" s="11">
        <v>1410.026558583</v>
      </c>
      <c r="BG367" s="9" t="s">
        <v>7</v>
      </c>
      <c r="BH367" s="9" t="s">
        <v>97</v>
      </c>
      <c r="BI367" s="9" t="s">
        <v>157</v>
      </c>
      <c r="BJ367" s="9" t="s">
        <v>193</v>
      </c>
      <c r="BK367" s="9" t="s">
        <v>1921</v>
      </c>
      <c r="BL367" s="29">
        <v>7.5000116092096239E-2</v>
      </c>
      <c r="BM367" s="29">
        <v>0</v>
      </c>
      <c r="BN367" s="29">
        <v>0</v>
      </c>
      <c r="BO367" s="29">
        <v>0</v>
      </c>
      <c r="BP367" s="29">
        <v>3.0157709465047297E-3</v>
      </c>
    </row>
    <row r="368" spans="1:68" x14ac:dyDescent="0.25">
      <c r="A368" s="9" t="s">
        <v>3</v>
      </c>
      <c r="B368" s="9" t="s">
        <v>58</v>
      </c>
      <c r="C368" s="9" t="s">
        <v>57</v>
      </c>
      <c r="D368" s="9" t="s">
        <v>1854</v>
      </c>
      <c r="E368" s="9" t="s">
        <v>116</v>
      </c>
      <c r="F368" s="9" t="s">
        <v>497</v>
      </c>
      <c r="G368" s="9" t="s">
        <v>164</v>
      </c>
      <c r="H368" s="9" t="s">
        <v>5</v>
      </c>
      <c r="I368" s="10" t="s">
        <v>1807</v>
      </c>
      <c r="J368" s="10" t="s">
        <v>1995</v>
      </c>
      <c r="K368" s="11">
        <v>169061.52561269118</v>
      </c>
      <c r="L368" s="11">
        <v>169061.52560000002</v>
      </c>
      <c r="M368" s="11">
        <v>0</v>
      </c>
      <c r="N368" s="11">
        <v>0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 s="11">
        <v>0</v>
      </c>
      <c r="U368" s="11">
        <v>0</v>
      </c>
      <c r="V368" s="11">
        <v>0</v>
      </c>
      <c r="W368" s="11">
        <v>1613.5126692413792</v>
      </c>
      <c r="X368" s="11">
        <v>0</v>
      </c>
      <c r="Y368" s="11">
        <v>0</v>
      </c>
      <c r="Z368" s="11">
        <v>0</v>
      </c>
      <c r="AA368" s="11">
        <v>618.09946867862072</v>
      </c>
      <c r="AB368" s="11">
        <v>811.02195060831991</v>
      </c>
      <c r="AC368" s="11" t="s">
        <v>7</v>
      </c>
      <c r="AD368" s="11" t="s">
        <v>97</v>
      </c>
      <c r="AE368" s="11" t="s">
        <v>157</v>
      </c>
      <c r="AF368" s="11" t="s">
        <v>193</v>
      </c>
      <c r="AG368" s="11" t="s">
        <v>302</v>
      </c>
      <c r="AH368" s="11" t="s">
        <v>7</v>
      </c>
      <c r="AI368" s="11" t="s">
        <v>97</v>
      </c>
      <c r="AJ368" s="11" t="s">
        <v>157</v>
      </c>
      <c r="AK368" s="11" t="s">
        <v>193</v>
      </c>
      <c r="AL368" s="11" t="s">
        <v>142</v>
      </c>
      <c r="AM368" s="11">
        <v>2.3575048172069828E-2</v>
      </c>
      <c r="AN368" s="11">
        <v>0</v>
      </c>
      <c r="AO368" s="11">
        <v>0</v>
      </c>
      <c r="AP368" s="11">
        <v>0</v>
      </c>
      <c r="AQ368" s="11">
        <v>3.0157709465047301E-3</v>
      </c>
      <c r="AR368" s="11">
        <v>0.125</v>
      </c>
      <c r="AS368" s="11">
        <v>0</v>
      </c>
      <c r="AT368" s="11">
        <v>0</v>
      </c>
      <c r="AU368" s="11">
        <v>0</v>
      </c>
      <c r="AV368" s="11">
        <v>7.4999999999999997E-3</v>
      </c>
      <c r="AW368" s="11">
        <v>3985.6336103628119</v>
      </c>
      <c r="AX368" s="11">
        <v>0</v>
      </c>
      <c r="AY368" s="11">
        <v>0</v>
      </c>
      <c r="AZ368" s="11">
        <v>0</v>
      </c>
      <c r="BA368" s="11">
        <v>509.85083711451938</v>
      </c>
      <c r="BB368" s="11">
        <v>21132.690701586398</v>
      </c>
      <c r="BC368" s="11">
        <v>0</v>
      </c>
      <c r="BD368" s="11">
        <v>0</v>
      </c>
      <c r="BE368" s="11">
        <v>0</v>
      </c>
      <c r="BF368" s="11">
        <v>1267.9614420951839</v>
      </c>
      <c r="BG368" s="9" t="s">
        <v>7</v>
      </c>
      <c r="BH368" s="9" t="s">
        <v>97</v>
      </c>
      <c r="BI368" s="9" t="s">
        <v>157</v>
      </c>
      <c r="BJ368" s="9" t="s">
        <v>193</v>
      </c>
      <c r="BK368" s="9" t="s">
        <v>1921</v>
      </c>
      <c r="BL368" s="29">
        <v>7.5000116092096239E-2</v>
      </c>
      <c r="BM368" s="29">
        <v>0</v>
      </c>
      <c r="BN368" s="29">
        <v>0</v>
      </c>
      <c r="BO368" s="29">
        <v>0</v>
      </c>
      <c r="BP368" s="29">
        <v>3.0157709465047297E-3</v>
      </c>
    </row>
    <row r="369" spans="1:68" x14ac:dyDescent="0.25">
      <c r="A369" s="9" t="s">
        <v>3</v>
      </c>
      <c r="B369" s="9" t="s">
        <v>58</v>
      </c>
      <c r="C369" s="9" t="s">
        <v>57</v>
      </c>
      <c r="D369" s="9" t="s">
        <v>1854</v>
      </c>
      <c r="E369" s="9" t="s">
        <v>116</v>
      </c>
      <c r="F369" s="9" t="s">
        <v>499</v>
      </c>
      <c r="G369" s="9" t="s">
        <v>164</v>
      </c>
      <c r="H369" s="9" t="s">
        <v>5</v>
      </c>
      <c r="I369" s="10" t="s">
        <v>1783</v>
      </c>
      <c r="J369" s="10" t="s">
        <v>1995</v>
      </c>
      <c r="K369" s="11">
        <v>172152.92881225605</v>
      </c>
      <c r="L369" s="11">
        <v>172152.92879999999</v>
      </c>
      <c r="M369" s="11">
        <v>0</v>
      </c>
      <c r="N369" s="11">
        <v>0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1643.0168288142379</v>
      </c>
      <c r="X369" s="11">
        <v>0</v>
      </c>
      <c r="Y369" s="11">
        <v>0</v>
      </c>
      <c r="Z369" s="11">
        <v>0</v>
      </c>
      <c r="AA369" s="11">
        <v>629.40183134576193</v>
      </c>
      <c r="AB369" s="11">
        <v>825.85203003935976</v>
      </c>
      <c r="AC369" s="11" t="s">
        <v>7</v>
      </c>
      <c r="AD369" s="11" t="s">
        <v>97</v>
      </c>
      <c r="AE369" s="11" t="s">
        <v>157</v>
      </c>
      <c r="AF369" s="11" t="s">
        <v>193</v>
      </c>
      <c r="AG369" s="11" t="s">
        <v>302</v>
      </c>
      <c r="AH369" s="11" t="s">
        <v>7</v>
      </c>
      <c r="AI369" s="11" t="s">
        <v>97</v>
      </c>
      <c r="AJ369" s="11" t="s">
        <v>157</v>
      </c>
      <c r="AK369" s="11" t="s">
        <v>193</v>
      </c>
      <c r="AL369" s="11" t="s">
        <v>142</v>
      </c>
      <c r="AM369" s="11">
        <v>2.3575048172069828E-2</v>
      </c>
      <c r="AN369" s="11">
        <v>0</v>
      </c>
      <c r="AO369" s="11">
        <v>0</v>
      </c>
      <c r="AP369" s="11">
        <v>0</v>
      </c>
      <c r="AQ369" s="11">
        <v>3.0157709465047301E-3</v>
      </c>
      <c r="AR369" s="11">
        <v>0.125</v>
      </c>
      <c r="AS369" s="11">
        <v>0</v>
      </c>
      <c r="AT369" s="11">
        <v>0</v>
      </c>
      <c r="AU369" s="11">
        <v>0</v>
      </c>
      <c r="AV369" s="11">
        <v>7.4999999999999997E-3</v>
      </c>
      <c r="AW369" s="11">
        <v>4058.5135897118444</v>
      </c>
      <c r="AX369" s="11">
        <v>0</v>
      </c>
      <c r="AY369" s="11">
        <v>0</v>
      </c>
      <c r="AZ369" s="11">
        <v>0</v>
      </c>
      <c r="BA369" s="11">
        <v>519.17380106769883</v>
      </c>
      <c r="BB369" s="11">
        <v>21519.116101532007</v>
      </c>
      <c r="BC369" s="11">
        <v>0</v>
      </c>
      <c r="BD369" s="11">
        <v>0</v>
      </c>
      <c r="BE369" s="11">
        <v>0</v>
      </c>
      <c r="BF369" s="11">
        <v>1291.1469660919204</v>
      </c>
      <c r="BG369" s="9" t="s">
        <v>7</v>
      </c>
      <c r="BH369" s="9" t="s">
        <v>97</v>
      </c>
      <c r="BI369" s="9" t="s">
        <v>157</v>
      </c>
      <c r="BJ369" s="9" t="s">
        <v>193</v>
      </c>
      <c r="BK369" s="9" t="s">
        <v>1921</v>
      </c>
      <c r="BL369" s="29">
        <v>7.5000116092096239E-2</v>
      </c>
      <c r="BM369" s="29">
        <v>0</v>
      </c>
      <c r="BN369" s="29">
        <v>0</v>
      </c>
      <c r="BO369" s="29">
        <v>0</v>
      </c>
      <c r="BP369" s="29">
        <v>3.0157709465047297E-3</v>
      </c>
    </row>
    <row r="370" spans="1:68" x14ac:dyDescent="0.25">
      <c r="A370" s="9" t="s">
        <v>3</v>
      </c>
      <c r="B370" s="9" t="s">
        <v>58</v>
      </c>
      <c r="C370" s="9" t="s">
        <v>57</v>
      </c>
      <c r="D370" s="9" t="s">
        <v>1854</v>
      </c>
      <c r="E370" s="9" t="s">
        <v>116</v>
      </c>
      <c r="F370" s="9" t="s">
        <v>1435</v>
      </c>
      <c r="G370" s="9" t="s">
        <v>285</v>
      </c>
      <c r="H370" s="9" t="s">
        <v>5</v>
      </c>
      <c r="I370" s="10" t="s">
        <v>1807</v>
      </c>
      <c r="J370" s="10" t="s">
        <v>1995</v>
      </c>
      <c r="K370" s="11">
        <v>195545.31640698001</v>
      </c>
      <c r="L370" s="11">
        <v>195545.31640698001</v>
      </c>
      <c r="M370" s="11">
        <v>0</v>
      </c>
      <c r="N370" s="11">
        <v>0</v>
      </c>
      <c r="O370" s="11">
        <v>1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  <c r="U370" s="11">
        <v>0</v>
      </c>
      <c r="V370" s="11">
        <v>1</v>
      </c>
      <c r="W370" s="11">
        <v>1866.2723189898657</v>
      </c>
      <c r="X370" s="11">
        <v>0</v>
      </c>
      <c r="Y370" s="11">
        <v>0</v>
      </c>
      <c r="Z370" s="11">
        <v>0</v>
      </c>
      <c r="AA370" s="11">
        <v>714.92585758227142</v>
      </c>
      <c r="AB370" s="11">
        <v>938.06999186756411</v>
      </c>
      <c r="AC370" s="11" t="s">
        <v>7</v>
      </c>
      <c r="AD370" s="11" t="s">
        <v>97</v>
      </c>
      <c r="AE370" s="11" t="s">
        <v>157</v>
      </c>
      <c r="AF370" s="11" t="s">
        <v>193</v>
      </c>
      <c r="AG370" s="11" t="s">
        <v>302</v>
      </c>
      <c r="AH370" s="11" t="s">
        <v>7</v>
      </c>
      <c r="AI370" s="11" t="s">
        <v>97</v>
      </c>
      <c r="AJ370" s="11" t="s">
        <v>157</v>
      </c>
      <c r="AK370" s="11" t="s">
        <v>193</v>
      </c>
      <c r="AL370" s="11" t="s">
        <v>142</v>
      </c>
      <c r="AM370" s="11">
        <v>2.3575048172069828E-2</v>
      </c>
      <c r="AN370" s="11">
        <v>0</v>
      </c>
      <c r="AO370" s="11">
        <v>0</v>
      </c>
      <c r="AP370" s="11">
        <v>0</v>
      </c>
      <c r="AQ370" s="11">
        <v>3.0157709465047301E-3</v>
      </c>
      <c r="AR370" s="11">
        <v>0.125</v>
      </c>
      <c r="AS370" s="11">
        <v>0</v>
      </c>
      <c r="AT370" s="11">
        <v>0</v>
      </c>
      <c r="AU370" s="11">
        <v>0</v>
      </c>
      <c r="AV370" s="11">
        <v>7.4999999999999997E-3</v>
      </c>
      <c r="AW370" s="11">
        <v>4609.9902541171905</v>
      </c>
      <c r="AX370" s="11">
        <v>0</v>
      </c>
      <c r="AY370" s="11">
        <v>0</v>
      </c>
      <c r="AZ370" s="11">
        <v>0</v>
      </c>
      <c r="BA370" s="11">
        <v>589.7198839452451</v>
      </c>
      <c r="BB370" s="11">
        <v>24443.164550872501</v>
      </c>
      <c r="BC370" s="11">
        <v>0</v>
      </c>
      <c r="BD370" s="11">
        <v>0</v>
      </c>
      <c r="BE370" s="11">
        <v>0</v>
      </c>
      <c r="BF370" s="11">
        <v>1466.58987305235</v>
      </c>
      <c r="BG370" s="9" t="s">
        <v>7</v>
      </c>
      <c r="BH370" s="9" t="s">
        <v>97</v>
      </c>
      <c r="BI370" s="9" t="s">
        <v>157</v>
      </c>
      <c r="BJ370" s="9" t="s">
        <v>193</v>
      </c>
      <c r="BK370" s="9" t="s">
        <v>1921</v>
      </c>
      <c r="BL370" s="29">
        <v>7.5000116092096239E-2</v>
      </c>
      <c r="BM370" s="29">
        <v>0</v>
      </c>
      <c r="BN370" s="29">
        <v>0</v>
      </c>
      <c r="BO370" s="29">
        <v>0</v>
      </c>
      <c r="BP370" s="29">
        <v>3.0157709465047297E-3</v>
      </c>
    </row>
    <row r="371" spans="1:68" x14ac:dyDescent="0.25">
      <c r="A371" s="9" t="s">
        <v>3</v>
      </c>
      <c r="B371" s="9" t="s">
        <v>58</v>
      </c>
      <c r="C371" s="9" t="s">
        <v>57</v>
      </c>
      <c r="D371" s="9" t="s">
        <v>1854</v>
      </c>
      <c r="E371" s="9" t="s">
        <v>116</v>
      </c>
      <c r="F371" s="9" t="s">
        <v>1679</v>
      </c>
      <c r="G371" s="9" t="s">
        <v>293</v>
      </c>
      <c r="H371" s="9" t="s">
        <v>5</v>
      </c>
      <c r="I371" s="10" t="s">
        <v>1783</v>
      </c>
      <c r="J371" s="10" t="s">
        <v>1995</v>
      </c>
      <c r="K371" s="11">
        <v>99233.03118844</v>
      </c>
      <c r="L371" s="11">
        <v>99233.03118844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  <c r="U371" s="11">
        <v>0</v>
      </c>
      <c r="V371" s="11">
        <v>0</v>
      </c>
      <c r="W371" s="11">
        <v>949.56023981642602</v>
      </c>
      <c r="X371" s="11">
        <v>0</v>
      </c>
      <c r="Y371" s="11">
        <v>0</v>
      </c>
      <c r="Z371" s="11">
        <v>0</v>
      </c>
      <c r="AA371" s="11">
        <v>171.77301261294582</v>
      </c>
      <c r="AB371" s="11">
        <v>463.10666393208317</v>
      </c>
      <c r="AC371" s="11" t="s">
        <v>7</v>
      </c>
      <c r="AD371" s="11" t="s">
        <v>97</v>
      </c>
      <c r="AE371" s="11" t="s">
        <v>157</v>
      </c>
      <c r="AF371" s="11" t="s">
        <v>193</v>
      </c>
      <c r="AG371" s="11" t="s">
        <v>299</v>
      </c>
      <c r="AH371" s="11" t="s">
        <v>7</v>
      </c>
      <c r="AI371" s="11" t="s">
        <v>97</v>
      </c>
      <c r="AJ371" s="11" t="s">
        <v>157</v>
      </c>
      <c r="AK371" s="11" t="s">
        <v>193</v>
      </c>
      <c r="AL371" s="11" t="s">
        <v>142</v>
      </c>
      <c r="AM371" s="11">
        <v>2.3575048172069828E-2</v>
      </c>
      <c r="AN371" s="11">
        <v>0</v>
      </c>
      <c r="AO371" s="11">
        <v>0</v>
      </c>
      <c r="AP371" s="11">
        <v>0</v>
      </c>
      <c r="AQ371" s="11">
        <v>1.4241140580716783E-3</v>
      </c>
      <c r="AR371" s="11">
        <v>0.125</v>
      </c>
      <c r="AS371" s="11">
        <v>0</v>
      </c>
      <c r="AT371" s="11">
        <v>0</v>
      </c>
      <c r="AU371" s="11">
        <v>0</v>
      </c>
      <c r="AV371" s="11">
        <v>7.4999999999999997E-3</v>
      </c>
      <c r="AW371" s="11">
        <v>2339.4234905279809</v>
      </c>
      <c r="AX371" s="11">
        <v>0</v>
      </c>
      <c r="AY371" s="11">
        <v>0</v>
      </c>
      <c r="AZ371" s="11">
        <v>0</v>
      </c>
      <c r="BA371" s="11">
        <v>141.31915474052272</v>
      </c>
      <c r="BB371" s="11">
        <v>12404.128898555</v>
      </c>
      <c r="BC371" s="11">
        <v>0</v>
      </c>
      <c r="BD371" s="11">
        <v>0</v>
      </c>
      <c r="BE371" s="11">
        <v>0</v>
      </c>
      <c r="BF371" s="11">
        <v>744.24773391329995</v>
      </c>
      <c r="BG371" s="9" t="s">
        <v>7</v>
      </c>
      <c r="BH371" s="9" t="s">
        <v>97</v>
      </c>
      <c r="BI371" s="9" t="s">
        <v>157</v>
      </c>
      <c r="BJ371" s="9" t="s">
        <v>193</v>
      </c>
      <c r="BK371" s="9" t="s">
        <v>1920</v>
      </c>
      <c r="BL371" s="29">
        <v>7.5000116092096239E-2</v>
      </c>
      <c r="BM371" s="29">
        <v>0</v>
      </c>
      <c r="BN371" s="29">
        <v>0</v>
      </c>
      <c r="BO371" s="29">
        <v>0</v>
      </c>
      <c r="BP371" s="29">
        <v>1.4241140580716783E-3</v>
      </c>
    </row>
    <row r="372" spans="1:68" x14ac:dyDescent="0.25">
      <c r="A372" s="9" t="s">
        <v>10</v>
      </c>
      <c r="B372" s="9" t="s">
        <v>58</v>
      </c>
      <c r="C372" s="9" t="s">
        <v>57</v>
      </c>
      <c r="D372" s="9" t="s">
        <v>1854</v>
      </c>
      <c r="E372" s="9" t="s">
        <v>83</v>
      </c>
      <c r="F372" s="9" t="s">
        <v>1763</v>
      </c>
      <c r="G372" s="9" t="s">
        <v>301</v>
      </c>
      <c r="H372" s="9" t="s">
        <v>5</v>
      </c>
      <c r="I372" s="10" t="s">
        <v>1783</v>
      </c>
      <c r="J372" s="10" t="s">
        <v>1995</v>
      </c>
      <c r="K372" s="11">
        <v>1792021.18848</v>
      </c>
      <c r="L372" s="11">
        <v>1792021.18848</v>
      </c>
      <c r="M372" s="11">
        <v>0</v>
      </c>
      <c r="N372" s="11">
        <v>0</v>
      </c>
      <c r="O372" s="11">
        <v>0</v>
      </c>
      <c r="P372" s="11">
        <v>0</v>
      </c>
      <c r="Q372" s="11">
        <v>1</v>
      </c>
      <c r="R372" s="11">
        <v>0</v>
      </c>
      <c r="S372" s="11">
        <v>0</v>
      </c>
      <c r="T372" s="11">
        <v>0</v>
      </c>
      <c r="U372" s="11">
        <v>0</v>
      </c>
      <c r="V372" s="11">
        <v>1</v>
      </c>
      <c r="W372" s="11">
        <v>57795.258613458282</v>
      </c>
      <c r="X372" s="11">
        <v>0</v>
      </c>
      <c r="Y372" s="11">
        <v>0</v>
      </c>
      <c r="Z372" s="11">
        <v>0</v>
      </c>
      <c r="AA372" s="11">
        <v>22140.029838078637</v>
      </c>
      <c r="AB372" s="11">
        <v>29050.421648463089</v>
      </c>
      <c r="AC372" s="11" t="s">
        <v>7</v>
      </c>
      <c r="AD372" s="11" t="s">
        <v>97</v>
      </c>
      <c r="AE372" s="11" t="s">
        <v>157</v>
      </c>
      <c r="AF372" s="11" t="s">
        <v>193</v>
      </c>
      <c r="AG372" s="11" t="s">
        <v>302</v>
      </c>
      <c r="AH372" s="11" t="s">
        <v>33</v>
      </c>
      <c r="AI372" s="11" t="s">
        <v>97</v>
      </c>
      <c r="AJ372" s="11" t="s">
        <v>157</v>
      </c>
      <c r="AK372" s="11" t="s">
        <v>193</v>
      </c>
      <c r="AL372" s="11" t="s">
        <v>142</v>
      </c>
      <c r="AM372" s="11">
        <v>4.715009634413965E-2</v>
      </c>
      <c r="AN372" s="11">
        <v>0</v>
      </c>
      <c r="AO372" s="11">
        <v>0</v>
      </c>
      <c r="AP372" s="11">
        <v>0</v>
      </c>
      <c r="AQ372" s="11">
        <v>3.0157709465047301E-3</v>
      </c>
      <c r="AR372" s="11">
        <v>7.4999999999999997E-2</v>
      </c>
      <c r="AS372" s="11">
        <v>0</v>
      </c>
      <c r="AT372" s="11">
        <v>0</v>
      </c>
      <c r="AU372" s="11">
        <v>0</v>
      </c>
      <c r="AV372" s="11">
        <v>7.4999999999999997E-3</v>
      </c>
      <c r="AW372" s="11">
        <v>84493.97168757164</v>
      </c>
      <c r="AX372" s="11">
        <v>0</v>
      </c>
      <c r="AY372" s="11">
        <v>0</v>
      </c>
      <c r="AZ372" s="11">
        <v>0</v>
      </c>
      <c r="BA372" s="11">
        <v>5404.3254357388614</v>
      </c>
      <c r="BB372" s="11">
        <v>134401.589136</v>
      </c>
      <c r="BC372" s="11">
        <v>0</v>
      </c>
      <c r="BD372" s="11">
        <v>0</v>
      </c>
      <c r="BE372" s="11">
        <v>0</v>
      </c>
      <c r="BF372" s="11">
        <v>13440.1589136</v>
      </c>
      <c r="BG372" s="9" t="s">
        <v>7</v>
      </c>
      <c r="BH372" s="9" t="s">
        <v>97</v>
      </c>
      <c r="BI372" s="9" t="s">
        <v>157</v>
      </c>
      <c r="BJ372" s="9" t="s">
        <v>193</v>
      </c>
      <c r="BK372" s="9" t="s">
        <v>1921</v>
      </c>
      <c r="BL372" s="29">
        <v>7.5000116092096239E-2</v>
      </c>
      <c r="BM372" s="29">
        <v>0</v>
      </c>
      <c r="BN372" s="29">
        <v>0</v>
      </c>
      <c r="BO372" s="29">
        <v>0</v>
      </c>
      <c r="BP372" s="29">
        <v>3.0157709465047297E-3</v>
      </c>
    </row>
    <row r="373" spans="1:68" x14ac:dyDescent="0.25">
      <c r="A373" s="9" t="s">
        <v>3</v>
      </c>
      <c r="B373" s="9" t="s">
        <v>58</v>
      </c>
      <c r="C373" s="9" t="s">
        <v>57</v>
      </c>
      <c r="D373" s="9" t="s">
        <v>1854</v>
      </c>
      <c r="E373" s="9" t="s">
        <v>116</v>
      </c>
      <c r="F373" s="9" t="s">
        <v>501</v>
      </c>
      <c r="G373" s="9" t="s">
        <v>164</v>
      </c>
      <c r="H373" s="9" t="s">
        <v>5</v>
      </c>
      <c r="I373" s="10" t="s">
        <v>1783</v>
      </c>
      <c r="J373" s="10" t="s">
        <v>1995</v>
      </c>
      <c r="K373" s="11">
        <v>171095.09720136531</v>
      </c>
      <c r="L373" s="11">
        <v>171095.09719999999</v>
      </c>
      <c r="M373" s="11">
        <v>0</v>
      </c>
      <c r="N373" s="11">
        <v>0</v>
      </c>
      <c r="O373" s="11">
        <v>0</v>
      </c>
      <c r="P373" s="11">
        <v>0</v>
      </c>
      <c r="Q373" s="11">
        <v>0</v>
      </c>
      <c r="R373" s="11">
        <v>0</v>
      </c>
      <c r="S373" s="11">
        <v>0</v>
      </c>
      <c r="T373" s="11">
        <v>0</v>
      </c>
      <c r="U373" s="11">
        <v>0</v>
      </c>
      <c r="V373" s="11">
        <v>0</v>
      </c>
      <c r="W373" s="11">
        <v>1632.9209499176864</v>
      </c>
      <c r="X373" s="11">
        <v>0</v>
      </c>
      <c r="Y373" s="11">
        <v>0</v>
      </c>
      <c r="Z373" s="11">
        <v>0</v>
      </c>
      <c r="AA373" s="11">
        <v>625.53433312231368</v>
      </c>
      <c r="AB373" s="11">
        <v>820.77740028784001</v>
      </c>
      <c r="AC373" s="11" t="s">
        <v>7</v>
      </c>
      <c r="AD373" s="11" t="s">
        <v>97</v>
      </c>
      <c r="AE373" s="11" t="s">
        <v>157</v>
      </c>
      <c r="AF373" s="11" t="s">
        <v>193</v>
      </c>
      <c r="AG373" s="11" t="s">
        <v>302</v>
      </c>
      <c r="AH373" s="11" t="s">
        <v>7</v>
      </c>
      <c r="AI373" s="11" t="s">
        <v>97</v>
      </c>
      <c r="AJ373" s="11" t="s">
        <v>157</v>
      </c>
      <c r="AK373" s="11" t="s">
        <v>193</v>
      </c>
      <c r="AL373" s="11" t="s">
        <v>142</v>
      </c>
      <c r="AM373" s="11">
        <v>2.3575048172069828E-2</v>
      </c>
      <c r="AN373" s="11">
        <v>0</v>
      </c>
      <c r="AO373" s="11">
        <v>0</v>
      </c>
      <c r="AP373" s="11">
        <v>0</v>
      </c>
      <c r="AQ373" s="11">
        <v>3.0157709465047301E-3</v>
      </c>
      <c r="AR373" s="11">
        <v>0.125</v>
      </c>
      <c r="AS373" s="11">
        <v>0</v>
      </c>
      <c r="AT373" s="11">
        <v>0</v>
      </c>
      <c r="AU373" s="11">
        <v>0</v>
      </c>
      <c r="AV373" s="11">
        <v>7.4999999999999997E-3</v>
      </c>
      <c r="AW373" s="11">
        <v>4033.5751585271569</v>
      </c>
      <c r="AX373" s="11">
        <v>0</v>
      </c>
      <c r="AY373" s="11">
        <v>0</v>
      </c>
      <c r="AZ373" s="11">
        <v>0</v>
      </c>
      <c r="BA373" s="11">
        <v>515.98362322928028</v>
      </c>
      <c r="BB373" s="11">
        <v>21386.887150170664</v>
      </c>
      <c r="BC373" s="11">
        <v>0</v>
      </c>
      <c r="BD373" s="11">
        <v>0</v>
      </c>
      <c r="BE373" s="11">
        <v>0</v>
      </c>
      <c r="BF373" s="11">
        <v>1283.2132290102397</v>
      </c>
      <c r="BG373" s="9" t="s">
        <v>7</v>
      </c>
      <c r="BH373" s="9" t="s">
        <v>97</v>
      </c>
      <c r="BI373" s="9" t="s">
        <v>157</v>
      </c>
      <c r="BJ373" s="9" t="s">
        <v>193</v>
      </c>
      <c r="BK373" s="9" t="s">
        <v>1921</v>
      </c>
      <c r="BL373" s="29">
        <v>7.5000116092096239E-2</v>
      </c>
      <c r="BM373" s="29">
        <v>0</v>
      </c>
      <c r="BN373" s="29">
        <v>0</v>
      </c>
      <c r="BO373" s="29">
        <v>0</v>
      </c>
      <c r="BP373" s="29">
        <v>3.0157709465047297E-3</v>
      </c>
    </row>
    <row r="374" spans="1:68" x14ac:dyDescent="0.25">
      <c r="A374" s="9" t="s">
        <v>3</v>
      </c>
      <c r="B374" s="9" t="s">
        <v>58</v>
      </c>
      <c r="C374" s="9" t="s">
        <v>57</v>
      </c>
      <c r="D374" s="9" t="s">
        <v>1854</v>
      </c>
      <c r="E374" s="9" t="s">
        <v>83</v>
      </c>
      <c r="F374" s="9" t="s">
        <v>1197</v>
      </c>
      <c r="G374" s="9" t="s">
        <v>270</v>
      </c>
      <c r="H374" s="9" t="s">
        <v>5</v>
      </c>
      <c r="I374" s="10" t="s">
        <v>1783</v>
      </c>
      <c r="J374" s="10" t="s">
        <v>1995</v>
      </c>
      <c r="K374" s="11">
        <v>2600798.92692</v>
      </c>
      <c r="L374" s="11">
        <v>2600798.92692</v>
      </c>
      <c r="M374" s="11">
        <v>0</v>
      </c>
      <c r="N374" s="11">
        <v>0</v>
      </c>
      <c r="O374" s="11">
        <v>0</v>
      </c>
      <c r="P374" s="11">
        <v>0</v>
      </c>
      <c r="Q374" s="11">
        <v>0</v>
      </c>
      <c r="R374" s="11">
        <v>0</v>
      </c>
      <c r="S374" s="11">
        <v>1</v>
      </c>
      <c r="T374" s="11">
        <v>0</v>
      </c>
      <c r="U374" s="11">
        <v>0</v>
      </c>
      <c r="V374" s="11">
        <v>1</v>
      </c>
      <c r="W374" s="11">
        <v>24821.862951027364</v>
      </c>
      <c r="X374" s="11">
        <v>0</v>
      </c>
      <c r="Y374" s="11">
        <v>0</v>
      </c>
      <c r="Z374" s="11">
        <v>0</v>
      </c>
      <c r="AA374" s="11">
        <v>9508.6828843166368</v>
      </c>
      <c r="AB374" s="11">
        <v>12476.552612220621</v>
      </c>
      <c r="AC374" s="11" t="s">
        <v>7</v>
      </c>
      <c r="AD374" s="11" t="s">
        <v>97</v>
      </c>
      <c r="AE374" s="11" t="s">
        <v>157</v>
      </c>
      <c r="AF374" s="11" t="s">
        <v>193</v>
      </c>
      <c r="AG374" s="11" t="s">
        <v>302</v>
      </c>
      <c r="AH374" s="11" t="s">
        <v>33</v>
      </c>
      <c r="AI374" s="11" t="s">
        <v>97</v>
      </c>
      <c r="AJ374" s="11" t="s">
        <v>157</v>
      </c>
      <c r="AK374" s="11" t="s">
        <v>193</v>
      </c>
      <c r="AL374" s="11" t="s">
        <v>142</v>
      </c>
      <c r="AM374" s="11">
        <v>2.3575048172069828E-2</v>
      </c>
      <c r="AN374" s="11">
        <v>0</v>
      </c>
      <c r="AO374" s="11">
        <v>0</v>
      </c>
      <c r="AP374" s="11">
        <v>0</v>
      </c>
      <c r="AQ374" s="11">
        <v>3.0157709465047301E-3</v>
      </c>
      <c r="AR374" s="11">
        <v>7.4999999999999997E-2</v>
      </c>
      <c r="AS374" s="11">
        <v>0</v>
      </c>
      <c r="AT374" s="11">
        <v>0</v>
      </c>
      <c r="AU374" s="11">
        <v>0</v>
      </c>
      <c r="AV374" s="11">
        <v>7.4999999999999997E-3</v>
      </c>
      <c r="AW374" s="11">
        <v>61313.959988006514</v>
      </c>
      <c r="AX374" s="11">
        <v>0</v>
      </c>
      <c r="AY374" s="11">
        <v>0</v>
      </c>
      <c r="AZ374" s="11">
        <v>0</v>
      </c>
      <c r="BA374" s="11">
        <v>7843.4138415060152</v>
      </c>
      <c r="BB374" s="11">
        <v>195059.91951899999</v>
      </c>
      <c r="BC374" s="11">
        <v>0</v>
      </c>
      <c r="BD374" s="11">
        <v>0</v>
      </c>
      <c r="BE374" s="11">
        <v>0</v>
      </c>
      <c r="BF374" s="11">
        <v>19505.9919519</v>
      </c>
      <c r="BG374" s="9" t="s">
        <v>7</v>
      </c>
      <c r="BH374" s="9" t="s">
        <v>97</v>
      </c>
      <c r="BI374" s="9" t="s">
        <v>157</v>
      </c>
      <c r="BJ374" s="9" t="s">
        <v>193</v>
      </c>
      <c r="BK374" s="9" t="s">
        <v>1921</v>
      </c>
      <c r="BL374" s="29">
        <v>7.5000116092096239E-2</v>
      </c>
      <c r="BM374" s="29">
        <v>0</v>
      </c>
      <c r="BN374" s="29">
        <v>0</v>
      </c>
      <c r="BO374" s="29">
        <v>0</v>
      </c>
      <c r="BP374" s="29">
        <v>3.0157709465047297E-3</v>
      </c>
    </row>
    <row r="375" spans="1:68" x14ac:dyDescent="0.25">
      <c r="A375" s="9" t="s">
        <v>3</v>
      </c>
      <c r="B375" s="9" t="s">
        <v>58</v>
      </c>
      <c r="C375" s="9" t="s">
        <v>57</v>
      </c>
      <c r="D375" s="9" t="s">
        <v>1854</v>
      </c>
      <c r="E375" s="9" t="s">
        <v>116</v>
      </c>
      <c r="F375" s="9" t="s">
        <v>505</v>
      </c>
      <c r="G375" s="9" t="s">
        <v>164</v>
      </c>
      <c r="H375" s="9" t="s">
        <v>5</v>
      </c>
      <c r="I375" s="10" t="s">
        <v>1783</v>
      </c>
      <c r="J375" s="10" t="s">
        <v>1995</v>
      </c>
      <c r="K375" s="11">
        <v>175026.78922385612</v>
      </c>
      <c r="L375" s="11">
        <v>175026.78920000003</v>
      </c>
      <c r="M375" s="11">
        <v>0</v>
      </c>
      <c r="N375" s="11">
        <v>0</v>
      </c>
      <c r="O375" s="11">
        <v>0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  <c r="U375" s="11">
        <v>0</v>
      </c>
      <c r="V375" s="11">
        <v>0</v>
      </c>
      <c r="W375" s="11">
        <v>1670.4447734549503</v>
      </c>
      <c r="X375" s="11">
        <v>0</v>
      </c>
      <c r="Y375" s="11">
        <v>0</v>
      </c>
      <c r="Z375" s="11">
        <v>0</v>
      </c>
      <c r="AA375" s="11">
        <v>639.90884398505023</v>
      </c>
      <c r="AB375" s="11">
        <v>839.63851315024021</v>
      </c>
      <c r="AC375" s="11" t="s">
        <v>7</v>
      </c>
      <c r="AD375" s="11" t="s">
        <v>97</v>
      </c>
      <c r="AE375" s="11" t="s">
        <v>157</v>
      </c>
      <c r="AF375" s="11" t="s">
        <v>193</v>
      </c>
      <c r="AG375" s="11" t="s">
        <v>302</v>
      </c>
      <c r="AH375" s="11" t="s">
        <v>7</v>
      </c>
      <c r="AI375" s="11" t="s">
        <v>97</v>
      </c>
      <c r="AJ375" s="11" t="s">
        <v>157</v>
      </c>
      <c r="AK375" s="11" t="s">
        <v>193</v>
      </c>
      <c r="AL375" s="11" t="s">
        <v>142</v>
      </c>
      <c r="AM375" s="11">
        <v>2.3575048172069828E-2</v>
      </c>
      <c r="AN375" s="11">
        <v>0</v>
      </c>
      <c r="AO375" s="11">
        <v>0</v>
      </c>
      <c r="AP375" s="11">
        <v>0</v>
      </c>
      <c r="AQ375" s="11">
        <v>3.0157709465047301E-3</v>
      </c>
      <c r="AR375" s="11">
        <v>0.125</v>
      </c>
      <c r="AS375" s="11">
        <v>0</v>
      </c>
      <c r="AT375" s="11">
        <v>0</v>
      </c>
      <c r="AU375" s="11">
        <v>0</v>
      </c>
      <c r="AV375" s="11">
        <v>7.4999999999999997E-3</v>
      </c>
      <c r="AW375" s="11">
        <v>4126.26498735512</v>
      </c>
      <c r="AX375" s="11">
        <v>0</v>
      </c>
      <c r="AY375" s="11">
        <v>0</v>
      </c>
      <c r="AZ375" s="11">
        <v>0</v>
      </c>
      <c r="BA375" s="11">
        <v>527.84070580131242</v>
      </c>
      <c r="BB375" s="11">
        <v>21878.348652982015</v>
      </c>
      <c r="BC375" s="11">
        <v>0</v>
      </c>
      <c r="BD375" s="11">
        <v>0</v>
      </c>
      <c r="BE375" s="11">
        <v>0</v>
      </c>
      <c r="BF375" s="11">
        <v>1312.7009191789209</v>
      </c>
      <c r="BG375" s="9" t="s">
        <v>7</v>
      </c>
      <c r="BH375" s="9" t="s">
        <v>97</v>
      </c>
      <c r="BI375" s="9" t="s">
        <v>157</v>
      </c>
      <c r="BJ375" s="9" t="s">
        <v>193</v>
      </c>
      <c r="BK375" s="9" t="s">
        <v>1921</v>
      </c>
      <c r="BL375" s="29">
        <v>7.5000116092096239E-2</v>
      </c>
      <c r="BM375" s="29">
        <v>0</v>
      </c>
      <c r="BN375" s="29">
        <v>0</v>
      </c>
      <c r="BO375" s="29">
        <v>0</v>
      </c>
      <c r="BP375" s="29">
        <v>3.0157709465047297E-3</v>
      </c>
    </row>
    <row r="376" spans="1:68" x14ac:dyDescent="0.25">
      <c r="A376" s="9" t="s">
        <v>3</v>
      </c>
      <c r="B376" s="9" t="s">
        <v>58</v>
      </c>
      <c r="C376" s="9" t="s">
        <v>57</v>
      </c>
      <c r="D376" s="9" t="s">
        <v>1854</v>
      </c>
      <c r="E376" s="9" t="s">
        <v>116</v>
      </c>
      <c r="F376" s="9" t="s">
        <v>1245</v>
      </c>
      <c r="G376" s="9" t="s">
        <v>274</v>
      </c>
      <c r="H376" s="9" t="s">
        <v>5</v>
      </c>
      <c r="I376" s="10" t="s">
        <v>1807</v>
      </c>
      <c r="J376" s="10" t="s">
        <v>1995</v>
      </c>
      <c r="K376" s="11">
        <v>157413.65682300003</v>
      </c>
      <c r="L376" s="11">
        <v>157413.65682300003</v>
      </c>
      <c r="M376" s="11">
        <v>0</v>
      </c>
      <c r="N376" s="11">
        <v>0</v>
      </c>
      <c r="O376" s="11">
        <v>0</v>
      </c>
      <c r="P376" s="11">
        <v>0</v>
      </c>
      <c r="Q376" s="11">
        <v>0</v>
      </c>
      <c r="R376" s="11">
        <v>0</v>
      </c>
      <c r="S376" s="11">
        <v>0</v>
      </c>
      <c r="T376" s="11">
        <v>0</v>
      </c>
      <c r="U376" s="11">
        <v>0</v>
      </c>
      <c r="V376" s="11">
        <v>0</v>
      </c>
      <c r="W376" s="11">
        <v>1502.3461351961516</v>
      </c>
      <c r="X376" s="11">
        <v>0</v>
      </c>
      <c r="Y376" s="11">
        <v>0</v>
      </c>
      <c r="Z376" s="11">
        <v>0</v>
      </c>
      <c r="AA376" s="11">
        <v>575.51413486744866</v>
      </c>
      <c r="AB376" s="11">
        <v>755.14479451129591</v>
      </c>
      <c r="AC376" s="11" t="s">
        <v>7</v>
      </c>
      <c r="AD376" s="11" t="s">
        <v>97</v>
      </c>
      <c r="AE376" s="11" t="s">
        <v>157</v>
      </c>
      <c r="AF376" s="11" t="s">
        <v>193</v>
      </c>
      <c r="AG376" s="11" t="s">
        <v>302</v>
      </c>
      <c r="AH376" s="11" t="s">
        <v>7</v>
      </c>
      <c r="AI376" s="11" t="s">
        <v>97</v>
      </c>
      <c r="AJ376" s="11" t="s">
        <v>157</v>
      </c>
      <c r="AK376" s="11" t="s">
        <v>193</v>
      </c>
      <c r="AL376" s="11" t="s">
        <v>142</v>
      </c>
      <c r="AM376" s="11">
        <v>2.3575048172069828E-2</v>
      </c>
      <c r="AN376" s="11">
        <v>0</v>
      </c>
      <c r="AO376" s="11">
        <v>0</v>
      </c>
      <c r="AP376" s="11">
        <v>0</v>
      </c>
      <c r="AQ376" s="11">
        <v>3.0157709465047301E-3</v>
      </c>
      <c r="AR376" s="11">
        <v>0.125</v>
      </c>
      <c r="AS376" s="11">
        <v>0</v>
      </c>
      <c r="AT376" s="11">
        <v>0</v>
      </c>
      <c r="AU376" s="11">
        <v>0</v>
      </c>
      <c r="AV376" s="11">
        <v>7.4999999999999997E-3</v>
      </c>
      <c r="AW376" s="11">
        <v>3711.0345425438941</v>
      </c>
      <c r="AX376" s="11">
        <v>0</v>
      </c>
      <c r="AY376" s="11">
        <v>0</v>
      </c>
      <c r="AZ376" s="11">
        <v>0</v>
      </c>
      <c r="BA376" s="11">
        <v>474.72353282986955</v>
      </c>
      <c r="BB376" s="11">
        <v>19676.707102875003</v>
      </c>
      <c r="BC376" s="11">
        <v>0</v>
      </c>
      <c r="BD376" s="11">
        <v>0</v>
      </c>
      <c r="BE376" s="11">
        <v>0</v>
      </c>
      <c r="BF376" s="11">
        <v>1180.6024261725001</v>
      </c>
      <c r="BG376" s="9" t="s">
        <v>7</v>
      </c>
      <c r="BH376" s="9" t="s">
        <v>97</v>
      </c>
      <c r="BI376" s="9" t="s">
        <v>157</v>
      </c>
      <c r="BJ376" s="9" t="s">
        <v>193</v>
      </c>
      <c r="BK376" s="9" t="s">
        <v>1921</v>
      </c>
      <c r="BL376" s="29">
        <v>7.5000116092096239E-2</v>
      </c>
      <c r="BM376" s="29">
        <v>0</v>
      </c>
      <c r="BN376" s="29">
        <v>0</v>
      </c>
      <c r="BO376" s="29">
        <v>0</v>
      </c>
      <c r="BP376" s="29">
        <v>3.0157709465047297E-3</v>
      </c>
    </row>
    <row r="377" spans="1:68" x14ac:dyDescent="0.25">
      <c r="A377" s="9" t="s">
        <v>3</v>
      </c>
      <c r="B377" s="9" t="s">
        <v>58</v>
      </c>
      <c r="C377" s="9" t="s">
        <v>57</v>
      </c>
      <c r="D377" s="9" t="s">
        <v>1854</v>
      </c>
      <c r="E377" s="9" t="s">
        <v>116</v>
      </c>
      <c r="F377" s="9" t="s">
        <v>495</v>
      </c>
      <c r="G377" s="9" t="s">
        <v>164</v>
      </c>
      <c r="H377" s="9" t="s">
        <v>5</v>
      </c>
      <c r="I377" s="10" t="s">
        <v>1783</v>
      </c>
      <c r="J377" s="10" t="s">
        <v>1995</v>
      </c>
      <c r="K377" s="11">
        <v>120994.01129386001</v>
      </c>
      <c r="L377" s="11">
        <v>120994.01129386001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1</v>
      </c>
      <c r="T377" s="11">
        <v>0</v>
      </c>
      <c r="U377" s="11">
        <v>0</v>
      </c>
      <c r="V377" s="11">
        <v>1</v>
      </c>
      <c r="W377" s="11">
        <v>1154.7593068980184</v>
      </c>
      <c r="X377" s="11">
        <v>0</v>
      </c>
      <c r="Y377" s="11">
        <v>0</v>
      </c>
      <c r="Z377" s="11">
        <v>0</v>
      </c>
      <c r="AA377" s="11">
        <v>442.36164218093325</v>
      </c>
      <c r="AB377" s="11">
        <v>580.43247097890571</v>
      </c>
      <c r="AC377" s="11" t="s">
        <v>7</v>
      </c>
      <c r="AD377" s="11" t="s">
        <v>97</v>
      </c>
      <c r="AE377" s="11" t="s">
        <v>157</v>
      </c>
      <c r="AF377" s="11" t="s">
        <v>193</v>
      </c>
      <c r="AG377" s="11" t="s">
        <v>302</v>
      </c>
      <c r="AH377" s="11" t="s">
        <v>7</v>
      </c>
      <c r="AI377" s="11" t="s">
        <v>97</v>
      </c>
      <c r="AJ377" s="11" t="s">
        <v>157</v>
      </c>
      <c r="AK377" s="11" t="s">
        <v>193</v>
      </c>
      <c r="AL377" s="11" t="s">
        <v>142</v>
      </c>
      <c r="AM377" s="11">
        <v>2.3575048172069828E-2</v>
      </c>
      <c r="AN377" s="11">
        <v>0</v>
      </c>
      <c r="AO377" s="11">
        <v>0</v>
      </c>
      <c r="AP377" s="11">
        <v>0</v>
      </c>
      <c r="AQ377" s="11">
        <v>3.0157709465047301E-3</v>
      </c>
      <c r="AR377" s="11">
        <v>0.125</v>
      </c>
      <c r="AS377" s="11">
        <v>0</v>
      </c>
      <c r="AT377" s="11">
        <v>0</v>
      </c>
      <c r="AU377" s="11">
        <v>0</v>
      </c>
      <c r="AV377" s="11">
        <v>7.4999999999999997E-3</v>
      </c>
      <c r="AW377" s="11">
        <v>2852.4396447847107</v>
      </c>
      <c r="AX377" s="11">
        <v>0</v>
      </c>
      <c r="AY377" s="11">
        <v>0</v>
      </c>
      <c r="AZ377" s="11">
        <v>0</v>
      </c>
      <c r="BA377" s="11">
        <v>364.89022396108822</v>
      </c>
      <c r="BB377" s="11">
        <v>15124.251411732501</v>
      </c>
      <c r="BC377" s="11">
        <v>0</v>
      </c>
      <c r="BD377" s="11">
        <v>0</v>
      </c>
      <c r="BE377" s="11">
        <v>0</v>
      </c>
      <c r="BF377" s="11">
        <v>907.45508470394998</v>
      </c>
      <c r="BG377" s="9" t="s">
        <v>7</v>
      </c>
      <c r="BH377" s="9" t="s">
        <v>97</v>
      </c>
      <c r="BI377" s="9" t="s">
        <v>157</v>
      </c>
      <c r="BJ377" s="9" t="s">
        <v>193</v>
      </c>
      <c r="BK377" s="9" t="s">
        <v>1921</v>
      </c>
      <c r="BL377" s="29">
        <v>7.5000116092096239E-2</v>
      </c>
      <c r="BM377" s="29">
        <v>0</v>
      </c>
      <c r="BN377" s="29">
        <v>0</v>
      </c>
      <c r="BO377" s="29">
        <v>0</v>
      </c>
      <c r="BP377" s="29">
        <v>3.0157709465047297E-3</v>
      </c>
    </row>
    <row r="378" spans="1:68" x14ac:dyDescent="0.25">
      <c r="A378" s="9" t="s">
        <v>3</v>
      </c>
      <c r="B378" s="9" t="s">
        <v>58</v>
      </c>
      <c r="C378" s="9" t="s">
        <v>57</v>
      </c>
      <c r="D378" s="9" t="s">
        <v>1854</v>
      </c>
      <c r="E378" s="9" t="s">
        <v>116</v>
      </c>
      <c r="F378" s="9" t="s">
        <v>1677</v>
      </c>
      <c r="G378" s="9" t="s">
        <v>293</v>
      </c>
      <c r="H378" s="9" t="s">
        <v>5</v>
      </c>
      <c r="I378" s="10" t="s">
        <v>1783</v>
      </c>
      <c r="J378" s="10" t="s">
        <v>1995</v>
      </c>
      <c r="K378" s="11">
        <v>125643.92323480001</v>
      </c>
      <c r="L378" s="11">
        <v>125643.92323480001</v>
      </c>
      <c r="M378" s="11">
        <v>0</v>
      </c>
      <c r="N378" s="11">
        <v>0</v>
      </c>
      <c r="O378" s="11">
        <v>0</v>
      </c>
      <c r="P378" s="11">
        <v>0</v>
      </c>
      <c r="Q378" s="11">
        <v>1</v>
      </c>
      <c r="R378" s="11">
        <v>0</v>
      </c>
      <c r="S378" s="11">
        <v>0</v>
      </c>
      <c r="T378" s="11">
        <v>0</v>
      </c>
      <c r="U378" s="11">
        <v>0</v>
      </c>
      <c r="V378" s="11">
        <v>1</v>
      </c>
      <c r="W378" s="11">
        <v>1199.1377768126629</v>
      </c>
      <c r="X378" s="11">
        <v>0</v>
      </c>
      <c r="Y378" s="11">
        <v>0</v>
      </c>
      <c r="Z378" s="11">
        <v>0</v>
      </c>
      <c r="AA378" s="11">
        <v>459.36200988669697</v>
      </c>
      <c r="AB378" s="11">
        <v>602.73902854198241</v>
      </c>
      <c r="AC378" s="11" t="s">
        <v>7</v>
      </c>
      <c r="AD378" s="11" t="s">
        <v>97</v>
      </c>
      <c r="AE378" s="11" t="s">
        <v>157</v>
      </c>
      <c r="AF378" s="11" t="s">
        <v>193</v>
      </c>
      <c r="AG378" s="11" t="s">
        <v>302</v>
      </c>
      <c r="AH378" s="11" t="s">
        <v>7</v>
      </c>
      <c r="AI378" s="11" t="s">
        <v>97</v>
      </c>
      <c r="AJ378" s="11" t="s">
        <v>157</v>
      </c>
      <c r="AK378" s="11" t="s">
        <v>193</v>
      </c>
      <c r="AL378" s="11" t="s">
        <v>142</v>
      </c>
      <c r="AM378" s="11">
        <v>2.3575048172069828E-2</v>
      </c>
      <c r="AN378" s="11">
        <v>0</v>
      </c>
      <c r="AO378" s="11">
        <v>0</v>
      </c>
      <c r="AP378" s="11">
        <v>0</v>
      </c>
      <c r="AQ378" s="11">
        <v>3.0157709465047301E-3</v>
      </c>
      <c r="AR378" s="11">
        <v>0.125</v>
      </c>
      <c r="AS378" s="11">
        <v>0</v>
      </c>
      <c r="AT378" s="11">
        <v>0</v>
      </c>
      <c r="AU378" s="11">
        <v>0</v>
      </c>
      <c r="AV378" s="11">
        <v>7.4999999999999997E-3</v>
      </c>
      <c r="AW378" s="11">
        <v>2962.061542788254</v>
      </c>
      <c r="AX378" s="11">
        <v>0</v>
      </c>
      <c r="AY378" s="11">
        <v>0</v>
      </c>
      <c r="AZ378" s="11">
        <v>0</v>
      </c>
      <c r="BA378" s="11">
        <v>378.91329329638046</v>
      </c>
      <c r="BB378" s="11">
        <v>15705.490404350001</v>
      </c>
      <c r="BC378" s="11">
        <v>0</v>
      </c>
      <c r="BD378" s="11">
        <v>0</v>
      </c>
      <c r="BE378" s="11">
        <v>0</v>
      </c>
      <c r="BF378" s="11">
        <v>942.32942426099999</v>
      </c>
      <c r="BG378" s="9" t="s">
        <v>7</v>
      </c>
      <c r="BH378" s="9" t="s">
        <v>97</v>
      </c>
      <c r="BI378" s="9" t="s">
        <v>157</v>
      </c>
      <c r="BJ378" s="9" t="s">
        <v>193</v>
      </c>
      <c r="BK378" s="9" t="s">
        <v>1921</v>
      </c>
      <c r="BL378" s="29">
        <v>7.5000116092096239E-2</v>
      </c>
      <c r="BM378" s="29">
        <v>0</v>
      </c>
      <c r="BN378" s="29">
        <v>0</v>
      </c>
      <c r="BO378" s="29">
        <v>0</v>
      </c>
      <c r="BP378" s="29">
        <v>3.0157709465047297E-3</v>
      </c>
    </row>
    <row r="379" spans="1:68" x14ac:dyDescent="0.25">
      <c r="A379" s="9" t="s">
        <v>3</v>
      </c>
      <c r="B379" s="9" t="s">
        <v>58</v>
      </c>
      <c r="C379" s="9" t="s">
        <v>57</v>
      </c>
      <c r="D379" s="9" t="s">
        <v>1855</v>
      </c>
      <c r="E379" s="9" t="s">
        <v>116</v>
      </c>
      <c r="F379" s="9" t="s">
        <v>575</v>
      </c>
      <c r="G379" s="9" t="s">
        <v>164</v>
      </c>
      <c r="H379" s="9" t="s">
        <v>5</v>
      </c>
      <c r="I379" s="10" t="s">
        <v>1783</v>
      </c>
      <c r="J379" s="10" t="s">
        <v>1995</v>
      </c>
      <c r="K379" s="11">
        <v>169534.87483933664</v>
      </c>
      <c r="L379" s="11">
        <v>169534.87479999999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  <c r="U379" s="11">
        <v>0</v>
      </c>
      <c r="V379" s="11">
        <v>0</v>
      </c>
      <c r="W379" s="11">
        <v>1618.0302845205783</v>
      </c>
      <c r="X379" s="11">
        <v>0</v>
      </c>
      <c r="Y379" s="11">
        <v>0</v>
      </c>
      <c r="Z379" s="11">
        <v>0</v>
      </c>
      <c r="AA379" s="11">
        <v>619.83006283942143</v>
      </c>
      <c r="AB379" s="11">
        <v>813.29270139056007</v>
      </c>
      <c r="AC379" s="11" t="s">
        <v>7</v>
      </c>
      <c r="AD379" s="11" t="s">
        <v>97</v>
      </c>
      <c r="AE379" s="11" t="s">
        <v>157</v>
      </c>
      <c r="AF379" s="11" t="s">
        <v>193</v>
      </c>
      <c r="AG379" s="11" t="s">
        <v>302</v>
      </c>
      <c r="AH379" s="11" t="s">
        <v>7</v>
      </c>
      <c r="AI379" s="11" t="s">
        <v>97</v>
      </c>
      <c r="AJ379" s="11" t="s">
        <v>157</v>
      </c>
      <c r="AK379" s="11" t="s">
        <v>193</v>
      </c>
      <c r="AL379" s="11" t="s">
        <v>142</v>
      </c>
      <c r="AM379" s="11">
        <v>2.3575048172069828E-2</v>
      </c>
      <c r="AN379" s="11">
        <v>0</v>
      </c>
      <c r="AO379" s="11">
        <v>0</v>
      </c>
      <c r="AP379" s="11">
        <v>0</v>
      </c>
      <c r="AQ379" s="11">
        <v>3.0157709465047301E-3</v>
      </c>
      <c r="AR379" s="11">
        <v>0.125</v>
      </c>
      <c r="AS379" s="11">
        <v>0</v>
      </c>
      <c r="AT379" s="11">
        <v>0</v>
      </c>
      <c r="AU379" s="11">
        <v>0</v>
      </c>
      <c r="AV379" s="11">
        <v>7.4999999999999997E-3</v>
      </c>
      <c r="AW379" s="11">
        <v>3996.7928411831904</v>
      </c>
      <c r="AX379" s="11">
        <v>0</v>
      </c>
      <c r="AY379" s="11">
        <v>0</v>
      </c>
      <c r="AZ379" s="11">
        <v>0</v>
      </c>
      <c r="BA379" s="11">
        <v>511.27834995978719</v>
      </c>
      <c r="BB379" s="11">
        <v>21191.85935491708</v>
      </c>
      <c r="BC379" s="11">
        <v>0</v>
      </c>
      <c r="BD379" s="11">
        <v>0</v>
      </c>
      <c r="BE379" s="11">
        <v>0</v>
      </c>
      <c r="BF379" s="11">
        <v>1271.5115612950246</v>
      </c>
      <c r="BG379" s="9" t="s">
        <v>7</v>
      </c>
      <c r="BH379" s="9" t="s">
        <v>97</v>
      </c>
      <c r="BI379" s="9" t="s">
        <v>157</v>
      </c>
      <c r="BJ379" s="9" t="s">
        <v>193</v>
      </c>
      <c r="BK379" s="9" t="s">
        <v>1921</v>
      </c>
      <c r="BL379" s="29">
        <v>7.5000116092096239E-2</v>
      </c>
      <c r="BM379" s="29">
        <v>0</v>
      </c>
      <c r="BN379" s="29">
        <v>0</v>
      </c>
      <c r="BO379" s="29">
        <v>0</v>
      </c>
      <c r="BP379" s="29">
        <v>3.0157709465047297E-3</v>
      </c>
    </row>
    <row r="380" spans="1:68" x14ac:dyDescent="0.25">
      <c r="A380" s="9" t="s">
        <v>3</v>
      </c>
      <c r="B380" s="9" t="s">
        <v>58</v>
      </c>
      <c r="C380" s="9" t="s">
        <v>57</v>
      </c>
      <c r="D380" s="9" t="s">
        <v>1855</v>
      </c>
      <c r="E380" s="9" t="s">
        <v>116</v>
      </c>
      <c r="F380" s="9" t="s">
        <v>573</v>
      </c>
      <c r="G380" s="9" t="s">
        <v>164</v>
      </c>
      <c r="H380" s="9" t="s">
        <v>5</v>
      </c>
      <c r="I380" s="10" t="s">
        <v>1783</v>
      </c>
      <c r="J380" s="10" t="s">
        <v>1995</v>
      </c>
      <c r="K380" s="11">
        <v>169321.16041269823</v>
      </c>
      <c r="L380" s="11">
        <v>169321.16039999999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 s="11">
        <v>0</v>
      </c>
      <c r="W380" s="11">
        <v>1615.9906075995548</v>
      </c>
      <c r="X380" s="11">
        <v>0</v>
      </c>
      <c r="Y380" s="11">
        <v>0</v>
      </c>
      <c r="Z380" s="11">
        <v>0</v>
      </c>
      <c r="AA380" s="11">
        <v>619.04870968044486</v>
      </c>
      <c r="AB380" s="11">
        <v>812.26747067088036</v>
      </c>
      <c r="AC380" s="11" t="s">
        <v>7</v>
      </c>
      <c r="AD380" s="11" t="s">
        <v>97</v>
      </c>
      <c r="AE380" s="11" t="s">
        <v>157</v>
      </c>
      <c r="AF380" s="11" t="s">
        <v>193</v>
      </c>
      <c r="AG380" s="11" t="s">
        <v>302</v>
      </c>
      <c r="AH380" s="11" t="s">
        <v>7</v>
      </c>
      <c r="AI380" s="11" t="s">
        <v>97</v>
      </c>
      <c r="AJ380" s="11" t="s">
        <v>157</v>
      </c>
      <c r="AK380" s="11" t="s">
        <v>193</v>
      </c>
      <c r="AL380" s="11" t="s">
        <v>142</v>
      </c>
      <c r="AM380" s="11">
        <v>2.3575048172069828E-2</v>
      </c>
      <c r="AN380" s="11">
        <v>0</v>
      </c>
      <c r="AO380" s="11">
        <v>0</v>
      </c>
      <c r="AP380" s="11">
        <v>0</v>
      </c>
      <c r="AQ380" s="11">
        <v>3.0157709465047301E-3</v>
      </c>
      <c r="AR380" s="11">
        <v>0.125</v>
      </c>
      <c r="AS380" s="11">
        <v>0</v>
      </c>
      <c r="AT380" s="11">
        <v>0</v>
      </c>
      <c r="AU380" s="11">
        <v>0</v>
      </c>
      <c r="AV380" s="11">
        <v>7.4999999999999997E-3</v>
      </c>
      <c r="AW380" s="11">
        <v>3991.7545132801233</v>
      </c>
      <c r="AX380" s="11">
        <v>0</v>
      </c>
      <c r="AY380" s="11">
        <v>0</v>
      </c>
      <c r="AZ380" s="11">
        <v>0</v>
      </c>
      <c r="BA380" s="11">
        <v>510.6338362010822</v>
      </c>
      <c r="BB380" s="11">
        <v>21165.145051587278</v>
      </c>
      <c r="BC380" s="11">
        <v>0</v>
      </c>
      <c r="BD380" s="11">
        <v>0</v>
      </c>
      <c r="BE380" s="11">
        <v>0</v>
      </c>
      <c r="BF380" s="11">
        <v>1269.9087030952367</v>
      </c>
      <c r="BG380" s="9" t="s">
        <v>7</v>
      </c>
      <c r="BH380" s="9" t="s">
        <v>97</v>
      </c>
      <c r="BI380" s="9" t="s">
        <v>157</v>
      </c>
      <c r="BJ380" s="9" t="s">
        <v>193</v>
      </c>
      <c r="BK380" s="9" t="s">
        <v>1921</v>
      </c>
      <c r="BL380" s="29">
        <v>7.5000116092096239E-2</v>
      </c>
      <c r="BM380" s="29">
        <v>0</v>
      </c>
      <c r="BN380" s="29">
        <v>0</v>
      </c>
      <c r="BO380" s="29">
        <v>0</v>
      </c>
      <c r="BP380" s="29">
        <v>3.0157709465047297E-3</v>
      </c>
    </row>
    <row r="381" spans="1:68" x14ac:dyDescent="0.25">
      <c r="A381" s="9" t="s">
        <v>3</v>
      </c>
      <c r="B381" s="9" t="s">
        <v>58</v>
      </c>
      <c r="C381" s="9" t="s">
        <v>57</v>
      </c>
      <c r="D381" s="9" t="s">
        <v>1855</v>
      </c>
      <c r="E381" s="9" t="s">
        <v>116</v>
      </c>
      <c r="F381" s="9" t="s">
        <v>571</v>
      </c>
      <c r="G381" s="9" t="s">
        <v>164</v>
      </c>
      <c r="H381" s="9" t="s">
        <v>5</v>
      </c>
      <c r="I381" s="10" t="s">
        <v>1807</v>
      </c>
      <c r="J381" s="10" t="s">
        <v>1995</v>
      </c>
      <c r="K381" s="11">
        <v>175555.26890234</v>
      </c>
      <c r="L381" s="11">
        <v>175555.26890234</v>
      </c>
      <c r="M381" s="11">
        <v>0</v>
      </c>
      <c r="N381" s="11">
        <v>0</v>
      </c>
      <c r="O381" s="11">
        <v>1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1</v>
      </c>
      <c r="W381" s="11">
        <v>1675.4885508143238</v>
      </c>
      <c r="X381" s="11">
        <v>0</v>
      </c>
      <c r="Y381" s="11">
        <v>0</v>
      </c>
      <c r="Z381" s="11">
        <v>0</v>
      </c>
      <c r="AA381" s="11">
        <v>641.84099869656393</v>
      </c>
      <c r="AB381" s="11">
        <v>842.17373597830556</v>
      </c>
      <c r="AC381" s="11" t="s">
        <v>7</v>
      </c>
      <c r="AD381" s="11" t="s">
        <v>97</v>
      </c>
      <c r="AE381" s="11" t="s">
        <v>157</v>
      </c>
      <c r="AF381" s="11" t="s">
        <v>193</v>
      </c>
      <c r="AG381" s="11" t="s">
        <v>302</v>
      </c>
      <c r="AH381" s="11" t="s">
        <v>7</v>
      </c>
      <c r="AI381" s="11" t="s">
        <v>97</v>
      </c>
      <c r="AJ381" s="11" t="s">
        <v>157</v>
      </c>
      <c r="AK381" s="11" t="s">
        <v>193</v>
      </c>
      <c r="AL381" s="11" t="s">
        <v>142</v>
      </c>
      <c r="AM381" s="11">
        <v>2.3575048172069828E-2</v>
      </c>
      <c r="AN381" s="11">
        <v>0</v>
      </c>
      <c r="AO381" s="11">
        <v>0</v>
      </c>
      <c r="AP381" s="11">
        <v>0</v>
      </c>
      <c r="AQ381" s="11">
        <v>3.0157709465047301E-3</v>
      </c>
      <c r="AR381" s="11">
        <v>0.125</v>
      </c>
      <c r="AS381" s="11">
        <v>0</v>
      </c>
      <c r="AT381" s="11">
        <v>0</v>
      </c>
      <c r="AU381" s="11">
        <v>0</v>
      </c>
      <c r="AV381" s="11">
        <v>7.4999999999999997E-3</v>
      </c>
      <c r="AW381" s="11">
        <v>4138.7239212333379</v>
      </c>
      <c r="AX381" s="11">
        <v>0</v>
      </c>
      <c r="AY381" s="11">
        <v>0</v>
      </c>
      <c r="AZ381" s="11">
        <v>0</v>
      </c>
      <c r="BA381" s="11">
        <v>529.43447946150229</v>
      </c>
      <c r="BB381" s="11">
        <v>21944.4086127925</v>
      </c>
      <c r="BC381" s="11">
        <v>0</v>
      </c>
      <c r="BD381" s="11">
        <v>0</v>
      </c>
      <c r="BE381" s="11">
        <v>0</v>
      </c>
      <c r="BF381" s="11">
        <v>1316.6645167675499</v>
      </c>
      <c r="BG381" s="9" t="s">
        <v>7</v>
      </c>
      <c r="BH381" s="9" t="s">
        <v>97</v>
      </c>
      <c r="BI381" s="9" t="s">
        <v>157</v>
      </c>
      <c r="BJ381" s="9" t="s">
        <v>193</v>
      </c>
      <c r="BK381" s="9" t="s">
        <v>1921</v>
      </c>
      <c r="BL381" s="29">
        <v>7.5000116092096239E-2</v>
      </c>
      <c r="BM381" s="29">
        <v>0</v>
      </c>
      <c r="BN381" s="29">
        <v>0</v>
      </c>
      <c r="BO381" s="29">
        <v>0</v>
      </c>
      <c r="BP381" s="29">
        <v>3.0157709465047297E-3</v>
      </c>
    </row>
    <row r="382" spans="1:68" x14ac:dyDescent="0.25">
      <c r="A382" s="9" t="s">
        <v>3</v>
      </c>
      <c r="B382" s="9" t="s">
        <v>58</v>
      </c>
      <c r="C382" s="9" t="s">
        <v>57</v>
      </c>
      <c r="D382" s="9" t="s">
        <v>1856</v>
      </c>
      <c r="E382" s="9" t="s">
        <v>116</v>
      </c>
      <c r="F382" s="9" t="s">
        <v>585</v>
      </c>
      <c r="G382" s="9" t="s">
        <v>164</v>
      </c>
      <c r="H382" s="9" t="s">
        <v>5</v>
      </c>
      <c r="I382" s="10" t="s">
        <v>1783</v>
      </c>
      <c r="J382" s="10" t="s">
        <v>1995</v>
      </c>
      <c r="K382" s="11">
        <v>169590.6967045622</v>
      </c>
      <c r="L382" s="11">
        <v>169590.69670000003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  <c r="U382" s="11">
        <v>0</v>
      </c>
      <c r="V382" s="11">
        <v>0</v>
      </c>
      <c r="W382" s="11">
        <v>1618.5630452569521</v>
      </c>
      <c r="X382" s="11">
        <v>0</v>
      </c>
      <c r="Y382" s="11">
        <v>0</v>
      </c>
      <c r="Z382" s="11">
        <v>0</v>
      </c>
      <c r="AA382" s="11">
        <v>620.03415118304804</v>
      </c>
      <c r="AB382" s="11">
        <v>813.56049020924047</v>
      </c>
      <c r="AC382" s="11" t="s">
        <v>7</v>
      </c>
      <c r="AD382" s="11" t="s">
        <v>97</v>
      </c>
      <c r="AE382" s="11" t="s">
        <v>157</v>
      </c>
      <c r="AF382" s="11" t="s">
        <v>193</v>
      </c>
      <c r="AG382" s="11" t="s">
        <v>302</v>
      </c>
      <c r="AH382" s="11" t="s">
        <v>7</v>
      </c>
      <c r="AI382" s="11" t="s">
        <v>97</v>
      </c>
      <c r="AJ382" s="11" t="s">
        <v>157</v>
      </c>
      <c r="AK382" s="11" t="s">
        <v>193</v>
      </c>
      <c r="AL382" s="11" t="s">
        <v>142</v>
      </c>
      <c r="AM382" s="11">
        <v>2.3575048172069828E-2</v>
      </c>
      <c r="AN382" s="11">
        <v>0</v>
      </c>
      <c r="AO382" s="11">
        <v>0</v>
      </c>
      <c r="AP382" s="11">
        <v>0</v>
      </c>
      <c r="AQ382" s="11">
        <v>3.0157709465047301E-3</v>
      </c>
      <c r="AR382" s="11">
        <v>0.125</v>
      </c>
      <c r="AS382" s="11">
        <v>0</v>
      </c>
      <c r="AT382" s="11">
        <v>0</v>
      </c>
      <c r="AU382" s="11">
        <v>0</v>
      </c>
      <c r="AV382" s="11">
        <v>7.4999999999999997E-3</v>
      </c>
      <c r="AW382" s="11">
        <v>3998.1088443449376</v>
      </c>
      <c r="AX382" s="11">
        <v>0</v>
      </c>
      <c r="AY382" s="11">
        <v>0</v>
      </c>
      <c r="AZ382" s="11">
        <v>0</v>
      </c>
      <c r="BA382" s="11">
        <v>511.44669591911418</v>
      </c>
      <c r="BB382" s="11">
        <v>21198.837088070275</v>
      </c>
      <c r="BC382" s="11">
        <v>0</v>
      </c>
      <c r="BD382" s="11">
        <v>0</v>
      </c>
      <c r="BE382" s="11">
        <v>0</v>
      </c>
      <c r="BF382" s="11">
        <v>1271.9302252842165</v>
      </c>
      <c r="BG382" s="9" t="s">
        <v>7</v>
      </c>
      <c r="BH382" s="9" t="s">
        <v>97</v>
      </c>
      <c r="BI382" s="9" t="s">
        <v>157</v>
      </c>
      <c r="BJ382" s="9" t="s">
        <v>193</v>
      </c>
      <c r="BK382" s="9" t="s">
        <v>1921</v>
      </c>
      <c r="BL382" s="29">
        <v>7.5000116092096239E-2</v>
      </c>
      <c r="BM382" s="29">
        <v>0</v>
      </c>
      <c r="BN382" s="29">
        <v>0</v>
      </c>
      <c r="BO382" s="29">
        <v>0</v>
      </c>
      <c r="BP382" s="29">
        <v>3.0157709465047297E-3</v>
      </c>
    </row>
    <row r="383" spans="1:68" x14ac:dyDescent="0.25">
      <c r="A383" s="9" t="s">
        <v>10</v>
      </c>
      <c r="B383" s="9" t="s">
        <v>58</v>
      </c>
      <c r="C383" s="9" t="s">
        <v>57</v>
      </c>
      <c r="D383" s="9" t="s">
        <v>1856</v>
      </c>
      <c r="E383" s="9" t="s">
        <v>83</v>
      </c>
      <c r="F383" s="9" t="s">
        <v>1399</v>
      </c>
      <c r="G383" s="9" t="s">
        <v>283</v>
      </c>
      <c r="H383" s="9" t="s">
        <v>5</v>
      </c>
      <c r="I383" s="10" t="s">
        <v>1807</v>
      </c>
      <c r="J383" s="10" t="s">
        <v>1995</v>
      </c>
      <c r="K383" s="11">
        <v>982799.83445999993</v>
      </c>
      <c r="L383" s="11">
        <v>982799.83446000004</v>
      </c>
      <c r="M383" s="11">
        <v>0</v>
      </c>
      <c r="N383" s="11">
        <v>2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  <c r="U383" s="11">
        <v>0</v>
      </c>
      <c r="V383" s="11">
        <v>2</v>
      </c>
      <c r="W383" s="11">
        <v>34295.220613356054</v>
      </c>
      <c r="X383" s="11">
        <v>0</v>
      </c>
      <c r="Y383" s="11">
        <v>0</v>
      </c>
      <c r="Z383" s="11">
        <v>0</v>
      </c>
      <c r="AA383" s="11">
        <v>13137.707588808704</v>
      </c>
      <c r="AB383" s="11">
        <v>17238.275997835219</v>
      </c>
      <c r="AC383" s="11" t="s">
        <v>7</v>
      </c>
      <c r="AD383" s="11" t="s">
        <v>97</v>
      </c>
      <c r="AE383" s="11" t="s">
        <v>157</v>
      </c>
      <c r="AF383" s="11" t="s">
        <v>193</v>
      </c>
      <c r="AG383" s="11" t="s">
        <v>302</v>
      </c>
      <c r="AH383" s="11" t="s">
        <v>7</v>
      </c>
      <c r="AI383" s="11" t="s">
        <v>97</v>
      </c>
      <c r="AJ383" s="11" t="s">
        <v>157</v>
      </c>
      <c r="AK383" s="11" t="s">
        <v>193</v>
      </c>
      <c r="AL383" s="11" t="s">
        <v>142</v>
      </c>
      <c r="AM383" s="11">
        <v>4.715009634413965E-2</v>
      </c>
      <c r="AN383" s="11">
        <v>0</v>
      </c>
      <c r="AO383" s="11">
        <v>0</v>
      </c>
      <c r="AP383" s="11">
        <v>0</v>
      </c>
      <c r="AQ383" s="11">
        <v>3.0157709465047301E-3</v>
      </c>
      <c r="AR383" s="11">
        <v>0.125</v>
      </c>
      <c r="AS383" s="11">
        <v>0</v>
      </c>
      <c r="AT383" s="11">
        <v>0</v>
      </c>
      <c r="AU383" s="11">
        <v>0</v>
      </c>
      <c r="AV383" s="11">
        <v>7.4999999999999997E-3</v>
      </c>
      <c r="AW383" s="11">
        <v>46339.106881793494</v>
      </c>
      <c r="AX383" s="11">
        <v>0</v>
      </c>
      <c r="AY383" s="11">
        <v>0</v>
      </c>
      <c r="AZ383" s="11">
        <v>0</v>
      </c>
      <c r="BA383" s="11">
        <v>2963.899186994126</v>
      </c>
      <c r="BB383" s="11">
        <v>122849.97930749999</v>
      </c>
      <c r="BC383" s="11">
        <v>0</v>
      </c>
      <c r="BD383" s="11">
        <v>0</v>
      </c>
      <c r="BE383" s="11">
        <v>0</v>
      </c>
      <c r="BF383" s="11">
        <v>7370.9987584499995</v>
      </c>
      <c r="BG383" s="9" t="s">
        <v>7</v>
      </c>
      <c r="BH383" s="9" t="s">
        <v>97</v>
      </c>
      <c r="BI383" s="9" t="s">
        <v>157</v>
      </c>
      <c r="BJ383" s="9" t="s">
        <v>193</v>
      </c>
      <c r="BK383" s="9" t="s">
        <v>1921</v>
      </c>
      <c r="BL383" s="29">
        <v>7.5000116092096239E-2</v>
      </c>
      <c r="BM383" s="29">
        <v>0</v>
      </c>
      <c r="BN383" s="29">
        <v>0</v>
      </c>
      <c r="BO383" s="29">
        <v>0</v>
      </c>
      <c r="BP383" s="29">
        <v>3.0157709465047297E-3</v>
      </c>
    </row>
    <row r="384" spans="1:68" x14ac:dyDescent="0.25">
      <c r="A384" s="9" t="s">
        <v>3</v>
      </c>
      <c r="B384" s="9" t="s">
        <v>58</v>
      </c>
      <c r="C384" s="9" t="s">
        <v>57</v>
      </c>
      <c r="D384" s="9" t="s">
        <v>1857</v>
      </c>
      <c r="E384" s="9" t="s">
        <v>116</v>
      </c>
      <c r="F384" s="9" t="s">
        <v>507</v>
      </c>
      <c r="G384" s="9" t="s">
        <v>164</v>
      </c>
      <c r="H384" s="9" t="s">
        <v>5</v>
      </c>
      <c r="I384" s="10" t="s">
        <v>1807</v>
      </c>
      <c r="J384" s="10" t="s">
        <v>1995</v>
      </c>
      <c r="K384" s="11">
        <v>275965.20550461998</v>
      </c>
      <c r="L384" s="11">
        <v>275965.20550461998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0</v>
      </c>
      <c r="U384" s="11">
        <v>0</v>
      </c>
      <c r="V384" s="11">
        <v>0</v>
      </c>
      <c r="W384" s="11">
        <v>2640.7092838103558</v>
      </c>
      <c r="X384" s="11">
        <v>0</v>
      </c>
      <c r="Y384" s="11">
        <v>0</v>
      </c>
      <c r="Z384" s="11">
        <v>0</v>
      </c>
      <c r="AA384" s="11">
        <v>477.69753839184784</v>
      </c>
      <c r="AB384" s="11">
        <v>1287.8909789612912</v>
      </c>
      <c r="AC384" s="11" t="s">
        <v>7</v>
      </c>
      <c r="AD384" s="11" t="s">
        <v>97</v>
      </c>
      <c r="AE384" s="11" t="s">
        <v>157</v>
      </c>
      <c r="AF384" s="11" t="s">
        <v>193</v>
      </c>
      <c r="AG384" s="11" t="s">
        <v>299</v>
      </c>
      <c r="AH384" s="11" t="s">
        <v>7</v>
      </c>
      <c r="AI384" s="11" t="s">
        <v>97</v>
      </c>
      <c r="AJ384" s="11" t="s">
        <v>157</v>
      </c>
      <c r="AK384" s="11" t="s">
        <v>193</v>
      </c>
      <c r="AL384" s="11" t="s">
        <v>142</v>
      </c>
      <c r="AM384" s="11">
        <v>2.3575048172069828E-2</v>
      </c>
      <c r="AN384" s="11">
        <v>0</v>
      </c>
      <c r="AO384" s="11">
        <v>0</v>
      </c>
      <c r="AP384" s="11">
        <v>0</v>
      </c>
      <c r="AQ384" s="11">
        <v>1.4241140580716783E-3</v>
      </c>
      <c r="AR384" s="11">
        <v>0.125</v>
      </c>
      <c r="AS384" s="11">
        <v>0</v>
      </c>
      <c r="AT384" s="11">
        <v>0</v>
      </c>
      <c r="AU384" s="11">
        <v>0</v>
      </c>
      <c r="AV384" s="11">
        <v>7.4999999999999997E-3</v>
      </c>
      <c r="AW384" s="11">
        <v>6505.8930135865658</v>
      </c>
      <c r="AX384" s="11">
        <v>0</v>
      </c>
      <c r="AY384" s="11">
        <v>0</v>
      </c>
      <c r="AZ384" s="11">
        <v>0</v>
      </c>
      <c r="BA384" s="11">
        <v>393.00592869776904</v>
      </c>
      <c r="BB384" s="11">
        <v>34495.650688077498</v>
      </c>
      <c r="BC384" s="11">
        <v>0</v>
      </c>
      <c r="BD384" s="11">
        <v>0</v>
      </c>
      <c r="BE384" s="11">
        <v>0</v>
      </c>
      <c r="BF384" s="11">
        <v>2069.7390412846498</v>
      </c>
      <c r="BG384" s="9" t="s">
        <v>7</v>
      </c>
      <c r="BH384" s="9" t="s">
        <v>97</v>
      </c>
      <c r="BI384" s="9" t="s">
        <v>157</v>
      </c>
      <c r="BJ384" s="9" t="s">
        <v>193</v>
      </c>
      <c r="BK384" s="9" t="s">
        <v>1920</v>
      </c>
      <c r="BL384" s="29">
        <v>7.5000116092096239E-2</v>
      </c>
      <c r="BM384" s="29">
        <v>0</v>
      </c>
      <c r="BN384" s="29">
        <v>0</v>
      </c>
      <c r="BO384" s="29">
        <v>0</v>
      </c>
      <c r="BP384" s="29">
        <v>1.4241140580716783E-3</v>
      </c>
    </row>
    <row r="385" spans="1:68" x14ac:dyDescent="0.25">
      <c r="A385" s="9" t="s">
        <v>3</v>
      </c>
      <c r="B385" s="9" t="s">
        <v>58</v>
      </c>
      <c r="C385" s="9" t="s">
        <v>57</v>
      </c>
      <c r="D385" s="9" t="s">
        <v>1857</v>
      </c>
      <c r="E385" s="9" t="s">
        <v>83</v>
      </c>
      <c r="F385" s="9" t="s">
        <v>925</v>
      </c>
      <c r="G385" s="9" t="s">
        <v>231</v>
      </c>
      <c r="H385" s="9" t="s">
        <v>5</v>
      </c>
      <c r="I385" s="10" t="s">
        <v>1783</v>
      </c>
      <c r="J385" s="10" t="s">
        <v>1995</v>
      </c>
      <c r="K385" s="11">
        <v>113423.57470000001</v>
      </c>
      <c r="L385" s="11">
        <v>113423.57470000001</v>
      </c>
      <c r="M385" s="11">
        <v>0</v>
      </c>
      <c r="N385" s="11">
        <v>0</v>
      </c>
      <c r="O385" s="11">
        <v>0</v>
      </c>
      <c r="P385" s="11">
        <v>0</v>
      </c>
      <c r="Q385" s="11">
        <v>0</v>
      </c>
      <c r="R385" s="11">
        <v>0</v>
      </c>
      <c r="S385" s="11">
        <v>0</v>
      </c>
      <c r="T385" s="11">
        <v>0</v>
      </c>
      <c r="U385" s="11">
        <v>0</v>
      </c>
      <c r="V385" s="11">
        <v>0</v>
      </c>
      <c r="W385" s="11">
        <v>1085.3494597826511</v>
      </c>
      <c r="X385" s="11">
        <v>0</v>
      </c>
      <c r="Y385" s="11">
        <v>0</v>
      </c>
      <c r="Z385" s="11">
        <v>0</v>
      </c>
      <c r="AA385" s="11">
        <v>196.33693432734884</v>
      </c>
      <c r="AB385" s="11">
        <v>529.33194382444208</v>
      </c>
      <c r="AC385" s="11" t="s">
        <v>7</v>
      </c>
      <c r="AD385" s="11" t="s">
        <v>97</v>
      </c>
      <c r="AE385" s="11" t="s">
        <v>157</v>
      </c>
      <c r="AF385" s="11" t="s">
        <v>193</v>
      </c>
      <c r="AG385" s="11" t="s">
        <v>299</v>
      </c>
      <c r="AH385" s="11" t="s">
        <v>7</v>
      </c>
      <c r="AI385" s="11" t="s">
        <v>97</v>
      </c>
      <c r="AJ385" s="11" t="s">
        <v>157</v>
      </c>
      <c r="AK385" s="11" t="s">
        <v>193</v>
      </c>
      <c r="AL385" s="11" t="s">
        <v>142</v>
      </c>
      <c r="AM385" s="11">
        <v>2.3575048172069828E-2</v>
      </c>
      <c r="AN385" s="11">
        <v>0</v>
      </c>
      <c r="AO385" s="11">
        <v>0</v>
      </c>
      <c r="AP385" s="11">
        <v>0</v>
      </c>
      <c r="AQ385" s="11">
        <v>1.4241140580716783E-3</v>
      </c>
      <c r="AR385" s="11">
        <v>0.125</v>
      </c>
      <c r="AS385" s="11">
        <v>0</v>
      </c>
      <c r="AT385" s="11">
        <v>0</v>
      </c>
      <c r="AU385" s="11">
        <v>0</v>
      </c>
      <c r="AV385" s="11">
        <v>7.4999999999999997E-3</v>
      </c>
      <c r="AW385" s="11">
        <v>2673.9662374008608</v>
      </c>
      <c r="AX385" s="11">
        <v>0</v>
      </c>
      <c r="AY385" s="11">
        <v>0</v>
      </c>
      <c r="AZ385" s="11">
        <v>0</v>
      </c>
      <c r="BA385" s="11">
        <v>161.52810724701317</v>
      </c>
      <c r="BB385" s="11">
        <v>14177.946837500001</v>
      </c>
      <c r="BC385" s="11">
        <v>0</v>
      </c>
      <c r="BD385" s="11">
        <v>0</v>
      </c>
      <c r="BE385" s="11">
        <v>0</v>
      </c>
      <c r="BF385" s="11">
        <v>850.67681025000002</v>
      </c>
      <c r="BG385" s="9" t="s">
        <v>7</v>
      </c>
      <c r="BH385" s="9" t="s">
        <v>97</v>
      </c>
      <c r="BI385" s="9" t="s">
        <v>157</v>
      </c>
      <c r="BJ385" s="9" t="s">
        <v>193</v>
      </c>
      <c r="BK385" s="9" t="s">
        <v>1920</v>
      </c>
      <c r="BL385" s="29">
        <v>7.5000116092096239E-2</v>
      </c>
      <c r="BM385" s="29">
        <v>0</v>
      </c>
      <c r="BN385" s="29">
        <v>0</v>
      </c>
      <c r="BO385" s="29">
        <v>0</v>
      </c>
      <c r="BP385" s="29">
        <v>1.4241140580716783E-3</v>
      </c>
    </row>
    <row r="386" spans="1:68" x14ac:dyDescent="0.25">
      <c r="A386" s="9" t="s">
        <v>3</v>
      </c>
      <c r="B386" s="9" t="s">
        <v>58</v>
      </c>
      <c r="C386" s="9" t="s">
        <v>57</v>
      </c>
      <c r="D386" s="9" t="s">
        <v>1857</v>
      </c>
      <c r="E386" s="9" t="s">
        <v>83</v>
      </c>
      <c r="F386" s="9" t="s">
        <v>923</v>
      </c>
      <c r="G386" s="9" t="s">
        <v>231</v>
      </c>
      <c r="H386" s="9" t="s">
        <v>5</v>
      </c>
      <c r="I386" s="10" t="s">
        <v>1783</v>
      </c>
      <c r="J386" s="10" t="s">
        <v>1995</v>
      </c>
      <c r="K386" s="11">
        <v>870993.82698000001</v>
      </c>
      <c r="L386" s="11">
        <v>870993.82698000001</v>
      </c>
      <c r="M386" s="11">
        <v>0</v>
      </c>
      <c r="N386" s="11">
        <v>0</v>
      </c>
      <c r="O386" s="11">
        <v>1</v>
      </c>
      <c r="P386" s="11">
        <v>0</v>
      </c>
      <c r="Q386" s="11">
        <v>1</v>
      </c>
      <c r="R386" s="11">
        <v>0</v>
      </c>
      <c r="S386" s="11">
        <v>0</v>
      </c>
      <c r="T386" s="11">
        <v>0</v>
      </c>
      <c r="U386" s="11">
        <v>0</v>
      </c>
      <c r="V386" s="11">
        <v>2</v>
      </c>
      <c r="W386" s="11">
        <v>8334.5343513209409</v>
      </c>
      <c r="X386" s="11">
        <v>0</v>
      </c>
      <c r="Y386" s="11">
        <v>0</v>
      </c>
      <c r="Z386" s="11">
        <v>0</v>
      </c>
      <c r="AA386" s="11">
        <v>1507.6958935530577</v>
      </c>
      <c r="AB386" s="11">
        <v>4064.8062513798832</v>
      </c>
      <c r="AC386" s="11" t="s">
        <v>7</v>
      </c>
      <c r="AD386" s="11" t="s">
        <v>97</v>
      </c>
      <c r="AE386" s="11" t="s">
        <v>157</v>
      </c>
      <c r="AF386" s="11" t="s">
        <v>193</v>
      </c>
      <c r="AG386" s="11" t="s">
        <v>299</v>
      </c>
      <c r="AH386" s="11" t="s">
        <v>7</v>
      </c>
      <c r="AI386" s="11" t="s">
        <v>97</v>
      </c>
      <c r="AJ386" s="11" t="s">
        <v>157</v>
      </c>
      <c r="AK386" s="11" t="s">
        <v>193</v>
      </c>
      <c r="AL386" s="11" t="s">
        <v>142</v>
      </c>
      <c r="AM386" s="11">
        <v>2.3575048172069828E-2</v>
      </c>
      <c r="AN386" s="11">
        <v>0</v>
      </c>
      <c r="AO386" s="11">
        <v>0</v>
      </c>
      <c r="AP386" s="11">
        <v>0</v>
      </c>
      <c r="AQ386" s="11">
        <v>1.4241140580716783E-3</v>
      </c>
      <c r="AR386" s="11">
        <v>0.125</v>
      </c>
      <c r="AS386" s="11">
        <v>0</v>
      </c>
      <c r="AT386" s="11">
        <v>0</v>
      </c>
      <c r="AU386" s="11">
        <v>0</v>
      </c>
      <c r="AV386" s="11">
        <v>7.4999999999999997E-3</v>
      </c>
      <c r="AW386" s="11">
        <v>20533.721428628953</v>
      </c>
      <c r="AX386" s="11">
        <v>0</v>
      </c>
      <c r="AY386" s="11">
        <v>0</v>
      </c>
      <c r="AZ386" s="11">
        <v>0</v>
      </c>
      <c r="BA386" s="11">
        <v>1240.3945534958691</v>
      </c>
      <c r="BB386" s="11">
        <v>108874.2283725</v>
      </c>
      <c r="BC386" s="11">
        <v>0</v>
      </c>
      <c r="BD386" s="11">
        <v>0</v>
      </c>
      <c r="BE386" s="11">
        <v>0</v>
      </c>
      <c r="BF386" s="11">
        <v>6532.4537023499997</v>
      </c>
      <c r="BG386" s="9" t="s">
        <v>7</v>
      </c>
      <c r="BH386" s="9" t="s">
        <v>97</v>
      </c>
      <c r="BI386" s="9" t="s">
        <v>157</v>
      </c>
      <c r="BJ386" s="9" t="s">
        <v>193</v>
      </c>
      <c r="BK386" s="9" t="s">
        <v>1920</v>
      </c>
      <c r="BL386" s="29">
        <v>7.5000116092096239E-2</v>
      </c>
      <c r="BM386" s="29">
        <v>0</v>
      </c>
      <c r="BN386" s="29">
        <v>0</v>
      </c>
      <c r="BO386" s="29">
        <v>0</v>
      </c>
      <c r="BP386" s="29">
        <v>1.4241140580716783E-3</v>
      </c>
    </row>
    <row r="387" spans="1:68" x14ac:dyDescent="0.25">
      <c r="A387" s="9" t="s">
        <v>3</v>
      </c>
      <c r="B387" s="9" t="s">
        <v>58</v>
      </c>
      <c r="C387" s="9" t="s">
        <v>57</v>
      </c>
      <c r="D387" s="9" t="s">
        <v>1857</v>
      </c>
      <c r="E387" s="9" t="s">
        <v>116</v>
      </c>
      <c r="F387" s="9" t="s">
        <v>607</v>
      </c>
      <c r="G387" s="9" t="s">
        <v>164</v>
      </c>
      <c r="H387" s="9" t="s">
        <v>5</v>
      </c>
      <c r="I387" s="10" t="s">
        <v>1807</v>
      </c>
      <c r="J387" s="10" t="s">
        <v>1995</v>
      </c>
      <c r="K387" s="11">
        <v>166937.87445636</v>
      </c>
      <c r="L387" s="11">
        <v>166937.87445636</v>
      </c>
      <c r="M387" s="11">
        <v>0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</v>
      </c>
      <c r="U387" s="11">
        <v>0</v>
      </c>
      <c r="V387" s="11">
        <v>0</v>
      </c>
      <c r="W387" s="11">
        <v>1593.2446750117558</v>
      </c>
      <c r="X387" s="11">
        <v>0</v>
      </c>
      <c r="Y387" s="11">
        <v>0</v>
      </c>
      <c r="Z387" s="11">
        <v>0</v>
      </c>
      <c r="AA387" s="11">
        <v>610.33526781219564</v>
      </c>
      <c r="AB387" s="11">
        <v>800.83437134205042</v>
      </c>
      <c r="AC387" s="11" t="s">
        <v>7</v>
      </c>
      <c r="AD387" s="11" t="s">
        <v>97</v>
      </c>
      <c r="AE387" s="11" t="s">
        <v>157</v>
      </c>
      <c r="AF387" s="11" t="s">
        <v>193</v>
      </c>
      <c r="AG387" s="11" t="s">
        <v>302</v>
      </c>
      <c r="AH387" s="11" t="s">
        <v>7</v>
      </c>
      <c r="AI387" s="11" t="s">
        <v>97</v>
      </c>
      <c r="AJ387" s="11" t="s">
        <v>157</v>
      </c>
      <c r="AK387" s="11" t="s">
        <v>193</v>
      </c>
      <c r="AL387" s="11" t="s">
        <v>142</v>
      </c>
      <c r="AM387" s="11">
        <v>2.3575048172069828E-2</v>
      </c>
      <c r="AN387" s="11">
        <v>0</v>
      </c>
      <c r="AO387" s="11">
        <v>0</v>
      </c>
      <c r="AP387" s="11">
        <v>0</v>
      </c>
      <c r="AQ387" s="11">
        <v>3.0157709465047301E-3</v>
      </c>
      <c r="AR387" s="11">
        <v>0.125</v>
      </c>
      <c r="AS387" s="11">
        <v>0</v>
      </c>
      <c r="AT387" s="11">
        <v>0</v>
      </c>
      <c r="AU387" s="11">
        <v>0</v>
      </c>
      <c r="AV387" s="11">
        <v>7.4999999999999997E-3</v>
      </c>
      <c r="AW387" s="11">
        <v>3935.5684320516325</v>
      </c>
      <c r="AX387" s="11">
        <v>0</v>
      </c>
      <c r="AY387" s="11">
        <v>0</v>
      </c>
      <c r="AZ387" s="11">
        <v>0</v>
      </c>
      <c r="BA387" s="11">
        <v>503.44639165674465</v>
      </c>
      <c r="BB387" s="11">
        <v>20867.234307045001</v>
      </c>
      <c r="BC387" s="11">
        <v>0</v>
      </c>
      <c r="BD387" s="11">
        <v>0</v>
      </c>
      <c r="BE387" s="11">
        <v>0</v>
      </c>
      <c r="BF387" s="11">
        <v>1252.0340584226999</v>
      </c>
      <c r="BG387" s="9" t="s">
        <v>7</v>
      </c>
      <c r="BH387" s="9" t="s">
        <v>97</v>
      </c>
      <c r="BI387" s="9" t="s">
        <v>157</v>
      </c>
      <c r="BJ387" s="9" t="s">
        <v>193</v>
      </c>
      <c r="BK387" s="9" t="s">
        <v>1921</v>
      </c>
      <c r="BL387" s="29">
        <v>7.5000116092096239E-2</v>
      </c>
      <c r="BM387" s="29">
        <v>0</v>
      </c>
      <c r="BN387" s="29">
        <v>0</v>
      </c>
      <c r="BO387" s="29">
        <v>0</v>
      </c>
      <c r="BP387" s="29">
        <v>3.0157709465047297E-3</v>
      </c>
    </row>
    <row r="388" spans="1:68" x14ac:dyDescent="0.25">
      <c r="A388" s="9" t="s">
        <v>3</v>
      </c>
      <c r="B388" s="9" t="s">
        <v>58</v>
      </c>
      <c r="C388" s="9" t="s">
        <v>57</v>
      </c>
      <c r="D388" s="9" t="s">
        <v>1858</v>
      </c>
      <c r="E388" s="9" t="s">
        <v>116</v>
      </c>
      <c r="F388" s="9" t="s">
        <v>431</v>
      </c>
      <c r="G388" s="9" t="s">
        <v>164</v>
      </c>
      <c r="H388" s="9" t="s">
        <v>5</v>
      </c>
      <c r="I388" s="10" t="s">
        <v>1783</v>
      </c>
      <c r="J388" s="10" t="s">
        <v>1995</v>
      </c>
      <c r="K388" s="11">
        <v>164844.43288591999</v>
      </c>
      <c r="L388" s="11">
        <v>164844.43288591999</v>
      </c>
      <c r="M388" s="11">
        <v>0</v>
      </c>
      <c r="N388" s="11">
        <v>2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  <c r="U388" s="11">
        <v>0</v>
      </c>
      <c r="V388" s="11">
        <v>2</v>
      </c>
      <c r="W388" s="11">
        <v>1269.1390233111981</v>
      </c>
      <c r="X388" s="11">
        <v>0</v>
      </c>
      <c r="Y388" s="11">
        <v>45408.805314575984</v>
      </c>
      <c r="Z388" s="11">
        <v>0</v>
      </c>
      <c r="AA388" s="11">
        <v>286.23459131142459</v>
      </c>
      <c r="AB388" s="11">
        <v>12318.563277740854</v>
      </c>
      <c r="AC388" s="11" t="s">
        <v>7</v>
      </c>
      <c r="AD388" s="11" t="s">
        <v>97</v>
      </c>
      <c r="AE388" s="11" t="s">
        <v>174</v>
      </c>
      <c r="AF388" s="11" t="s">
        <v>193</v>
      </c>
      <c r="AG388" s="11" t="s">
        <v>299</v>
      </c>
      <c r="AH388" s="11" t="s">
        <v>7</v>
      </c>
      <c r="AI388" s="11" t="s">
        <v>97</v>
      </c>
      <c r="AJ388" s="11" t="s">
        <v>119</v>
      </c>
      <c r="AK388" s="11" t="s">
        <v>193</v>
      </c>
      <c r="AL388" s="11" t="s">
        <v>142</v>
      </c>
      <c r="AM388" s="11">
        <v>2.3575048172069828E-2</v>
      </c>
      <c r="AN388" s="11">
        <v>0</v>
      </c>
      <c r="AO388" s="11">
        <v>0.27550000000000002</v>
      </c>
      <c r="AP388" s="11">
        <v>0</v>
      </c>
      <c r="AQ388" s="11">
        <v>1.4241140580716783E-3</v>
      </c>
      <c r="AR388" s="11">
        <v>0.125</v>
      </c>
      <c r="AS388" s="11">
        <v>0</v>
      </c>
      <c r="AT388" s="11">
        <v>0.18984375000000003</v>
      </c>
      <c r="AU388" s="11">
        <v>0</v>
      </c>
      <c r="AV388" s="11">
        <v>7.4999999999999997E-3</v>
      </c>
      <c r="AW388" s="11">
        <v>3886.2154461830955</v>
      </c>
      <c r="AX388" s="11">
        <v>0</v>
      </c>
      <c r="AY388" s="11">
        <v>45414.641260070959</v>
      </c>
      <c r="AZ388" s="11">
        <v>0</v>
      </c>
      <c r="BA388" s="11">
        <v>234.75727426769194</v>
      </c>
      <c r="BB388" s="11">
        <v>20605.554110739999</v>
      </c>
      <c r="BC388" s="11">
        <v>0</v>
      </c>
      <c r="BD388" s="11">
        <v>31294.685305686377</v>
      </c>
      <c r="BE388" s="11">
        <v>0</v>
      </c>
      <c r="BF388" s="11">
        <v>1236.3332466443999</v>
      </c>
      <c r="BG388" s="9" t="s">
        <v>7</v>
      </c>
      <c r="BH388" s="9" t="s">
        <v>97</v>
      </c>
      <c r="BI388" s="9" t="s">
        <v>119</v>
      </c>
      <c r="BJ388" s="9" t="s">
        <v>193</v>
      </c>
      <c r="BK388" s="9" t="s">
        <v>1920</v>
      </c>
      <c r="BL388" s="29">
        <v>7.5000116092096239E-2</v>
      </c>
      <c r="BM388" s="29">
        <v>0</v>
      </c>
      <c r="BN388" s="29">
        <v>0.27550000000000002</v>
      </c>
      <c r="BO388" s="29">
        <v>0</v>
      </c>
      <c r="BP388" s="29">
        <v>1.4241140580716783E-3</v>
      </c>
    </row>
    <row r="389" spans="1:68" x14ac:dyDescent="0.25">
      <c r="A389" s="9" t="s">
        <v>3</v>
      </c>
      <c r="B389" s="9" t="s">
        <v>58</v>
      </c>
      <c r="C389" s="9" t="s">
        <v>57</v>
      </c>
      <c r="D389" s="9" t="s">
        <v>1858</v>
      </c>
      <c r="E389" s="9" t="s">
        <v>116</v>
      </c>
      <c r="F389" s="9" t="s">
        <v>635</v>
      </c>
      <c r="G389" s="9" t="s">
        <v>164</v>
      </c>
      <c r="H389" s="9" t="s">
        <v>5</v>
      </c>
      <c r="I389" s="10" t="s">
        <v>1807</v>
      </c>
      <c r="J389" s="10" t="s">
        <v>1995</v>
      </c>
      <c r="K389" s="11">
        <v>82749.763693419998</v>
      </c>
      <c r="L389" s="11">
        <v>82749.763693419998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637.09130138340117</v>
      </c>
      <c r="X389" s="11">
        <v>0</v>
      </c>
      <c r="Y389" s="11">
        <v>22794.630328717798</v>
      </c>
      <c r="Z389" s="11">
        <v>0</v>
      </c>
      <c r="AA389" s="11">
        <v>143.68604615416251</v>
      </c>
      <c r="AB389" s="11">
        <v>1448.0132899420496</v>
      </c>
      <c r="AC389" s="11" t="s">
        <v>7</v>
      </c>
      <c r="AD389" s="11" t="s">
        <v>97</v>
      </c>
      <c r="AE389" s="11" t="s">
        <v>174</v>
      </c>
      <c r="AF389" s="11" t="s">
        <v>193</v>
      </c>
      <c r="AG389" s="11" t="s">
        <v>299</v>
      </c>
      <c r="AH389" s="11" t="s">
        <v>7</v>
      </c>
      <c r="AI389" s="11" t="s">
        <v>97</v>
      </c>
      <c r="AJ389" s="11" t="s">
        <v>119</v>
      </c>
      <c r="AK389" s="11" t="s">
        <v>193</v>
      </c>
      <c r="AL389" s="11" t="s">
        <v>142</v>
      </c>
      <c r="AM389" s="11">
        <v>2.3575048172069828E-2</v>
      </c>
      <c r="AN389" s="11">
        <v>0</v>
      </c>
      <c r="AO389" s="11">
        <v>0.27550000000000002</v>
      </c>
      <c r="AP389" s="11">
        <v>0</v>
      </c>
      <c r="AQ389" s="11">
        <v>1.4241140580716783E-3</v>
      </c>
      <c r="AR389" s="11">
        <v>0.125</v>
      </c>
      <c r="AS389" s="11">
        <v>0</v>
      </c>
      <c r="AT389" s="11">
        <v>0.18984375000000003</v>
      </c>
      <c r="AU389" s="11">
        <v>0</v>
      </c>
      <c r="AV389" s="11">
        <v>7.4999999999999997E-3</v>
      </c>
      <c r="AW389" s="11">
        <v>1950.8296652997715</v>
      </c>
      <c r="AX389" s="11">
        <v>0</v>
      </c>
      <c r="AY389" s="11">
        <v>22797.559897537212</v>
      </c>
      <c r="AZ389" s="11">
        <v>0</v>
      </c>
      <c r="BA389" s="11">
        <v>117.84510177790878</v>
      </c>
      <c r="BB389" s="11">
        <v>10343.7204616775</v>
      </c>
      <c r="BC389" s="11">
        <v>0</v>
      </c>
      <c r="BD389" s="11">
        <v>15709.525451172705</v>
      </c>
      <c r="BE389" s="11">
        <v>0</v>
      </c>
      <c r="BF389" s="11">
        <v>620.62322770064998</v>
      </c>
      <c r="BG389" s="9" t="s">
        <v>7</v>
      </c>
      <c r="BH389" s="9" t="s">
        <v>97</v>
      </c>
      <c r="BI389" s="9" t="s">
        <v>119</v>
      </c>
      <c r="BJ389" s="9" t="s">
        <v>193</v>
      </c>
      <c r="BK389" s="9" t="s">
        <v>1920</v>
      </c>
      <c r="BL389" s="29">
        <v>7.5000116092096239E-2</v>
      </c>
      <c r="BM389" s="29">
        <v>0</v>
      </c>
      <c r="BN389" s="29">
        <v>0.27550000000000002</v>
      </c>
      <c r="BO389" s="29">
        <v>0</v>
      </c>
      <c r="BP389" s="29">
        <v>1.4241140580716783E-3</v>
      </c>
    </row>
    <row r="390" spans="1:68" x14ac:dyDescent="0.25">
      <c r="A390" s="9" t="s">
        <v>3</v>
      </c>
      <c r="B390" s="9" t="s">
        <v>58</v>
      </c>
      <c r="C390" s="9" t="s">
        <v>57</v>
      </c>
      <c r="D390" s="9" t="s">
        <v>1858</v>
      </c>
      <c r="E390" s="9" t="s">
        <v>116</v>
      </c>
      <c r="F390" s="9" t="s">
        <v>1295</v>
      </c>
      <c r="G390" s="9" t="s">
        <v>274</v>
      </c>
      <c r="H390" s="9" t="s">
        <v>5</v>
      </c>
      <c r="I390" s="10" t="s">
        <v>1783</v>
      </c>
      <c r="J390" s="10" t="s">
        <v>1995</v>
      </c>
      <c r="K390" s="11">
        <v>168905.84209210001</v>
      </c>
      <c r="L390" s="11">
        <v>168905.84209210001</v>
      </c>
      <c r="M390" s="11">
        <v>0</v>
      </c>
      <c r="N390" s="11">
        <v>0</v>
      </c>
      <c r="O390" s="11">
        <v>0</v>
      </c>
      <c r="P390" s="11">
        <v>1</v>
      </c>
      <c r="Q390" s="11">
        <v>0</v>
      </c>
      <c r="R390" s="11">
        <v>0</v>
      </c>
      <c r="S390" s="11">
        <v>0</v>
      </c>
      <c r="T390" s="11">
        <v>0</v>
      </c>
      <c r="U390" s="11">
        <v>0</v>
      </c>
      <c r="V390" s="11">
        <v>1</v>
      </c>
      <c r="W390" s="11">
        <v>1300.4078555244496</v>
      </c>
      <c r="X390" s="11">
        <v>0</v>
      </c>
      <c r="Y390" s="11">
        <v>46527.579765842318</v>
      </c>
      <c r="Z390" s="11">
        <v>0</v>
      </c>
      <c r="AA390" s="11">
        <v>293.28679067252716</v>
      </c>
      <c r="AB390" s="11">
        <v>2955.6326590170283</v>
      </c>
      <c r="AC390" s="11" t="s">
        <v>7</v>
      </c>
      <c r="AD390" s="11" t="s">
        <v>97</v>
      </c>
      <c r="AE390" s="11" t="s">
        <v>174</v>
      </c>
      <c r="AF390" s="11" t="s">
        <v>193</v>
      </c>
      <c r="AG390" s="11" t="s">
        <v>299</v>
      </c>
      <c r="AH390" s="11" t="s">
        <v>7</v>
      </c>
      <c r="AI390" s="11" t="s">
        <v>97</v>
      </c>
      <c r="AJ390" s="11" t="s">
        <v>119</v>
      </c>
      <c r="AK390" s="11" t="s">
        <v>193</v>
      </c>
      <c r="AL390" s="11" t="s">
        <v>142</v>
      </c>
      <c r="AM390" s="11">
        <v>2.3575048172069828E-2</v>
      </c>
      <c r="AN390" s="11">
        <v>0</v>
      </c>
      <c r="AO390" s="11">
        <v>0.27550000000000002</v>
      </c>
      <c r="AP390" s="11">
        <v>0</v>
      </c>
      <c r="AQ390" s="11">
        <v>1.4241140580716783E-3</v>
      </c>
      <c r="AR390" s="11">
        <v>0.125</v>
      </c>
      <c r="AS390" s="11">
        <v>0</v>
      </c>
      <c r="AT390" s="11">
        <v>0.18984375000000003</v>
      </c>
      <c r="AU390" s="11">
        <v>0</v>
      </c>
      <c r="AV390" s="11">
        <v>7.4999999999999997E-3</v>
      </c>
      <c r="AW390" s="11">
        <v>3981.9633638652772</v>
      </c>
      <c r="AX390" s="11">
        <v>0</v>
      </c>
      <c r="AY390" s="11">
        <v>46533.559496373557</v>
      </c>
      <c r="AZ390" s="11">
        <v>0</v>
      </c>
      <c r="BA390" s="11">
        <v>240.54118421379462</v>
      </c>
      <c r="BB390" s="11">
        <v>21113.230261512501</v>
      </c>
      <c r="BC390" s="11">
        <v>0</v>
      </c>
      <c r="BD390" s="11">
        <v>32065.718459672116</v>
      </c>
      <c r="BE390" s="11">
        <v>0</v>
      </c>
      <c r="BF390" s="11">
        <v>1266.7938156907501</v>
      </c>
      <c r="BG390" s="9" t="s">
        <v>7</v>
      </c>
      <c r="BH390" s="9" t="s">
        <v>97</v>
      </c>
      <c r="BI390" s="9" t="s">
        <v>119</v>
      </c>
      <c r="BJ390" s="9" t="s">
        <v>193</v>
      </c>
      <c r="BK390" s="9" t="s">
        <v>1920</v>
      </c>
      <c r="BL390" s="29">
        <v>7.5000116092096239E-2</v>
      </c>
      <c r="BM390" s="29">
        <v>0</v>
      </c>
      <c r="BN390" s="29">
        <v>0.27550000000000002</v>
      </c>
      <c r="BO390" s="29">
        <v>0</v>
      </c>
      <c r="BP390" s="29">
        <v>1.4241140580716783E-3</v>
      </c>
    </row>
    <row r="391" spans="1:68" x14ac:dyDescent="0.25">
      <c r="A391" s="9" t="s">
        <v>3</v>
      </c>
      <c r="B391" s="9" t="s">
        <v>58</v>
      </c>
      <c r="C391" s="9" t="s">
        <v>57</v>
      </c>
      <c r="D391" s="9" t="s">
        <v>1858</v>
      </c>
      <c r="E391" s="9" t="s">
        <v>116</v>
      </c>
      <c r="F391" s="9" t="s">
        <v>637</v>
      </c>
      <c r="G391" s="9" t="s">
        <v>164</v>
      </c>
      <c r="H391" s="9" t="s">
        <v>5</v>
      </c>
      <c r="I391" s="10" t="s">
        <v>1807</v>
      </c>
      <c r="J391" s="10" t="s">
        <v>1995</v>
      </c>
      <c r="K391" s="11">
        <v>482436.27995274001</v>
      </c>
      <c r="L391" s="11">
        <v>482436.27995274001</v>
      </c>
      <c r="M391" s="11">
        <v>0</v>
      </c>
      <c r="N391" s="11">
        <v>0</v>
      </c>
      <c r="O391" s="11">
        <v>0</v>
      </c>
      <c r="P391" s="11">
        <v>0</v>
      </c>
      <c r="Q391" s="11">
        <v>0</v>
      </c>
      <c r="R391" s="11">
        <v>0</v>
      </c>
      <c r="S391" s="11">
        <v>1</v>
      </c>
      <c r="T391" s="11">
        <v>0</v>
      </c>
      <c r="U391" s="11">
        <v>0</v>
      </c>
      <c r="V391" s="11">
        <v>1</v>
      </c>
      <c r="W391" s="11">
        <v>3714.4618515999287</v>
      </c>
      <c r="X391" s="11">
        <v>0</v>
      </c>
      <c r="Y391" s="11">
        <v>435701.55121624091</v>
      </c>
      <c r="Z391" s="11">
        <v>25856.513668280022</v>
      </c>
      <c r="AA391" s="11">
        <v>1774.0358861267669</v>
      </c>
      <c r="AB391" s="11">
        <v>80183.787956001586</v>
      </c>
      <c r="AC391" s="11" t="s">
        <v>7</v>
      </c>
      <c r="AD391" s="11" t="s">
        <v>97</v>
      </c>
      <c r="AE391" s="11" t="s">
        <v>168</v>
      </c>
      <c r="AF391" s="11" t="s">
        <v>125</v>
      </c>
      <c r="AG391" s="11" t="s">
        <v>302</v>
      </c>
      <c r="AH391" s="11" t="s">
        <v>7</v>
      </c>
      <c r="AI391" s="11" t="s">
        <v>97</v>
      </c>
      <c r="AJ391" s="11" t="s">
        <v>122</v>
      </c>
      <c r="AK391" s="11" t="s">
        <v>125</v>
      </c>
      <c r="AL391" s="11" t="s">
        <v>142</v>
      </c>
      <c r="AM391" s="11">
        <v>2.3575048172069828E-2</v>
      </c>
      <c r="AN391" s="11">
        <v>0</v>
      </c>
      <c r="AO391" s="11">
        <v>0.9032</v>
      </c>
      <c r="AP391" s="11">
        <v>5.3600000000000002E-2</v>
      </c>
      <c r="AQ391" s="11">
        <v>3.0157709465047301E-3</v>
      </c>
      <c r="AR391" s="11">
        <v>0.125</v>
      </c>
      <c r="AS391" s="11">
        <v>0</v>
      </c>
      <c r="AT391" s="11">
        <v>0.33750000000000002</v>
      </c>
      <c r="AU391" s="11">
        <v>5.5E-2</v>
      </c>
      <c r="AV391" s="11">
        <v>7.4999999999999997E-3</v>
      </c>
      <c r="AW391" s="11">
        <v>11373.45853984001</v>
      </c>
      <c r="AX391" s="11">
        <v>0</v>
      </c>
      <c r="AY391" s="11">
        <v>435736.44805331476</v>
      </c>
      <c r="AZ391" s="11">
        <v>25858.584605466865</v>
      </c>
      <c r="BA391" s="11">
        <v>1454.9173166212956</v>
      </c>
      <c r="BB391" s="11">
        <v>60304.534994092501</v>
      </c>
      <c r="BC391" s="11">
        <v>0</v>
      </c>
      <c r="BD391" s="11">
        <v>162822.24448404976</v>
      </c>
      <c r="BE391" s="11">
        <v>26533.9953974007</v>
      </c>
      <c r="BF391" s="11">
        <v>3618.27209964555</v>
      </c>
      <c r="BG391" s="9" t="s">
        <v>7</v>
      </c>
      <c r="BH391" s="9" t="s">
        <v>97</v>
      </c>
      <c r="BI391" s="9" t="s">
        <v>122</v>
      </c>
      <c r="BJ391" s="9" t="s">
        <v>125</v>
      </c>
      <c r="BK391" s="9" t="s">
        <v>1921</v>
      </c>
      <c r="BL391" s="29">
        <v>7.5000116092096239E-2</v>
      </c>
      <c r="BM391" s="29">
        <v>0</v>
      </c>
      <c r="BN391" s="29">
        <v>0.90319999999999989</v>
      </c>
      <c r="BO391" s="29">
        <v>5.3600000000000002E-2</v>
      </c>
      <c r="BP391" s="29">
        <v>3.0157709465047297E-3</v>
      </c>
    </row>
    <row r="392" spans="1:68" x14ac:dyDescent="0.25">
      <c r="A392" s="9" t="s">
        <v>3</v>
      </c>
      <c r="B392" s="9" t="s">
        <v>58</v>
      </c>
      <c r="C392" s="9" t="s">
        <v>57</v>
      </c>
      <c r="D392" s="9" t="s">
        <v>1858</v>
      </c>
      <c r="E392" s="9" t="s">
        <v>83</v>
      </c>
      <c r="F392" s="9" t="s">
        <v>1629</v>
      </c>
      <c r="G392" s="9" t="s">
        <v>256</v>
      </c>
      <c r="H392" s="9" t="s">
        <v>5</v>
      </c>
      <c r="I392" s="10" t="s">
        <v>1807</v>
      </c>
      <c r="J392" s="10" t="s">
        <v>1995</v>
      </c>
      <c r="K392" s="11">
        <v>2105931.6403000001</v>
      </c>
      <c r="L392" s="11">
        <v>2105931.6403000001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3</v>
      </c>
      <c r="T392" s="11">
        <v>0</v>
      </c>
      <c r="U392" s="11">
        <v>0</v>
      </c>
      <c r="V392" s="11">
        <v>3</v>
      </c>
      <c r="W392" s="11">
        <v>16214.298855254605</v>
      </c>
      <c r="X392" s="11">
        <v>0</v>
      </c>
      <c r="Y392" s="11">
        <v>1901916.1981903841</v>
      </c>
      <c r="Z392" s="11">
        <v>0</v>
      </c>
      <c r="AA392" s="11">
        <v>7743.9880087114088</v>
      </c>
      <c r="AB392" s="11">
        <v>328035.55834097578</v>
      </c>
      <c r="AC392" s="11" t="s">
        <v>7</v>
      </c>
      <c r="AD392" s="11" t="s">
        <v>97</v>
      </c>
      <c r="AE392" s="11" t="s">
        <v>168</v>
      </c>
      <c r="AF392" s="11" t="s">
        <v>193</v>
      </c>
      <c r="AG392" s="11" t="s">
        <v>302</v>
      </c>
      <c r="AH392" s="11" t="s">
        <v>33</v>
      </c>
      <c r="AI392" s="11" t="s">
        <v>97</v>
      </c>
      <c r="AJ392" s="11" t="s">
        <v>122</v>
      </c>
      <c r="AK392" s="11" t="s">
        <v>193</v>
      </c>
      <c r="AL392" s="11" t="s">
        <v>142</v>
      </c>
      <c r="AM392" s="11">
        <v>2.3575048172069828E-2</v>
      </c>
      <c r="AN392" s="11">
        <v>0</v>
      </c>
      <c r="AO392" s="11">
        <v>0.9032</v>
      </c>
      <c r="AP392" s="11">
        <v>0</v>
      </c>
      <c r="AQ392" s="11">
        <v>3.0157709465047301E-3</v>
      </c>
      <c r="AR392" s="11">
        <v>7.4999999999999997E-2</v>
      </c>
      <c r="AS392" s="11">
        <v>0</v>
      </c>
      <c r="AT392" s="11">
        <v>0.33750000000000002</v>
      </c>
      <c r="AU392" s="11">
        <v>0</v>
      </c>
      <c r="AV392" s="11">
        <v>7.4999999999999997E-3</v>
      </c>
      <c r="AW392" s="11">
        <v>49647.43986715853</v>
      </c>
      <c r="AX392" s="11">
        <v>0</v>
      </c>
      <c r="AY392" s="11">
        <v>1902077.4575189601</v>
      </c>
      <c r="AZ392" s="11">
        <v>0</v>
      </c>
      <c r="BA392" s="11">
        <v>6351.0074561417905</v>
      </c>
      <c r="BB392" s="11">
        <v>157944.87302249999</v>
      </c>
      <c r="BC392" s="11">
        <v>0</v>
      </c>
      <c r="BD392" s="11">
        <v>710751.92860125005</v>
      </c>
      <c r="BE392" s="11">
        <v>0</v>
      </c>
      <c r="BF392" s="11">
        <v>15794.48730225</v>
      </c>
      <c r="BG392" s="9" t="s">
        <v>7</v>
      </c>
      <c r="BH392" s="9" t="s">
        <v>97</v>
      </c>
      <c r="BI392" s="9" t="s">
        <v>122</v>
      </c>
      <c r="BJ392" s="9" t="s">
        <v>193</v>
      </c>
      <c r="BK392" s="9" t="s">
        <v>1921</v>
      </c>
      <c r="BL392" s="29">
        <v>7.5000116092096239E-2</v>
      </c>
      <c r="BM392" s="29">
        <v>0</v>
      </c>
      <c r="BN392" s="29">
        <v>0.90319999999999989</v>
      </c>
      <c r="BO392" s="29">
        <v>0</v>
      </c>
      <c r="BP392" s="29">
        <v>3.0157709465047297E-3</v>
      </c>
    </row>
    <row r="393" spans="1:68" x14ac:dyDescent="0.25">
      <c r="A393" s="9" t="s">
        <v>3</v>
      </c>
      <c r="B393" s="9" t="s">
        <v>58</v>
      </c>
      <c r="C393" s="9" t="s">
        <v>57</v>
      </c>
      <c r="D393" s="9" t="s">
        <v>1858</v>
      </c>
      <c r="E393" s="9" t="s">
        <v>116</v>
      </c>
      <c r="F393" s="9" t="s">
        <v>1297</v>
      </c>
      <c r="G393" s="9" t="s">
        <v>274</v>
      </c>
      <c r="H393" s="9" t="s">
        <v>5</v>
      </c>
      <c r="I393" s="10" t="s">
        <v>1783</v>
      </c>
      <c r="J393" s="10" t="s">
        <v>1995</v>
      </c>
      <c r="K393" s="11">
        <v>240008.76996449998</v>
      </c>
      <c r="L393" s="11">
        <v>240008.76996449998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  <c r="U393" s="11">
        <v>0</v>
      </c>
      <c r="V393" s="11">
        <v>0</v>
      </c>
      <c r="W393" s="11">
        <v>1847.9108483939606</v>
      </c>
      <c r="X393" s="11">
        <v>0</v>
      </c>
      <c r="Y393" s="11">
        <v>216757.54263239287</v>
      </c>
      <c r="Z393" s="11">
        <v>0</v>
      </c>
      <c r="AA393" s="11">
        <v>882.56665174843602</v>
      </c>
      <c r="AB393" s="11">
        <v>43998.773586179945</v>
      </c>
      <c r="AC393" s="11" t="s">
        <v>7</v>
      </c>
      <c r="AD393" s="11" t="s">
        <v>97</v>
      </c>
      <c r="AE393" s="11" t="s">
        <v>168</v>
      </c>
      <c r="AF393" s="11" t="s">
        <v>193</v>
      </c>
      <c r="AG393" s="11" t="s">
        <v>302</v>
      </c>
      <c r="AH393" s="11" t="s">
        <v>7</v>
      </c>
      <c r="AI393" s="11" t="s">
        <v>97</v>
      </c>
      <c r="AJ393" s="11" t="s">
        <v>122</v>
      </c>
      <c r="AK393" s="11" t="s">
        <v>193</v>
      </c>
      <c r="AL393" s="11" t="s">
        <v>142</v>
      </c>
      <c r="AM393" s="11">
        <v>2.3575048172069828E-2</v>
      </c>
      <c r="AN393" s="11">
        <v>0</v>
      </c>
      <c r="AO393" s="11">
        <v>0.9032</v>
      </c>
      <c r="AP393" s="11">
        <v>0</v>
      </c>
      <c r="AQ393" s="11">
        <v>3.0157709465047301E-3</v>
      </c>
      <c r="AR393" s="11">
        <v>0.125</v>
      </c>
      <c r="AS393" s="11">
        <v>0</v>
      </c>
      <c r="AT393" s="11">
        <v>0.33750000000000002</v>
      </c>
      <c r="AU393" s="11">
        <v>0</v>
      </c>
      <c r="AV393" s="11">
        <v>7.4999999999999997E-3</v>
      </c>
      <c r="AW393" s="11">
        <v>5658.2183136323129</v>
      </c>
      <c r="AX393" s="11">
        <v>0</v>
      </c>
      <c r="AY393" s="11">
        <v>216775.92103193639</v>
      </c>
      <c r="AZ393" s="11">
        <v>0</v>
      </c>
      <c r="BA393" s="11">
        <v>723.81147536527612</v>
      </c>
      <c r="BB393" s="11">
        <v>30001.096245562498</v>
      </c>
      <c r="BC393" s="11">
        <v>0</v>
      </c>
      <c r="BD393" s="11">
        <v>81002.959863018754</v>
      </c>
      <c r="BE393" s="11">
        <v>0</v>
      </c>
      <c r="BF393" s="11">
        <v>1800.0657747337498</v>
      </c>
      <c r="BG393" s="9" t="s">
        <v>7</v>
      </c>
      <c r="BH393" s="9" t="s">
        <v>97</v>
      </c>
      <c r="BI393" s="9" t="s">
        <v>122</v>
      </c>
      <c r="BJ393" s="9" t="s">
        <v>193</v>
      </c>
      <c r="BK393" s="9" t="s">
        <v>1921</v>
      </c>
      <c r="BL393" s="29">
        <v>7.5000116092096239E-2</v>
      </c>
      <c r="BM393" s="29">
        <v>0</v>
      </c>
      <c r="BN393" s="29">
        <v>0.90319999999999989</v>
      </c>
      <c r="BO393" s="29">
        <v>0</v>
      </c>
      <c r="BP393" s="29">
        <v>3.0157709465047297E-3</v>
      </c>
    </row>
    <row r="394" spans="1:68" x14ac:dyDescent="0.25">
      <c r="A394" s="9" t="s">
        <v>3</v>
      </c>
      <c r="B394" s="9" t="s">
        <v>58</v>
      </c>
      <c r="C394" s="9" t="s">
        <v>57</v>
      </c>
      <c r="D394" s="9" t="s">
        <v>1859</v>
      </c>
      <c r="E394" s="9" t="s">
        <v>116</v>
      </c>
      <c r="F394" s="9" t="s">
        <v>441</v>
      </c>
      <c r="G394" s="9" t="s">
        <v>164</v>
      </c>
      <c r="H394" s="9" t="s">
        <v>5</v>
      </c>
      <c r="I394" s="10" t="s">
        <v>1783</v>
      </c>
      <c r="J394" s="10" t="s">
        <v>1995</v>
      </c>
      <c r="K394" s="11">
        <v>162363.89323654494</v>
      </c>
      <c r="L394" s="11">
        <v>176362.8909</v>
      </c>
      <c r="M394" s="11">
        <v>0</v>
      </c>
      <c r="N394" s="11">
        <v>1</v>
      </c>
      <c r="O394" s="11">
        <v>0</v>
      </c>
      <c r="P394" s="11">
        <v>0</v>
      </c>
      <c r="Q394" s="11">
        <v>0</v>
      </c>
      <c r="R394" s="11">
        <v>0</v>
      </c>
      <c r="S394" s="11">
        <v>0</v>
      </c>
      <c r="T394" s="11">
        <v>0</v>
      </c>
      <c r="U394" s="11">
        <v>0</v>
      </c>
      <c r="V394" s="11">
        <v>1</v>
      </c>
      <c r="W394" s="11">
        <v>1683.1964448520578</v>
      </c>
      <c r="X394" s="11">
        <v>0</v>
      </c>
      <c r="Y394" s="11">
        <v>0</v>
      </c>
      <c r="Z394" s="11">
        <v>0</v>
      </c>
      <c r="AA394" s="11">
        <v>644.79371502794208</v>
      </c>
      <c r="AB394" s="11">
        <v>846.04806022548019</v>
      </c>
      <c r="AC394" s="11" t="s">
        <v>7</v>
      </c>
      <c r="AD394" s="11" t="s">
        <v>97</v>
      </c>
      <c r="AE394" s="11" t="s">
        <v>157</v>
      </c>
      <c r="AF394" s="11" t="s">
        <v>193</v>
      </c>
      <c r="AG394" s="11" t="s">
        <v>302</v>
      </c>
      <c r="AH394" s="11" t="s">
        <v>7</v>
      </c>
      <c r="AI394" s="11" t="s">
        <v>97</v>
      </c>
      <c r="AJ394" s="11" t="s">
        <v>157</v>
      </c>
      <c r="AK394" s="11" t="s">
        <v>193</v>
      </c>
      <c r="AL394" s="11" t="s">
        <v>142</v>
      </c>
      <c r="AM394" s="11">
        <v>2.3575048172069828E-2</v>
      </c>
      <c r="AN394" s="11">
        <v>0</v>
      </c>
      <c r="AO394" s="11">
        <v>0</v>
      </c>
      <c r="AP394" s="11">
        <v>0</v>
      </c>
      <c r="AQ394" s="11">
        <v>3.0157709465047301E-3</v>
      </c>
      <c r="AR394" s="11">
        <v>0.125</v>
      </c>
      <c r="AS394" s="11">
        <v>0</v>
      </c>
      <c r="AT394" s="11">
        <v>0</v>
      </c>
      <c r="AU394" s="11">
        <v>0</v>
      </c>
      <c r="AV394" s="11">
        <v>7.4999999999999997E-3</v>
      </c>
      <c r="AW394" s="11">
        <v>3827.7366044563496</v>
      </c>
      <c r="AX394" s="11">
        <v>0</v>
      </c>
      <c r="AY394" s="11">
        <v>0</v>
      </c>
      <c r="AZ394" s="11">
        <v>0</v>
      </c>
      <c r="BA394" s="11">
        <v>489.65231198416808</v>
      </c>
      <c r="BB394" s="11">
        <v>20295.486654568118</v>
      </c>
      <c r="BC394" s="11">
        <v>0</v>
      </c>
      <c r="BD394" s="11">
        <v>0</v>
      </c>
      <c r="BE394" s="11">
        <v>0</v>
      </c>
      <c r="BF394" s="11">
        <v>1217.729199274087</v>
      </c>
      <c r="BG394" s="9" t="s">
        <v>7</v>
      </c>
      <c r="BH394" s="9" t="s">
        <v>97</v>
      </c>
      <c r="BI394" s="9" t="s">
        <v>157</v>
      </c>
      <c r="BJ394" s="9" t="s">
        <v>193</v>
      </c>
      <c r="BK394" s="9" t="s">
        <v>1921</v>
      </c>
      <c r="BL394" s="29">
        <v>7.5000116092096239E-2</v>
      </c>
      <c r="BM394" s="29">
        <v>0</v>
      </c>
      <c r="BN394" s="29">
        <v>0</v>
      </c>
      <c r="BO394" s="29">
        <v>0</v>
      </c>
      <c r="BP394" s="29">
        <v>3.0157709465047297E-3</v>
      </c>
    </row>
    <row r="395" spans="1:68" x14ac:dyDescent="0.25">
      <c r="A395" s="9" t="s">
        <v>3</v>
      </c>
      <c r="B395" s="9" t="s">
        <v>58</v>
      </c>
      <c r="C395" s="9" t="s">
        <v>57</v>
      </c>
      <c r="D395" s="9" t="s">
        <v>1859</v>
      </c>
      <c r="E395" s="9" t="s">
        <v>116</v>
      </c>
      <c r="F395" s="9" t="s">
        <v>1413</v>
      </c>
      <c r="G395" s="9" t="s">
        <v>285</v>
      </c>
      <c r="H395" s="9" t="s">
        <v>5</v>
      </c>
      <c r="I395" s="10" t="s">
        <v>1807</v>
      </c>
      <c r="J395" s="10" t="s">
        <v>1995</v>
      </c>
      <c r="K395" s="11">
        <v>132179.08541586</v>
      </c>
      <c r="L395" s="11">
        <v>132179.08541586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  <c r="U395" s="11">
        <v>0</v>
      </c>
      <c r="V395" s="11">
        <v>0</v>
      </c>
      <c r="W395" s="11">
        <v>1261.5089575840695</v>
      </c>
      <c r="X395" s="11">
        <v>0</v>
      </c>
      <c r="Y395" s="11">
        <v>0</v>
      </c>
      <c r="Z395" s="11">
        <v>0</v>
      </c>
      <c r="AA395" s="11">
        <v>483.25496990528217</v>
      </c>
      <c r="AB395" s="11">
        <v>634.08950855696366</v>
      </c>
      <c r="AC395" s="11" t="s">
        <v>7</v>
      </c>
      <c r="AD395" s="11" t="s">
        <v>97</v>
      </c>
      <c r="AE395" s="11" t="s">
        <v>157</v>
      </c>
      <c r="AF395" s="11" t="s">
        <v>193</v>
      </c>
      <c r="AG395" s="11" t="s">
        <v>302</v>
      </c>
      <c r="AH395" s="11" t="s">
        <v>7</v>
      </c>
      <c r="AI395" s="11" t="s">
        <v>97</v>
      </c>
      <c r="AJ395" s="11" t="s">
        <v>157</v>
      </c>
      <c r="AK395" s="11" t="s">
        <v>193</v>
      </c>
      <c r="AL395" s="11" t="s">
        <v>142</v>
      </c>
      <c r="AM395" s="11">
        <v>2.3575048172069828E-2</v>
      </c>
      <c r="AN395" s="11">
        <v>0</v>
      </c>
      <c r="AO395" s="11">
        <v>0</v>
      </c>
      <c r="AP395" s="11">
        <v>0</v>
      </c>
      <c r="AQ395" s="11">
        <v>3.0157709465047301E-3</v>
      </c>
      <c r="AR395" s="11">
        <v>0.125</v>
      </c>
      <c r="AS395" s="11">
        <v>0</v>
      </c>
      <c r="AT395" s="11">
        <v>0</v>
      </c>
      <c r="AU395" s="11">
        <v>0</v>
      </c>
      <c r="AV395" s="11">
        <v>7.4999999999999997E-3</v>
      </c>
      <c r="AW395" s="11">
        <v>3116.1283060190322</v>
      </c>
      <c r="AX395" s="11">
        <v>0</v>
      </c>
      <c r="AY395" s="11">
        <v>0</v>
      </c>
      <c r="AZ395" s="11">
        <v>0</v>
      </c>
      <c r="BA395" s="11">
        <v>398.62184553271766</v>
      </c>
      <c r="BB395" s="11">
        <v>16522.3856769825</v>
      </c>
      <c r="BC395" s="11">
        <v>0</v>
      </c>
      <c r="BD395" s="11">
        <v>0</v>
      </c>
      <c r="BE395" s="11">
        <v>0</v>
      </c>
      <c r="BF395" s="11">
        <v>991.34314061894997</v>
      </c>
      <c r="BG395" s="9" t="s">
        <v>7</v>
      </c>
      <c r="BH395" s="9" t="s">
        <v>97</v>
      </c>
      <c r="BI395" s="9" t="s">
        <v>157</v>
      </c>
      <c r="BJ395" s="9" t="s">
        <v>193</v>
      </c>
      <c r="BK395" s="9" t="s">
        <v>1921</v>
      </c>
      <c r="BL395" s="29">
        <v>7.5000116092096239E-2</v>
      </c>
      <c r="BM395" s="29">
        <v>0</v>
      </c>
      <c r="BN395" s="29">
        <v>0</v>
      </c>
      <c r="BO395" s="29">
        <v>0</v>
      </c>
      <c r="BP395" s="29">
        <v>3.0157709465047297E-3</v>
      </c>
    </row>
    <row r="396" spans="1:68" x14ac:dyDescent="0.25">
      <c r="A396" s="9" t="s">
        <v>3</v>
      </c>
      <c r="B396" s="9" t="s">
        <v>58</v>
      </c>
      <c r="C396" s="9" t="s">
        <v>57</v>
      </c>
      <c r="D396" s="9" t="s">
        <v>1859</v>
      </c>
      <c r="E396" s="9" t="s">
        <v>83</v>
      </c>
      <c r="F396" s="9" t="s">
        <v>1177</v>
      </c>
      <c r="G396" s="9" t="s">
        <v>270</v>
      </c>
      <c r="H396" s="9" t="s">
        <v>5</v>
      </c>
      <c r="I396" s="10" t="s">
        <v>1783</v>
      </c>
      <c r="J396" s="10" t="s">
        <v>1995</v>
      </c>
      <c r="K396" s="11">
        <v>1904719.3241800002</v>
      </c>
      <c r="L396" s="11">
        <v>1904719.3241799998</v>
      </c>
      <c r="M396" s="11">
        <v>0</v>
      </c>
      <c r="N396" s="11">
        <v>0</v>
      </c>
      <c r="O396" s="11">
        <v>0</v>
      </c>
      <c r="P396" s="11">
        <v>0</v>
      </c>
      <c r="Q396" s="11">
        <v>0</v>
      </c>
      <c r="R396" s="11">
        <v>0</v>
      </c>
      <c r="S396" s="11">
        <v>0</v>
      </c>
      <c r="T396" s="11">
        <v>0</v>
      </c>
      <c r="U396" s="11">
        <v>0</v>
      </c>
      <c r="V396" s="11">
        <v>0</v>
      </c>
      <c r="W396" s="11">
        <v>14586.175498744537</v>
      </c>
      <c r="X396" s="11">
        <v>0</v>
      </c>
      <c r="Y396" s="11">
        <v>0</v>
      </c>
      <c r="Z396" s="11">
        <v>101534.93593931264</v>
      </c>
      <c r="AA396" s="11">
        <v>40637.288941956816</v>
      </c>
      <c r="AB396" s="11">
        <v>16029.298802989506</v>
      </c>
      <c r="AC396" s="11" t="s">
        <v>7</v>
      </c>
      <c r="AD396" s="11" t="s">
        <v>97</v>
      </c>
      <c r="AE396" s="11" t="s">
        <v>157</v>
      </c>
      <c r="AF396" s="11" t="s">
        <v>125</v>
      </c>
      <c r="AG396" s="11" t="s">
        <v>296</v>
      </c>
      <c r="AH396" s="11" t="s">
        <v>33</v>
      </c>
      <c r="AI396" s="11" t="s">
        <v>97</v>
      </c>
      <c r="AJ396" s="11" t="s">
        <v>157</v>
      </c>
      <c r="AK396" s="11" t="s">
        <v>125</v>
      </c>
      <c r="AL396" s="11" t="s">
        <v>142</v>
      </c>
      <c r="AM396" s="11">
        <v>2.3575048172069828E-2</v>
      </c>
      <c r="AN396" s="11">
        <v>0</v>
      </c>
      <c r="AO396" s="11">
        <v>0</v>
      </c>
      <c r="AP396" s="11">
        <v>5.3600000000000002E-2</v>
      </c>
      <c r="AQ396" s="11">
        <v>1.7591997187944262E-2</v>
      </c>
      <c r="AR396" s="11">
        <v>7.4999999999999997E-2</v>
      </c>
      <c r="AS396" s="11">
        <v>0</v>
      </c>
      <c r="AT396" s="11">
        <v>0</v>
      </c>
      <c r="AU396" s="11">
        <v>5.5E-2</v>
      </c>
      <c r="AV396" s="11">
        <v>7.4999999999999997E-3</v>
      </c>
      <c r="AW396" s="11">
        <v>44903.849821815791</v>
      </c>
      <c r="AX396" s="11">
        <v>0</v>
      </c>
      <c r="AY396" s="11">
        <v>0</v>
      </c>
      <c r="AZ396" s="11">
        <v>102092.95577604801</v>
      </c>
      <c r="BA396" s="11">
        <v>33507.816994797657</v>
      </c>
      <c r="BB396" s="11">
        <v>142853.94931350002</v>
      </c>
      <c r="BC396" s="11">
        <v>0</v>
      </c>
      <c r="BD396" s="11">
        <v>0</v>
      </c>
      <c r="BE396" s="11">
        <v>104759.56282990001</v>
      </c>
      <c r="BF396" s="11">
        <v>14285.394931350002</v>
      </c>
      <c r="BG396" s="9" t="s">
        <v>7</v>
      </c>
      <c r="BH396" s="9" t="s">
        <v>97</v>
      </c>
      <c r="BI396" s="9" t="s">
        <v>157</v>
      </c>
      <c r="BJ396" s="9" t="s">
        <v>125</v>
      </c>
      <c r="BK396" s="9" t="s">
        <v>1919</v>
      </c>
      <c r="BL396" s="29">
        <v>7.5000116092096239E-2</v>
      </c>
      <c r="BM396" s="29">
        <v>0</v>
      </c>
      <c r="BN396" s="29">
        <v>0</v>
      </c>
      <c r="BO396" s="29">
        <v>5.3600000000000002E-2</v>
      </c>
      <c r="BP396" s="29">
        <v>1.7591997187944262E-2</v>
      </c>
    </row>
    <row r="397" spans="1:68" x14ac:dyDescent="0.25">
      <c r="A397" s="9" t="s">
        <v>10</v>
      </c>
      <c r="B397" s="9" t="s">
        <v>58</v>
      </c>
      <c r="C397" s="9" t="s">
        <v>57</v>
      </c>
      <c r="D397" s="9" t="s">
        <v>1859</v>
      </c>
      <c r="E397" s="9" t="s">
        <v>99</v>
      </c>
      <c r="F397" s="9" t="s">
        <v>1095</v>
      </c>
      <c r="G397" s="9" t="s">
        <v>154</v>
      </c>
      <c r="H397" s="9" t="s">
        <v>5</v>
      </c>
      <c r="I397" s="10" t="s">
        <v>1783</v>
      </c>
      <c r="J397" s="10" t="s">
        <v>1995</v>
      </c>
      <c r="K397" s="11">
        <v>32875.82</v>
      </c>
      <c r="L397" s="11">
        <v>32875.82</v>
      </c>
      <c r="M397" s="11">
        <v>0</v>
      </c>
      <c r="N397" s="11">
        <v>0</v>
      </c>
      <c r="O397" s="11">
        <v>0</v>
      </c>
      <c r="P397" s="11">
        <v>0</v>
      </c>
      <c r="Q397" s="11">
        <v>0</v>
      </c>
      <c r="R397" s="11">
        <v>0</v>
      </c>
      <c r="S397" s="11">
        <v>0</v>
      </c>
      <c r="T397" s="11">
        <v>0</v>
      </c>
      <c r="U397" s="11">
        <v>0</v>
      </c>
      <c r="V397" s="11">
        <v>0</v>
      </c>
      <c r="W397" s="11">
        <v>1023.3378645737828</v>
      </c>
      <c r="X397" s="11">
        <v>0</v>
      </c>
      <c r="Y397" s="11">
        <v>0</v>
      </c>
      <c r="Z397" s="11">
        <v>0</v>
      </c>
      <c r="AA397" s="11">
        <v>88.857213963914305</v>
      </c>
      <c r="AB397" s="11">
        <v>264.19092146230309</v>
      </c>
      <c r="AC397" s="11" t="s">
        <v>32</v>
      </c>
      <c r="AD397" s="11" t="s">
        <v>97</v>
      </c>
      <c r="AE397" s="11" t="s">
        <v>157</v>
      </c>
      <c r="AF397" s="11" t="s">
        <v>193</v>
      </c>
      <c r="AG397" s="11" t="s">
        <v>299</v>
      </c>
      <c r="AH397" s="11" t="s">
        <v>32</v>
      </c>
      <c r="AI397" s="11" t="s">
        <v>97</v>
      </c>
      <c r="AJ397" s="11" t="s">
        <v>157</v>
      </c>
      <c r="AK397" s="11" t="s">
        <v>193</v>
      </c>
      <c r="AL397" s="11" t="s">
        <v>142</v>
      </c>
      <c r="AM397" s="11">
        <v>9.8229367383624283E-2</v>
      </c>
      <c r="AN397" s="11">
        <v>0</v>
      </c>
      <c r="AO397" s="11">
        <v>0</v>
      </c>
      <c r="AP397" s="11">
        <v>0</v>
      </c>
      <c r="AQ397" s="11">
        <v>1.4241140580716783E-3</v>
      </c>
      <c r="AR397" s="11">
        <v>7.4999999999999997E-2</v>
      </c>
      <c r="AS397" s="11">
        <v>0</v>
      </c>
      <c r="AT397" s="11">
        <v>0</v>
      </c>
      <c r="AU397" s="11">
        <v>0</v>
      </c>
      <c r="AV397" s="11">
        <v>7.4999999999999997E-3</v>
      </c>
      <c r="AW397" s="11">
        <v>3229.3710008179028</v>
      </c>
      <c r="AX397" s="11">
        <v>0</v>
      </c>
      <c r="AY397" s="11">
        <v>0</v>
      </c>
      <c r="AZ397" s="11">
        <v>0</v>
      </c>
      <c r="BA397" s="11">
        <v>46.818917432634045</v>
      </c>
      <c r="BB397" s="11">
        <v>2465.6864999999998</v>
      </c>
      <c r="BC397" s="11">
        <v>0</v>
      </c>
      <c r="BD397" s="11">
        <v>0</v>
      </c>
      <c r="BE397" s="11">
        <v>0</v>
      </c>
      <c r="BF397" s="11">
        <v>246.56864999999999</v>
      </c>
      <c r="BG397" s="9" t="s">
        <v>32</v>
      </c>
      <c r="BH397" s="9" t="s">
        <v>97</v>
      </c>
      <c r="BI397" s="9" t="s">
        <v>157</v>
      </c>
      <c r="BJ397" s="9" t="s">
        <v>193</v>
      </c>
      <c r="BK397" s="9" t="s">
        <v>1920</v>
      </c>
      <c r="BL397" s="29">
        <v>8.3096107331410485E-2</v>
      </c>
      <c r="BM397" s="29">
        <v>0</v>
      </c>
      <c r="BN397" s="29">
        <v>0</v>
      </c>
      <c r="BO397" s="29">
        <v>0</v>
      </c>
      <c r="BP397" s="29">
        <v>1.4241140580716783E-3</v>
      </c>
    </row>
    <row r="398" spans="1:68" x14ac:dyDescent="0.25">
      <c r="A398" s="9" t="s">
        <v>10</v>
      </c>
      <c r="B398" s="9" t="s">
        <v>58</v>
      </c>
      <c r="C398" s="9" t="s">
        <v>57</v>
      </c>
      <c r="D398" s="9" t="s">
        <v>1859</v>
      </c>
      <c r="E398" s="9" t="s">
        <v>99</v>
      </c>
      <c r="F398" s="9" t="s">
        <v>1097</v>
      </c>
      <c r="G398" s="9" t="s">
        <v>154</v>
      </c>
      <c r="H398" s="9" t="s">
        <v>5</v>
      </c>
      <c r="I398" s="10" t="s">
        <v>1783</v>
      </c>
      <c r="J398" s="10" t="s">
        <v>1995</v>
      </c>
      <c r="K398" s="11">
        <v>940291.54</v>
      </c>
      <c r="L398" s="11">
        <v>940291.54</v>
      </c>
      <c r="M398" s="11">
        <v>0</v>
      </c>
      <c r="N398" s="11">
        <v>0</v>
      </c>
      <c r="O398" s="11">
        <v>0</v>
      </c>
      <c r="P398" s="11">
        <v>0</v>
      </c>
      <c r="Q398" s="11">
        <v>0</v>
      </c>
      <c r="R398" s="11">
        <v>0</v>
      </c>
      <c r="S398" s="11">
        <v>0</v>
      </c>
      <c r="T398" s="11">
        <v>0</v>
      </c>
      <c r="U398" s="11">
        <v>0</v>
      </c>
      <c r="V398" s="11">
        <v>0</v>
      </c>
      <c r="W398" s="11">
        <v>31290.506180744982</v>
      </c>
      <c r="X398" s="11">
        <v>0</v>
      </c>
      <c r="Y398" s="11">
        <v>0</v>
      </c>
      <c r="Z398" s="11">
        <v>0</v>
      </c>
      <c r="AA398" s="11">
        <v>2716.9787212942251</v>
      </c>
      <c r="AB398" s="11">
        <v>8078.1410979607972</v>
      </c>
      <c r="AC398" s="11" t="s">
        <v>32</v>
      </c>
      <c r="AD398" s="11" t="s">
        <v>97</v>
      </c>
      <c r="AE398" s="11" t="s">
        <v>157</v>
      </c>
      <c r="AF398" s="11" t="s">
        <v>193</v>
      </c>
      <c r="AG398" s="11" t="s">
        <v>299</v>
      </c>
      <c r="AH398" s="11" t="s">
        <v>32</v>
      </c>
      <c r="AI398" s="11" t="s">
        <v>97</v>
      </c>
      <c r="AJ398" s="11" t="s">
        <v>157</v>
      </c>
      <c r="AK398" s="11" t="s">
        <v>193</v>
      </c>
      <c r="AL398" s="11" t="s">
        <v>142</v>
      </c>
      <c r="AM398" s="11">
        <v>9.8229367383624283E-2</v>
      </c>
      <c r="AN398" s="11">
        <v>0</v>
      </c>
      <c r="AO398" s="11">
        <v>0</v>
      </c>
      <c r="AP398" s="11">
        <v>0</v>
      </c>
      <c r="AQ398" s="11">
        <v>1.4241140580716783E-3</v>
      </c>
      <c r="AR398" s="11">
        <v>7.4999999999999997E-2</v>
      </c>
      <c r="AS398" s="11">
        <v>0</v>
      </c>
      <c r="AT398" s="11">
        <v>0</v>
      </c>
      <c r="AU398" s="11">
        <v>0</v>
      </c>
      <c r="AV398" s="11">
        <v>7.4999999999999997E-3</v>
      </c>
      <c r="AW398" s="11">
        <v>92364.243130373856</v>
      </c>
      <c r="AX398" s="11">
        <v>0</v>
      </c>
      <c r="AY398" s="11">
        <v>0</v>
      </c>
      <c r="AZ398" s="11">
        <v>0</v>
      </c>
      <c r="BA398" s="11">
        <v>1339.0824007998679</v>
      </c>
      <c r="BB398" s="11">
        <v>70521.8655</v>
      </c>
      <c r="BC398" s="11">
        <v>0</v>
      </c>
      <c r="BD398" s="11">
        <v>0</v>
      </c>
      <c r="BE398" s="11">
        <v>0</v>
      </c>
      <c r="BF398" s="11">
        <v>7052.1865500000004</v>
      </c>
      <c r="BG398" s="9" t="s">
        <v>32</v>
      </c>
      <c r="BH398" s="9" t="s">
        <v>97</v>
      </c>
      <c r="BI398" s="9" t="s">
        <v>157</v>
      </c>
      <c r="BJ398" s="9" t="s">
        <v>193</v>
      </c>
      <c r="BK398" s="9" t="s">
        <v>1920</v>
      </c>
      <c r="BL398" s="29">
        <v>8.3096107331410485E-2</v>
      </c>
      <c r="BM398" s="29">
        <v>0</v>
      </c>
      <c r="BN398" s="29">
        <v>0</v>
      </c>
      <c r="BO398" s="29">
        <v>0</v>
      </c>
      <c r="BP398" s="29">
        <v>1.4241140580716783E-3</v>
      </c>
    </row>
    <row r="399" spans="1:68" x14ac:dyDescent="0.25">
      <c r="A399" s="9" t="s">
        <v>3</v>
      </c>
      <c r="B399" s="9" t="s">
        <v>58</v>
      </c>
      <c r="C399" s="9" t="s">
        <v>57</v>
      </c>
      <c r="D399" s="9" t="s">
        <v>1859</v>
      </c>
      <c r="E399" s="9" t="s">
        <v>116</v>
      </c>
      <c r="F399" s="9" t="s">
        <v>443</v>
      </c>
      <c r="G399" s="9" t="s">
        <v>164</v>
      </c>
      <c r="H399" s="9" t="s">
        <v>5</v>
      </c>
      <c r="I399" s="10" t="s">
        <v>1783</v>
      </c>
      <c r="J399" s="10" t="s">
        <v>1995</v>
      </c>
      <c r="K399" s="11">
        <v>170344.28948861882</v>
      </c>
      <c r="L399" s="11">
        <v>170344.28949999998</v>
      </c>
      <c r="M399" s="11">
        <v>0</v>
      </c>
      <c r="N399" s="11">
        <v>2</v>
      </c>
      <c r="O399" s="11">
        <v>2</v>
      </c>
      <c r="P399" s="11">
        <v>0</v>
      </c>
      <c r="Q399" s="11">
        <v>0</v>
      </c>
      <c r="R399" s="11">
        <v>0</v>
      </c>
      <c r="S399" s="11">
        <v>0</v>
      </c>
      <c r="T399" s="11">
        <v>0</v>
      </c>
      <c r="U399" s="11">
        <v>0</v>
      </c>
      <c r="V399" s="11">
        <v>4</v>
      </c>
      <c r="W399" s="11">
        <v>1625.7552879977754</v>
      </c>
      <c r="X399" s="11">
        <v>0</v>
      </c>
      <c r="Y399" s="11">
        <v>0</v>
      </c>
      <c r="Z399" s="11">
        <v>0</v>
      </c>
      <c r="AA399" s="11">
        <v>622.78933340222466</v>
      </c>
      <c r="AB399" s="11">
        <v>817.17562558939926</v>
      </c>
      <c r="AC399" s="11" t="s">
        <v>7</v>
      </c>
      <c r="AD399" s="11" t="s">
        <v>97</v>
      </c>
      <c r="AE399" s="11" t="s">
        <v>157</v>
      </c>
      <c r="AF399" s="11" t="s">
        <v>193</v>
      </c>
      <c r="AG399" s="11" t="s">
        <v>302</v>
      </c>
      <c r="AH399" s="11" t="s">
        <v>7</v>
      </c>
      <c r="AI399" s="11" t="s">
        <v>97</v>
      </c>
      <c r="AJ399" s="11" t="s">
        <v>157</v>
      </c>
      <c r="AK399" s="11" t="s">
        <v>193</v>
      </c>
      <c r="AL399" s="11" t="s">
        <v>142</v>
      </c>
      <c r="AM399" s="11">
        <v>2.3575048172069828E-2</v>
      </c>
      <c r="AN399" s="11">
        <v>0</v>
      </c>
      <c r="AO399" s="11">
        <v>0</v>
      </c>
      <c r="AP399" s="11">
        <v>0</v>
      </c>
      <c r="AQ399" s="11">
        <v>3.0157709465047301E-3</v>
      </c>
      <c r="AR399" s="11">
        <v>0.125</v>
      </c>
      <c r="AS399" s="11">
        <v>0</v>
      </c>
      <c r="AT399" s="11">
        <v>0</v>
      </c>
      <c r="AU399" s="11">
        <v>0</v>
      </c>
      <c r="AV399" s="11">
        <v>7.4999999999999997E-3</v>
      </c>
      <c r="AW399" s="11">
        <v>4015.8748305311965</v>
      </c>
      <c r="AX399" s="11">
        <v>0</v>
      </c>
      <c r="AY399" s="11">
        <v>0</v>
      </c>
      <c r="AZ399" s="11">
        <v>0</v>
      </c>
      <c r="BA399" s="11">
        <v>513.71935914276776</v>
      </c>
      <c r="BB399" s="11">
        <v>21293.036186077352</v>
      </c>
      <c r="BC399" s="11">
        <v>0</v>
      </c>
      <c r="BD399" s="11">
        <v>0</v>
      </c>
      <c r="BE399" s="11">
        <v>0</v>
      </c>
      <c r="BF399" s="11">
        <v>1277.5821711646411</v>
      </c>
      <c r="BG399" s="9" t="s">
        <v>7</v>
      </c>
      <c r="BH399" s="9" t="s">
        <v>97</v>
      </c>
      <c r="BI399" s="9" t="s">
        <v>157</v>
      </c>
      <c r="BJ399" s="9" t="s">
        <v>193</v>
      </c>
      <c r="BK399" s="9" t="s">
        <v>1921</v>
      </c>
      <c r="BL399" s="29">
        <v>7.5000116092096239E-2</v>
      </c>
      <c r="BM399" s="29">
        <v>0</v>
      </c>
      <c r="BN399" s="29">
        <v>0</v>
      </c>
      <c r="BO399" s="29">
        <v>0</v>
      </c>
      <c r="BP399" s="29">
        <v>3.0157709465047297E-3</v>
      </c>
    </row>
    <row r="400" spans="1:68" x14ac:dyDescent="0.25">
      <c r="A400" s="9" t="s">
        <v>3</v>
      </c>
      <c r="B400" s="9" t="s">
        <v>58</v>
      </c>
      <c r="C400" s="9" t="s">
        <v>57</v>
      </c>
      <c r="D400" s="9" t="s">
        <v>1859</v>
      </c>
      <c r="E400" s="9" t="s">
        <v>116</v>
      </c>
      <c r="F400" s="9" t="s">
        <v>1673</v>
      </c>
      <c r="G400" s="9" t="s">
        <v>293</v>
      </c>
      <c r="H400" s="9" t="s">
        <v>5</v>
      </c>
      <c r="I400" s="10" t="s">
        <v>1783</v>
      </c>
      <c r="J400" s="10" t="s">
        <v>1995</v>
      </c>
      <c r="K400" s="11">
        <v>129305.71872504</v>
      </c>
      <c r="L400" s="11">
        <v>129305.71872504</v>
      </c>
      <c r="M400" s="11">
        <v>0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  <c r="U400" s="11">
        <v>0</v>
      </c>
      <c r="V400" s="11">
        <v>0</v>
      </c>
      <c r="W400" s="11">
        <v>1234.0857248730179</v>
      </c>
      <c r="X400" s="11">
        <v>0</v>
      </c>
      <c r="Y400" s="11">
        <v>0</v>
      </c>
      <c r="Z400" s="11">
        <v>0</v>
      </c>
      <c r="AA400" s="11">
        <v>472.7497622975099</v>
      </c>
      <c r="AB400" s="11">
        <v>620.30539386776218</v>
      </c>
      <c r="AC400" s="11" t="s">
        <v>7</v>
      </c>
      <c r="AD400" s="11" t="s">
        <v>97</v>
      </c>
      <c r="AE400" s="11" t="s">
        <v>157</v>
      </c>
      <c r="AF400" s="11" t="s">
        <v>193</v>
      </c>
      <c r="AG400" s="11" t="s">
        <v>302</v>
      </c>
      <c r="AH400" s="11" t="s">
        <v>7</v>
      </c>
      <c r="AI400" s="11" t="s">
        <v>97</v>
      </c>
      <c r="AJ400" s="11" t="s">
        <v>157</v>
      </c>
      <c r="AK400" s="11" t="s">
        <v>193</v>
      </c>
      <c r="AL400" s="11" t="s">
        <v>142</v>
      </c>
      <c r="AM400" s="11">
        <v>2.3575048172069828E-2</v>
      </c>
      <c r="AN400" s="11">
        <v>0</v>
      </c>
      <c r="AO400" s="11">
        <v>0</v>
      </c>
      <c r="AP400" s="11">
        <v>0</v>
      </c>
      <c r="AQ400" s="11">
        <v>3.0157709465047301E-3</v>
      </c>
      <c r="AR400" s="11">
        <v>0.125</v>
      </c>
      <c r="AS400" s="11">
        <v>0</v>
      </c>
      <c r="AT400" s="11">
        <v>0</v>
      </c>
      <c r="AU400" s="11">
        <v>0</v>
      </c>
      <c r="AV400" s="11">
        <v>7.4999999999999997E-3</v>
      </c>
      <c r="AW400" s="11">
        <v>3048.3885478669295</v>
      </c>
      <c r="AX400" s="11">
        <v>0</v>
      </c>
      <c r="AY400" s="11">
        <v>0</v>
      </c>
      <c r="AZ400" s="11">
        <v>0</v>
      </c>
      <c r="BA400" s="11">
        <v>389.95642974788831</v>
      </c>
      <c r="BB400" s="11">
        <v>16163.21484063</v>
      </c>
      <c r="BC400" s="11">
        <v>0</v>
      </c>
      <c r="BD400" s="11">
        <v>0</v>
      </c>
      <c r="BE400" s="11">
        <v>0</v>
      </c>
      <c r="BF400" s="11">
        <v>969.7928904378</v>
      </c>
      <c r="BG400" s="9" t="s">
        <v>7</v>
      </c>
      <c r="BH400" s="9" t="s">
        <v>97</v>
      </c>
      <c r="BI400" s="9" t="s">
        <v>157</v>
      </c>
      <c r="BJ400" s="9" t="s">
        <v>193</v>
      </c>
      <c r="BK400" s="9" t="s">
        <v>1921</v>
      </c>
      <c r="BL400" s="29">
        <v>7.5000116092096239E-2</v>
      </c>
      <c r="BM400" s="29">
        <v>0</v>
      </c>
      <c r="BN400" s="29">
        <v>0</v>
      </c>
      <c r="BO400" s="29">
        <v>0</v>
      </c>
      <c r="BP400" s="29">
        <v>3.0157709465047297E-3</v>
      </c>
    </row>
    <row r="401" spans="1:68" x14ac:dyDescent="0.25">
      <c r="A401" s="9" t="s">
        <v>3</v>
      </c>
      <c r="B401" s="9" t="s">
        <v>58</v>
      </c>
      <c r="C401" s="9" t="s">
        <v>57</v>
      </c>
      <c r="D401" s="9" t="s">
        <v>1859</v>
      </c>
      <c r="E401" s="9" t="s">
        <v>116</v>
      </c>
      <c r="F401" s="9" t="s">
        <v>445</v>
      </c>
      <c r="G401" s="9" t="s">
        <v>164</v>
      </c>
      <c r="H401" s="9" t="s">
        <v>5</v>
      </c>
      <c r="I401" s="10" t="s">
        <v>1783</v>
      </c>
      <c r="J401" s="10" t="s">
        <v>1995</v>
      </c>
      <c r="K401" s="11">
        <v>173487.99136569101</v>
      </c>
      <c r="L401" s="11">
        <v>173487.9914</v>
      </c>
      <c r="M401" s="11">
        <v>0</v>
      </c>
      <c r="N401" s="11">
        <v>0</v>
      </c>
      <c r="O401" s="11">
        <v>0</v>
      </c>
      <c r="P401" s="11">
        <v>0</v>
      </c>
      <c r="Q401" s="11">
        <v>0</v>
      </c>
      <c r="R401" s="11">
        <v>0</v>
      </c>
      <c r="S401" s="11">
        <v>0</v>
      </c>
      <c r="T401" s="11">
        <v>0</v>
      </c>
      <c r="U401" s="11">
        <v>0</v>
      </c>
      <c r="V401" s="11">
        <v>0</v>
      </c>
      <c r="W401" s="11">
        <v>1655.7585831056731</v>
      </c>
      <c r="X401" s="11">
        <v>0</v>
      </c>
      <c r="Y401" s="11">
        <v>0</v>
      </c>
      <c r="Z401" s="11">
        <v>0</v>
      </c>
      <c r="AA401" s="11">
        <v>634.28290337432713</v>
      </c>
      <c r="AB401" s="11">
        <v>832.25659234407976</v>
      </c>
      <c r="AC401" s="11" t="s">
        <v>7</v>
      </c>
      <c r="AD401" s="11" t="s">
        <v>97</v>
      </c>
      <c r="AE401" s="11" t="s">
        <v>157</v>
      </c>
      <c r="AF401" s="11" t="s">
        <v>193</v>
      </c>
      <c r="AG401" s="11" t="s">
        <v>302</v>
      </c>
      <c r="AH401" s="11" t="s">
        <v>7</v>
      </c>
      <c r="AI401" s="11" t="s">
        <v>97</v>
      </c>
      <c r="AJ401" s="11" t="s">
        <v>157</v>
      </c>
      <c r="AK401" s="11" t="s">
        <v>193</v>
      </c>
      <c r="AL401" s="11" t="s">
        <v>142</v>
      </c>
      <c r="AM401" s="11">
        <v>2.3575048172069828E-2</v>
      </c>
      <c r="AN401" s="11">
        <v>0</v>
      </c>
      <c r="AO401" s="11">
        <v>0</v>
      </c>
      <c r="AP401" s="11">
        <v>0</v>
      </c>
      <c r="AQ401" s="11">
        <v>3.0157709465047301E-3</v>
      </c>
      <c r="AR401" s="11">
        <v>0.125</v>
      </c>
      <c r="AS401" s="11">
        <v>0</v>
      </c>
      <c r="AT401" s="11">
        <v>0</v>
      </c>
      <c r="AU401" s="11">
        <v>0</v>
      </c>
      <c r="AV401" s="11">
        <v>7.4999999999999997E-3</v>
      </c>
      <c r="AW401" s="11">
        <v>4089.9877537217999</v>
      </c>
      <c r="AX401" s="11">
        <v>0</v>
      </c>
      <c r="AY401" s="11">
        <v>0</v>
      </c>
      <c r="AZ401" s="11">
        <v>0</v>
      </c>
      <c r="BA401" s="11">
        <v>523.20004392811438</v>
      </c>
      <c r="BB401" s="11">
        <v>21685.998920711376</v>
      </c>
      <c r="BC401" s="11">
        <v>0</v>
      </c>
      <c r="BD401" s="11">
        <v>0</v>
      </c>
      <c r="BE401" s="11">
        <v>0</v>
      </c>
      <c r="BF401" s="11">
        <v>1301.1599352426824</v>
      </c>
      <c r="BG401" s="9" t="s">
        <v>7</v>
      </c>
      <c r="BH401" s="9" t="s">
        <v>97</v>
      </c>
      <c r="BI401" s="9" t="s">
        <v>157</v>
      </c>
      <c r="BJ401" s="9" t="s">
        <v>193</v>
      </c>
      <c r="BK401" s="9" t="s">
        <v>1921</v>
      </c>
      <c r="BL401" s="29">
        <v>7.5000116092096239E-2</v>
      </c>
      <c r="BM401" s="29">
        <v>0</v>
      </c>
      <c r="BN401" s="29">
        <v>0</v>
      </c>
      <c r="BO401" s="29">
        <v>0</v>
      </c>
      <c r="BP401" s="29">
        <v>3.0157709465047297E-3</v>
      </c>
    </row>
    <row r="402" spans="1:68" x14ac:dyDescent="0.25">
      <c r="A402" s="9" t="s">
        <v>3</v>
      </c>
      <c r="B402" s="9" t="s">
        <v>58</v>
      </c>
      <c r="C402" s="9" t="s">
        <v>57</v>
      </c>
      <c r="D402" s="9" t="s">
        <v>1859</v>
      </c>
      <c r="E402" s="9" t="s">
        <v>116</v>
      </c>
      <c r="F402" s="9" t="s">
        <v>447</v>
      </c>
      <c r="G402" s="9" t="s">
        <v>164</v>
      </c>
      <c r="H402" s="9" t="s">
        <v>5</v>
      </c>
      <c r="I402" s="10" t="s">
        <v>1783</v>
      </c>
      <c r="J402" s="10" t="s">
        <v>1995</v>
      </c>
      <c r="K402" s="11">
        <v>168900.74333233282</v>
      </c>
      <c r="L402" s="11">
        <v>168900.74329999997</v>
      </c>
      <c r="M402" s="11">
        <v>0</v>
      </c>
      <c r="N402" s="11">
        <v>0</v>
      </c>
      <c r="O402" s="11">
        <v>0</v>
      </c>
      <c r="P402" s="11">
        <v>0</v>
      </c>
      <c r="Q402" s="11">
        <v>0</v>
      </c>
      <c r="R402" s="11">
        <v>0</v>
      </c>
      <c r="S402" s="11">
        <v>0</v>
      </c>
      <c r="T402" s="11">
        <v>0</v>
      </c>
      <c r="U402" s="11">
        <v>0</v>
      </c>
      <c r="V402" s="11">
        <v>0</v>
      </c>
      <c r="W402" s="11">
        <v>1611.9781729855381</v>
      </c>
      <c r="X402" s="11">
        <v>0</v>
      </c>
      <c r="Y402" s="11">
        <v>0</v>
      </c>
      <c r="Z402" s="11">
        <v>0</v>
      </c>
      <c r="AA402" s="11">
        <v>617.51163857446022</v>
      </c>
      <c r="AB402" s="11">
        <v>810.25064575876058</v>
      </c>
      <c r="AC402" s="11" t="s">
        <v>7</v>
      </c>
      <c r="AD402" s="11" t="s">
        <v>97</v>
      </c>
      <c r="AE402" s="11" t="s">
        <v>157</v>
      </c>
      <c r="AF402" s="11" t="s">
        <v>193</v>
      </c>
      <c r="AG402" s="11" t="s">
        <v>302</v>
      </c>
      <c r="AH402" s="11" t="s">
        <v>7</v>
      </c>
      <c r="AI402" s="11" t="s">
        <v>97</v>
      </c>
      <c r="AJ402" s="11" t="s">
        <v>157</v>
      </c>
      <c r="AK402" s="11" t="s">
        <v>193</v>
      </c>
      <c r="AL402" s="11" t="s">
        <v>142</v>
      </c>
      <c r="AM402" s="11">
        <v>2.3575048172069828E-2</v>
      </c>
      <c r="AN402" s="11">
        <v>0</v>
      </c>
      <c r="AO402" s="11">
        <v>0</v>
      </c>
      <c r="AP402" s="11">
        <v>0</v>
      </c>
      <c r="AQ402" s="11">
        <v>3.0157709465047301E-3</v>
      </c>
      <c r="AR402" s="11">
        <v>0.125</v>
      </c>
      <c r="AS402" s="11">
        <v>0</v>
      </c>
      <c r="AT402" s="11">
        <v>0</v>
      </c>
      <c r="AU402" s="11">
        <v>0</v>
      </c>
      <c r="AV402" s="11">
        <v>7.4999999999999997E-3</v>
      </c>
      <c r="AW402" s="11">
        <v>3981.843160358148</v>
      </c>
      <c r="AX402" s="11">
        <v>0</v>
      </c>
      <c r="AY402" s="11">
        <v>0</v>
      </c>
      <c r="AZ402" s="11">
        <v>0</v>
      </c>
      <c r="BA402" s="11">
        <v>509.3659545847018</v>
      </c>
      <c r="BB402" s="11">
        <v>21112.592916541602</v>
      </c>
      <c r="BC402" s="11">
        <v>0</v>
      </c>
      <c r="BD402" s="11">
        <v>0</v>
      </c>
      <c r="BE402" s="11">
        <v>0</v>
      </c>
      <c r="BF402" s="11">
        <v>1266.7555749924961</v>
      </c>
      <c r="BG402" s="9" t="s">
        <v>7</v>
      </c>
      <c r="BH402" s="9" t="s">
        <v>97</v>
      </c>
      <c r="BI402" s="9" t="s">
        <v>157</v>
      </c>
      <c r="BJ402" s="9" t="s">
        <v>193</v>
      </c>
      <c r="BK402" s="9" t="s">
        <v>1921</v>
      </c>
      <c r="BL402" s="29">
        <v>7.5000116092096239E-2</v>
      </c>
      <c r="BM402" s="29">
        <v>0</v>
      </c>
      <c r="BN402" s="29">
        <v>0</v>
      </c>
      <c r="BO402" s="29">
        <v>0</v>
      </c>
      <c r="BP402" s="29">
        <v>3.0157709465047297E-3</v>
      </c>
    </row>
    <row r="403" spans="1:68" x14ac:dyDescent="0.25">
      <c r="A403" s="9" t="s">
        <v>3</v>
      </c>
      <c r="B403" s="9" t="s">
        <v>58</v>
      </c>
      <c r="C403" s="9" t="s">
        <v>57</v>
      </c>
      <c r="D403" s="9" t="s">
        <v>1859</v>
      </c>
      <c r="E403" s="9" t="s">
        <v>116</v>
      </c>
      <c r="F403" s="9" t="s">
        <v>449</v>
      </c>
      <c r="G403" s="9" t="s">
        <v>164</v>
      </c>
      <c r="H403" s="9" t="s">
        <v>5</v>
      </c>
      <c r="I403" s="10" t="s">
        <v>1783</v>
      </c>
      <c r="J403" s="10" t="s">
        <v>1995</v>
      </c>
      <c r="K403" s="11">
        <v>169984.98942985869</v>
      </c>
      <c r="L403" s="11">
        <v>169984.98939999996</v>
      </c>
      <c r="M403" s="11">
        <v>0</v>
      </c>
      <c r="N403" s="11">
        <v>0</v>
      </c>
      <c r="O403" s="11">
        <v>0</v>
      </c>
      <c r="P403" s="11">
        <v>0</v>
      </c>
      <c r="Q403" s="11">
        <v>0</v>
      </c>
      <c r="R403" s="11">
        <v>0</v>
      </c>
      <c r="S403" s="11">
        <v>0</v>
      </c>
      <c r="T403" s="11">
        <v>0</v>
      </c>
      <c r="U403" s="11">
        <v>0</v>
      </c>
      <c r="V403" s="11">
        <v>0</v>
      </c>
      <c r="W403" s="11">
        <v>1622.3261502246937</v>
      </c>
      <c r="X403" s="11">
        <v>0</v>
      </c>
      <c r="Y403" s="11">
        <v>0</v>
      </c>
      <c r="Z403" s="11">
        <v>0</v>
      </c>
      <c r="AA403" s="11">
        <v>621.47570985530558</v>
      </c>
      <c r="AB403" s="11">
        <v>815.45199114968</v>
      </c>
      <c r="AC403" s="11" t="s">
        <v>7</v>
      </c>
      <c r="AD403" s="11" t="s">
        <v>97</v>
      </c>
      <c r="AE403" s="11" t="s">
        <v>157</v>
      </c>
      <c r="AF403" s="11" t="s">
        <v>193</v>
      </c>
      <c r="AG403" s="11" t="s">
        <v>302</v>
      </c>
      <c r="AH403" s="11" t="s">
        <v>7</v>
      </c>
      <c r="AI403" s="11" t="s">
        <v>97</v>
      </c>
      <c r="AJ403" s="11" t="s">
        <v>157</v>
      </c>
      <c r="AK403" s="11" t="s">
        <v>193</v>
      </c>
      <c r="AL403" s="11" t="s">
        <v>142</v>
      </c>
      <c r="AM403" s="11">
        <v>2.3575048172069828E-2</v>
      </c>
      <c r="AN403" s="11">
        <v>0</v>
      </c>
      <c r="AO403" s="11">
        <v>0</v>
      </c>
      <c r="AP403" s="11">
        <v>0</v>
      </c>
      <c r="AQ403" s="11">
        <v>3.0157709465047301E-3</v>
      </c>
      <c r="AR403" s="11">
        <v>0.125</v>
      </c>
      <c r="AS403" s="11">
        <v>0</v>
      </c>
      <c r="AT403" s="11">
        <v>0</v>
      </c>
      <c r="AU403" s="11">
        <v>0</v>
      </c>
      <c r="AV403" s="11">
        <v>7.4999999999999997E-3</v>
      </c>
      <c r="AW403" s="11">
        <v>4007.4043143376994</v>
      </c>
      <c r="AX403" s="11">
        <v>0</v>
      </c>
      <c r="AY403" s="11">
        <v>0</v>
      </c>
      <c r="AZ403" s="11">
        <v>0</v>
      </c>
      <c r="BA403" s="11">
        <v>512.63579246448148</v>
      </c>
      <c r="BB403" s="11">
        <v>21248.123678732336</v>
      </c>
      <c r="BC403" s="11">
        <v>0</v>
      </c>
      <c r="BD403" s="11">
        <v>0</v>
      </c>
      <c r="BE403" s="11">
        <v>0</v>
      </c>
      <c r="BF403" s="11">
        <v>1274.8874207239401</v>
      </c>
      <c r="BG403" s="9" t="s">
        <v>7</v>
      </c>
      <c r="BH403" s="9" t="s">
        <v>97</v>
      </c>
      <c r="BI403" s="9" t="s">
        <v>157</v>
      </c>
      <c r="BJ403" s="9" t="s">
        <v>193</v>
      </c>
      <c r="BK403" s="9" t="s">
        <v>1921</v>
      </c>
      <c r="BL403" s="29">
        <v>7.5000116092096239E-2</v>
      </c>
      <c r="BM403" s="29">
        <v>0</v>
      </c>
      <c r="BN403" s="29">
        <v>0</v>
      </c>
      <c r="BO403" s="29">
        <v>0</v>
      </c>
      <c r="BP403" s="29">
        <v>3.0157709465047297E-3</v>
      </c>
    </row>
    <row r="404" spans="1:68" x14ac:dyDescent="0.25">
      <c r="A404" s="9" t="s">
        <v>3</v>
      </c>
      <c r="B404" s="9" t="s">
        <v>58</v>
      </c>
      <c r="C404" s="9" t="s">
        <v>57</v>
      </c>
      <c r="D404" s="9" t="s">
        <v>1859</v>
      </c>
      <c r="E404" s="9" t="s">
        <v>116</v>
      </c>
      <c r="F404" s="9" t="s">
        <v>451</v>
      </c>
      <c r="G404" s="9" t="s">
        <v>164</v>
      </c>
      <c r="H404" s="9" t="s">
        <v>5</v>
      </c>
      <c r="I404" s="10" t="s">
        <v>1807</v>
      </c>
      <c r="J404" s="10" t="s">
        <v>1995</v>
      </c>
      <c r="K404" s="11">
        <v>171432.01039837941</v>
      </c>
      <c r="L404" s="11">
        <v>171432.0104</v>
      </c>
      <c r="M404" s="11">
        <v>0</v>
      </c>
      <c r="N404" s="11">
        <v>0</v>
      </c>
      <c r="O404" s="11">
        <v>0</v>
      </c>
      <c r="P404" s="11">
        <v>0</v>
      </c>
      <c r="Q404" s="11">
        <v>0</v>
      </c>
      <c r="R404" s="11">
        <v>0</v>
      </c>
      <c r="S404" s="11">
        <v>0</v>
      </c>
      <c r="T404" s="11">
        <v>0</v>
      </c>
      <c r="U404" s="11">
        <v>0</v>
      </c>
      <c r="V404" s="11">
        <v>0</v>
      </c>
      <c r="W404" s="11">
        <v>1636.1364285116788</v>
      </c>
      <c r="X404" s="11">
        <v>0</v>
      </c>
      <c r="Y404" s="11">
        <v>0</v>
      </c>
      <c r="Z404" s="11">
        <v>0</v>
      </c>
      <c r="AA404" s="11">
        <v>626.76610876832012</v>
      </c>
      <c r="AB404" s="11">
        <v>822.39364029088074</v>
      </c>
      <c r="AC404" s="11" t="s">
        <v>7</v>
      </c>
      <c r="AD404" s="11" t="s">
        <v>97</v>
      </c>
      <c r="AE404" s="11" t="s">
        <v>157</v>
      </c>
      <c r="AF404" s="11" t="s">
        <v>193</v>
      </c>
      <c r="AG404" s="11" t="s">
        <v>302</v>
      </c>
      <c r="AH404" s="11" t="s">
        <v>7</v>
      </c>
      <c r="AI404" s="11" t="s">
        <v>97</v>
      </c>
      <c r="AJ404" s="11" t="s">
        <v>157</v>
      </c>
      <c r="AK404" s="11" t="s">
        <v>193</v>
      </c>
      <c r="AL404" s="11" t="s">
        <v>142</v>
      </c>
      <c r="AM404" s="11">
        <v>2.3575048172069828E-2</v>
      </c>
      <c r="AN404" s="11">
        <v>0</v>
      </c>
      <c r="AO404" s="11">
        <v>0</v>
      </c>
      <c r="AP404" s="11">
        <v>0</v>
      </c>
      <c r="AQ404" s="11">
        <v>3.0157709465047301E-3</v>
      </c>
      <c r="AR404" s="11">
        <v>0.125</v>
      </c>
      <c r="AS404" s="11">
        <v>0</v>
      </c>
      <c r="AT404" s="11">
        <v>0</v>
      </c>
      <c r="AU404" s="11">
        <v>0</v>
      </c>
      <c r="AV404" s="11">
        <v>7.4999999999999997E-3</v>
      </c>
      <c r="AW404" s="11">
        <v>4041.5179033765703</v>
      </c>
      <c r="AX404" s="11">
        <v>0</v>
      </c>
      <c r="AY404" s="11">
        <v>0</v>
      </c>
      <c r="AZ404" s="11">
        <v>0</v>
      </c>
      <c r="BA404" s="11">
        <v>516.99967626032947</v>
      </c>
      <c r="BB404" s="11">
        <v>21429.001299797426</v>
      </c>
      <c r="BC404" s="11">
        <v>0</v>
      </c>
      <c r="BD404" s="11">
        <v>0</v>
      </c>
      <c r="BE404" s="11">
        <v>0</v>
      </c>
      <c r="BF404" s="11">
        <v>1285.7400779878456</v>
      </c>
      <c r="BG404" s="9" t="s">
        <v>7</v>
      </c>
      <c r="BH404" s="9" t="s">
        <v>97</v>
      </c>
      <c r="BI404" s="9" t="s">
        <v>157</v>
      </c>
      <c r="BJ404" s="9" t="s">
        <v>193</v>
      </c>
      <c r="BK404" s="9" t="s">
        <v>1921</v>
      </c>
      <c r="BL404" s="29">
        <v>7.5000116092096239E-2</v>
      </c>
      <c r="BM404" s="29">
        <v>0</v>
      </c>
      <c r="BN404" s="29">
        <v>0</v>
      </c>
      <c r="BO404" s="29">
        <v>0</v>
      </c>
      <c r="BP404" s="29">
        <v>3.0157709465047297E-3</v>
      </c>
    </row>
    <row r="405" spans="1:68" x14ac:dyDescent="0.25">
      <c r="A405" s="9" t="s">
        <v>3</v>
      </c>
      <c r="B405" s="9" t="s">
        <v>58</v>
      </c>
      <c r="C405" s="9" t="s">
        <v>57</v>
      </c>
      <c r="D405" s="9" t="s">
        <v>1859</v>
      </c>
      <c r="E405" s="9" t="s">
        <v>83</v>
      </c>
      <c r="F405" s="9" t="s">
        <v>355</v>
      </c>
      <c r="G405" s="9" t="s">
        <v>231</v>
      </c>
      <c r="H405" s="9" t="s">
        <v>5</v>
      </c>
      <c r="I405" s="10" t="s">
        <v>1783</v>
      </c>
      <c r="J405" s="10" t="s">
        <v>1995</v>
      </c>
      <c r="K405" s="11">
        <v>444938.65087999997</v>
      </c>
      <c r="L405" s="11">
        <v>444938.65087999997</v>
      </c>
      <c r="M405" s="11">
        <v>0</v>
      </c>
      <c r="N405" s="11">
        <v>0</v>
      </c>
      <c r="O405" s="11">
        <v>0</v>
      </c>
      <c r="P405" s="11">
        <v>0</v>
      </c>
      <c r="Q405" s="11">
        <v>0</v>
      </c>
      <c r="R405" s="11">
        <v>0</v>
      </c>
      <c r="S405" s="11">
        <v>0</v>
      </c>
      <c r="T405" s="11">
        <v>0</v>
      </c>
      <c r="U405" s="11">
        <v>0</v>
      </c>
      <c r="V405" s="11">
        <v>0</v>
      </c>
      <c r="W405" s="11">
        <v>4246.4667681317014</v>
      </c>
      <c r="X405" s="11">
        <v>0</v>
      </c>
      <c r="Y405" s="11">
        <v>0</v>
      </c>
      <c r="Z405" s="11">
        <v>0</v>
      </c>
      <c r="AA405" s="11">
        <v>1626.7234234842977</v>
      </c>
      <c r="AB405" s="11">
        <v>2134.4596960015369</v>
      </c>
      <c r="AC405" s="11" t="s">
        <v>7</v>
      </c>
      <c r="AD405" s="11" t="s">
        <v>97</v>
      </c>
      <c r="AE405" s="11" t="s">
        <v>157</v>
      </c>
      <c r="AF405" s="11" t="s">
        <v>193</v>
      </c>
      <c r="AG405" s="11" t="s">
        <v>302</v>
      </c>
      <c r="AH405" s="11" t="s">
        <v>7</v>
      </c>
      <c r="AI405" s="11" t="s">
        <v>97</v>
      </c>
      <c r="AJ405" s="11" t="s">
        <v>157</v>
      </c>
      <c r="AK405" s="11" t="s">
        <v>193</v>
      </c>
      <c r="AL405" s="11" t="s">
        <v>142</v>
      </c>
      <c r="AM405" s="11">
        <v>2.3575048172069828E-2</v>
      </c>
      <c r="AN405" s="11">
        <v>0</v>
      </c>
      <c r="AO405" s="11">
        <v>0</v>
      </c>
      <c r="AP405" s="11">
        <v>0</v>
      </c>
      <c r="AQ405" s="11">
        <v>3.0157709465047301E-3</v>
      </c>
      <c r="AR405" s="11">
        <v>0.125</v>
      </c>
      <c r="AS405" s="11">
        <v>0</v>
      </c>
      <c r="AT405" s="11">
        <v>0</v>
      </c>
      <c r="AU405" s="11">
        <v>0</v>
      </c>
      <c r="AV405" s="11">
        <v>7.4999999999999997E-3</v>
      </c>
      <c r="AW405" s="11">
        <v>10489.450128111759</v>
      </c>
      <c r="AX405" s="11">
        <v>0</v>
      </c>
      <c r="AY405" s="11">
        <v>0</v>
      </c>
      <c r="AZ405" s="11">
        <v>0</v>
      </c>
      <c r="BA405" s="11">
        <v>1341.8330563009151</v>
      </c>
      <c r="BB405" s="11">
        <v>55617.331359999996</v>
      </c>
      <c r="BC405" s="11">
        <v>0</v>
      </c>
      <c r="BD405" s="11">
        <v>0</v>
      </c>
      <c r="BE405" s="11">
        <v>0</v>
      </c>
      <c r="BF405" s="11">
        <v>3337.0398815999997</v>
      </c>
      <c r="BG405" s="9" t="s">
        <v>7</v>
      </c>
      <c r="BH405" s="9" t="s">
        <v>97</v>
      </c>
      <c r="BI405" s="9" t="s">
        <v>157</v>
      </c>
      <c r="BJ405" s="9" t="s">
        <v>193</v>
      </c>
      <c r="BK405" s="9" t="s">
        <v>1921</v>
      </c>
      <c r="BL405" s="29">
        <v>7.5000116092096239E-2</v>
      </c>
      <c r="BM405" s="29">
        <v>0</v>
      </c>
      <c r="BN405" s="29">
        <v>0</v>
      </c>
      <c r="BO405" s="29">
        <v>0</v>
      </c>
      <c r="BP405" s="29">
        <v>3.0157709465047297E-3</v>
      </c>
    </row>
    <row r="406" spans="1:68" x14ac:dyDescent="0.25">
      <c r="A406" s="9" t="s">
        <v>3</v>
      </c>
      <c r="B406" s="9" t="s">
        <v>58</v>
      </c>
      <c r="C406" s="9" t="s">
        <v>57</v>
      </c>
      <c r="D406" s="9" t="s">
        <v>1859</v>
      </c>
      <c r="E406" s="9" t="s">
        <v>116</v>
      </c>
      <c r="F406" s="9" t="s">
        <v>453</v>
      </c>
      <c r="G406" s="9" t="s">
        <v>164</v>
      </c>
      <c r="H406" s="9" t="s">
        <v>5</v>
      </c>
      <c r="I406" s="10" t="s">
        <v>1807</v>
      </c>
      <c r="J406" s="10" t="s">
        <v>1995</v>
      </c>
      <c r="K406" s="11">
        <v>172562.52476245249</v>
      </c>
      <c r="L406" s="11">
        <v>172562.52480000001</v>
      </c>
      <c r="M406" s="11">
        <v>0</v>
      </c>
      <c r="N406" s="11">
        <v>2</v>
      </c>
      <c r="O406" s="11">
        <v>0</v>
      </c>
      <c r="P406" s="11">
        <v>0</v>
      </c>
      <c r="Q406" s="11">
        <v>0</v>
      </c>
      <c r="R406" s="11">
        <v>0</v>
      </c>
      <c r="S406" s="11">
        <v>0</v>
      </c>
      <c r="T406" s="11">
        <v>0</v>
      </c>
      <c r="U406" s="11">
        <v>0</v>
      </c>
      <c r="V406" s="11">
        <v>2</v>
      </c>
      <c r="W406" s="11">
        <v>1646.9259875239152</v>
      </c>
      <c r="X406" s="11">
        <v>0</v>
      </c>
      <c r="Y406" s="11">
        <v>0</v>
      </c>
      <c r="Z406" s="11">
        <v>0</v>
      </c>
      <c r="AA406" s="11">
        <v>630.89933983608444</v>
      </c>
      <c r="AB406" s="11">
        <v>827.81694397056071</v>
      </c>
      <c r="AC406" s="11" t="s">
        <v>7</v>
      </c>
      <c r="AD406" s="11" t="s">
        <v>97</v>
      </c>
      <c r="AE406" s="11" t="s">
        <v>157</v>
      </c>
      <c r="AF406" s="11" t="s">
        <v>193</v>
      </c>
      <c r="AG406" s="11" t="s">
        <v>302</v>
      </c>
      <c r="AH406" s="11" t="s">
        <v>7</v>
      </c>
      <c r="AI406" s="11" t="s">
        <v>97</v>
      </c>
      <c r="AJ406" s="11" t="s">
        <v>157</v>
      </c>
      <c r="AK406" s="11" t="s">
        <v>193</v>
      </c>
      <c r="AL406" s="11" t="s">
        <v>142</v>
      </c>
      <c r="AM406" s="11">
        <v>2.3575048172069828E-2</v>
      </c>
      <c r="AN406" s="11">
        <v>0</v>
      </c>
      <c r="AO406" s="11">
        <v>0</v>
      </c>
      <c r="AP406" s="11">
        <v>0</v>
      </c>
      <c r="AQ406" s="11">
        <v>3.0157709465047301E-3</v>
      </c>
      <c r="AR406" s="11">
        <v>0.125</v>
      </c>
      <c r="AS406" s="11">
        <v>0</v>
      </c>
      <c r="AT406" s="11">
        <v>0</v>
      </c>
      <c r="AU406" s="11">
        <v>0</v>
      </c>
      <c r="AV406" s="11">
        <v>7.4999999999999997E-3</v>
      </c>
      <c r="AW406" s="11">
        <v>4068.1698339688101</v>
      </c>
      <c r="AX406" s="11">
        <v>0</v>
      </c>
      <c r="AY406" s="11">
        <v>0</v>
      </c>
      <c r="AZ406" s="11">
        <v>0</v>
      </c>
      <c r="BA406" s="11">
        <v>520.40904863410731</v>
      </c>
      <c r="BB406" s="11">
        <v>21570.315595306562</v>
      </c>
      <c r="BC406" s="11">
        <v>0</v>
      </c>
      <c r="BD406" s="11">
        <v>0</v>
      </c>
      <c r="BE406" s="11">
        <v>0</v>
      </c>
      <c r="BF406" s="11">
        <v>1294.2189357183936</v>
      </c>
      <c r="BG406" s="9" t="s">
        <v>7</v>
      </c>
      <c r="BH406" s="9" t="s">
        <v>97</v>
      </c>
      <c r="BI406" s="9" t="s">
        <v>157</v>
      </c>
      <c r="BJ406" s="9" t="s">
        <v>193</v>
      </c>
      <c r="BK406" s="9" t="s">
        <v>1921</v>
      </c>
      <c r="BL406" s="29">
        <v>7.5000116092096239E-2</v>
      </c>
      <c r="BM406" s="29">
        <v>0</v>
      </c>
      <c r="BN406" s="29">
        <v>0</v>
      </c>
      <c r="BO406" s="29">
        <v>0</v>
      </c>
      <c r="BP406" s="29">
        <v>3.0157709465047297E-3</v>
      </c>
    </row>
    <row r="407" spans="1:68" x14ac:dyDescent="0.25">
      <c r="A407" s="9" t="s">
        <v>3</v>
      </c>
      <c r="B407" s="9" t="s">
        <v>58</v>
      </c>
      <c r="C407" s="9" t="s">
        <v>57</v>
      </c>
      <c r="D407" s="9" t="s">
        <v>1859</v>
      </c>
      <c r="E407" s="9" t="s">
        <v>116</v>
      </c>
      <c r="F407" s="9" t="s">
        <v>1231</v>
      </c>
      <c r="G407" s="9" t="s">
        <v>274</v>
      </c>
      <c r="H407" s="9" t="s">
        <v>5</v>
      </c>
      <c r="I407" s="10" t="s">
        <v>1783</v>
      </c>
      <c r="J407" s="10" t="s">
        <v>1995</v>
      </c>
      <c r="K407" s="11">
        <v>129133.66391582001</v>
      </c>
      <c r="L407" s="11">
        <v>129133.66391582001</v>
      </c>
      <c r="M407" s="11">
        <v>0</v>
      </c>
      <c r="N407" s="11">
        <v>0</v>
      </c>
      <c r="O407" s="11">
        <v>0</v>
      </c>
      <c r="P407" s="11">
        <v>0</v>
      </c>
      <c r="Q407" s="11">
        <v>0</v>
      </c>
      <c r="R407" s="11">
        <v>0</v>
      </c>
      <c r="S407" s="11">
        <v>0</v>
      </c>
      <c r="T407" s="11">
        <v>0</v>
      </c>
      <c r="U407" s="11">
        <v>0</v>
      </c>
      <c r="V407" s="11">
        <v>0</v>
      </c>
      <c r="W407" s="11">
        <v>1232.4436444913626</v>
      </c>
      <c r="X407" s="11">
        <v>0</v>
      </c>
      <c r="Y407" s="11">
        <v>0</v>
      </c>
      <c r="Z407" s="11">
        <v>0</v>
      </c>
      <c r="AA407" s="11">
        <v>472.12071919746057</v>
      </c>
      <c r="AB407" s="11">
        <v>619.48001253697225</v>
      </c>
      <c r="AC407" s="11" t="s">
        <v>7</v>
      </c>
      <c r="AD407" s="11" t="s">
        <v>97</v>
      </c>
      <c r="AE407" s="11" t="s">
        <v>157</v>
      </c>
      <c r="AF407" s="11" t="s">
        <v>193</v>
      </c>
      <c r="AG407" s="11" t="s">
        <v>302</v>
      </c>
      <c r="AH407" s="11" t="s">
        <v>7</v>
      </c>
      <c r="AI407" s="11" t="s">
        <v>97</v>
      </c>
      <c r="AJ407" s="11" t="s">
        <v>157</v>
      </c>
      <c r="AK407" s="11" t="s">
        <v>193</v>
      </c>
      <c r="AL407" s="11" t="s">
        <v>142</v>
      </c>
      <c r="AM407" s="11">
        <v>2.3575048172069828E-2</v>
      </c>
      <c r="AN407" s="11">
        <v>0</v>
      </c>
      <c r="AO407" s="11">
        <v>0</v>
      </c>
      <c r="AP407" s="11">
        <v>0</v>
      </c>
      <c r="AQ407" s="11">
        <v>3.0157709465047301E-3</v>
      </c>
      <c r="AR407" s="11">
        <v>0.125</v>
      </c>
      <c r="AS407" s="11">
        <v>0</v>
      </c>
      <c r="AT407" s="11">
        <v>0</v>
      </c>
      <c r="AU407" s="11">
        <v>0</v>
      </c>
      <c r="AV407" s="11">
        <v>7.4999999999999997E-3</v>
      </c>
      <c r="AW407" s="11">
        <v>3044.3323474513322</v>
      </c>
      <c r="AX407" s="11">
        <v>0</v>
      </c>
      <c r="AY407" s="11">
        <v>0</v>
      </c>
      <c r="AZ407" s="11">
        <v>0</v>
      </c>
      <c r="BA407" s="11">
        <v>389.43755185303621</v>
      </c>
      <c r="BB407" s="11">
        <v>16141.707989477502</v>
      </c>
      <c r="BC407" s="11">
        <v>0</v>
      </c>
      <c r="BD407" s="11">
        <v>0</v>
      </c>
      <c r="BE407" s="11">
        <v>0</v>
      </c>
      <c r="BF407" s="11">
        <v>968.50247936865003</v>
      </c>
      <c r="BG407" s="9" t="s">
        <v>7</v>
      </c>
      <c r="BH407" s="9" t="s">
        <v>97</v>
      </c>
      <c r="BI407" s="9" t="s">
        <v>157</v>
      </c>
      <c r="BJ407" s="9" t="s">
        <v>193</v>
      </c>
      <c r="BK407" s="9" t="s">
        <v>1921</v>
      </c>
      <c r="BL407" s="29">
        <v>7.5000116092096239E-2</v>
      </c>
      <c r="BM407" s="29">
        <v>0</v>
      </c>
      <c r="BN407" s="29">
        <v>0</v>
      </c>
      <c r="BO407" s="29">
        <v>0</v>
      </c>
      <c r="BP407" s="29">
        <v>3.0157709465047297E-3</v>
      </c>
    </row>
    <row r="408" spans="1:68" x14ac:dyDescent="0.25">
      <c r="A408" s="9" t="s">
        <v>3</v>
      </c>
      <c r="B408" s="9" t="s">
        <v>58</v>
      </c>
      <c r="C408" s="9" t="s">
        <v>57</v>
      </c>
      <c r="D408" s="9" t="s">
        <v>1859</v>
      </c>
      <c r="E408" s="9" t="s">
        <v>116</v>
      </c>
      <c r="F408" s="9" t="s">
        <v>455</v>
      </c>
      <c r="G408" s="9" t="s">
        <v>164</v>
      </c>
      <c r="H408" s="9" t="s">
        <v>5</v>
      </c>
      <c r="I408" s="10" t="s">
        <v>1783</v>
      </c>
      <c r="J408" s="10" t="s">
        <v>1995</v>
      </c>
      <c r="K408" s="11">
        <v>167202.44627489493</v>
      </c>
      <c r="L408" s="11">
        <v>167202.44629999998</v>
      </c>
      <c r="M408" s="11">
        <v>0</v>
      </c>
      <c r="N408" s="11">
        <v>0</v>
      </c>
      <c r="O408" s="11">
        <v>0</v>
      </c>
      <c r="P408" s="11">
        <v>0</v>
      </c>
      <c r="Q408" s="11">
        <v>0</v>
      </c>
      <c r="R408" s="11">
        <v>0</v>
      </c>
      <c r="S408" s="11">
        <v>0</v>
      </c>
      <c r="T408" s="11">
        <v>0</v>
      </c>
      <c r="U408" s="11">
        <v>0</v>
      </c>
      <c r="V408" s="11">
        <v>0</v>
      </c>
      <c r="W408" s="11">
        <v>1595.7697322068959</v>
      </c>
      <c r="X408" s="11">
        <v>0</v>
      </c>
      <c r="Y408" s="11">
        <v>0</v>
      </c>
      <c r="Z408" s="11">
        <v>0</v>
      </c>
      <c r="AA408" s="11">
        <v>611.30255895310324</v>
      </c>
      <c r="AB408" s="11">
        <v>802.10357539036022</v>
      </c>
      <c r="AC408" s="11" t="s">
        <v>7</v>
      </c>
      <c r="AD408" s="11" t="s">
        <v>97</v>
      </c>
      <c r="AE408" s="11" t="s">
        <v>157</v>
      </c>
      <c r="AF408" s="11" t="s">
        <v>193</v>
      </c>
      <c r="AG408" s="11" t="s">
        <v>302</v>
      </c>
      <c r="AH408" s="11" t="s">
        <v>7</v>
      </c>
      <c r="AI408" s="11" t="s">
        <v>97</v>
      </c>
      <c r="AJ408" s="11" t="s">
        <v>157</v>
      </c>
      <c r="AK408" s="11" t="s">
        <v>193</v>
      </c>
      <c r="AL408" s="11" t="s">
        <v>142</v>
      </c>
      <c r="AM408" s="11">
        <v>2.3575048172069828E-2</v>
      </c>
      <c r="AN408" s="11">
        <v>0</v>
      </c>
      <c r="AO408" s="11">
        <v>0</v>
      </c>
      <c r="AP408" s="11">
        <v>0</v>
      </c>
      <c r="AQ408" s="11">
        <v>3.0157709465047301E-3</v>
      </c>
      <c r="AR408" s="11">
        <v>0.125</v>
      </c>
      <c r="AS408" s="11">
        <v>0</v>
      </c>
      <c r="AT408" s="11">
        <v>0</v>
      </c>
      <c r="AU408" s="11">
        <v>0</v>
      </c>
      <c r="AV408" s="11">
        <v>7.4999999999999997E-3</v>
      </c>
      <c r="AW408" s="11">
        <v>3941.8057254185655</v>
      </c>
      <c r="AX408" s="11">
        <v>0</v>
      </c>
      <c r="AY408" s="11">
        <v>0</v>
      </c>
      <c r="AZ408" s="11">
        <v>0</v>
      </c>
      <c r="BA408" s="11">
        <v>504.24427966034619</v>
      </c>
      <c r="BB408" s="11">
        <v>20900.305784361866</v>
      </c>
      <c r="BC408" s="11">
        <v>0</v>
      </c>
      <c r="BD408" s="11">
        <v>0</v>
      </c>
      <c r="BE408" s="11">
        <v>0</v>
      </c>
      <c r="BF408" s="11">
        <v>1254.0183470617119</v>
      </c>
      <c r="BG408" s="9" t="s">
        <v>7</v>
      </c>
      <c r="BH408" s="9" t="s">
        <v>97</v>
      </c>
      <c r="BI408" s="9" t="s">
        <v>157</v>
      </c>
      <c r="BJ408" s="9" t="s">
        <v>193</v>
      </c>
      <c r="BK408" s="9" t="s">
        <v>1921</v>
      </c>
      <c r="BL408" s="29">
        <v>7.5000116092096239E-2</v>
      </c>
      <c r="BM408" s="29">
        <v>0</v>
      </c>
      <c r="BN408" s="29">
        <v>0</v>
      </c>
      <c r="BO408" s="29">
        <v>0</v>
      </c>
      <c r="BP408" s="29">
        <v>3.0157709465047297E-3</v>
      </c>
    </row>
    <row r="409" spans="1:68" x14ac:dyDescent="0.25">
      <c r="A409" s="9" t="s">
        <v>3</v>
      </c>
      <c r="B409" s="9" t="s">
        <v>58</v>
      </c>
      <c r="C409" s="9" t="s">
        <v>57</v>
      </c>
      <c r="D409" s="9" t="s">
        <v>1860</v>
      </c>
      <c r="E409" s="9" t="s">
        <v>116</v>
      </c>
      <c r="F409" s="9" t="s">
        <v>409</v>
      </c>
      <c r="G409" s="9" t="s">
        <v>164</v>
      </c>
      <c r="H409" s="9" t="s">
        <v>5</v>
      </c>
      <c r="I409" s="10" t="s">
        <v>1807</v>
      </c>
      <c r="J409" s="10" t="s">
        <v>1995</v>
      </c>
      <c r="K409" s="11">
        <v>165863.47836226248</v>
      </c>
      <c r="L409" s="11">
        <v>165863.47839999999</v>
      </c>
      <c r="M409" s="11">
        <v>0</v>
      </c>
      <c r="N409" s="11">
        <v>2</v>
      </c>
      <c r="O409" s="11">
        <v>0</v>
      </c>
      <c r="P409" s="11">
        <v>0</v>
      </c>
      <c r="Q409" s="11">
        <v>0</v>
      </c>
      <c r="R409" s="11">
        <v>0</v>
      </c>
      <c r="S409" s="11">
        <v>0</v>
      </c>
      <c r="T409" s="11">
        <v>0</v>
      </c>
      <c r="U409" s="11">
        <v>0</v>
      </c>
      <c r="V409" s="11">
        <v>2</v>
      </c>
      <c r="W409" s="11">
        <v>1582.9907059755278</v>
      </c>
      <c r="X409" s="11">
        <v>0</v>
      </c>
      <c r="Y409" s="11">
        <v>0</v>
      </c>
      <c r="Z409" s="11">
        <v>0</v>
      </c>
      <c r="AA409" s="11">
        <v>606.40720890447142</v>
      </c>
      <c r="AB409" s="11">
        <v>795.68027858048072</v>
      </c>
      <c r="AC409" s="11" t="s">
        <v>7</v>
      </c>
      <c r="AD409" s="11" t="s">
        <v>97</v>
      </c>
      <c r="AE409" s="11" t="s">
        <v>157</v>
      </c>
      <c r="AF409" s="11" t="s">
        <v>193</v>
      </c>
      <c r="AG409" s="11" t="s">
        <v>302</v>
      </c>
      <c r="AH409" s="11" t="s">
        <v>7</v>
      </c>
      <c r="AI409" s="11" t="s">
        <v>97</v>
      </c>
      <c r="AJ409" s="11" t="s">
        <v>157</v>
      </c>
      <c r="AK409" s="11" t="s">
        <v>193</v>
      </c>
      <c r="AL409" s="11" t="s">
        <v>142</v>
      </c>
      <c r="AM409" s="11">
        <v>2.3575048172069828E-2</v>
      </c>
      <c r="AN409" s="11">
        <v>0</v>
      </c>
      <c r="AO409" s="11">
        <v>0</v>
      </c>
      <c r="AP409" s="11">
        <v>0</v>
      </c>
      <c r="AQ409" s="11">
        <v>3.0157709465047301E-3</v>
      </c>
      <c r="AR409" s="11">
        <v>0.125</v>
      </c>
      <c r="AS409" s="11">
        <v>0</v>
      </c>
      <c r="AT409" s="11">
        <v>0</v>
      </c>
      <c r="AU409" s="11">
        <v>0</v>
      </c>
      <c r="AV409" s="11">
        <v>7.4999999999999997E-3</v>
      </c>
      <c r="AW409" s="11">
        <v>3910.2394923773995</v>
      </c>
      <c r="AX409" s="11">
        <v>0</v>
      </c>
      <c r="AY409" s="11">
        <v>0</v>
      </c>
      <c r="AZ409" s="11">
        <v>0</v>
      </c>
      <c r="BA409" s="11">
        <v>500.20625913112713</v>
      </c>
      <c r="BB409" s="11">
        <v>20732.93479528281</v>
      </c>
      <c r="BC409" s="11">
        <v>0</v>
      </c>
      <c r="BD409" s="11">
        <v>0</v>
      </c>
      <c r="BE409" s="11">
        <v>0</v>
      </c>
      <c r="BF409" s="11">
        <v>1243.9760877169686</v>
      </c>
      <c r="BG409" s="9" t="s">
        <v>7</v>
      </c>
      <c r="BH409" s="9" t="s">
        <v>97</v>
      </c>
      <c r="BI409" s="9" t="s">
        <v>157</v>
      </c>
      <c r="BJ409" s="9" t="s">
        <v>193</v>
      </c>
      <c r="BK409" s="9" t="s">
        <v>1921</v>
      </c>
      <c r="BL409" s="29">
        <v>7.5000116092096239E-2</v>
      </c>
      <c r="BM409" s="29">
        <v>0</v>
      </c>
      <c r="BN409" s="29">
        <v>0</v>
      </c>
      <c r="BO409" s="29">
        <v>0</v>
      </c>
      <c r="BP409" s="29">
        <v>3.0157709465047297E-3</v>
      </c>
    </row>
    <row r="410" spans="1:68" x14ac:dyDescent="0.25">
      <c r="A410" s="9" t="s">
        <v>3</v>
      </c>
      <c r="B410" s="9" t="s">
        <v>58</v>
      </c>
      <c r="C410" s="9" t="s">
        <v>57</v>
      </c>
      <c r="D410" s="9" t="s">
        <v>1860</v>
      </c>
      <c r="E410" s="9" t="s">
        <v>116</v>
      </c>
      <c r="F410" s="9" t="s">
        <v>1211</v>
      </c>
      <c r="G410" s="9" t="s">
        <v>274</v>
      </c>
      <c r="H410" s="9" t="s">
        <v>5</v>
      </c>
      <c r="I410" s="10" t="s">
        <v>1807</v>
      </c>
      <c r="J410" s="10" t="s">
        <v>1995</v>
      </c>
      <c r="K410" s="11">
        <v>119104.69802988</v>
      </c>
      <c r="L410" s="11">
        <v>119104.69802988</v>
      </c>
      <c r="M410" s="11">
        <v>0</v>
      </c>
      <c r="N410" s="11">
        <v>4</v>
      </c>
      <c r="O410" s="11">
        <v>0</v>
      </c>
      <c r="P410" s="11">
        <v>0</v>
      </c>
      <c r="Q410" s="11">
        <v>0</v>
      </c>
      <c r="R410" s="11">
        <v>0</v>
      </c>
      <c r="S410" s="11">
        <v>0</v>
      </c>
      <c r="T410" s="11">
        <v>0</v>
      </c>
      <c r="U410" s="11">
        <v>0</v>
      </c>
      <c r="V410" s="11">
        <v>4</v>
      </c>
      <c r="W410" s="11">
        <v>1136.7278187946274</v>
      </c>
      <c r="X410" s="11">
        <v>0</v>
      </c>
      <c r="Y410" s="11">
        <v>0</v>
      </c>
      <c r="Z410" s="11">
        <v>0</v>
      </c>
      <c r="AA410" s="11">
        <v>435.45419519978827</v>
      </c>
      <c r="AB410" s="11">
        <v>571.36905738894075</v>
      </c>
      <c r="AC410" s="11" t="s">
        <v>7</v>
      </c>
      <c r="AD410" s="11" t="s">
        <v>97</v>
      </c>
      <c r="AE410" s="11" t="s">
        <v>157</v>
      </c>
      <c r="AF410" s="11" t="s">
        <v>193</v>
      </c>
      <c r="AG410" s="11" t="s">
        <v>302</v>
      </c>
      <c r="AH410" s="11" t="s">
        <v>7</v>
      </c>
      <c r="AI410" s="11" t="s">
        <v>97</v>
      </c>
      <c r="AJ410" s="11" t="s">
        <v>157</v>
      </c>
      <c r="AK410" s="11" t="s">
        <v>193</v>
      </c>
      <c r="AL410" s="11" t="s">
        <v>142</v>
      </c>
      <c r="AM410" s="11">
        <v>2.3575048172069828E-2</v>
      </c>
      <c r="AN410" s="11">
        <v>0</v>
      </c>
      <c r="AO410" s="11">
        <v>0</v>
      </c>
      <c r="AP410" s="11">
        <v>0</v>
      </c>
      <c r="AQ410" s="11">
        <v>3.0157709465047301E-3</v>
      </c>
      <c r="AR410" s="11">
        <v>0.125</v>
      </c>
      <c r="AS410" s="11">
        <v>0</v>
      </c>
      <c r="AT410" s="11">
        <v>0</v>
      </c>
      <c r="AU410" s="11">
        <v>0</v>
      </c>
      <c r="AV410" s="11">
        <v>7.4999999999999997E-3</v>
      </c>
      <c r="AW410" s="11">
        <v>2807.8989935742516</v>
      </c>
      <c r="AX410" s="11">
        <v>0</v>
      </c>
      <c r="AY410" s="11">
        <v>0</v>
      </c>
      <c r="AZ410" s="11">
        <v>0</v>
      </c>
      <c r="BA410" s="11">
        <v>359.1924879107313</v>
      </c>
      <c r="BB410" s="11">
        <v>14888.087253735001</v>
      </c>
      <c r="BC410" s="11">
        <v>0</v>
      </c>
      <c r="BD410" s="11">
        <v>0</v>
      </c>
      <c r="BE410" s="11">
        <v>0</v>
      </c>
      <c r="BF410" s="11">
        <v>893.28523522410001</v>
      </c>
      <c r="BG410" s="9" t="s">
        <v>7</v>
      </c>
      <c r="BH410" s="9" t="s">
        <v>97</v>
      </c>
      <c r="BI410" s="9" t="s">
        <v>157</v>
      </c>
      <c r="BJ410" s="9" t="s">
        <v>193</v>
      </c>
      <c r="BK410" s="9" t="s">
        <v>1921</v>
      </c>
      <c r="BL410" s="29">
        <v>7.5000116092096239E-2</v>
      </c>
      <c r="BM410" s="29">
        <v>0</v>
      </c>
      <c r="BN410" s="29">
        <v>0</v>
      </c>
      <c r="BO410" s="29">
        <v>0</v>
      </c>
      <c r="BP410" s="29">
        <v>3.0157709465047297E-3</v>
      </c>
    </row>
    <row r="411" spans="1:68" x14ac:dyDescent="0.25">
      <c r="A411" s="9" t="s">
        <v>3</v>
      </c>
      <c r="B411" s="9" t="s">
        <v>58</v>
      </c>
      <c r="C411" s="9" t="s">
        <v>57</v>
      </c>
      <c r="D411" s="9" t="s">
        <v>1860</v>
      </c>
      <c r="E411" s="9" t="s">
        <v>83</v>
      </c>
      <c r="F411" s="9" t="s">
        <v>371</v>
      </c>
      <c r="G411" s="9" t="s">
        <v>231</v>
      </c>
      <c r="H411" s="9" t="s">
        <v>23</v>
      </c>
      <c r="I411" s="10" t="s">
        <v>1807</v>
      </c>
      <c r="J411" s="10" t="s">
        <v>1995</v>
      </c>
      <c r="K411" s="11">
        <v>994093.15422000003</v>
      </c>
      <c r="L411" s="11">
        <v>994093.15421999991</v>
      </c>
      <c r="M411" s="11">
        <v>0</v>
      </c>
      <c r="N411" s="11">
        <v>0</v>
      </c>
      <c r="O411" s="11">
        <v>1</v>
      </c>
      <c r="P411" s="11">
        <v>0</v>
      </c>
      <c r="Q411" s="11">
        <v>1</v>
      </c>
      <c r="R411" s="11">
        <v>0</v>
      </c>
      <c r="S411" s="11">
        <v>0</v>
      </c>
      <c r="T411" s="11">
        <v>0</v>
      </c>
      <c r="U411" s="11">
        <v>0</v>
      </c>
      <c r="V411" s="11">
        <v>2</v>
      </c>
      <c r="W411" s="11">
        <v>18326.424585294233</v>
      </c>
      <c r="X411" s="11">
        <v>0</v>
      </c>
      <c r="Y411" s="11">
        <v>0</v>
      </c>
      <c r="Z411" s="11">
        <v>0</v>
      </c>
      <c r="AA411" s="11">
        <v>3643.0341229677629</v>
      </c>
      <c r="AB411" s="11">
        <v>5183.8081029271561</v>
      </c>
      <c r="AC411" s="11" t="s">
        <v>7</v>
      </c>
      <c r="AD411" s="11" t="s">
        <v>97</v>
      </c>
      <c r="AE411" s="11" t="s">
        <v>157</v>
      </c>
      <c r="AF411" s="11" t="s">
        <v>193</v>
      </c>
      <c r="AG411" s="11" t="s">
        <v>302</v>
      </c>
      <c r="AH411" s="11" t="s">
        <v>7</v>
      </c>
      <c r="AI411" s="11" t="s">
        <v>97</v>
      </c>
      <c r="AJ411" s="11" t="s">
        <v>157</v>
      </c>
      <c r="AK411" s="11" t="s">
        <v>193</v>
      </c>
      <c r="AL411" s="11" t="s">
        <v>142</v>
      </c>
      <c r="AM411" s="11">
        <v>4.543108241492623E-2</v>
      </c>
      <c r="AN411" s="11">
        <v>0</v>
      </c>
      <c r="AO411" s="11">
        <v>0</v>
      </c>
      <c r="AP411" s="11">
        <v>0</v>
      </c>
      <c r="AQ411" s="11">
        <v>3.0157709465047301E-3</v>
      </c>
      <c r="AR411" s="11">
        <v>0.125</v>
      </c>
      <c r="AS411" s="11">
        <v>0</v>
      </c>
      <c r="AT411" s="11">
        <v>0</v>
      </c>
      <c r="AU411" s="11">
        <v>0</v>
      </c>
      <c r="AV411" s="11">
        <v>7.4999999999999997E-3</v>
      </c>
      <c r="AW411" s="11">
        <v>45162.72801748279</v>
      </c>
      <c r="AX411" s="11">
        <v>0</v>
      </c>
      <c r="AY411" s="11">
        <v>0</v>
      </c>
      <c r="AZ411" s="11">
        <v>0</v>
      </c>
      <c r="BA411" s="11">
        <v>2997.9572526159222</v>
      </c>
      <c r="BB411" s="11">
        <v>124261.6442775</v>
      </c>
      <c r="BC411" s="11">
        <v>0</v>
      </c>
      <c r="BD411" s="11">
        <v>0</v>
      </c>
      <c r="BE411" s="11">
        <v>0</v>
      </c>
      <c r="BF411" s="11">
        <v>7455.69865665</v>
      </c>
      <c r="BG411" s="9" t="s">
        <v>7</v>
      </c>
      <c r="BH411" s="9" t="s">
        <v>97</v>
      </c>
      <c r="BI411" s="9" t="s">
        <v>157</v>
      </c>
      <c r="BJ411" s="9" t="s">
        <v>193</v>
      </c>
      <c r="BK411" s="9" t="s">
        <v>1921</v>
      </c>
      <c r="BL411" s="29">
        <v>7.5000116092096239E-2</v>
      </c>
      <c r="BM411" s="29">
        <v>0</v>
      </c>
      <c r="BN411" s="29">
        <v>0</v>
      </c>
      <c r="BO411" s="29">
        <v>0</v>
      </c>
      <c r="BP411" s="29">
        <v>3.0157709465047297E-3</v>
      </c>
    </row>
    <row r="412" spans="1:68" x14ac:dyDescent="0.25">
      <c r="A412" s="9" t="s">
        <v>3</v>
      </c>
      <c r="B412" s="9" t="s">
        <v>58</v>
      </c>
      <c r="C412" s="9" t="s">
        <v>57</v>
      </c>
      <c r="D412" s="9" t="s">
        <v>1860</v>
      </c>
      <c r="E412" s="9" t="s">
        <v>83</v>
      </c>
      <c r="F412" s="9" t="s">
        <v>343</v>
      </c>
      <c r="G412" s="9" t="s">
        <v>231</v>
      </c>
      <c r="H412" s="9" t="s">
        <v>5</v>
      </c>
      <c r="I412" s="10" t="s">
        <v>1807</v>
      </c>
      <c r="J412" s="10" t="s">
        <v>1995</v>
      </c>
      <c r="K412" s="11">
        <v>1816703.4568</v>
      </c>
      <c r="L412" s="11">
        <v>1816703.4568</v>
      </c>
      <c r="M412" s="11">
        <v>0</v>
      </c>
      <c r="N412" s="11">
        <v>2</v>
      </c>
      <c r="O412" s="11">
        <v>1</v>
      </c>
      <c r="P412" s="11">
        <v>0</v>
      </c>
      <c r="Q412" s="11">
        <v>0</v>
      </c>
      <c r="R412" s="11">
        <v>0</v>
      </c>
      <c r="S412" s="11">
        <v>1</v>
      </c>
      <c r="T412" s="11">
        <v>0</v>
      </c>
      <c r="U412" s="11">
        <v>0</v>
      </c>
      <c r="V412" s="11">
        <v>4</v>
      </c>
      <c r="W412" s="11">
        <v>17338.50462663404</v>
      </c>
      <c r="X412" s="11">
        <v>0</v>
      </c>
      <c r="Y412" s="11">
        <v>0</v>
      </c>
      <c r="Z412" s="11">
        <v>0</v>
      </c>
      <c r="AA412" s="11">
        <v>6641.9810031259622</v>
      </c>
      <c r="AB412" s="11">
        <v>8715.0898229609593</v>
      </c>
      <c r="AC412" s="11" t="s">
        <v>7</v>
      </c>
      <c r="AD412" s="11" t="s">
        <v>97</v>
      </c>
      <c r="AE412" s="11" t="s">
        <v>157</v>
      </c>
      <c r="AF412" s="11" t="s">
        <v>193</v>
      </c>
      <c r="AG412" s="11" t="s">
        <v>302</v>
      </c>
      <c r="AH412" s="11" t="s">
        <v>33</v>
      </c>
      <c r="AI412" s="11" t="s">
        <v>97</v>
      </c>
      <c r="AJ412" s="11" t="s">
        <v>157</v>
      </c>
      <c r="AK412" s="11" t="s">
        <v>193</v>
      </c>
      <c r="AL412" s="11" t="s">
        <v>142</v>
      </c>
      <c r="AM412" s="11">
        <v>2.3575048172069828E-2</v>
      </c>
      <c r="AN412" s="11">
        <v>0</v>
      </c>
      <c r="AO412" s="11">
        <v>0</v>
      </c>
      <c r="AP412" s="11">
        <v>0</v>
      </c>
      <c r="AQ412" s="11">
        <v>3.0157709465047301E-3</v>
      </c>
      <c r="AR412" s="11">
        <v>7.4999999999999997E-2</v>
      </c>
      <c r="AS412" s="11">
        <v>0</v>
      </c>
      <c r="AT412" s="11">
        <v>0</v>
      </c>
      <c r="AU412" s="11">
        <v>0</v>
      </c>
      <c r="AV412" s="11">
        <v>7.4999999999999997E-3</v>
      </c>
      <c r="AW412" s="11">
        <v>42828.871508425778</v>
      </c>
      <c r="AX412" s="11">
        <v>0</v>
      </c>
      <c r="AY412" s="11">
        <v>0</v>
      </c>
      <c r="AZ412" s="11">
        <v>0</v>
      </c>
      <c r="BA412" s="11">
        <v>5478.7615034321516</v>
      </c>
      <c r="BB412" s="11">
        <v>136252.75925999999</v>
      </c>
      <c r="BC412" s="11">
        <v>0</v>
      </c>
      <c r="BD412" s="11">
        <v>0</v>
      </c>
      <c r="BE412" s="11">
        <v>0</v>
      </c>
      <c r="BF412" s="11">
        <v>13625.275926</v>
      </c>
      <c r="BG412" s="9" t="s">
        <v>7</v>
      </c>
      <c r="BH412" s="9" t="s">
        <v>97</v>
      </c>
      <c r="BI412" s="9" t="s">
        <v>157</v>
      </c>
      <c r="BJ412" s="9" t="s">
        <v>193</v>
      </c>
      <c r="BK412" s="9" t="s">
        <v>1921</v>
      </c>
      <c r="BL412" s="29">
        <v>7.5000116092096239E-2</v>
      </c>
      <c r="BM412" s="29">
        <v>0</v>
      </c>
      <c r="BN412" s="29">
        <v>0</v>
      </c>
      <c r="BO412" s="29">
        <v>0</v>
      </c>
      <c r="BP412" s="29">
        <v>3.0157709465047297E-3</v>
      </c>
    </row>
    <row r="413" spans="1:68" x14ac:dyDescent="0.25">
      <c r="A413" s="9" t="s">
        <v>3</v>
      </c>
      <c r="B413" s="9" t="s">
        <v>58</v>
      </c>
      <c r="C413" s="9" t="s">
        <v>57</v>
      </c>
      <c r="D413" s="9" t="s">
        <v>1860</v>
      </c>
      <c r="E413" s="9" t="s">
        <v>111</v>
      </c>
      <c r="F413" s="9" t="s">
        <v>1599</v>
      </c>
      <c r="G413" s="9" t="s">
        <v>266</v>
      </c>
      <c r="H413" s="9" t="s">
        <v>5</v>
      </c>
      <c r="I413" s="10" t="s">
        <v>1807</v>
      </c>
      <c r="J413" s="10" t="s">
        <v>1995</v>
      </c>
      <c r="K413" s="11">
        <v>2042767.0963999999</v>
      </c>
      <c r="L413" s="11">
        <v>2042767.0963999999</v>
      </c>
      <c r="M413" s="11">
        <v>0</v>
      </c>
      <c r="N413" s="11">
        <v>8</v>
      </c>
      <c r="O413" s="11">
        <v>6</v>
      </c>
      <c r="P413" s="11">
        <v>4</v>
      </c>
      <c r="Q413" s="11">
        <v>1</v>
      </c>
      <c r="R413" s="11">
        <v>0</v>
      </c>
      <c r="S413" s="11">
        <v>0</v>
      </c>
      <c r="T413" s="11">
        <v>0</v>
      </c>
      <c r="U413" s="11">
        <v>0</v>
      </c>
      <c r="V413" s="11">
        <v>19</v>
      </c>
      <c r="W413" s="11">
        <v>92065.622359866858</v>
      </c>
      <c r="X413" s="11">
        <v>0</v>
      </c>
      <c r="Y413" s="11">
        <v>0</v>
      </c>
      <c r="Z413" s="11">
        <v>131259.85626916718</v>
      </c>
      <c r="AA413" s="11">
        <v>7507.2032641659798</v>
      </c>
      <c r="AB413" s="11">
        <v>19360.978841601813</v>
      </c>
      <c r="AC413" s="11" t="s">
        <v>7</v>
      </c>
      <c r="AD413" s="11" t="s">
        <v>97</v>
      </c>
      <c r="AE413" s="11" t="s">
        <v>157</v>
      </c>
      <c r="AF413" s="11" t="s">
        <v>125</v>
      </c>
      <c r="AG413" s="11" t="s">
        <v>302</v>
      </c>
      <c r="AH413" s="11" t="s">
        <v>33</v>
      </c>
      <c r="AI413" s="11" t="s">
        <v>97</v>
      </c>
      <c r="AJ413" s="11" t="s">
        <v>157</v>
      </c>
      <c r="AK413" s="11" t="s">
        <v>125</v>
      </c>
      <c r="AL413" s="11" t="s">
        <v>142</v>
      </c>
      <c r="AM413" s="11">
        <v>2.3575048172069828E-2</v>
      </c>
      <c r="AN413" s="11">
        <v>0</v>
      </c>
      <c r="AO413" s="11">
        <v>0</v>
      </c>
      <c r="AP413" s="11">
        <v>5.3600000000000002E-2</v>
      </c>
      <c r="AQ413" s="11">
        <v>3.0157709465047301E-3</v>
      </c>
      <c r="AR413" s="11">
        <v>7.4999999999999997E-2</v>
      </c>
      <c r="AS413" s="11">
        <v>0</v>
      </c>
      <c r="AT413" s="11">
        <v>0</v>
      </c>
      <c r="AU413" s="11">
        <v>5.5E-2</v>
      </c>
      <c r="AV413" s="11">
        <v>7.4999999999999997E-3</v>
      </c>
      <c r="AW413" s="11">
        <v>48158.332701949206</v>
      </c>
      <c r="AX413" s="11">
        <v>0</v>
      </c>
      <c r="AY413" s="11">
        <v>0</v>
      </c>
      <c r="AZ413" s="11">
        <v>109492.31636704</v>
      </c>
      <c r="BA413" s="11">
        <v>6160.5176597989475</v>
      </c>
      <c r="BB413" s="11">
        <v>153207.53222999998</v>
      </c>
      <c r="BC413" s="11">
        <v>0</v>
      </c>
      <c r="BD413" s="11">
        <v>0</v>
      </c>
      <c r="BE413" s="11">
        <v>112352.190302</v>
      </c>
      <c r="BF413" s="11">
        <v>15320.753223</v>
      </c>
      <c r="BG413" s="9" t="s">
        <v>7</v>
      </c>
      <c r="BH413" s="9" t="s">
        <v>97</v>
      </c>
      <c r="BI413" s="9" t="s">
        <v>157</v>
      </c>
      <c r="BJ413" s="9" t="s">
        <v>125</v>
      </c>
      <c r="BK413" s="9" t="s">
        <v>1921</v>
      </c>
      <c r="BL413" s="29">
        <v>7.5000116092096239E-2</v>
      </c>
      <c r="BM413" s="29">
        <v>0</v>
      </c>
      <c r="BN413" s="29">
        <v>0</v>
      </c>
      <c r="BO413" s="29">
        <v>5.3600000000000002E-2</v>
      </c>
      <c r="BP413" s="29">
        <v>3.0157709465047297E-3</v>
      </c>
    </row>
    <row r="414" spans="1:68" x14ac:dyDescent="0.25">
      <c r="A414" s="9" t="s">
        <v>3</v>
      </c>
      <c r="B414" s="9" t="s">
        <v>58</v>
      </c>
      <c r="C414" s="9" t="s">
        <v>57</v>
      </c>
      <c r="D414" s="9" t="s">
        <v>1860</v>
      </c>
      <c r="E414" s="9" t="s">
        <v>99</v>
      </c>
      <c r="F414" s="9" t="s">
        <v>1073</v>
      </c>
      <c r="G414" s="9" t="s">
        <v>140</v>
      </c>
      <c r="H414" s="9" t="s">
        <v>5</v>
      </c>
      <c r="I414" s="10" t="s">
        <v>1783</v>
      </c>
      <c r="J414" s="10" t="s">
        <v>1995</v>
      </c>
      <c r="K414" s="11">
        <v>2223915.44</v>
      </c>
      <c r="L414" s="11">
        <v>2223915.44</v>
      </c>
      <c r="M414" s="11">
        <v>0</v>
      </c>
      <c r="N414" s="11">
        <v>0</v>
      </c>
      <c r="O414" s="11">
        <v>0</v>
      </c>
      <c r="P414" s="11">
        <v>0</v>
      </c>
      <c r="Q414" s="11">
        <v>0</v>
      </c>
      <c r="R414" s="11">
        <v>0</v>
      </c>
      <c r="S414" s="11">
        <v>0</v>
      </c>
      <c r="T414" s="11">
        <v>0</v>
      </c>
      <c r="U414" s="11">
        <v>0</v>
      </c>
      <c r="V414" s="11">
        <v>0</v>
      </c>
      <c r="W414" s="11">
        <v>44332.652627092211</v>
      </c>
      <c r="X414" s="11">
        <v>0</v>
      </c>
      <c r="Y414" s="11">
        <v>0</v>
      </c>
      <c r="Z414" s="11">
        <v>0</v>
      </c>
      <c r="AA414" s="11">
        <v>8151.7517569077872</v>
      </c>
      <c r="AB414" s="11">
        <v>11753.304143782392</v>
      </c>
      <c r="AC414" s="11" t="s">
        <v>32</v>
      </c>
      <c r="AD414" s="11" t="s">
        <v>97</v>
      </c>
      <c r="AE414" s="11" t="s">
        <v>157</v>
      </c>
      <c r="AF414" s="11" t="s">
        <v>193</v>
      </c>
      <c r="AG414" s="11" t="s">
        <v>302</v>
      </c>
      <c r="AH414" s="11" t="s">
        <v>33</v>
      </c>
      <c r="AI414" s="11" t="s">
        <v>97</v>
      </c>
      <c r="AJ414" s="11" t="s">
        <v>157</v>
      </c>
      <c r="AK414" s="11" t="s">
        <v>193</v>
      </c>
      <c r="AL414" s="11" t="s">
        <v>142</v>
      </c>
      <c r="AM414" s="11">
        <v>4.9114683691812142E-2</v>
      </c>
      <c r="AN414" s="11">
        <v>0</v>
      </c>
      <c r="AO414" s="11">
        <v>0</v>
      </c>
      <c r="AP414" s="11">
        <v>0</v>
      </c>
      <c r="AQ414" s="11">
        <v>3.0157709465047301E-3</v>
      </c>
      <c r="AR414" s="11">
        <v>7.4999999999999997E-2</v>
      </c>
      <c r="AS414" s="11">
        <v>0</v>
      </c>
      <c r="AT414" s="11">
        <v>0</v>
      </c>
      <c r="AU414" s="11">
        <v>0</v>
      </c>
      <c r="AV414" s="11">
        <v>7.4999999999999997E-3</v>
      </c>
      <c r="AW414" s="11">
        <v>109226.90339293722</v>
      </c>
      <c r="AX414" s="11">
        <v>0</v>
      </c>
      <c r="AY414" s="11">
        <v>0</v>
      </c>
      <c r="AZ414" s="11">
        <v>0</v>
      </c>
      <c r="BA414" s="11">
        <v>6706.8195714352833</v>
      </c>
      <c r="BB414" s="11">
        <v>166793.658</v>
      </c>
      <c r="BC414" s="11">
        <v>0</v>
      </c>
      <c r="BD414" s="11">
        <v>0</v>
      </c>
      <c r="BE414" s="11">
        <v>0</v>
      </c>
      <c r="BF414" s="11">
        <v>16679.3658</v>
      </c>
      <c r="BG414" s="9" t="s">
        <v>7</v>
      </c>
      <c r="BH414" s="9" t="s">
        <v>97</v>
      </c>
      <c r="BI414" s="9" t="s">
        <v>157</v>
      </c>
      <c r="BJ414" s="9" t="s">
        <v>193</v>
      </c>
      <c r="BK414" s="9" t="s">
        <v>1921</v>
      </c>
      <c r="BL414" s="29">
        <v>7.5000116092096239E-2</v>
      </c>
      <c r="BM414" s="29">
        <v>0</v>
      </c>
      <c r="BN414" s="29">
        <v>0</v>
      </c>
      <c r="BO414" s="29">
        <v>0</v>
      </c>
      <c r="BP414" s="29">
        <v>3.0157709465047297E-3</v>
      </c>
    </row>
    <row r="415" spans="1:68" x14ac:dyDescent="0.25">
      <c r="A415" s="9" t="s">
        <v>3</v>
      </c>
      <c r="B415" s="9" t="s">
        <v>58</v>
      </c>
      <c r="C415" s="9" t="s">
        <v>57</v>
      </c>
      <c r="D415" s="9" t="s">
        <v>1860</v>
      </c>
      <c r="E415" s="9" t="s">
        <v>83</v>
      </c>
      <c r="F415" s="9" t="s">
        <v>349</v>
      </c>
      <c r="G415" s="9" t="s">
        <v>231</v>
      </c>
      <c r="H415" s="9" t="s">
        <v>5</v>
      </c>
      <c r="I415" s="10" t="s">
        <v>1783</v>
      </c>
      <c r="J415" s="10" t="s">
        <v>1995</v>
      </c>
      <c r="K415" s="11">
        <v>947826.22395999997</v>
      </c>
      <c r="L415" s="11">
        <v>947826.22395999997</v>
      </c>
      <c r="M415" s="11">
        <v>0</v>
      </c>
      <c r="N415" s="11">
        <v>0</v>
      </c>
      <c r="O415" s="11">
        <v>0</v>
      </c>
      <c r="P415" s="11">
        <v>0</v>
      </c>
      <c r="Q415" s="11">
        <v>0</v>
      </c>
      <c r="R415" s="11">
        <v>0</v>
      </c>
      <c r="S415" s="11">
        <v>0</v>
      </c>
      <c r="T415" s="11">
        <v>0</v>
      </c>
      <c r="U415" s="11">
        <v>0</v>
      </c>
      <c r="V415" s="11">
        <v>0</v>
      </c>
      <c r="W415" s="11">
        <v>9045.9944400186832</v>
      </c>
      <c r="X415" s="11">
        <v>0</v>
      </c>
      <c r="Y415" s="11">
        <v>0</v>
      </c>
      <c r="Z415" s="11">
        <v>0</v>
      </c>
      <c r="AA415" s="11">
        <v>3465.3117162533108</v>
      </c>
      <c r="AB415" s="11">
        <v>4546.9119615809122</v>
      </c>
      <c r="AC415" s="11" t="s">
        <v>7</v>
      </c>
      <c r="AD415" s="11" t="s">
        <v>97</v>
      </c>
      <c r="AE415" s="11" t="s">
        <v>157</v>
      </c>
      <c r="AF415" s="11" t="s">
        <v>193</v>
      </c>
      <c r="AG415" s="11" t="s">
        <v>302</v>
      </c>
      <c r="AH415" s="11" t="s">
        <v>7</v>
      </c>
      <c r="AI415" s="11" t="s">
        <v>97</v>
      </c>
      <c r="AJ415" s="11" t="s">
        <v>157</v>
      </c>
      <c r="AK415" s="11" t="s">
        <v>193</v>
      </c>
      <c r="AL415" s="11" t="s">
        <v>142</v>
      </c>
      <c r="AM415" s="11">
        <v>2.3575048172069828E-2</v>
      </c>
      <c r="AN415" s="11">
        <v>0</v>
      </c>
      <c r="AO415" s="11">
        <v>0</v>
      </c>
      <c r="AP415" s="11">
        <v>0</v>
      </c>
      <c r="AQ415" s="11">
        <v>3.0157709465047301E-3</v>
      </c>
      <c r="AR415" s="11">
        <v>0.125</v>
      </c>
      <c r="AS415" s="11">
        <v>0</v>
      </c>
      <c r="AT415" s="11">
        <v>0</v>
      </c>
      <c r="AU415" s="11">
        <v>0</v>
      </c>
      <c r="AV415" s="11">
        <v>7.4999999999999997E-3</v>
      </c>
      <c r="AW415" s="11">
        <v>22345.048888608046</v>
      </c>
      <c r="AX415" s="11">
        <v>0</v>
      </c>
      <c r="AY415" s="11">
        <v>0</v>
      </c>
      <c r="AZ415" s="11">
        <v>0</v>
      </c>
      <c r="BA415" s="11">
        <v>2858.4267885538534</v>
      </c>
      <c r="BB415" s="11">
        <v>118478.277995</v>
      </c>
      <c r="BC415" s="11">
        <v>0</v>
      </c>
      <c r="BD415" s="11">
        <v>0</v>
      </c>
      <c r="BE415" s="11">
        <v>0</v>
      </c>
      <c r="BF415" s="11">
        <v>7108.6966796999995</v>
      </c>
      <c r="BG415" s="9" t="s">
        <v>7</v>
      </c>
      <c r="BH415" s="9" t="s">
        <v>97</v>
      </c>
      <c r="BI415" s="9" t="s">
        <v>157</v>
      </c>
      <c r="BJ415" s="9" t="s">
        <v>193</v>
      </c>
      <c r="BK415" s="9" t="s">
        <v>1921</v>
      </c>
      <c r="BL415" s="29">
        <v>7.5000116092096239E-2</v>
      </c>
      <c r="BM415" s="29">
        <v>0</v>
      </c>
      <c r="BN415" s="29">
        <v>0</v>
      </c>
      <c r="BO415" s="29">
        <v>0</v>
      </c>
      <c r="BP415" s="29">
        <v>3.0157709465047297E-3</v>
      </c>
    </row>
    <row r="416" spans="1:68" x14ac:dyDescent="0.25">
      <c r="A416" s="9" t="s">
        <v>3</v>
      </c>
      <c r="B416" s="9" t="s">
        <v>58</v>
      </c>
      <c r="C416" s="9" t="s">
        <v>57</v>
      </c>
      <c r="D416" s="9" t="s">
        <v>1860</v>
      </c>
      <c r="E416" s="9" t="s">
        <v>116</v>
      </c>
      <c r="F416" s="9" t="s">
        <v>1227</v>
      </c>
      <c r="G416" s="9" t="s">
        <v>274</v>
      </c>
      <c r="H416" s="9" t="s">
        <v>5</v>
      </c>
      <c r="I416" s="10" t="s">
        <v>1783</v>
      </c>
      <c r="J416" s="10" t="s">
        <v>1995</v>
      </c>
      <c r="K416" s="11">
        <v>416356.25109788001</v>
      </c>
      <c r="L416" s="11">
        <v>416356.25109788001</v>
      </c>
      <c r="M416" s="11">
        <v>0</v>
      </c>
      <c r="N416" s="11">
        <v>0</v>
      </c>
      <c r="O416" s="11">
        <v>0</v>
      </c>
      <c r="P416" s="11">
        <v>0</v>
      </c>
      <c r="Q416" s="11">
        <v>0</v>
      </c>
      <c r="R416" s="11">
        <v>0</v>
      </c>
      <c r="S416" s="11">
        <v>0</v>
      </c>
      <c r="T416" s="11">
        <v>0</v>
      </c>
      <c r="U416" s="11">
        <v>0</v>
      </c>
      <c r="V416" s="11">
        <v>0</v>
      </c>
      <c r="W416" s="11">
        <v>3973.6781250498439</v>
      </c>
      <c r="X416" s="11">
        <v>0</v>
      </c>
      <c r="Y416" s="11">
        <v>0</v>
      </c>
      <c r="Z416" s="11">
        <v>0</v>
      </c>
      <c r="AA416" s="11">
        <v>1522.2243894421711</v>
      </c>
      <c r="AB416" s="11">
        <v>1997.3442077667505</v>
      </c>
      <c r="AC416" s="11" t="s">
        <v>7</v>
      </c>
      <c r="AD416" s="11" t="s">
        <v>97</v>
      </c>
      <c r="AE416" s="11" t="s">
        <v>157</v>
      </c>
      <c r="AF416" s="11" t="s">
        <v>193</v>
      </c>
      <c r="AG416" s="11" t="s">
        <v>302</v>
      </c>
      <c r="AH416" s="11" t="s">
        <v>7</v>
      </c>
      <c r="AI416" s="11" t="s">
        <v>97</v>
      </c>
      <c r="AJ416" s="11" t="s">
        <v>157</v>
      </c>
      <c r="AK416" s="11" t="s">
        <v>193</v>
      </c>
      <c r="AL416" s="11" t="s">
        <v>142</v>
      </c>
      <c r="AM416" s="11">
        <v>2.3575048172069828E-2</v>
      </c>
      <c r="AN416" s="11">
        <v>0</v>
      </c>
      <c r="AO416" s="11">
        <v>0</v>
      </c>
      <c r="AP416" s="11">
        <v>0</v>
      </c>
      <c r="AQ416" s="11">
        <v>3.0157709465047301E-3</v>
      </c>
      <c r="AR416" s="11">
        <v>0.125</v>
      </c>
      <c r="AS416" s="11">
        <v>0</v>
      </c>
      <c r="AT416" s="11">
        <v>0</v>
      </c>
      <c r="AU416" s="11">
        <v>0</v>
      </c>
      <c r="AV416" s="11">
        <v>7.4999999999999997E-3</v>
      </c>
      <c r="AW416" s="11">
        <v>9815.6186763749229</v>
      </c>
      <c r="AX416" s="11">
        <v>0</v>
      </c>
      <c r="AY416" s="11">
        <v>0</v>
      </c>
      <c r="AZ416" s="11">
        <v>0</v>
      </c>
      <c r="BA416" s="11">
        <v>1255.6350854566147</v>
      </c>
      <c r="BB416" s="11">
        <v>52044.531387235002</v>
      </c>
      <c r="BC416" s="11">
        <v>0</v>
      </c>
      <c r="BD416" s="11">
        <v>0</v>
      </c>
      <c r="BE416" s="11">
        <v>0</v>
      </c>
      <c r="BF416" s="11">
        <v>3122.6718832340998</v>
      </c>
      <c r="BG416" s="9" t="s">
        <v>7</v>
      </c>
      <c r="BH416" s="9" t="s">
        <v>97</v>
      </c>
      <c r="BI416" s="9" t="s">
        <v>157</v>
      </c>
      <c r="BJ416" s="9" t="s">
        <v>193</v>
      </c>
      <c r="BK416" s="9" t="s">
        <v>1921</v>
      </c>
      <c r="BL416" s="29">
        <v>7.5000116092096239E-2</v>
      </c>
      <c r="BM416" s="29">
        <v>0</v>
      </c>
      <c r="BN416" s="29">
        <v>0</v>
      </c>
      <c r="BO416" s="29">
        <v>0</v>
      </c>
      <c r="BP416" s="29">
        <v>3.0157709465047297E-3</v>
      </c>
    </row>
    <row r="417" spans="1:68" x14ac:dyDescent="0.25">
      <c r="A417" s="9" t="s">
        <v>3</v>
      </c>
      <c r="B417" s="9" t="s">
        <v>58</v>
      </c>
      <c r="C417" s="9" t="s">
        <v>57</v>
      </c>
      <c r="D417" s="9" t="s">
        <v>1860</v>
      </c>
      <c r="E417" s="9" t="s">
        <v>116</v>
      </c>
      <c r="F417" s="9" t="s">
        <v>513</v>
      </c>
      <c r="G417" s="9" t="s">
        <v>164</v>
      </c>
      <c r="H417" s="9" t="s">
        <v>5</v>
      </c>
      <c r="I417" s="10" t="s">
        <v>1783</v>
      </c>
      <c r="J417" s="10" t="s">
        <v>1995</v>
      </c>
      <c r="K417" s="11">
        <v>170557.29925129819</v>
      </c>
      <c r="L417" s="11">
        <v>170557.29929999998</v>
      </c>
      <c r="M417" s="11">
        <v>0</v>
      </c>
      <c r="N417" s="11">
        <v>0</v>
      </c>
      <c r="O417" s="11">
        <v>0</v>
      </c>
      <c r="P417" s="11">
        <v>0</v>
      </c>
      <c r="Q417" s="11">
        <v>0</v>
      </c>
      <c r="R417" s="11">
        <v>0</v>
      </c>
      <c r="S417" s="11">
        <v>0</v>
      </c>
      <c r="T417" s="11">
        <v>0</v>
      </c>
      <c r="U417" s="11">
        <v>0</v>
      </c>
      <c r="V417" s="11">
        <v>0</v>
      </c>
      <c r="W417" s="11">
        <v>1632.0617045165559</v>
      </c>
      <c r="X417" s="11">
        <v>0</v>
      </c>
      <c r="Y417" s="11">
        <v>0</v>
      </c>
      <c r="Z417" s="11">
        <v>0</v>
      </c>
      <c r="AA417" s="11">
        <v>295.23577757344361</v>
      </c>
      <c r="AB417" s="11">
        <v>795.96703781119822</v>
      </c>
      <c r="AC417" s="11" t="s">
        <v>7</v>
      </c>
      <c r="AD417" s="11" t="s">
        <v>97</v>
      </c>
      <c r="AE417" s="11" t="s">
        <v>157</v>
      </c>
      <c r="AF417" s="11" t="s">
        <v>193</v>
      </c>
      <c r="AG417" s="11" t="s">
        <v>299</v>
      </c>
      <c r="AH417" s="11" t="s">
        <v>7</v>
      </c>
      <c r="AI417" s="11" t="s">
        <v>97</v>
      </c>
      <c r="AJ417" s="11" t="s">
        <v>157</v>
      </c>
      <c r="AK417" s="11" t="s">
        <v>193</v>
      </c>
      <c r="AL417" s="11" t="s">
        <v>142</v>
      </c>
      <c r="AM417" s="11">
        <v>2.3575048172069828E-2</v>
      </c>
      <c r="AN417" s="11">
        <v>0</v>
      </c>
      <c r="AO417" s="11">
        <v>0</v>
      </c>
      <c r="AP417" s="11">
        <v>0</v>
      </c>
      <c r="AQ417" s="11">
        <v>1.4241140580716783E-3</v>
      </c>
      <c r="AR417" s="11">
        <v>0.125</v>
      </c>
      <c r="AS417" s="11">
        <v>0</v>
      </c>
      <c r="AT417" s="11">
        <v>0</v>
      </c>
      <c r="AU417" s="11">
        <v>0</v>
      </c>
      <c r="AV417" s="11">
        <v>7.4999999999999997E-3</v>
      </c>
      <c r="AW417" s="11">
        <v>4020.8965459474839</v>
      </c>
      <c r="AX417" s="11">
        <v>0</v>
      </c>
      <c r="AY417" s="11">
        <v>0</v>
      </c>
      <c r="AZ417" s="11">
        <v>0</v>
      </c>
      <c r="BA417" s="11">
        <v>242.89304757051187</v>
      </c>
      <c r="BB417" s="11">
        <v>21319.662406412273</v>
      </c>
      <c r="BC417" s="11">
        <v>0</v>
      </c>
      <c r="BD417" s="11">
        <v>0</v>
      </c>
      <c r="BE417" s="11">
        <v>0</v>
      </c>
      <c r="BF417" s="11">
        <v>1279.1797443847363</v>
      </c>
      <c r="BG417" s="9" t="s">
        <v>7</v>
      </c>
      <c r="BH417" s="9" t="s">
        <v>97</v>
      </c>
      <c r="BI417" s="9" t="s">
        <v>157</v>
      </c>
      <c r="BJ417" s="9" t="s">
        <v>193</v>
      </c>
      <c r="BK417" s="9" t="s">
        <v>1920</v>
      </c>
      <c r="BL417" s="29">
        <v>7.5000116092096239E-2</v>
      </c>
      <c r="BM417" s="29">
        <v>0</v>
      </c>
      <c r="BN417" s="29">
        <v>0</v>
      </c>
      <c r="BO417" s="29">
        <v>0</v>
      </c>
      <c r="BP417" s="29">
        <v>1.4241140580716783E-3</v>
      </c>
    </row>
    <row r="418" spans="1:68" x14ac:dyDescent="0.25">
      <c r="A418" s="9" t="s">
        <v>3</v>
      </c>
      <c r="B418" s="9" t="s">
        <v>58</v>
      </c>
      <c r="C418" s="9" t="s">
        <v>57</v>
      </c>
      <c r="D418" s="9" t="s">
        <v>1860</v>
      </c>
      <c r="E418" s="9" t="s">
        <v>99</v>
      </c>
      <c r="F418" s="9" t="s">
        <v>903</v>
      </c>
      <c r="G418" s="9" t="s">
        <v>140</v>
      </c>
      <c r="H418" s="9" t="s">
        <v>5</v>
      </c>
      <c r="I418" s="10" t="s">
        <v>1783</v>
      </c>
      <c r="J418" s="10" t="s">
        <v>1995</v>
      </c>
      <c r="K418" s="11">
        <v>206801.73</v>
      </c>
      <c r="L418" s="11">
        <v>206801.73</v>
      </c>
      <c r="M418" s="11">
        <v>0</v>
      </c>
      <c r="N418" s="11">
        <v>0</v>
      </c>
      <c r="O418" s="11">
        <v>0</v>
      </c>
      <c r="P418" s="11">
        <v>0</v>
      </c>
      <c r="Q418" s="11">
        <v>0</v>
      </c>
      <c r="R418" s="11">
        <v>0</v>
      </c>
      <c r="S418" s="11">
        <v>0</v>
      </c>
      <c r="T418" s="11">
        <v>0</v>
      </c>
      <c r="U418" s="11">
        <v>0</v>
      </c>
      <c r="V418" s="11">
        <v>0</v>
      </c>
      <c r="W418" s="11">
        <v>4122.4900434036799</v>
      </c>
      <c r="X418" s="11">
        <v>0</v>
      </c>
      <c r="Y418" s="11">
        <v>0</v>
      </c>
      <c r="Z418" s="11">
        <v>0</v>
      </c>
      <c r="AA418" s="11">
        <v>758.03078459631979</v>
      </c>
      <c r="AB418" s="11">
        <v>1092.9388709807999</v>
      </c>
      <c r="AC418" s="11" t="s">
        <v>32</v>
      </c>
      <c r="AD418" s="11" t="s">
        <v>97</v>
      </c>
      <c r="AE418" s="11" t="s">
        <v>157</v>
      </c>
      <c r="AF418" s="11" t="s">
        <v>193</v>
      </c>
      <c r="AG418" s="11" t="s">
        <v>302</v>
      </c>
      <c r="AH418" s="11" t="s">
        <v>32</v>
      </c>
      <c r="AI418" s="11" t="s">
        <v>97</v>
      </c>
      <c r="AJ418" s="11" t="s">
        <v>157</v>
      </c>
      <c r="AK418" s="11" t="s">
        <v>193</v>
      </c>
      <c r="AL418" s="11" t="s">
        <v>142</v>
      </c>
      <c r="AM418" s="11">
        <v>4.9114683691812142E-2</v>
      </c>
      <c r="AN418" s="11">
        <v>0</v>
      </c>
      <c r="AO418" s="11">
        <v>0</v>
      </c>
      <c r="AP418" s="11">
        <v>0</v>
      </c>
      <c r="AQ418" s="11">
        <v>3.0157709465047301E-3</v>
      </c>
      <c r="AR418" s="11">
        <v>7.4999999999999997E-2</v>
      </c>
      <c r="AS418" s="11">
        <v>0</v>
      </c>
      <c r="AT418" s="11">
        <v>0</v>
      </c>
      <c r="AU418" s="11">
        <v>0</v>
      </c>
      <c r="AV418" s="11">
        <v>7.4999999999999997E-3</v>
      </c>
      <c r="AW418" s="11">
        <v>10157.001555869538</v>
      </c>
      <c r="AX418" s="11">
        <v>0</v>
      </c>
      <c r="AY418" s="11">
        <v>0</v>
      </c>
      <c r="AZ418" s="11">
        <v>0</v>
      </c>
      <c r="BA418" s="11">
        <v>623.66664902091566</v>
      </c>
      <c r="BB418" s="11">
        <v>15510.12975</v>
      </c>
      <c r="BC418" s="11">
        <v>0</v>
      </c>
      <c r="BD418" s="11">
        <v>0</v>
      </c>
      <c r="BE418" s="11">
        <v>0</v>
      </c>
      <c r="BF418" s="11">
        <v>1551.0129750000001</v>
      </c>
      <c r="BG418" s="9" t="s">
        <v>32</v>
      </c>
      <c r="BH418" s="9" t="s">
        <v>97</v>
      </c>
      <c r="BI418" s="9" t="s">
        <v>157</v>
      </c>
      <c r="BJ418" s="9" t="s">
        <v>193</v>
      </c>
      <c r="BK418" s="9" t="s">
        <v>1921</v>
      </c>
      <c r="BL418" s="29">
        <v>8.3096107331410485E-2</v>
      </c>
      <c r="BM418" s="29">
        <v>0</v>
      </c>
      <c r="BN418" s="29">
        <v>0</v>
      </c>
      <c r="BO418" s="29">
        <v>0</v>
      </c>
      <c r="BP418" s="29">
        <v>3.0157709465047297E-3</v>
      </c>
    </row>
    <row r="419" spans="1:68" x14ac:dyDescent="0.25">
      <c r="A419" s="9" t="s">
        <v>3</v>
      </c>
      <c r="B419" s="9" t="s">
        <v>58</v>
      </c>
      <c r="C419" s="9" t="s">
        <v>57</v>
      </c>
      <c r="D419" s="9" t="s">
        <v>1860</v>
      </c>
      <c r="E419" s="9" t="s">
        <v>116</v>
      </c>
      <c r="F419" s="9" t="s">
        <v>1417</v>
      </c>
      <c r="G419" s="9" t="s">
        <v>285</v>
      </c>
      <c r="H419" s="9" t="s">
        <v>5</v>
      </c>
      <c r="I419" s="10" t="s">
        <v>1807</v>
      </c>
      <c r="J419" s="10" t="s">
        <v>1995</v>
      </c>
      <c r="K419" s="11">
        <v>175321.16847018001</v>
      </c>
      <c r="L419" s="11">
        <v>175321.16847018001</v>
      </c>
      <c r="M419" s="11">
        <v>0</v>
      </c>
      <c r="N419" s="11">
        <v>0</v>
      </c>
      <c r="O419" s="11">
        <v>0</v>
      </c>
      <c r="P419" s="11">
        <v>0</v>
      </c>
      <c r="Q419" s="11">
        <v>0</v>
      </c>
      <c r="R419" s="11">
        <v>0</v>
      </c>
      <c r="S419" s="11">
        <v>0</v>
      </c>
      <c r="T419" s="11">
        <v>0</v>
      </c>
      <c r="U419" s="11">
        <v>0</v>
      </c>
      <c r="V419" s="11">
        <v>0</v>
      </c>
      <c r="W419" s="11">
        <v>1673.2543108722409</v>
      </c>
      <c r="X419" s="11">
        <v>0</v>
      </c>
      <c r="Y419" s="11">
        <v>0</v>
      </c>
      <c r="Z419" s="11">
        <v>0</v>
      </c>
      <c r="AA419" s="11">
        <v>640.98511293413515</v>
      </c>
      <c r="AB419" s="11">
        <v>841.05070938514746</v>
      </c>
      <c r="AC419" s="11" t="s">
        <v>7</v>
      </c>
      <c r="AD419" s="11" t="s">
        <v>97</v>
      </c>
      <c r="AE419" s="11" t="s">
        <v>157</v>
      </c>
      <c r="AF419" s="11" t="s">
        <v>193</v>
      </c>
      <c r="AG419" s="11" t="s">
        <v>302</v>
      </c>
      <c r="AH419" s="11" t="s">
        <v>7</v>
      </c>
      <c r="AI419" s="11" t="s">
        <v>97</v>
      </c>
      <c r="AJ419" s="11" t="s">
        <v>157</v>
      </c>
      <c r="AK419" s="11" t="s">
        <v>193</v>
      </c>
      <c r="AL419" s="11" t="s">
        <v>142</v>
      </c>
      <c r="AM419" s="11">
        <v>2.3575048172069828E-2</v>
      </c>
      <c r="AN419" s="11">
        <v>0</v>
      </c>
      <c r="AO419" s="11">
        <v>0</v>
      </c>
      <c r="AP419" s="11">
        <v>0</v>
      </c>
      <c r="AQ419" s="11">
        <v>3.0157709465047301E-3</v>
      </c>
      <c r="AR419" s="11">
        <v>0.125</v>
      </c>
      <c r="AS419" s="11">
        <v>0</v>
      </c>
      <c r="AT419" s="11">
        <v>0</v>
      </c>
      <c r="AU419" s="11">
        <v>0</v>
      </c>
      <c r="AV419" s="11">
        <v>7.4999999999999997E-3</v>
      </c>
      <c r="AW419" s="11">
        <v>4133.2049922680635</v>
      </c>
      <c r="AX419" s="11">
        <v>0</v>
      </c>
      <c r="AY419" s="11">
        <v>0</v>
      </c>
      <c r="AZ419" s="11">
        <v>0</v>
      </c>
      <c r="BA419" s="11">
        <v>528.72848617963007</v>
      </c>
      <c r="BB419" s="11">
        <v>21915.146058772501</v>
      </c>
      <c r="BC419" s="11">
        <v>0</v>
      </c>
      <c r="BD419" s="11">
        <v>0</v>
      </c>
      <c r="BE419" s="11">
        <v>0</v>
      </c>
      <c r="BF419" s="11">
        <v>1314.90876352635</v>
      </c>
      <c r="BG419" s="9" t="s">
        <v>7</v>
      </c>
      <c r="BH419" s="9" t="s">
        <v>97</v>
      </c>
      <c r="BI419" s="9" t="s">
        <v>157</v>
      </c>
      <c r="BJ419" s="9" t="s">
        <v>193</v>
      </c>
      <c r="BK419" s="9" t="s">
        <v>1921</v>
      </c>
      <c r="BL419" s="29">
        <v>7.5000116092096239E-2</v>
      </c>
      <c r="BM419" s="29">
        <v>0</v>
      </c>
      <c r="BN419" s="29">
        <v>0</v>
      </c>
      <c r="BO419" s="29">
        <v>0</v>
      </c>
      <c r="BP419" s="29">
        <v>3.0157709465047297E-3</v>
      </c>
    </row>
    <row r="420" spans="1:68" x14ac:dyDescent="0.25">
      <c r="A420" s="9" t="s">
        <v>3</v>
      </c>
      <c r="B420" s="9" t="s">
        <v>58</v>
      </c>
      <c r="C420" s="9" t="s">
        <v>57</v>
      </c>
      <c r="D420" s="9" t="s">
        <v>1860</v>
      </c>
      <c r="E420" s="9" t="s">
        <v>116</v>
      </c>
      <c r="F420" s="9" t="s">
        <v>559</v>
      </c>
      <c r="G420" s="9" t="s">
        <v>164</v>
      </c>
      <c r="H420" s="9" t="s">
        <v>5</v>
      </c>
      <c r="I420" s="10" t="s">
        <v>1783</v>
      </c>
      <c r="J420" s="10" t="s">
        <v>1995</v>
      </c>
      <c r="K420" s="11">
        <v>167055.70473429185</v>
      </c>
      <c r="L420" s="11">
        <v>167055.7047</v>
      </c>
      <c r="M420" s="11">
        <v>0</v>
      </c>
      <c r="N420" s="11">
        <v>2</v>
      </c>
      <c r="O420" s="11">
        <v>0</v>
      </c>
      <c r="P420" s="11">
        <v>0</v>
      </c>
      <c r="Q420" s="11">
        <v>0</v>
      </c>
      <c r="R420" s="11">
        <v>0</v>
      </c>
      <c r="S420" s="11">
        <v>0</v>
      </c>
      <c r="T420" s="11">
        <v>0</v>
      </c>
      <c r="U420" s="11">
        <v>0</v>
      </c>
      <c r="V420" s="11">
        <v>2</v>
      </c>
      <c r="W420" s="11">
        <v>1594.3692395172409</v>
      </c>
      <c r="X420" s="11">
        <v>0</v>
      </c>
      <c r="Y420" s="11">
        <v>0</v>
      </c>
      <c r="Z420" s="11">
        <v>0</v>
      </c>
      <c r="AA420" s="11">
        <v>610.76606252275849</v>
      </c>
      <c r="AB420" s="11">
        <v>801.39962658684044</v>
      </c>
      <c r="AC420" s="11" t="s">
        <v>7</v>
      </c>
      <c r="AD420" s="11" t="s">
        <v>97</v>
      </c>
      <c r="AE420" s="11" t="s">
        <v>157</v>
      </c>
      <c r="AF420" s="11" t="s">
        <v>193</v>
      </c>
      <c r="AG420" s="11" t="s">
        <v>302</v>
      </c>
      <c r="AH420" s="11" t="s">
        <v>7</v>
      </c>
      <c r="AI420" s="11" t="s">
        <v>97</v>
      </c>
      <c r="AJ420" s="11" t="s">
        <v>157</v>
      </c>
      <c r="AK420" s="11" t="s">
        <v>193</v>
      </c>
      <c r="AL420" s="11" t="s">
        <v>142</v>
      </c>
      <c r="AM420" s="11">
        <v>2.3575048172069828E-2</v>
      </c>
      <c r="AN420" s="11">
        <v>0</v>
      </c>
      <c r="AO420" s="11">
        <v>0</v>
      </c>
      <c r="AP420" s="11">
        <v>0</v>
      </c>
      <c r="AQ420" s="11">
        <v>3.0157709465047301E-3</v>
      </c>
      <c r="AR420" s="11">
        <v>0.125</v>
      </c>
      <c r="AS420" s="11">
        <v>0</v>
      </c>
      <c r="AT420" s="11">
        <v>0</v>
      </c>
      <c r="AU420" s="11">
        <v>0</v>
      </c>
      <c r="AV420" s="11">
        <v>7.4999999999999997E-3</v>
      </c>
      <c r="AW420" s="11">
        <v>3938.3462865300039</v>
      </c>
      <c r="AX420" s="11">
        <v>0</v>
      </c>
      <c r="AY420" s="11">
        <v>0</v>
      </c>
      <c r="AZ420" s="11">
        <v>0</v>
      </c>
      <c r="BA420" s="11">
        <v>503.80174078555007</v>
      </c>
      <c r="BB420" s="11">
        <v>20881.963091786482</v>
      </c>
      <c r="BC420" s="11">
        <v>0</v>
      </c>
      <c r="BD420" s="11">
        <v>0</v>
      </c>
      <c r="BE420" s="11">
        <v>0</v>
      </c>
      <c r="BF420" s="11">
        <v>1252.9177855071889</v>
      </c>
      <c r="BG420" s="9" t="s">
        <v>7</v>
      </c>
      <c r="BH420" s="9" t="s">
        <v>97</v>
      </c>
      <c r="BI420" s="9" t="s">
        <v>157</v>
      </c>
      <c r="BJ420" s="9" t="s">
        <v>193</v>
      </c>
      <c r="BK420" s="9" t="s">
        <v>1921</v>
      </c>
      <c r="BL420" s="29">
        <v>7.5000116092096239E-2</v>
      </c>
      <c r="BM420" s="29">
        <v>0</v>
      </c>
      <c r="BN420" s="29">
        <v>0</v>
      </c>
      <c r="BO420" s="29">
        <v>0</v>
      </c>
      <c r="BP420" s="29">
        <v>3.0157709465047297E-3</v>
      </c>
    </row>
    <row r="421" spans="1:68" x14ac:dyDescent="0.25">
      <c r="A421" s="9" t="s">
        <v>3</v>
      </c>
      <c r="B421" s="9" t="s">
        <v>58</v>
      </c>
      <c r="C421" s="9" t="s">
        <v>57</v>
      </c>
      <c r="D421" s="9" t="s">
        <v>1860</v>
      </c>
      <c r="E421" s="9" t="s">
        <v>116</v>
      </c>
      <c r="F421" s="9" t="s">
        <v>341</v>
      </c>
      <c r="G421" s="9" t="s">
        <v>164</v>
      </c>
      <c r="H421" s="9" t="s">
        <v>5</v>
      </c>
      <c r="I421" s="10" t="s">
        <v>1783</v>
      </c>
      <c r="J421" s="10" t="s">
        <v>1995</v>
      </c>
      <c r="K421" s="11">
        <v>159545.4774</v>
      </c>
      <c r="L421" s="11">
        <v>0</v>
      </c>
      <c r="M421" s="11">
        <v>1</v>
      </c>
      <c r="N421" s="11">
        <v>0</v>
      </c>
      <c r="O421" s="11">
        <v>0</v>
      </c>
      <c r="P421" s="11">
        <v>0</v>
      </c>
      <c r="Q421" s="11">
        <v>0</v>
      </c>
      <c r="R421" s="11">
        <v>0</v>
      </c>
      <c r="S421" s="11">
        <v>0</v>
      </c>
      <c r="T421" s="11">
        <v>0</v>
      </c>
      <c r="U421" s="11">
        <v>0</v>
      </c>
      <c r="V421" s="11">
        <v>0</v>
      </c>
      <c r="W421" s="11">
        <v>0</v>
      </c>
      <c r="X421" s="11">
        <v>0</v>
      </c>
      <c r="Y421" s="11">
        <v>0</v>
      </c>
      <c r="Z421" s="11">
        <v>0</v>
      </c>
      <c r="AA421" s="11">
        <v>0</v>
      </c>
      <c r="AB421" s="11">
        <v>0</v>
      </c>
      <c r="AC421" s="11" t="s">
        <v>7</v>
      </c>
      <c r="AD421" s="11" t="s">
        <v>97</v>
      </c>
      <c r="AE421" s="11" t="s">
        <v>157</v>
      </c>
      <c r="AF421" s="11" t="s">
        <v>193</v>
      </c>
      <c r="AG421" s="11" t="s">
        <v>299</v>
      </c>
      <c r="AH421" s="11" t="s">
        <v>7</v>
      </c>
      <c r="AI421" s="11" t="s">
        <v>97</v>
      </c>
      <c r="AJ421" s="11" t="s">
        <v>157</v>
      </c>
      <c r="AK421" s="11" t="s">
        <v>193</v>
      </c>
      <c r="AL421" s="11" t="s">
        <v>142</v>
      </c>
      <c r="AM421" s="11">
        <v>2.3575048172069828E-2</v>
      </c>
      <c r="AN421" s="11">
        <v>0</v>
      </c>
      <c r="AO421" s="11">
        <v>0</v>
      </c>
      <c r="AP421" s="11">
        <v>0</v>
      </c>
      <c r="AQ421" s="11">
        <v>1.4241140580716783E-3</v>
      </c>
      <c r="AR421" s="11">
        <v>0.125</v>
      </c>
      <c r="AS421" s="11">
        <v>0</v>
      </c>
      <c r="AT421" s="11">
        <v>0</v>
      </c>
      <c r="AU421" s="11">
        <v>0</v>
      </c>
      <c r="AV421" s="11">
        <v>7.4999999999999997E-3</v>
      </c>
      <c r="AW421" s="11">
        <v>3761.2923153408783</v>
      </c>
      <c r="AX421" s="11">
        <v>0</v>
      </c>
      <c r="AY421" s="11">
        <v>0</v>
      </c>
      <c r="AZ421" s="11">
        <v>0</v>
      </c>
      <c r="BA421" s="11">
        <v>227.21095726709726</v>
      </c>
      <c r="BB421" s="11">
        <v>19943.184675</v>
      </c>
      <c r="BC421" s="11">
        <v>0</v>
      </c>
      <c r="BD421" s="11">
        <v>0</v>
      </c>
      <c r="BE421" s="11">
        <v>0</v>
      </c>
      <c r="BF421" s="11">
        <v>1196.5910805000001</v>
      </c>
      <c r="BG421" s="9" t="s">
        <v>7</v>
      </c>
      <c r="BH421" s="9" t="s">
        <v>97</v>
      </c>
      <c r="BI421" s="9" t="s">
        <v>157</v>
      </c>
      <c r="BJ421" s="9" t="s">
        <v>193</v>
      </c>
      <c r="BK421" s="9" t="s">
        <v>1920</v>
      </c>
      <c r="BL421" s="29">
        <v>7.5000116092096239E-2</v>
      </c>
      <c r="BM421" s="29">
        <v>0</v>
      </c>
      <c r="BN421" s="29">
        <v>0</v>
      </c>
      <c r="BO421" s="29">
        <v>0</v>
      </c>
      <c r="BP421" s="29">
        <v>1.4241140580716783E-3</v>
      </c>
    </row>
    <row r="422" spans="1:68" x14ac:dyDescent="0.25">
      <c r="A422" s="9" t="s">
        <v>3</v>
      </c>
      <c r="B422" s="9" t="s">
        <v>58</v>
      </c>
      <c r="C422" s="9" t="s">
        <v>57</v>
      </c>
      <c r="D422" s="9" t="s">
        <v>1860</v>
      </c>
      <c r="E422" s="9" t="s">
        <v>116</v>
      </c>
      <c r="F422" s="9" t="s">
        <v>1105</v>
      </c>
      <c r="G422" s="9" t="s">
        <v>164</v>
      </c>
      <c r="H422" s="9" t="s">
        <v>5</v>
      </c>
      <c r="I422" s="10" t="s">
        <v>1783</v>
      </c>
      <c r="J422" s="10" t="s">
        <v>1995</v>
      </c>
      <c r="K422" s="11">
        <v>173604.46100000001</v>
      </c>
      <c r="L422" s="11">
        <v>0</v>
      </c>
      <c r="M422" s="11">
        <v>1</v>
      </c>
      <c r="N422" s="11">
        <v>0</v>
      </c>
      <c r="O422" s="11">
        <v>0</v>
      </c>
      <c r="P422" s="11">
        <v>0</v>
      </c>
      <c r="Q422" s="11">
        <v>0</v>
      </c>
      <c r="R422" s="11">
        <v>0</v>
      </c>
      <c r="S422" s="11">
        <v>0</v>
      </c>
      <c r="T422" s="11">
        <v>0</v>
      </c>
      <c r="U422" s="11">
        <v>0</v>
      </c>
      <c r="V422" s="11">
        <v>0</v>
      </c>
      <c r="W422" s="11">
        <v>0</v>
      </c>
      <c r="X422" s="11">
        <v>0</v>
      </c>
      <c r="Y422" s="11">
        <v>0</v>
      </c>
      <c r="Z422" s="11">
        <v>0</v>
      </c>
      <c r="AA422" s="11">
        <v>0</v>
      </c>
      <c r="AB422" s="11">
        <v>0</v>
      </c>
      <c r="AC422" s="11" t="s">
        <v>7</v>
      </c>
      <c r="AD422" s="11" t="s">
        <v>97</v>
      </c>
      <c r="AE422" s="11" t="s">
        <v>157</v>
      </c>
      <c r="AF422" s="11" t="s">
        <v>193</v>
      </c>
      <c r="AG422" s="11" t="s">
        <v>299</v>
      </c>
      <c r="AH422" s="11" t="s">
        <v>7</v>
      </c>
      <c r="AI422" s="11" t="s">
        <v>97</v>
      </c>
      <c r="AJ422" s="11" t="s">
        <v>157</v>
      </c>
      <c r="AK422" s="11" t="s">
        <v>193</v>
      </c>
      <c r="AL422" s="11" t="s">
        <v>142</v>
      </c>
      <c r="AM422" s="11">
        <v>2.3575048172069828E-2</v>
      </c>
      <c r="AN422" s="11">
        <v>0</v>
      </c>
      <c r="AO422" s="11">
        <v>0</v>
      </c>
      <c r="AP422" s="11">
        <v>0</v>
      </c>
      <c r="AQ422" s="11">
        <v>1.4241140580716783E-3</v>
      </c>
      <c r="AR422" s="11">
        <v>0.125</v>
      </c>
      <c r="AS422" s="11">
        <v>0</v>
      </c>
      <c r="AT422" s="11">
        <v>0</v>
      </c>
      <c r="AU422" s="11">
        <v>0</v>
      </c>
      <c r="AV422" s="11">
        <v>7.4999999999999997E-3</v>
      </c>
      <c r="AW422" s="11">
        <v>4092.7335309612181</v>
      </c>
      <c r="AX422" s="11">
        <v>0</v>
      </c>
      <c r="AY422" s="11">
        <v>0</v>
      </c>
      <c r="AZ422" s="11">
        <v>0</v>
      </c>
      <c r="BA422" s="11">
        <v>247.23255345405641</v>
      </c>
      <c r="BB422" s="11">
        <v>21700.557625000001</v>
      </c>
      <c r="BC422" s="11">
        <v>0</v>
      </c>
      <c r="BD422" s="11">
        <v>0</v>
      </c>
      <c r="BE422" s="11">
        <v>0</v>
      </c>
      <c r="BF422" s="11">
        <v>1302.0334574999999</v>
      </c>
      <c r="BG422" s="9" t="s">
        <v>7</v>
      </c>
      <c r="BH422" s="9" t="s">
        <v>97</v>
      </c>
      <c r="BI422" s="9" t="s">
        <v>157</v>
      </c>
      <c r="BJ422" s="9" t="s">
        <v>193</v>
      </c>
      <c r="BK422" s="9" t="s">
        <v>1920</v>
      </c>
      <c r="BL422" s="29">
        <v>7.5000116092096239E-2</v>
      </c>
      <c r="BM422" s="29">
        <v>0</v>
      </c>
      <c r="BN422" s="29">
        <v>0</v>
      </c>
      <c r="BO422" s="29">
        <v>0</v>
      </c>
      <c r="BP422" s="29">
        <v>1.4241140580716783E-3</v>
      </c>
    </row>
    <row r="423" spans="1:68" x14ac:dyDescent="0.25">
      <c r="A423" s="9" t="s">
        <v>3</v>
      </c>
      <c r="B423" s="9" t="s">
        <v>58</v>
      </c>
      <c r="C423" s="9" t="s">
        <v>57</v>
      </c>
      <c r="D423" s="9" t="s">
        <v>1860</v>
      </c>
      <c r="E423" s="9" t="s">
        <v>116</v>
      </c>
      <c r="F423" s="9" t="s">
        <v>429</v>
      </c>
      <c r="G423" s="9" t="s">
        <v>164</v>
      </c>
      <c r="H423" s="9" t="s">
        <v>5</v>
      </c>
      <c r="I423" s="10" t="s">
        <v>1807</v>
      </c>
      <c r="J423" s="10" t="s">
        <v>1995</v>
      </c>
      <c r="K423" s="11">
        <v>170370.00125916</v>
      </c>
      <c r="L423" s="11">
        <v>170370.00125916</v>
      </c>
      <c r="M423" s="11">
        <v>0</v>
      </c>
      <c r="N423" s="11">
        <v>0</v>
      </c>
      <c r="O423" s="11">
        <v>0</v>
      </c>
      <c r="P423" s="11">
        <v>0</v>
      </c>
      <c r="Q423" s="11">
        <v>0</v>
      </c>
      <c r="R423" s="11">
        <v>0</v>
      </c>
      <c r="S423" s="11">
        <v>0</v>
      </c>
      <c r="T423" s="11">
        <v>0</v>
      </c>
      <c r="U423" s="11">
        <v>0</v>
      </c>
      <c r="V423" s="11">
        <v>0</v>
      </c>
      <c r="W423" s="11">
        <v>1626.000679425576</v>
      </c>
      <c r="X423" s="11">
        <v>0</v>
      </c>
      <c r="Y423" s="11">
        <v>0</v>
      </c>
      <c r="Z423" s="11">
        <v>0</v>
      </c>
      <c r="AA423" s="11">
        <v>622.88333719533603</v>
      </c>
      <c r="AB423" s="11">
        <v>817.29897004044233</v>
      </c>
      <c r="AC423" s="11" t="s">
        <v>7</v>
      </c>
      <c r="AD423" s="11" t="s">
        <v>97</v>
      </c>
      <c r="AE423" s="11" t="s">
        <v>157</v>
      </c>
      <c r="AF423" s="11" t="s">
        <v>193</v>
      </c>
      <c r="AG423" s="11" t="s">
        <v>302</v>
      </c>
      <c r="AH423" s="11" t="s">
        <v>7</v>
      </c>
      <c r="AI423" s="11" t="s">
        <v>97</v>
      </c>
      <c r="AJ423" s="11" t="s">
        <v>157</v>
      </c>
      <c r="AK423" s="11" t="s">
        <v>193</v>
      </c>
      <c r="AL423" s="11" t="s">
        <v>142</v>
      </c>
      <c r="AM423" s="11">
        <v>2.3575048172069828E-2</v>
      </c>
      <c r="AN423" s="11">
        <v>0</v>
      </c>
      <c r="AO423" s="11">
        <v>0</v>
      </c>
      <c r="AP423" s="11">
        <v>0</v>
      </c>
      <c r="AQ423" s="11">
        <v>3.0157709465047301E-3</v>
      </c>
      <c r="AR423" s="11">
        <v>0.125</v>
      </c>
      <c r="AS423" s="11">
        <v>0</v>
      </c>
      <c r="AT423" s="11">
        <v>0</v>
      </c>
      <c r="AU423" s="11">
        <v>0</v>
      </c>
      <c r="AV423" s="11">
        <v>7.4999999999999997E-3</v>
      </c>
      <c r="AW423" s="11">
        <v>4016.4809867602944</v>
      </c>
      <c r="AX423" s="11">
        <v>0</v>
      </c>
      <c r="AY423" s="11">
        <v>0</v>
      </c>
      <c r="AZ423" s="11">
        <v>0</v>
      </c>
      <c r="BA423" s="11">
        <v>513.796899953349</v>
      </c>
      <c r="BB423" s="11">
        <v>21296.250157394999</v>
      </c>
      <c r="BC423" s="11">
        <v>0</v>
      </c>
      <c r="BD423" s="11">
        <v>0</v>
      </c>
      <c r="BE423" s="11">
        <v>0</v>
      </c>
      <c r="BF423" s="11">
        <v>1277.7750094436999</v>
      </c>
      <c r="BG423" s="9" t="s">
        <v>7</v>
      </c>
      <c r="BH423" s="9" t="s">
        <v>97</v>
      </c>
      <c r="BI423" s="9" t="s">
        <v>157</v>
      </c>
      <c r="BJ423" s="9" t="s">
        <v>193</v>
      </c>
      <c r="BK423" s="9" t="s">
        <v>1921</v>
      </c>
      <c r="BL423" s="29">
        <v>7.5000116092096239E-2</v>
      </c>
      <c r="BM423" s="29">
        <v>0</v>
      </c>
      <c r="BN423" s="29">
        <v>0</v>
      </c>
      <c r="BO423" s="29">
        <v>0</v>
      </c>
      <c r="BP423" s="29">
        <v>3.0157709465047297E-3</v>
      </c>
    </row>
    <row r="424" spans="1:68" x14ac:dyDescent="0.25">
      <c r="A424" s="9" t="s">
        <v>3</v>
      </c>
      <c r="B424" s="9" t="s">
        <v>58</v>
      </c>
      <c r="C424" s="9" t="s">
        <v>57</v>
      </c>
      <c r="D424" s="9" t="s">
        <v>1860</v>
      </c>
      <c r="E424" s="9" t="s">
        <v>116</v>
      </c>
      <c r="F424" s="9" t="s">
        <v>1225</v>
      </c>
      <c r="G424" s="9" t="s">
        <v>274</v>
      </c>
      <c r="H424" s="9" t="s">
        <v>23</v>
      </c>
      <c r="I424" s="10" t="s">
        <v>1807</v>
      </c>
      <c r="J424" s="10" t="s">
        <v>1995</v>
      </c>
      <c r="K424" s="11">
        <v>132875.97752830002</v>
      </c>
      <c r="L424" s="11">
        <v>132875.97752830002</v>
      </c>
      <c r="M424" s="11">
        <v>0</v>
      </c>
      <c r="N424" s="11">
        <v>2</v>
      </c>
      <c r="O424" s="11">
        <v>0</v>
      </c>
      <c r="P424" s="11">
        <v>0</v>
      </c>
      <c r="Q424" s="11">
        <v>0</v>
      </c>
      <c r="R424" s="11">
        <v>0</v>
      </c>
      <c r="S424" s="11">
        <v>0</v>
      </c>
      <c r="T424" s="11">
        <v>0</v>
      </c>
      <c r="U424" s="11">
        <v>0</v>
      </c>
      <c r="V424" s="11">
        <v>2</v>
      </c>
      <c r="W424" s="11">
        <v>2449.611056099001</v>
      </c>
      <c r="X424" s="11">
        <v>0</v>
      </c>
      <c r="Y424" s="11">
        <v>0</v>
      </c>
      <c r="Z424" s="11">
        <v>0</v>
      </c>
      <c r="AA424" s="11">
        <v>486.94804727642861</v>
      </c>
      <c r="AB424" s="11">
        <v>692.89640117884892</v>
      </c>
      <c r="AC424" s="11" t="s">
        <v>7</v>
      </c>
      <c r="AD424" s="11" t="s">
        <v>97</v>
      </c>
      <c r="AE424" s="11" t="s">
        <v>157</v>
      </c>
      <c r="AF424" s="11" t="s">
        <v>193</v>
      </c>
      <c r="AG424" s="11" t="s">
        <v>302</v>
      </c>
      <c r="AH424" s="11" t="s">
        <v>7</v>
      </c>
      <c r="AI424" s="11" t="s">
        <v>97</v>
      </c>
      <c r="AJ424" s="11" t="s">
        <v>157</v>
      </c>
      <c r="AK424" s="11" t="s">
        <v>193</v>
      </c>
      <c r="AL424" s="11" t="s">
        <v>142</v>
      </c>
      <c r="AM424" s="11">
        <v>4.543108241492623E-2</v>
      </c>
      <c r="AN424" s="11">
        <v>0</v>
      </c>
      <c r="AO424" s="11">
        <v>0</v>
      </c>
      <c r="AP424" s="11">
        <v>0</v>
      </c>
      <c r="AQ424" s="11">
        <v>3.0157709465047301E-3</v>
      </c>
      <c r="AR424" s="11">
        <v>0.125</v>
      </c>
      <c r="AS424" s="11">
        <v>0</v>
      </c>
      <c r="AT424" s="11">
        <v>0</v>
      </c>
      <c r="AU424" s="11">
        <v>0</v>
      </c>
      <c r="AV424" s="11">
        <v>7.4999999999999997E-3</v>
      </c>
      <c r="AW424" s="11">
        <v>6036.6994860520836</v>
      </c>
      <c r="AX424" s="11">
        <v>0</v>
      </c>
      <c r="AY424" s="11">
        <v>0</v>
      </c>
      <c r="AZ424" s="11">
        <v>0</v>
      </c>
      <c r="BA424" s="11">
        <v>400.72351251826262</v>
      </c>
      <c r="BB424" s="11">
        <v>16609.497191037502</v>
      </c>
      <c r="BC424" s="11">
        <v>0</v>
      </c>
      <c r="BD424" s="11">
        <v>0</v>
      </c>
      <c r="BE424" s="11">
        <v>0</v>
      </c>
      <c r="BF424" s="11">
        <v>996.56983146225014</v>
      </c>
      <c r="BG424" s="9" t="s">
        <v>7</v>
      </c>
      <c r="BH424" s="9" t="s">
        <v>97</v>
      </c>
      <c r="BI424" s="9" t="s">
        <v>157</v>
      </c>
      <c r="BJ424" s="9" t="s">
        <v>193</v>
      </c>
      <c r="BK424" s="9" t="s">
        <v>1921</v>
      </c>
      <c r="BL424" s="29">
        <v>7.5000116092096239E-2</v>
      </c>
      <c r="BM424" s="29">
        <v>0</v>
      </c>
      <c r="BN424" s="29">
        <v>0</v>
      </c>
      <c r="BO424" s="29">
        <v>0</v>
      </c>
      <c r="BP424" s="29">
        <v>3.0157709465047297E-3</v>
      </c>
    </row>
    <row r="425" spans="1:68" x14ac:dyDescent="0.25">
      <c r="A425" s="9" t="s">
        <v>3</v>
      </c>
      <c r="B425" s="9" t="s">
        <v>58</v>
      </c>
      <c r="C425" s="9" t="s">
        <v>57</v>
      </c>
      <c r="D425" s="9" t="s">
        <v>1860</v>
      </c>
      <c r="E425" s="9" t="s">
        <v>105</v>
      </c>
      <c r="F425" s="9" t="s">
        <v>879</v>
      </c>
      <c r="G425" s="9" t="s">
        <v>206</v>
      </c>
      <c r="H425" s="9" t="s">
        <v>5</v>
      </c>
      <c r="I425" s="10" t="s">
        <v>1783</v>
      </c>
      <c r="J425" s="10" t="s">
        <v>1995</v>
      </c>
      <c r="K425" s="11">
        <v>41720.080000000002</v>
      </c>
      <c r="L425" s="11">
        <v>41720.080000000002</v>
      </c>
      <c r="M425" s="11">
        <v>0</v>
      </c>
      <c r="N425" s="11">
        <v>0</v>
      </c>
      <c r="O425" s="11">
        <v>0</v>
      </c>
      <c r="P425" s="11">
        <v>0</v>
      </c>
      <c r="Q425" s="11">
        <v>0</v>
      </c>
      <c r="R425" s="11">
        <v>0</v>
      </c>
      <c r="S425" s="11">
        <v>0</v>
      </c>
      <c r="T425" s="11">
        <v>0</v>
      </c>
      <c r="U425" s="11">
        <v>0</v>
      </c>
      <c r="V425" s="11">
        <v>0</v>
      </c>
      <c r="W425" s="11">
        <v>831.66912776795948</v>
      </c>
      <c r="X425" s="11">
        <v>0</v>
      </c>
      <c r="Y425" s="11">
        <v>0</v>
      </c>
      <c r="Z425" s="11">
        <v>0</v>
      </c>
      <c r="AA425" s="11">
        <v>152.9247602320408</v>
      </c>
      <c r="AB425" s="11">
        <v>220.48895399679986</v>
      </c>
      <c r="AC425" s="11" t="s">
        <v>32</v>
      </c>
      <c r="AD425" s="11" t="s">
        <v>97</v>
      </c>
      <c r="AE425" s="11" t="s">
        <v>157</v>
      </c>
      <c r="AF425" s="11" t="s">
        <v>193</v>
      </c>
      <c r="AG425" s="11" t="s">
        <v>302</v>
      </c>
      <c r="AH425" s="11" t="s">
        <v>32</v>
      </c>
      <c r="AI425" s="11" t="s">
        <v>97</v>
      </c>
      <c r="AJ425" s="11" t="s">
        <v>157</v>
      </c>
      <c r="AK425" s="11" t="s">
        <v>193</v>
      </c>
      <c r="AL425" s="11" t="s">
        <v>142</v>
      </c>
      <c r="AM425" s="11">
        <v>4.9114683691812142E-2</v>
      </c>
      <c r="AN425" s="11">
        <v>0</v>
      </c>
      <c r="AO425" s="11">
        <v>0</v>
      </c>
      <c r="AP425" s="11">
        <v>0</v>
      </c>
      <c r="AQ425" s="11">
        <v>3.0157709465047301E-3</v>
      </c>
      <c r="AR425" s="11">
        <v>7.4999999999999997E-2</v>
      </c>
      <c r="AS425" s="11">
        <v>0</v>
      </c>
      <c r="AT425" s="11">
        <v>0</v>
      </c>
      <c r="AU425" s="11">
        <v>0</v>
      </c>
      <c r="AV425" s="11">
        <v>7.4999999999999997E-3</v>
      </c>
      <c r="AW425" s="11">
        <v>2049.0685327970978</v>
      </c>
      <c r="AX425" s="11">
        <v>0</v>
      </c>
      <c r="AY425" s="11">
        <v>0</v>
      </c>
      <c r="AZ425" s="11">
        <v>0</v>
      </c>
      <c r="BA425" s="11">
        <v>125.81820514985307</v>
      </c>
      <c r="BB425" s="11">
        <v>3129.0059999999999</v>
      </c>
      <c r="BC425" s="11">
        <v>0</v>
      </c>
      <c r="BD425" s="11">
        <v>0</v>
      </c>
      <c r="BE425" s="11">
        <v>0</v>
      </c>
      <c r="BF425" s="11">
        <v>312.9006</v>
      </c>
      <c r="BG425" s="9" t="s">
        <v>32</v>
      </c>
      <c r="BH425" s="9" t="s">
        <v>97</v>
      </c>
      <c r="BI425" s="9" t="s">
        <v>157</v>
      </c>
      <c r="BJ425" s="9" t="s">
        <v>193</v>
      </c>
      <c r="BK425" s="9" t="s">
        <v>1921</v>
      </c>
      <c r="BL425" s="29">
        <v>8.3096107331410485E-2</v>
      </c>
      <c r="BM425" s="29">
        <v>0</v>
      </c>
      <c r="BN425" s="29">
        <v>0</v>
      </c>
      <c r="BO425" s="29">
        <v>0</v>
      </c>
      <c r="BP425" s="29">
        <v>3.0157709465047297E-3</v>
      </c>
    </row>
    <row r="426" spans="1:68" x14ac:dyDescent="0.25">
      <c r="A426" s="9" t="s">
        <v>3</v>
      </c>
      <c r="B426" s="9" t="s">
        <v>58</v>
      </c>
      <c r="C426" s="9" t="s">
        <v>57</v>
      </c>
      <c r="D426" s="9" t="s">
        <v>1860</v>
      </c>
      <c r="E426" s="9" t="s">
        <v>116</v>
      </c>
      <c r="F426" s="9" t="s">
        <v>309</v>
      </c>
      <c r="G426" s="9" t="s">
        <v>136</v>
      </c>
      <c r="H426" s="9" t="s">
        <v>23</v>
      </c>
      <c r="I426" s="10" t="s">
        <v>1807</v>
      </c>
      <c r="J426" s="10" t="s">
        <v>1995</v>
      </c>
      <c r="K426" s="11">
        <v>585600.85</v>
      </c>
      <c r="L426" s="11">
        <v>585600.85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11">
        <v>0</v>
      </c>
      <c r="U426" s="11">
        <v>0</v>
      </c>
      <c r="V426" s="11">
        <v>0</v>
      </c>
      <c r="W426" s="11">
        <v>10795.738577467499</v>
      </c>
      <c r="X426" s="11">
        <v>0</v>
      </c>
      <c r="Y426" s="11">
        <v>0</v>
      </c>
      <c r="Z426" s="11">
        <v>0</v>
      </c>
      <c r="AA426" s="11">
        <v>2146.0402075324996</v>
      </c>
      <c r="AB426" s="11">
        <v>3053.6800484184987</v>
      </c>
      <c r="AC426" s="11" t="s">
        <v>7</v>
      </c>
      <c r="AD426" s="11" t="s">
        <v>97</v>
      </c>
      <c r="AE426" s="11" t="s">
        <v>157</v>
      </c>
      <c r="AF426" s="11" t="s">
        <v>193</v>
      </c>
      <c r="AG426" s="11" t="s">
        <v>302</v>
      </c>
      <c r="AH426" s="11" t="s">
        <v>7</v>
      </c>
      <c r="AI426" s="11" t="s">
        <v>97</v>
      </c>
      <c r="AJ426" s="11" t="s">
        <v>157</v>
      </c>
      <c r="AK426" s="11" t="s">
        <v>193</v>
      </c>
      <c r="AL426" s="11" t="s">
        <v>142</v>
      </c>
      <c r="AM426" s="11">
        <v>4.543108241492623E-2</v>
      </c>
      <c r="AN426" s="11">
        <v>0</v>
      </c>
      <c r="AO426" s="11">
        <v>0</v>
      </c>
      <c r="AP426" s="11">
        <v>0</v>
      </c>
      <c r="AQ426" s="11">
        <v>3.0157709465047301E-3</v>
      </c>
      <c r="AR426" s="11">
        <v>0.125</v>
      </c>
      <c r="AS426" s="11">
        <v>0</v>
      </c>
      <c r="AT426" s="11">
        <v>0</v>
      </c>
      <c r="AU426" s="11">
        <v>0</v>
      </c>
      <c r="AV426" s="11">
        <v>7.4999999999999997E-3</v>
      </c>
      <c r="AW426" s="11">
        <v>26604.480478600854</v>
      </c>
      <c r="AX426" s="11">
        <v>0</v>
      </c>
      <c r="AY426" s="11">
        <v>0</v>
      </c>
      <c r="AZ426" s="11">
        <v>0</v>
      </c>
      <c r="BA426" s="11">
        <v>1766.0380296784745</v>
      </c>
      <c r="BB426" s="11">
        <v>73200.106249999997</v>
      </c>
      <c r="BC426" s="11">
        <v>0</v>
      </c>
      <c r="BD426" s="11">
        <v>0</v>
      </c>
      <c r="BE426" s="11">
        <v>0</v>
      </c>
      <c r="BF426" s="11">
        <v>4392.0063749999999</v>
      </c>
      <c r="BG426" s="9" t="s">
        <v>7</v>
      </c>
      <c r="BH426" s="9" t="s">
        <v>97</v>
      </c>
      <c r="BI426" s="9" t="s">
        <v>157</v>
      </c>
      <c r="BJ426" s="9" t="s">
        <v>193</v>
      </c>
      <c r="BK426" s="9" t="s">
        <v>1921</v>
      </c>
      <c r="BL426" s="29">
        <v>7.5000116092096239E-2</v>
      </c>
      <c r="BM426" s="29">
        <v>0</v>
      </c>
      <c r="BN426" s="29">
        <v>0</v>
      </c>
      <c r="BO426" s="29">
        <v>0</v>
      </c>
      <c r="BP426" s="29">
        <v>3.0157709465047297E-3</v>
      </c>
    </row>
    <row r="427" spans="1:68" x14ac:dyDescent="0.25">
      <c r="A427" s="9" t="s">
        <v>3</v>
      </c>
      <c r="B427" s="9" t="s">
        <v>58</v>
      </c>
      <c r="C427" s="9" t="s">
        <v>57</v>
      </c>
      <c r="D427" s="9" t="s">
        <v>1860</v>
      </c>
      <c r="E427" s="9" t="s">
        <v>83</v>
      </c>
      <c r="F427" s="9" t="s">
        <v>881</v>
      </c>
      <c r="G427" s="9" t="s">
        <v>206</v>
      </c>
      <c r="H427" s="9" t="s">
        <v>5</v>
      </c>
      <c r="I427" s="10" t="s">
        <v>1783</v>
      </c>
      <c r="J427" s="10" t="s">
        <v>1995</v>
      </c>
      <c r="K427" s="11">
        <v>11309073.261359999</v>
      </c>
      <c r="L427" s="11">
        <v>11309073.261360001</v>
      </c>
      <c r="M427" s="11">
        <v>0</v>
      </c>
      <c r="N427" s="11">
        <v>1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  <c r="T427" s="11">
        <v>0</v>
      </c>
      <c r="U427" s="11">
        <v>0</v>
      </c>
      <c r="V427" s="11">
        <v>1</v>
      </c>
      <c r="W427" s="11">
        <v>157872.41937517791</v>
      </c>
      <c r="X427" s="11">
        <v>0</v>
      </c>
      <c r="Y427" s="11">
        <v>0</v>
      </c>
      <c r="Z427" s="11">
        <v>0</v>
      </c>
      <c r="AA427" s="11">
        <v>41407.347674774064</v>
      </c>
      <c r="AB427" s="11">
        <v>56596.886249396222</v>
      </c>
      <c r="AC427" s="11" t="s">
        <v>7</v>
      </c>
      <c r="AD427" s="11" t="s">
        <v>97</v>
      </c>
      <c r="AE427" s="11" t="s">
        <v>157</v>
      </c>
      <c r="AF427" s="11" t="s">
        <v>193</v>
      </c>
      <c r="AG427" s="11" t="s">
        <v>302</v>
      </c>
      <c r="AH427" s="11" t="s">
        <v>39</v>
      </c>
      <c r="AI427" s="11" t="s">
        <v>97</v>
      </c>
      <c r="AJ427" s="11" t="s">
        <v>157</v>
      </c>
      <c r="AK427" s="11" t="s">
        <v>193</v>
      </c>
      <c r="AL427" s="11" t="s">
        <v>142</v>
      </c>
      <c r="AM427" s="11">
        <v>2.3575048172069828E-2</v>
      </c>
      <c r="AN427" s="11">
        <v>0</v>
      </c>
      <c r="AO427" s="11">
        <v>0</v>
      </c>
      <c r="AP427" s="11">
        <v>0</v>
      </c>
      <c r="AQ427" s="11">
        <v>3.0157709465047301E-3</v>
      </c>
      <c r="AR427" s="11">
        <v>4.4999999999999998E-2</v>
      </c>
      <c r="AS427" s="11">
        <v>0</v>
      </c>
      <c r="AT427" s="11">
        <v>0</v>
      </c>
      <c r="AU427" s="11">
        <v>0</v>
      </c>
      <c r="AV427" s="11">
        <v>7.4999999999999997E-3</v>
      </c>
      <c r="AW427" s="11">
        <v>266611.94691802881</v>
      </c>
      <c r="AX427" s="11">
        <v>0</v>
      </c>
      <c r="AY427" s="11">
        <v>0</v>
      </c>
      <c r="AZ427" s="11">
        <v>0</v>
      </c>
      <c r="BA427" s="11">
        <v>34105.574573502978</v>
      </c>
      <c r="BB427" s="11">
        <v>508908.29676119995</v>
      </c>
      <c r="BC427" s="11">
        <v>0</v>
      </c>
      <c r="BD427" s="11">
        <v>0</v>
      </c>
      <c r="BE427" s="11">
        <v>0</v>
      </c>
      <c r="BF427" s="11">
        <v>84818.049460199996</v>
      </c>
      <c r="BG427" s="9" t="s">
        <v>7</v>
      </c>
      <c r="BH427" s="9" t="s">
        <v>97</v>
      </c>
      <c r="BI427" s="9" t="s">
        <v>157</v>
      </c>
      <c r="BJ427" s="9" t="s">
        <v>193</v>
      </c>
      <c r="BK427" s="9" t="s">
        <v>1921</v>
      </c>
      <c r="BL427" s="29">
        <v>7.5000116092096239E-2</v>
      </c>
      <c r="BM427" s="29">
        <v>0</v>
      </c>
      <c r="BN427" s="29">
        <v>0</v>
      </c>
      <c r="BO427" s="29">
        <v>0</v>
      </c>
      <c r="BP427" s="29">
        <v>3.0157709465047297E-3</v>
      </c>
    </row>
    <row r="428" spans="1:68" x14ac:dyDescent="0.25">
      <c r="A428" s="9" t="s">
        <v>3</v>
      </c>
      <c r="B428" s="9" t="s">
        <v>58</v>
      </c>
      <c r="C428" s="9" t="s">
        <v>57</v>
      </c>
      <c r="D428" s="9" t="s">
        <v>1860</v>
      </c>
      <c r="E428" s="9" t="s">
        <v>116</v>
      </c>
      <c r="F428" s="9" t="s">
        <v>1293</v>
      </c>
      <c r="G428" s="9" t="s">
        <v>274</v>
      </c>
      <c r="H428" s="9" t="s">
        <v>5</v>
      </c>
      <c r="I428" s="10" t="s">
        <v>1807</v>
      </c>
      <c r="J428" s="10" t="s">
        <v>1995</v>
      </c>
      <c r="K428" s="11">
        <v>321907.03126586002</v>
      </c>
      <c r="L428" s="11">
        <v>321907.03126586002</v>
      </c>
      <c r="M428" s="11">
        <v>0</v>
      </c>
      <c r="N428" s="11">
        <v>0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11">
        <v>0</v>
      </c>
      <c r="U428" s="11">
        <v>0</v>
      </c>
      <c r="V428" s="11">
        <v>0</v>
      </c>
      <c r="W428" s="11">
        <v>3072.2606543504758</v>
      </c>
      <c r="X428" s="11">
        <v>0</v>
      </c>
      <c r="Y428" s="11">
        <v>0</v>
      </c>
      <c r="Z428" s="11">
        <v>0</v>
      </c>
      <c r="AA428" s="11">
        <v>1176.9121583588751</v>
      </c>
      <c r="AB428" s="11">
        <v>1544.2524103885844</v>
      </c>
      <c r="AC428" s="11" t="s">
        <v>7</v>
      </c>
      <c r="AD428" s="11" t="s">
        <v>97</v>
      </c>
      <c r="AE428" s="11" t="s">
        <v>157</v>
      </c>
      <c r="AF428" s="11" t="s">
        <v>193</v>
      </c>
      <c r="AG428" s="11" t="s">
        <v>302</v>
      </c>
      <c r="AH428" s="11" t="s">
        <v>7</v>
      </c>
      <c r="AI428" s="11" t="s">
        <v>97</v>
      </c>
      <c r="AJ428" s="11" t="s">
        <v>157</v>
      </c>
      <c r="AK428" s="11" t="s">
        <v>193</v>
      </c>
      <c r="AL428" s="11" t="s">
        <v>142</v>
      </c>
      <c r="AM428" s="11">
        <v>2.3575048172069828E-2</v>
      </c>
      <c r="AN428" s="11">
        <v>0</v>
      </c>
      <c r="AO428" s="11">
        <v>0</v>
      </c>
      <c r="AP428" s="11">
        <v>0</v>
      </c>
      <c r="AQ428" s="11">
        <v>3.0157709465047301E-3</v>
      </c>
      <c r="AR428" s="11">
        <v>0.125</v>
      </c>
      <c r="AS428" s="11">
        <v>0</v>
      </c>
      <c r="AT428" s="11">
        <v>0</v>
      </c>
      <c r="AU428" s="11">
        <v>0</v>
      </c>
      <c r="AV428" s="11">
        <v>7.4999999999999997E-3</v>
      </c>
      <c r="AW428" s="11">
        <v>7588.9737690206384</v>
      </c>
      <c r="AX428" s="11">
        <v>0</v>
      </c>
      <c r="AY428" s="11">
        <v>0</v>
      </c>
      <c r="AZ428" s="11">
        <v>0</v>
      </c>
      <c r="BA428" s="11">
        <v>970.79787236717038</v>
      </c>
      <c r="BB428" s="11">
        <v>40238.378908232502</v>
      </c>
      <c r="BC428" s="11">
        <v>0</v>
      </c>
      <c r="BD428" s="11">
        <v>0</v>
      </c>
      <c r="BE428" s="11">
        <v>0</v>
      </c>
      <c r="BF428" s="11">
        <v>2414.3027344939501</v>
      </c>
      <c r="BG428" s="9" t="s">
        <v>7</v>
      </c>
      <c r="BH428" s="9" t="s">
        <v>97</v>
      </c>
      <c r="BI428" s="9" t="s">
        <v>157</v>
      </c>
      <c r="BJ428" s="9" t="s">
        <v>193</v>
      </c>
      <c r="BK428" s="9" t="s">
        <v>1921</v>
      </c>
      <c r="BL428" s="29">
        <v>7.5000116092096239E-2</v>
      </c>
      <c r="BM428" s="29">
        <v>0</v>
      </c>
      <c r="BN428" s="29">
        <v>0</v>
      </c>
      <c r="BO428" s="29">
        <v>0</v>
      </c>
      <c r="BP428" s="29">
        <v>3.0157709465047297E-3</v>
      </c>
    </row>
    <row r="429" spans="1:68" x14ac:dyDescent="0.25">
      <c r="A429" s="9" t="s">
        <v>3</v>
      </c>
      <c r="B429" s="9" t="s">
        <v>58</v>
      </c>
      <c r="C429" s="9" t="s">
        <v>57</v>
      </c>
      <c r="D429" s="9" t="s">
        <v>1860</v>
      </c>
      <c r="E429" s="9" t="s">
        <v>116</v>
      </c>
      <c r="F429" s="9" t="s">
        <v>735</v>
      </c>
      <c r="G429" s="9" t="s">
        <v>164</v>
      </c>
      <c r="H429" s="9" t="s">
        <v>5</v>
      </c>
      <c r="I429" s="10" t="s">
        <v>1807</v>
      </c>
      <c r="J429" s="10" t="s">
        <v>1995</v>
      </c>
      <c r="K429" s="11">
        <v>163193.84794345245</v>
      </c>
      <c r="L429" s="11">
        <v>163193.84789999999</v>
      </c>
      <c r="M429" s="11">
        <v>0</v>
      </c>
      <c r="N429" s="11">
        <v>0</v>
      </c>
      <c r="O429" s="11">
        <v>1</v>
      </c>
      <c r="P429" s="11">
        <v>0</v>
      </c>
      <c r="Q429" s="11">
        <v>0</v>
      </c>
      <c r="R429" s="11">
        <v>0</v>
      </c>
      <c r="S429" s="11">
        <v>0</v>
      </c>
      <c r="T429" s="11">
        <v>0</v>
      </c>
      <c r="U429" s="11">
        <v>0</v>
      </c>
      <c r="V429" s="11">
        <v>1</v>
      </c>
      <c r="W429" s="11">
        <v>1557.5119187786429</v>
      </c>
      <c r="X429" s="11">
        <v>0</v>
      </c>
      <c r="Y429" s="11">
        <v>0</v>
      </c>
      <c r="Z429" s="11">
        <v>0</v>
      </c>
      <c r="AA429" s="11">
        <v>596.64687350135705</v>
      </c>
      <c r="AB429" s="11">
        <v>782.87352714587996</v>
      </c>
      <c r="AC429" s="11" t="s">
        <v>7</v>
      </c>
      <c r="AD429" s="11" t="s">
        <v>97</v>
      </c>
      <c r="AE429" s="11" t="s">
        <v>157</v>
      </c>
      <c r="AF429" s="11" t="s">
        <v>193</v>
      </c>
      <c r="AG429" s="11" t="s">
        <v>302</v>
      </c>
      <c r="AH429" s="11" t="s">
        <v>7</v>
      </c>
      <c r="AI429" s="11" t="s">
        <v>97</v>
      </c>
      <c r="AJ429" s="11" t="s">
        <v>157</v>
      </c>
      <c r="AK429" s="11" t="s">
        <v>193</v>
      </c>
      <c r="AL429" s="11" t="s">
        <v>142</v>
      </c>
      <c r="AM429" s="11">
        <v>2.3575048172069828E-2</v>
      </c>
      <c r="AN429" s="11">
        <v>0</v>
      </c>
      <c r="AO429" s="11">
        <v>0</v>
      </c>
      <c r="AP429" s="11">
        <v>0</v>
      </c>
      <c r="AQ429" s="11">
        <v>3.0157709465047301E-3</v>
      </c>
      <c r="AR429" s="11">
        <v>0.125</v>
      </c>
      <c r="AS429" s="11">
        <v>0</v>
      </c>
      <c r="AT429" s="11">
        <v>0</v>
      </c>
      <c r="AU429" s="11">
        <v>0</v>
      </c>
      <c r="AV429" s="11">
        <v>7.4999999999999997E-3</v>
      </c>
      <c r="AW429" s="11">
        <v>3847.3028266523302</v>
      </c>
      <c r="AX429" s="11">
        <v>0</v>
      </c>
      <c r="AY429" s="11">
        <v>0</v>
      </c>
      <c r="AZ429" s="11">
        <v>0</v>
      </c>
      <c r="BA429" s="11">
        <v>492.15526527617459</v>
      </c>
      <c r="BB429" s="11">
        <v>20399.230992931556</v>
      </c>
      <c r="BC429" s="11">
        <v>0</v>
      </c>
      <c r="BD429" s="11">
        <v>0</v>
      </c>
      <c r="BE429" s="11">
        <v>0</v>
      </c>
      <c r="BF429" s="11">
        <v>1223.9538595758934</v>
      </c>
      <c r="BG429" s="9" t="s">
        <v>7</v>
      </c>
      <c r="BH429" s="9" t="s">
        <v>97</v>
      </c>
      <c r="BI429" s="9" t="s">
        <v>157</v>
      </c>
      <c r="BJ429" s="9" t="s">
        <v>193</v>
      </c>
      <c r="BK429" s="9" t="s">
        <v>1921</v>
      </c>
      <c r="BL429" s="29">
        <v>7.5000116092096239E-2</v>
      </c>
      <c r="BM429" s="29">
        <v>0</v>
      </c>
      <c r="BN429" s="29">
        <v>0</v>
      </c>
      <c r="BO429" s="29">
        <v>0</v>
      </c>
      <c r="BP429" s="29">
        <v>3.0157709465047297E-3</v>
      </c>
    </row>
    <row r="430" spans="1:68" x14ac:dyDescent="0.25">
      <c r="A430" s="9" t="s">
        <v>3</v>
      </c>
      <c r="B430" s="9" t="s">
        <v>58</v>
      </c>
      <c r="C430" s="9" t="s">
        <v>57</v>
      </c>
      <c r="D430" s="9" t="s">
        <v>1860</v>
      </c>
      <c r="E430" s="9" t="s">
        <v>116</v>
      </c>
      <c r="F430" s="9" t="s">
        <v>1335</v>
      </c>
      <c r="G430" s="9" t="s">
        <v>274</v>
      </c>
      <c r="H430" s="9" t="s">
        <v>5</v>
      </c>
      <c r="I430" s="10" t="s">
        <v>1807</v>
      </c>
      <c r="J430" s="10" t="s">
        <v>1995</v>
      </c>
      <c r="K430" s="11">
        <v>278902.97204112</v>
      </c>
      <c r="L430" s="11">
        <v>278902.97204112</v>
      </c>
      <c r="M430" s="11">
        <v>0</v>
      </c>
      <c r="N430" s="11">
        <v>0</v>
      </c>
      <c r="O430" s="11">
        <v>0</v>
      </c>
      <c r="P430" s="11">
        <v>0</v>
      </c>
      <c r="Q430" s="11">
        <v>0</v>
      </c>
      <c r="R430" s="11">
        <v>0</v>
      </c>
      <c r="S430" s="11">
        <v>0</v>
      </c>
      <c r="T430" s="11">
        <v>0</v>
      </c>
      <c r="U430" s="11">
        <v>0</v>
      </c>
      <c r="V430" s="11">
        <v>0</v>
      </c>
      <c r="W430" s="11">
        <v>2661.832591894115</v>
      </c>
      <c r="X430" s="11">
        <v>0</v>
      </c>
      <c r="Y430" s="11">
        <v>0</v>
      </c>
      <c r="Z430" s="11">
        <v>0</v>
      </c>
      <c r="AA430" s="11">
        <v>1019.6866390486686</v>
      </c>
      <c r="AB430" s="11">
        <v>1337.9533374756616</v>
      </c>
      <c r="AC430" s="11" t="s">
        <v>7</v>
      </c>
      <c r="AD430" s="11" t="s">
        <v>97</v>
      </c>
      <c r="AE430" s="11" t="s">
        <v>157</v>
      </c>
      <c r="AF430" s="11" t="s">
        <v>193</v>
      </c>
      <c r="AG430" s="11" t="s">
        <v>302</v>
      </c>
      <c r="AH430" s="11" t="s">
        <v>7</v>
      </c>
      <c r="AI430" s="11" t="s">
        <v>97</v>
      </c>
      <c r="AJ430" s="11" t="s">
        <v>157</v>
      </c>
      <c r="AK430" s="11" t="s">
        <v>193</v>
      </c>
      <c r="AL430" s="11" t="s">
        <v>142</v>
      </c>
      <c r="AM430" s="11">
        <v>2.3575048172069828E-2</v>
      </c>
      <c r="AN430" s="11">
        <v>0</v>
      </c>
      <c r="AO430" s="11">
        <v>0</v>
      </c>
      <c r="AP430" s="11">
        <v>0</v>
      </c>
      <c r="AQ430" s="11">
        <v>3.0157709465047301E-3</v>
      </c>
      <c r="AR430" s="11">
        <v>0.125</v>
      </c>
      <c r="AS430" s="11">
        <v>0</v>
      </c>
      <c r="AT430" s="11">
        <v>0</v>
      </c>
      <c r="AU430" s="11">
        <v>0</v>
      </c>
      <c r="AV430" s="11">
        <v>7.4999999999999997E-3</v>
      </c>
      <c r="AW430" s="11">
        <v>6575.1510012028484</v>
      </c>
      <c r="AX430" s="11">
        <v>0</v>
      </c>
      <c r="AY430" s="11">
        <v>0</v>
      </c>
      <c r="AZ430" s="11">
        <v>0</v>
      </c>
      <c r="BA430" s="11">
        <v>841.10747997543069</v>
      </c>
      <c r="BB430" s="11">
        <v>34862.871505139999</v>
      </c>
      <c r="BC430" s="11">
        <v>0</v>
      </c>
      <c r="BD430" s="11">
        <v>0</v>
      </c>
      <c r="BE430" s="11">
        <v>0</v>
      </c>
      <c r="BF430" s="11">
        <v>2091.7722903084</v>
      </c>
      <c r="BG430" s="9" t="s">
        <v>7</v>
      </c>
      <c r="BH430" s="9" t="s">
        <v>97</v>
      </c>
      <c r="BI430" s="9" t="s">
        <v>157</v>
      </c>
      <c r="BJ430" s="9" t="s">
        <v>193</v>
      </c>
      <c r="BK430" s="9" t="s">
        <v>1921</v>
      </c>
      <c r="BL430" s="29">
        <v>7.5000116092096239E-2</v>
      </c>
      <c r="BM430" s="29">
        <v>0</v>
      </c>
      <c r="BN430" s="29">
        <v>0</v>
      </c>
      <c r="BO430" s="29">
        <v>0</v>
      </c>
      <c r="BP430" s="29">
        <v>3.0157709465047297E-3</v>
      </c>
    </row>
    <row r="431" spans="1:68" x14ac:dyDescent="0.25">
      <c r="A431" s="9" t="s">
        <v>3</v>
      </c>
      <c r="B431" s="9" t="s">
        <v>58</v>
      </c>
      <c r="C431" s="9" t="s">
        <v>57</v>
      </c>
      <c r="D431" s="9" t="s">
        <v>1861</v>
      </c>
      <c r="E431" s="9" t="s">
        <v>116</v>
      </c>
      <c r="F431" s="9" t="s">
        <v>531</v>
      </c>
      <c r="G431" s="9" t="s">
        <v>164</v>
      </c>
      <c r="H431" s="9" t="s">
        <v>5</v>
      </c>
      <c r="I431" s="10" t="s">
        <v>1807</v>
      </c>
      <c r="J431" s="10" t="s">
        <v>1995</v>
      </c>
      <c r="K431" s="11">
        <v>170026.3540408308</v>
      </c>
      <c r="L431" s="11">
        <v>170026.35399999999</v>
      </c>
      <c r="M431" s="11">
        <v>0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11">
        <v>0</v>
      </c>
      <c r="U431" s="11">
        <v>0</v>
      </c>
      <c r="V431" s="11">
        <v>0</v>
      </c>
      <c r="W431" s="11">
        <v>1622.7209313904336</v>
      </c>
      <c r="X431" s="11">
        <v>0</v>
      </c>
      <c r="Y431" s="11">
        <v>0</v>
      </c>
      <c r="Z431" s="11">
        <v>0</v>
      </c>
      <c r="AA431" s="11">
        <v>621.62694140956614</v>
      </c>
      <c r="AB431" s="11">
        <v>815.65042540879949</v>
      </c>
      <c r="AC431" s="11" t="s">
        <v>7</v>
      </c>
      <c r="AD431" s="11" t="s">
        <v>97</v>
      </c>
      <c r="AE431" s="11" t="s">
        <v>157</v>
      </c>
      <c r="AF431" s="11" t="s">
        <v>193</v>
      </c>
      <c r="AG431" s="11" t="s">
        <v>302</v>
      </c>
      <c r="AH431" s="11" t="s">
        <v>7</v>
      </c>
      <c r="AI431" s="11" t="s">
        <v>97</v>
      </c>
      <c r="AJ431" s="11" t="s">
        <v>157</v>
      </c>
      <c r="AK431" s="11" t="s">
        <v>193</v>
      </c>
      <c r="AL431" s="11" t="s">
        <v>142</v>
      </c>
      <c r="AM431" s="11">
        <v>2.3575048172069828E-2</v>
      </c>
      <c r="AN431" s="11">
        <v>0</v>
      </c>
      <c r="AO431" s="11">
        <v>0</v>
      </c>
      <c r="AP431" s="11">
        <v>0</v>
      </c>
      <c r="AQ431" s="11">
        <v>3.0157709465047301E-3</v>
      </c>
      <c r="AR431" s="11">
        <v>0.125</v>
      </c>
      <c r="AS431" s="11">
        <v>0</v>
      </c>
      <c r="AT431" s="11">
        <v>0</v>
      </c>
      <c r="AU431" s="11">
        <v>0</v>
      </c>
      <c r="AV431" s="11">
        <v>7.4999999999999997E-3</v>
      </c>
      <c r="AW431" s="11">
        <v>4008.3794870339857</v>
      </c>
      <c r="AX431" s="11">
        <v>0</v>
      </c>
      <c r="AY431" s="11">
        <v>0</v>
      </c>
      <c r="AZ431" s="11">
        <v>0</v>
      </c>
      <c r="BA431" s="11">
        <v>512.76053865646463</v>
      </c>
      <c r="BB431" s="11">
        <v>21253.29425510385</v>
      </c>
      <c r="BC431" s="11">
        <v>0</v>
      </c>
      <c r="BD431" s="11">
        <v>0</v>
      </c>
      <c r="BE431" s="11">
        <v>0</v>
      </c>
      <c r="BF431" s="11">
        <v>1275.1976553062309</v>
      </c>
      <c r="BG431" s="9" t="s">
        <v>7</v>
      </c>
      <c r="BH431" s="9" t="s">
        <v>97</v>
      </c>
      <c r="BI431" s="9" t="s">
        <v>157</v>
      </c>
      <c r="BJ431" s="9" t="s">
        <v>193</v>
      </c>
      <c r="BK431" s="9" t="s">
        <v>1921</v>
      </c>
      <c r="BL431" s="29">
        <v>7.5000116092096239E-2</v>
      </c>
      <c r="BM431" s="29">
        <v>0</v>
      </c>
      <c r="BN431" s="29">
        <v>0</v>
      </c>
      <c r="BO431" s="29">
        <v>0</v>
      </c>
      <c r="BP431" s="29">
        <v>3.0157709465047297E-3</v>
      </c>
    </row>
    <row r="432" spans="1:68" x14ac:dyDescent="0.25">
      <c r="A432" s="9" t="s">
        <v>3</v>
      </c>
      <c r="B432" s="9" t="s">
        <v>58</v>
      </c>
      <c r="C432" s="9" t="s">
        <v>57</v>
      </c>
      <c r="D432" s="9" t="s">
        <v>1861</v>
      </c>
      <c r="E432" s="9" t="s">
        <v>83</v>
      </c>
      <c r="F432" s="9" t="s">
        <v>1545</v>
      </c>
      <c r="G432" s="9" t="s">
        <v>231</v>
      </c>
      <c r="H432" s="9" t="s">
        <v>5</v>
      </c>
      <c r="I432" s="10" t="s">
        <v>1783</v>
      </c>
      <c r="J432" s="10" t="s">
        <v>1995</v>
      </c>
      <c r="K432" s="11">
        <v>829068.67871999997</v>
      </c>
      <c r="L432" s="11">
        <v>829068.67872000008</v>
      </c>
      <c r="M432" s="11">
        <v>0</v>
      </c>
      <c r="N432" s="11">
        <v>0</v>
      </c>
      <c r="O432" s="11">
        <v>0</v>
      </c>
      <c r="P432" s="11">
        <v>0</v>
      </c>
      <c r="Q432" s="11">
        <v>0</v>
      </c>
      <c r="R432" s="11">
        <v>0</v>
      </c>
      <c r="S432" s="11">
        <v>0</v>
      </c>
      <c r="T432" s="11">
        <v>0</v>
      </c>
      <c r="U432" s="11">
        <v>0</v>
      </c>
      <c r="V432" s="11">
        <v>0</v>
      </c>
      <c r="W432" s="11">
        <v>7912.5798258260293</v>
      </c>
      <c r="X432" s="11">
        <v>0</v>
      </c>
      <c r="Y432" s="11">
        <v>0</v>
      </c>
      <c r="Z432" s="11">
        <v>0</v>
      </c>
      <c r="AA432" s="11">
        <v>3031.1267332779712</v>
      </c>
      <c r="AB432" s="11">
        <v>3977.208265555586</v>
      </c>
      <c r="AC432" s="11" t="s">
        <v>7</v>
      </c>
      <c r="AD432" s="11" t="s">
        <v>97</v>
      </c>
      <c r="AE432" s="11" t="s">
        <v>157</v>
      </c>
      <c r="AF432" s="11" t="s">
        <v>193</v>
      </c>
      <c r="AG432" s="11" t="s">
        <v>302</v>
      </c>
      <c r="AH432" s="11" t="s">
        <v>7</v>
      </c>
      <c r="AI432" s="11" t="s">
        <v>97</v>
      </c>
      <c r="AJ432" s="11" t="s">
        <v>157</v>
      </c>
      <c r="AK432" s="11" t="s">
        <v>193</v>
      </c>
      <c r="AL432" s="11" t="s">
        <v>142</v>
      </c>
      <c r="AM432" s="11">
        <v>2.3575048172069828E-2</v>
      </c>
      <c r="AN432" s="11">
        <v>0</v>
      </c>
      <c r="AO432" s="11">
        <v>0</v>
      </c>
      <c r="AP432" s="11">
        <v>0</v>
      </c>
      <c r="AQ432" s="11">
        <v>3.0157709465047301E-3</v>
      </c>
      <c r="AR432" s="11">
        <v>0.125</v>
      </c>
      <c r="AS432" s="11">
        <v>0</v>
      </c>
      <c r="AT432" s="11">
        <v>0</v>
      </c>
      <c r="AU432" s="11">
        <v>0</v>
      </c>
      <c r="AV432" s="11">
        <v>7.4999999999999997E-3</v>
      </c>
      <c r="AW432" s="11">
        <v>19545.334038778285</v>
      </c>
      <c r="AX432" s="11">
        <v>0</v>
      </c>
      <c r="AY432" s="11">
        <v>0</v>
      </c>
      <c r="AZ432" s="11">
        <v>0</v>
      </c>
      <c r="BA432" s="11">
        <v>2500.2812339408401</v>
      </c>
      <c r="BB432" s="11">
        <v>103633.58484</v>
      </c>
      <c r="BC432" s="11">
        <v>0</v>
      </c>
      <c r="BD432" s="11">
        <v>0</v>
      </c>
      <c r="BE432" s="11">
        <v>0</v>
      </c>
      <c r="BF432" s="11">
        <v>6218.0150903999993</v>
      </c>
      <c r="BG432" s="9" t="s">
        <v>7</v>
      </c>
      <c r="BH432" s="9" t="s">
        <v>97</v>
      </c>
      <c r="BI432" s="9" t="s">
        <v>157</v>
      </c>
      <c r="BJ432" s="9" t="s">
        <v>193</v>
      </c>
      <c r="BK432" s="9" t="s">
        <v>1921</v>
      </c>
      <c r="BL432" s="29">
        <v>7.5000116092096239E-2</v>
      </c>
      <c r="BM432" s="29">
        <v>0</v>
      </c>
      <c r="BN432" s="29">
        <v>0</v>
      </c>
      <c r="BO432" s="29">
        <v>0</v>
      </c>
      <c r="BP432" s="29">
        <v>3.0157709465047297E-3</v>
      </c>
    </row>
    <row r="433" spans="1:68" x14ac:dyDescent="0.25">
      <c r="A433" s="9" t="s">
        <v>3</v>
      </c>
      <c r="B433" s="9" t="s">
        <v>58</v>
      </c>
      <c r="C433" s="9" t="s">
        <v>57</v>
      </c>
      <c r="D433" s="9" t="s">
        <v>1861</v>
      </c>
      <c r="E433" s="9" t="s">
        <v>83</v>
      </c>
      <c r="F433" s="9" t="s">
        <v>823</v>
      </c>
      <c r="G433" s="9" t="s">
        <v>231</v>
      </c>
      <c r="H433" s="9" t="s">
        <v>5</v>
      </c>
      <c r="I433" s="10" t="s">
        <v>1807</v>
      </c>
      <c r="J433" s="10" t="s">
        <v>1995</v>
      </c>
      <c r="K433" s="11">
        <v>3404888.5094599999</v>
      </c>
      <c r="L433" s="11">
        <v>3404888.5094599999</v>
      </c>
      <c r="M433" s="11">
        <v>0</v>
      </c>
      <c r="N433" s="11">
        <v>1</v>
      </c>
      <c r="O433" s="11">
        <v>1</v>
      </c>
      <c r="P433" s="11">
        <v>2</v>
      </c>
      <c r="Q433" s="11">
        <v>0</v>
      </c>
      <c r="R433" s="11">
        <v>0</v>
      </c>
      <c r="S433" s="11">
        <v>0</v>
      </c>
      <c r="T433" s="11">
        <v>0</v>
      </c>
      <c r="U433" s="11">
        <v>0</v>
      </c>
      <c r="V433" s="11">
        <v>4</v>
      </c>
      <c r="W433" s="11">
        <v>32210.812106140012</v>
      </c>
      <c r="X433" s="11">
        <v>0</v>
      </c>
      <c r="Y433" s="11">
        <v>0</v>
      </c>
      <c r="Z433" s="11">
        <v>0</v>
      </c>
      <c r="AA433" s="11">
        <v>71978.776283335959</v>
      </c>
      <c r="AB433" s="11">
        <v>20398.142278013358</v>
      </c>
      <c r="AC433" s="11" t="s">
        <v>7</v>
      </c>
      <c r="AD433" s="11" t="s">
        <v>97</v>
      </c>
      <c r="AE433" s="11" t="s">
        <v>157</v>
      </c>
      <c r="AF433" s="11" t="s">
        <v>193</v>
      </c>
      <c r="AG433" s="11" t="s">
        <v>296</v>
      </c>
      <c r="AH433" s="11" t="s">
        <v>33</v>
      </c>
      <c r="AI433" s="11" t="s">
        <v>97</v>
      </c>
      <c r="AJ433" s="11" t="s">
        <v>157</v>
      </c>
      <c r="AK433" s="11" t="s">
        <v>193</v>
      </c>
      <c r="AL433" s="11" t="s">
        <v>142</v>
      </c>
      <c r="AM433" s="11">
        <v>2.3575048172069828E-2</v>
      </c>
      <c r="AN433" s="11">
        <v>0</v>
      </c>
      <c r="AO433" s="11">
        <v>0</v>
      </c>
      <c r="AP433" s="11">
        <v>0</v>
      </c>
      <c r="AQ433" s="11">
        <v>1.7591997187944262E-2</v>
      </c>
      <c r="AR433" s="11">
        <v>7.4999999999999997E-2</v>
      </c>
      <c r="AS433" s="11">
        <v>0</v>
      </c>
      <c r="AT433" s="11">
        <v>0</v>
      </c>
      <c r="AU433" s="11">
        <v>0</v>
      </c>
      <c r="AV433" s="11">
        <v>7.4999999999999997E-3</v>
      </c>
      <c r="AW433" s="11">
        <v>80270.410631046529</v>
      </c>
      <c r="AX433" s="11">
        <v>0</v>
      </c>
      <c r="AY433" s="11">
        <v>0</v>
      </c>
      <c r="AZ433" s="11">
        <v>0</v>
      </c>
      <c r="BA433" s="11">
        <v>59898.789083684045</v>
      </c>
      <c r="BB433" s="11">
        <v>255366.63820949997</v>
      </c>
      <c r="BC433" s="11">
        <v>0</v>
      </c>
      <c r="BD433" s="11">
        <v>0</v>
      </c>
      <c r="BE433" s="11">
        <v>0</v>
      </c>
      <c r="BF433" s="11">
        <v>25536.663820949998</v>
      </c>
      <c r="BG433" s="9" t="s">
        <v>7</v>
      </c>
      <c r="BH433" s="9" t="s">
        <v>97</v>
      </c>
      <c r="BI433" s="9" t="s">
        <v>157</v>
      </c>
      <c r="BJ433" s="9" t="s">
        <v>193</v>
      </c>
      <c r="BK433" s="9" t="s">
        <v>1919</v>
      </c>
      <c r="BL433" s="29">
        <v>7.5000116092096239E-2</v>
      </c>
      <c r="BM433" s="29">
        <v>0</v>
      </c>
      <c r="BN433" s="29">
        <v>0</v>
      </c>
      <c r="BO433" s="29">
        <v>0</v>
      </c>
      <c r="BP433" s="29">
        <v>1.7591997187944262E-2</v>
      </c>
    </row>
    <row r="434" spans="1:68" x14ac:dyDescent="0.25">
      <c r="A434" s="9" t="s">
        <v>10</v>
      </c>
      <c r="B434" s="9" t="s">
        <v>58</v>
      </c>
      <c r="C434" s="9" t="s">
        <v>57</v>
      </c>
      <c r="D434" s="9" t="s">
        <v>1861</v>
      </c>
      <c r="E434" s="9" t="s">
        <v>83</v>
      </c>
      <c r="F434" s="9" t="s">
        <v>1753</v>
      </c>
      <c r="G434" s="9" t="s">
        <v>301</v>
      </c>
      <c r="H434" s="9" t="s">
        <v>5</v>
      </c>
      <c r="I434" s="10" t="s">
        <v>1783</v>
      </c>
      <c r="J434" s="10" t="s">
        <v>1995</v>
      </c>
      <c r="K434" s="11">
        <v>1964071.86928</v>
      </c>
      <c r="L434" s="11">
        <v>1964071.86928</v>
      </c>
      <c r="M434" s="11">
        <v>0</v>
      </c>
      <c r="N434" s="11">
        <v>0</v>
      </c>
      <c r="O434" s="11">
        <v>0</v>
      </c>
      <c r="P434" s="11">
        <v>0</v>
      </c>
      <c r="Q434" s="11">
        <v>0</v>
      </c>
      <c r="R434" s="11">
        <v>0</v>
      </c>
      <c r="S434" s="11">
        <v>0</v>
      </c>
      <c r="T434" s="11">
        <v>0</v>
      </c>
      <c r="U434" s="11">
        <v>0</v>
      </c>
      <c r="V434" s="11">
        <v>0</v>
      </c>
      <c r="W434" s="11">
        <v>67567.261656101895</v>
      </c>
      <c r="X434" s="11">
        <v>0</v>
      </c>
      <c r="Y434" s="11">
        <v>0</v>
      </c>
      <c r="Z434" s="11">
        <v>0</v>
      </c>
      <c r="AA434" s="11">
        <v>25883.458695952875</v>
      </c>
      <c r="AB434" s="11">
        <v>33962.257247945236</v>
      </c>
      <c r="AC434" s="11" t="s">
        <v>7</v>
      </c>
      <c r="AD434" s="11" t="s">
        <v>97</v>
      </c>
      <c r="AE434" s="11" t="s">
        <v>157</v>
      </c>
      <c r="AF434" s="11" t="s">
        <v>193</v>
      </c>
      <c r="AG434" s="11" t="s">
        <v>302</v>
      </c>
      <c r="AH434" s="11" t="s">
        <v>33</v>
      </c>
      <c r="AI434" s="11" t="s">
        <v>97</v>
      </c>
      <c r="AJ434" s="11" t="s">
        <v>157</v>
      </c>
      <c r="AK434" s="11" t="s">
        <v>193</v>
      </c>
      <c r="AL434" s="11" t="s">
        <v>142</v>
      </c>
      <c r="AM434" s="11">
        <v>4.715009634413965E-2</v>
      </c>
      <c r="AN434" s="11">
        <v>0</v>
      </c>
      <c r="AO434" s="11">
        <v>0</v>
      </c>
      <c r="AP434" s="11">
        <v>0</v>
      </c>
      <c r="AQ434" s="11">
        <v>3.0157709465047301E-3</v>
      </c>
      <c r="AR434" s="11">
        <v>7.4999999999999997E-2</v>
      </c>
      <c r="AS434" s="11">
        <v>0</v>
      </c>
      <c r="AT434" s="11">
        <v>0</v>
      </c>
      <c r="AU434" s="11">
        <v>0</v>
      </c>
      <c r="AV434" s="11">
        <v>7.4999999999999997E-3</v>
      </c>
      <c r="AW434" s="11">
        <v>92606.177863366451</v>
      </c>
      <c r="AX434" s="11">
        <v>0</v>
      </c>
      <c r="AY434" s="11">
        <v>0</v>
      </c>
      <c r="AZ434" s="11">
        <v>0</v>
      </c>
      <c r="BA434" s="11">
        <v>5923.1908802218604</v>
      </c>
      <c r="BB434" s="11">
        <v>147305.39019599999</v>
      </c>
      <c r="BC434" s="11">
        <v>0</v>
      </c>
      <c r="BD434" s="11">
        <v>0</v>
      </c>
      <c r="BE434" s="11">
        <v>0</v>
      </c>
      <c r="BF434" s="11">
        <v>14730.539019599999</v>
      </c>
      <c r="BG434" s="9" t="s">
        <v>7</v>
      </c>
      <c r="BH434" s="9" t="s">
        <v>97</v>
      </c>
      <c r="BI434" s="9" t="s">
        <v>157</v>
      </c>
      <c r="BJ434" s="9" t="s">
        <v>193</v>
      </c>
      <c r="BK434" s="9" t="s">
        <v>1921</v>
      </c>
      <c r="BL434" s="29">
        <v>7.5000116092096239E-2</v>
      </c>
      <c r="BM434" s="29">
        <v>0</v>
      </c>
      <c r="BN434" s="29">
        <v>0</v>
      </c>
      <c r="BO434" s="29">
        <v>0</v>
      </c>
      <c r="BP434" s="29">
        <v>3.0157709465047297E-3</v>
      </c>
    </row>
    <row r="435" spans="1:68" x14ac:dyDescent="0.25">
      <c r="A435" s="9" t="s">
        <v>3</v>
      </c>
      <c r="B435" s="9" t="s">
        <v>58</v>
      </c>
      <c r="C435" s="9" t="s">
        <v>57</v>
      </c>
      <c r="D435" s="9" t="s">
        <v>1861</v>
      </c>
      <c r="E435" s="9" t="s">
        <v>116</v>
      </c>
      <c r="F435" s="9" t="s">
        <v>533</v>
      </c>
      <c r="G435" s="9" t="s">
        <v>164</v>
      </c>
      <c r="H435" s="9" t="s">
        <v>5</v>
      </c>
      <c r="I435" s="10" t="s">
        <v>1807</v>
      </c>
      <c r="J435" s="10" t="s">
        <v>1995</v>
      </c>
      <c r="K435" s="11">
        <v>173418.05476985217</v>
      </c>
      <c r="L435" s="11">
        <v>173418.05480000001</v>
      </c>
      <c r="M435" s="11">
        <v>0</v>
      </c>
      <c r="N435" s="11">
        <v>0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11">
        <v>0</v>
      </c>
      <c r="U435" s="11">
        <v>0</v>
      </c>
      <c r="V435" s="11">
        <v>0</v>
      </c>
      <c r="W435" s="11">
        <v>1655.0911125517241</v>
      </c>
      <c r="X435" s="11">
        <v>0</v>
      </c>
      <c r="Y435" s="11">
        <v>0</v>
      </c>
      <c r="Z435" s="11">
        <v>0</v>
      </c>
      <c r="AA435" s="11">
        <v>634.02721080827587</v>
      </c>
      <c r="AB435" s="11">
        <v>831.92109248656061</v>
      </c>
      <c r="AC435" s="11" t="s">
        <v>7</v>
      </c>
      <c r="AD435" s="11" t="s">
        <v>97</v>
      </c>
      <c r="AE435" s="11" t="s">
        <v>157</v>
      </c>
      <c r="AF435" s="11" t="s">
        <v>193</v>
      </c>
      <c r="AG435" s="11" t="s">
        <v>302</v>
      </c>
      <c r="AH435" s="11" t="s">
        <v>7</v>
      </c>
      <c r="AI435" s="11" t="s">
        <v>97</v>
      </c>
      <c r="AJ435" s="11" t="s">
        <v>157</v>
      </c>
      <c r="AK435" s="11" t="s">
        <v>193</v>
      </c>
      <c r="AL435" s="11" t="s">
        <v>142</v>
      </c>
      <c r="AM435" s="11">
        <v>2.3575048172069828E-2</v>
      </c>
      <c r="AN435" s="11">
        <v>0</v>
      </c>
      <c r="AO435" s="11">
        <v>0</v>
      </c>
      <c r="AP435" s="11">
        <v>0</v>
      </c>
      <c r="AQ435" s="11">
        <v>3.0157709465047301E-3</v>
      </c>
      <c r="AR435" s="11">
        <v>0.125</v>
      </c>
      <c r="AS435" s="11">
        <v>0</v>
      </c>
      <c r="AT435" s="11">
        <v>0</v>
      </c>
      <c r="AU435" s="11">
        <v>0</v>
      </c>
      <c r="AV435" s="11">
        <v>7.4999999999999997E-3</v>
      </c>
      <c r="AW435" s="11">
        <v>4088.3389951059089</v>
      </c>
      <c r="AX435" s="11">
        <v>0</v>
      </c>
      <c r="AY435" s="11">
        <v>0</v>
      </c>
      <c r="AZ435" s="11">
        <v>0</v>
      </c>
      <c r="BA435" s="11">
        <v>522.98913117428617</v>
      </c>
      <c r="BB435" s="11">
        <v>21677.256846231521</v>
      </c>
      <c r="BC435" s="11">
        <v>0</v>
      </c>
      <c r="BD435" s="11">
        <v>0</v>
      </c>
      <c r="BE435" s="11">
        <v>0</v>
      </c>
      <c r="BF435" s="11">
        <v>1300.6354107738912</v>
      </c>
      <c r="BG435" s="9" t="s">
        <v>7</v>
      </c>
      <c r="BH435" s="9" t="s">
        <v>97</v>
      </c>
      <c r="BI435" s="9" t="s">
        <v>157</v>
      </c>
      <c r="BJ435" s="9" t="s">
        <v>193</v>
      </c>
      <c r="BK435" s="9" t="s">
        <v>1921</v>
      </c>
      <c r="BL435" s="29">
        <v>7.5000116092096239E-2</v>
      </c>
      <c r="BM435" s="29">
        <v>0</v>
      </c>
      <c r="BN435" s="29">
        <v>0</v>
      </c>
      <c r="BO435" s="29">
        <v>0</v>
      </c>
      <c r="BP435" s="29">
        <v>3.0157709465047297E-3</v>
      </c>
    </row>
    <row r="436" spans="1:68" x14ac:dyDescent="0.25">
      <c r="A436" s="9" t="s">
        <v>3</v>
      </c>
      <c r="B436" s="9" t="s">
        <v>58</v>
      </c>
      <c r="C436" s="9" t="s">
        <v>57</v>
      </c>
      <c r="D436" s="9" t="s">
        <v>1861</v>
      </c>
      <c r="E436" s="9" t="s">
        <v>116</v>
      </c>
      <c r="F436" s="9" t="s">
        <v>537</v>
      </c>
      <c r="G436" s="9" t="s">
        <v>164</v>
      </c>
      <c r="H436" s="9" t="s">
        <v>5</v>
      </c>
      <c r="I436" s="10" t="s">
        <v>1807</v>
      </c>
      <c r="J436" s="10" t="s">
        <v>1995</v>
      </c>
      <c r="K436" s="11">
        <v>125231.95271417999</v>
      </c>
      <c r="L436" s="11">
        <v>125231.95271417999</v>
      </c>
      <c r="M436" s="11">
        <v>0</v>
      </c>
      <c r="N436" s="11">
        <v>0</v>
      </c>
      <c r="O436" s="11">
        <v>1</v>
      </c>
      <c r="P436" s="11">
        <v>0</v>
      </c>
      <c r="Q436" s="11">
        <v>0</v>
      </c>
      <c r="R436" s="11">
        <v>0</v>
      </c>
      <c r="S436" s="11">
        <v>0</v>
      </c>
      <c r="T436" s="11">
        <v>0</v>
      </c>
      <c r="U436" s="11">
        <v>0</v>
      </c>
      <c r="V436" s="11">
        <v>1</v>
      </c>
      <c r="W436" s="11">
        <v>1198.3437533631336</v>
      </c>
      <c r="X436" s="11">
        <v>0</v>
      </c>
      <c r="Y436" s="11">
        <v>0</v>
      </c>
      <c r="Z436" s="11">
        <v>0</v>
      </c>
      <c r="AA436" s="11">
        <v>216.77731230710023</v>
      </c>
      <c r="AB436" s="11">
        <v>584.4399908436983</v>
      </c>
      <c r="AC436" s="11" t="s">
        <v>7</v>
      </c>
      <c r="AD436" s="11" t="s">
        <v>97</v>
      </c>
      <c r="AE436" s="11" t="s">
        <v>157</v>
      </c>
      <c r="AF436" s="11" t="s">
        <v>193</v>
      </c>
      <c r="AG436" s="11" t="s">
        <v>299</v>
      </c>
      <c r="AH436" s="11" t="s">
        <v>7</v>
      </c>
      <c r="AI436" s="11" t="s">
        <v>97</v>
      </c>
      <c r="AJ436" s="11" t="s">
        <v>157</v>
      </c>
      <c r="AK436" s="11" t="s">
        <v>193</v>
      </c>
      <c r="AL436" s="11" t="s">
        <v>142</v>
      </c>
      <c r="AM436" s="11">
        <v>2.3575048172069828E-2</v>
      </c>
      <c r="AN436" s="11">
        <v>0</v>
      </c>
      <c r="AO436" s="11">
        <v>0</v>
      </c>
      <c r="AP436" s="11">
        <v>0</v>
      </c>
      <c r="AQ436" s="11">
        <v>1.4241140580716783E-3</v>
      </c>
      <c r="AR436" s="11">
        <v>0.125</v>
      </c>
      <c r="AS436" s="11">
        <v>0</v>
      </c>
      <c r="AT436" s="11">
        <v>0</v>
      </c>
      <c r="AU436" s="11">
        <v>0</v>
      </c>
      <c r="AV436" s="11">
        <v>7.4999999999999997E-3</v>
      </c>
      <c r="AW436" s="11">
        <v>2952.3493179191642</v>
      </c>
      <c r="AX436" s="11">
        <v>0</v>
      </c>
      <c r="AY436" s="11">
        <v>0</v>
      </c>
      <c r="AZ436" s="11">
        <v>0</v>
      </c>
      <c r="BA436" s="11">
        <v>178.34458438003139</v>
      </c>
      <c r="BB436" s="11">
        <v>15653.994089272499</v>
      </c>
      <c r="BC436" s="11">
        <v>0</v>
      </c>
      <c r="BD436" s="11">
        <v>0</v>
      </c>
      <c r="BE436" s="11">
        <v>0</v>
      </c>
      <c r="BF436" s="11">
        <v>939.23964535634991</v>
      </c>
      <c r="BG436" s="9" t="s">
        <v>7</v>
      </c>
      <c r="BH436" s="9" t="s">
        <v>97</v>
      </c>
      <c r="BI436" s="9" t="s">
        <v>157</v>
      </c>
      <c r="BJ436" s="9" t="s">
        <v>193</v>
      </c>
      <c r="BK436" s="9" t="s">
        <v>1920</v>
      </c>
      <c r="BL436" s="29">
        <v>7.5000116092096239E-2</v>
      </c>
      <c r="BM436" s="29">
        <v>0</v>
      </c>
      <c r="BN436" s="29">
        <v>0</v>
      </c>
      <c r="BO436" s="29">
        <v>0</v>
      </c>
      <c r="BP436" s="29">
        <v>1.4241140580716783E-3</v>
      </c>
    </row>
    <row r="437" spans="1:68" x14ac:dyDescent="0.25">
      <c r="A437" s="9" t="s">
        <v>3</v>
      </c>
      <c r="B437" s="9" t="s">
        <v>58</v>
      </c>
      <c r="C437" s="9" t="s">
        <v>57</v>
      </c>
      <c r="D437" s="9" t="s">
        <v>1861</v>
      </c>
      <c r="E437" s="9" t="s">
        <v>116</v>
      </c>
      <c r="F437" s="9" t="s">
        <v>1683</v>
      </c>
      <c r="G437" s="9" t="s">
        <v>293</v>
      </c>
      <c r="H437" s="9" t="s">
        <v>5</v>
      </c>
      <c r="I437" s="10" t="s">
        <v>1807</v>
      </c>
      <c r="J437" s="10" t="s">
        <v>1995</v>
      </c>
      <c r="K437" s="11">
        <v>88648.716518579997</v>
      </c>
      <c r="L437" s="11">
        <v>88648.716518579997</v>
      </c>
      <c r="M437" s="11">
        <v>0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11">
        <v>0</v>
      </c>
      <c r="U437" s="11">
        <v>0</v>
      </c>
      <c r="V437" s="11">
        <v>0</v>
      </c>
      <c r="W437" s="11">
        <v>848.27900053714473</v>
      </c>
      <c r="X437" s="11">
        <v>0</v>
      </c>
      <c r="Y437" s="11">
        <v>0</v>
      </c>
      <c r="Z437" s="11">
        <v>0</v>
      </c>
      <c r="AA437" s="11">
        <v>153.45149612280915</v>
      </c>
      <c r="AB437" s="11">
        <v>413.71114917190039</v>
      </c>
      <c r="AC437" s="11" t="s">
        <v>7</v>
      </c>
      <c r="AD437" s="11" t="s">
        <v>97</v>
      </c>
      <c r="AE437" s="11" t="s">
        <v>157</v>
      </c>
      <c r="AF437" s="11" t="s">
        <v>193</v>
      </c>
      <c r="AG437" s="11" t="s">
        <v>299</v>
      </c>
      <c r="AH437" s="11" t="s">
        <v>7</v>
      </c>
      <c r="AI437" s="11" t="s">
        <v>97</v>
      </c>
      <c r="AJ437" s="11" t="s">
        <v>157</v>
      </c>
      <c r="AK437" s="11" t="s">
        <v>193</v>
      </c>
      <c r="AL437" s="11" t="s">
        <v>142</v>
      </c>
      <c r="AM437" s="11">
        <v>2.3575048172069828E-2</v>
      </c>
      <c r="AN437" s="11">
        <v>0</v>
      </c>
      <c r="AO437" s="11">
        <v>0</v>
      </c>
      <c r="AP437" s="11">
        <v>0</v>
      </c>
      <c r="AQ437" s="11">
        <v>1.4241140580716783E-3</v>
      </c>
      <c r="AR437" s="11">
        <v>0.125</v>
      </c>
      <c r="AS437" s="11">
        <v>0</v>
      </c>
      <c r="AT437" s="11">
        <v>0</v>
      </c>
      <c r="AU437" s="11">
        <v>0</v>
      </c>
      <c r="AV437" s="11">
        <v>7.4999999999999997E-3</v>
      </c>
      <c r="AW437" s="11">
        <v>2089.8977623176856</v>
      </c>
      <c r="AX437" s="11">
        <v>0</v>
      </c>
      <c r="AY437" s="11">
        <v>0</v>
      </c>
      <c r="AZ437" s="11">
        <v>0</v>
      </c>
      <c r="BA437" s="11">
        <v>126.24588342412078</v>
      </c>
      <c r="BB437" s="11">
        <v>11081.0895648225</v>
      </c>
      <c r="BC437" s="11">
        <v>0</v>
      </c>
      <c r="BD437" s="11">
        <v>0</v>
      </c>
      <c r="BE437" s="11">
        <v>0</v>
      </c>
      <c r="BF437" s="11">
        <v>664.86537388934994</v>
      </c>
      <c r="BG437" s="9" t="s">
        <v>7</v>
      </c>
      <c r="BH437" s="9" t="s">
        <v>97</v>
      </c>
      <c r="BI437" s="9" t="s">
        <v>157</v>
      </c>
      <c r="BJ437" s="9" t="s">
        <v>193</v>
      </c>
      <c r="BK437" s="9" t="s">
        <v>1920</v>
      </c>
      <c r="BL437" s="29">
        <v>7.5000116092096239E-2</v>
      </c>
      <c r="BM437" s="29">
        <v>0</v>
      </c>
      <c r="BN437" s="29">
        <v>0</v>
      </c>
      <c r="BO437" s="29">
        <v>0</v>
      </c>
      <c r="BP437" s="29">
        <v>1.4241140580716783E-3</v>
      </c>
    </row>
    <row r="438" spans="1:68" x14ac:dyDescent="0.25">
      <c r="A438" s="9" t="s">
        <v>3</v>
      </c>
      <c r="B438" s="9" t="s">
        <v>58</v>
      </c>
      <c r="C438" s="9" t="s">
        <v>57</v>
      </c>
      <c r="D438" s="9" t="s">
        <v>1861</v>
      </c>
      <c r="E438" s="9" t="s">
        <v>116</v>
      </c>
      <c r="F438" s="9" t="s">
        <v>535</v>
      </c>
      <c r="G438" s="9" t="s">
        <v>164</v>
      </c>
      <c r="H438" s="9" t="s">
        <v>5</v>
      </c>
      <c r="I438" s="10" t="s">
        <v>1783</v>
      </c>
      <c r="J438" s="10" t="s">
        <v>1995</v>
      </c>
      <c r="K438" s="11">
        <v>176031.39655223594</v>
      </c>
      <c r="L438" s="11">
        <v>176031.39660000001</v>
      </c>
      <c r="M438" s="11">
        <v>0</v>
      </c>
      <c r="N438" s="11">
        <v>0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11">
        <v>0</v>
      </c>
      <c r="U438" s="11">
        <v>0</v>
      </c>
      <c r="V438" s="11">
        <v>0</v>
      </c>
      <c r="W438" s="11">
        <v>1680.0326839021131</v>
      </c>
      <c r="X438" s="11">
        <v>0</v>
      </c>
      <c r="Y438" s="11">
        <v>0</v>
      </c>
      <c r="Z438" s="11">
        <v>0</v>
      </c>
      <c r="AA438" s="11">
        <v>643.58175121788656</v>
      </c>
      <c r="AB438" s="11">
        <v>844.45781576952049</v>
      </c>
      <c r="AC438" s="11" t="s">
        <v>7</v>
      </c>
      <c r="AD438" s="11" t="s">
        <v>97</v>
      </c>
      <c r="AE438" s="11" t="s">
        <v>157</v>
      </c>
      <c r="AF438" s="11" t="s">
        <v>193</v>
      </c>
      <c r="AG438" s="11" t="s">
        <v>302</v>
      </c>
      <c r="AH438" s="11" t="s">
        <v>7</v>
      </c>
      <c r="AI438" s="11" t="s">
        <v>97</v>
      </c>
      <c r="AJ438" s="11" t="s">
        <v>157</v>
      </c>
      <c r="AK438" s="11" t="s">
        <v>193</v>
      </c>
      <c r="AL438" s="11" t="s">
        <v>142</v>
      </c>
      <c r="AM438" s="11">
        <v>2.3575048172069828E-2</v>
      </c>
      <c r="AN438" s="11">
        <v>0</v>
      </c>
      <c r="AO438" s="11">
        <v>0</v>
      </c>
      <c r="AP438" s="11">
        <v>0</v>
      </c>
      <c r="AQ438" s="11">
        <v>3.0157709465047301E-3</v>
      </c>
      <c r="AR438" s="11">
        <v>0.125</v>
      </c>
      <c r="AS438" s="11">
        <v>0</v>
      </c>
      <c r="AT438" s="11">
        <v>0</v>
      </c>
      <c r="AU438" s="11">
        <v>0</v>
      </c>
      <c r="AV438" s="11">
        <v>7.4999999999999997E-3</v>
      </c>
      <c r="AW438" s="11">
        <v>4149.9486535156893</v>
      </c>
      <c r="AX438" s="11">
        <v>0</v>
      </c>
      <c r="AY438" s="11">
        <v>0</v>
      </c>
      <c r="AZ438" s="11">
        <v>0</v>
      </c>
      <c r="BA438" s="11">
        <v>530.87037139488609</v>
      </c>
      <c r="BB438" s="11">
        <v>22003.924569029492</v>
      </c>
      <c r="BC438" s="11">
        <v>0</v>
      </c>
      <c r="BD438" s="11">
        <v>0</v>
      </c>
      <c r="BE438" s="11">
        <v>0</v>
      </c>
      <c r="BF438" s="11">
        <v>1320.2354741417694</v>
      </c>
      <c r="BG438" s="9" t="s">
        <v>7</v>
      </c>
      <c r="BH438" s="9" t="s">
        <v>97</v>
      </c>
      <c r="BI438" s="9" t="s">
        <v>157</v>
      </c>
      <c r="BJ438" s="9" t="s">
        <v>193</v>
      </c>
      <c r="BK438" s="9" t="s">
        <v>1921</v>
      </c>
      <c r="BL438" s="29">
        <v>7.5000116092096239E-2</v>
      </c>
      <c r="BM438" s="29">
        <v>0</v>
      </c>
      <c r="BN438" s="29">
        <v>0</v>
      </c>
      <c r="BO438" s="29">
        <v>0</v>
      </c>
      <c r="BP438" s="29">
        <v>3.0157709465047297E-3</v>
      </c>
    </row>
    <row r="439" spans="1:68" x14ac:dyDescent="0.25">
      <c r="A439" s="9" t="s">
        <v>3</v>
      </c>
      <c r="B439" s="9" t="s">
        <v>58</v>
      </c>
      <c r="C439" s="9" t="s">
        <v>57</v>
      </c>
      <c r="D439" s="9" t="s">
        <v>1861</v>
      </c>
      <c r="E439" s="9" t="s">
        <v>83</v>
      </c>
      <c r="F439" s="9" t="s">
        <v>825</v>
      </c>
      <c r="G439" s="9" t="s">
        <v>231</v>
      </c>
      <c r="H439" s="9" t="s">
        <v>5</v>
      </c>
      <c r="I439" s="10" t="s">
        <v>1783</v>
      </c>
      <c r="J439" s="10" t="s">
        <v>1995</v>
      </c>
      <c r="K439" s="11">
        <v>750460.21950000001</v>
      </c>
      <c r="L439" s="11">
        <v>750460.21950000001</v>
      </c>
      <c r="M439" s="11">
        <v>0</v>
      </c>
      <c r="N439" s="11">
        <v>1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11">
        <v>0</v>
      </c>
      <c r="U439" s="11">
        <v>0</v>
      </c>
      <c r="V439" s="11">
        <v>1</v>
      </c>
      <c r="W439" s="11">
        <v>7162.3455876640692</v>
      </c>
      <c r="X439" s="11">
        <v>0</v>
      </c>
      <c r="Y439" s="11">
        <v>0</v>
      </c>
      <c r="Z439" s="11">
        <v>0</v>
      </c>
      <c r="AA439" s="11">
        <v>2743.7293097359288</v>
      </c>
      <c r="AB439" s="11">
        <v>3600.1077649854014</v>
      </c>
      <c r="AC439" s="11" t="s">
        <v>7</v>
      </c>
      <c r="AD439" s="11" t="s">
        <v>97</v>
      </c>
      <c r="AE439" s="11" t="s">
        <v>157</v>
      </c>
      <c r="AF439" s="11" t="s">
        <v>193</v>
      </c>
      <c r="AG439" s="11" t="s">
        <v>302</v>
      </c>
      <c r="AH439" s="11" t="s">
        <v>7</v>
      </c>
      <c r="AI439" s="11" t="s">
        <v>97</v>
      </c>
      <c r="AJ439" s="11" t="s">
        <v>157</v>
      </c>
      <c r="AK439" s="11" t="s">
        <v>193</v>
      </c>
      <c r="AL439" s="11" t="s">
        <v>142</v>
      </c>
      <c r="AM439" s="11">
        <v>2.3575048172069828E-2</v>
      </c>
      <c r="AN439" s="11">
        <v>0</v>
      </c>
      <c r="AO439" s="11">
        <v>0</v>
      </c>
      <c r="AP439" s="11">
        <v>0</v>
      </c>
      <c r="AQ439" s="11">
        <v>3.0157709465047301E-3</v>
      </c>
      <c r="AR439" s="11">
        <v>0.125</v>
      </c>
      <c r="AS439" s="11">
        <v>0</v>
      </c>
      <c r="AT439" s="11">
        <v>0</v>
      </c>
      <c r="AU439" s="11">
        <v>0</v>
      </c>
      <c r="AV439" s="11">
        <v>7.4999999999999997E-3</v>
      </c>
      <c r="AW439" s="11">
        <v>17692.135825934598</v>
      </c>
      <c r="AX439" s="11">
        <v>0</v>
      </c>
      <c r="AY439" s="11">
        <v>0</v>
      </c>
      <c r="AZ439" s="11">
        <v>0</v>
      </c>
      <c r="BA439" s="11">
        <v>2263.2161264756623</v>
      </c>
      <c r="BB439" s="11">
        <v>93807.527437500001</v>
      </c>
      <c r="BC439" s="11">
        <v>0</v>
      </c>
      <c r="BD439" s="11">
        <v>0</v>
      </c>
      <c r="BE439" s="11">
        <v>0</v>
      </c>
      <c r="BF439" s="11">
        <v>5628.4516462499996</v>
      </c>
      <c r="BG439" s="9" t="s">
        <v>7</v>
      </c>
      <c r="BH439" s="9" t="s">
        <v>97</v>
      </c>
      <c r="BI439" s="9" t="s">
        <v>157</v>
      </c>
      <c r="BJ439" s="9" t="s">
        <v>193</v>
      </c>
      <c r="BK439" s="9" t="s">
        <v>1921</v>
      </c>
      <c r="BL439" s="29">
        <v>7.5000116092096239E-2</v>
      </c>
      <c r="BM439" s="29">
        <v>0</v>
      </c>
      <c r="BN439" s="29">
        <v>0</v>
      </c>
      <c r="BO439" s="29">
        <v>0</v>
      </c>
      <c r="BP439" s="29">
        <v>3.0157709465047297E-3</v>
      </c>
    </row>
    <row r="440" spans="1:68" x14ac:dyDescent="0.25">
      <c r="A440" s="9" t="s">
        <v>3</v>
      </c>
      <c r="B440" s="9" t="s">
        <v>58</v>
      </c>
      <c r="C440" s="9" t="s">
        <v>57</v>
      </c>
      <c r="D440" s="9" t="s">
        <v>1861</v>
      </c>
      <c r="E440" s="9" t="s">
        <v>116</v>
      </c>
      <c r="F440" s="9" t="s">
        <v>1261</v>
      </c>
      <c r="G440" s="9" t="s">
        <v>274</v>
      </c>
      <c r="H440" s="9" t="s">
        <v>5</v>
      </c>
      <c r="I440" s="10" t="s">
        <v>1807</v>
      </c>
      <c r="J440" s="10" t="s">
        <v>1995</v>
      </c>
      <c r="K440" s="11">
        <v>158882.83680463998</v>
      </c>
      <c r="L440" s="11">
        <v>158882.83680463998</v>
      </c>
      <c r="M440" s="11">
        <v>0</v>
      </c>
      <c r="N440" s="11">
        <v>1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11">
        <v>0</v>
      </c>
      <c r="U440" s="11">
        <v>0</v>
      </c>
      <c r="V440" s="11">
        <v>1</v>
      </c>
      <c r="W440" s="11">
        <v>1520.3488476778814</v>
      </c>
      <c r="X440" s="11">
        <v>0</v>
      </c>
      <c r="Y440" s="11">
        <v>0</v>
      </c>
      <c r="Z440" s="11">
        <v>0</v>
      </c>
      <c r="AA440" s="11">
        <v>275.02720821455011</v>
      </c>
      <c r="AB440" s="11">
        <v>741.48395577010251</v>
      </c>
      <c r="AC440" s="11" t="s">
        <v>7</v>
      </c>
      <c r="AD440" s="11" t="s">
        <v>97</v>
      </c>
      <c r="AE440" s="11" t="s">
        <v>157</v>
      </c>
      <c r="AF440" s="11" t="s">
        <v>193</v>
      </c>
      <c r="AG440" s="11" t="s">
        <v>299</v>
      </c>
      <c r="AH440" s="11" t="s">
        <v>7</v>
      </c>
      <c r="AI440" s="11" t="s">
        <v>97</v>
      </c>
      <c r="AJ440" s="11" t="s">
        <v>157</v>
      </c>
      <c r="AK440" s="11" t="s">
        <v>193</v>
      </c>
      <c r="AL440" s="11" t="s">
        <v>142</v>
      </c>
      <c r="AM440" s="11">
        <v>2.3575048172069828E-2</v>
      </c>
      <c r="AN440" s="11">
        <v>0</v>
      </c>
      <c r="AO440" s="11">
        <v>0</v>
      </c>
      <c r="AP440" s="11">
        <v>0</v>
      </c>
      <c r="AQ440" s="11">
        <v>1.4241140580716783E-3</v>
      </c>
      <c r="AR440" s="11">
        <v>0.125</v>
      </c>
      <c r="AS440" s="11">
        <v>0</v>
      </c>
      <c r="AT440" s="11">
        <v>0</v>
      </c>
      <c r="AU440" s="11">
        <v>0</v>
      </c>
      <c r="AV440" s="11">
        <v>7.4999999999999997E-3</v>
      </c>
      <c r="AW440" s="11">
        <v>3745.6705313844968</v>
      </c>
      <c r="AX440" s="11">
        <v>0</v>
      </c>
      <c r="AY440" s="11">
        <v>0</v>
      </c>
      <c r="AZ440" s="11">
        <v>0</v>
      </c>
      <c r="BA440" s="11">
        <v>226.26728147979605</v>
      </c>
      <c r="BB440" s="11">
        <v>19860.354600579998</v>
      </c>
      <c r="BC440" s="11">
        <v>0</v>
      </c>
      <c r="BD440" s="11">
        <v>0</v>
      </c>
      <c r="BE440" s="11">
        <v>0</v>
      </c>
      <c r="BF440" s="11">
        <v>1191.6212760347998</v>
      </c>
      <c r="BG440" s="9" t="s">
        <v>7</v>
      </c>
      <c r="BH440" s="9" t="s">
        <v>97</v>
      </c>
      <c r="BI440" s="9" t="s">
        <v>157</v>
      </c>
      <c r="BJ440" s="9" t="s">
        <v>193</v>
      </c>
      <c r="BK440" s="9" t="s">
        <v>1920</v>
      </c>
      <c r="BL440" s="29">
        <v>7.5000116092096239E-2</v>
      </c>
      <c r="BM440" s="29">
        <v>0</v>
      </c>
      <c r="BN440" s="29">
        <v>0</v>
      </c>
      <c r="BO440" s="29">
        <v>0</v>
      </c>
      <c r="BP440" s="29">
        <v>1.4241140580716783E-3</v>
      </c>
    </row>
    <row r="441" spans="1:68" x14ac:dyDescent="0.25">
      <c r="A441" s="9" t="s">
        <v>3</v>
      </c>
      <c r="B441" s="9" t="s">
        <v>58</v>
      </c>
      <c r="C441" s="9" t="s">
        <v>57</v>
      </c>
      <c r="D441" s="9" t="s">
        <v>1862</v>
      </c>
      <c r="E441" s="9" t="s">
        <v>116</v>
      </c>
      <c r="F441" s="9" t="s">
        <v>621</v>
      </c>
      <c r="G441" s="9" t="s">
        <v>164</v>
      </c>
      <c r="H441" s="9" t="s">
        <v>5</v>
      </c>
      <c r="I441" s="10" t="s">
        <v>1783</v>
      </c>
      <c r="J441" s="10" t="s">
        <v>1995</v>
      </c>
      <c r="K441" s="11">
        <v>172590.83899340092</v>
      </c>
      <c r="L441" s="11">
        <v>172590.83899999998</v>
      </c>
      <c r="M441" s="11">
        <v>0</v>
      </c>
      <c r="N441" s="11">
        <v>0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11">
        <v>0</v>
      </c>
      <c r="U441" s="11">
        <v>0</v>
      </c>
      <c r="V441" s="11">
        <v>0</v>
      </c>
      <c r="W441" s="11">
        <v>1651.5206328802512</v>
      </c>
      <c r="X441" s="11">
        <v>0</v>
      </c>
      <c r="Y441" s="11">
        <v>0</v>
      </c>
      <c r="Z441" s="11">
        <v>0</v>
      </c>
      <c r="AA441" s="11">
        <v>298.755847819748</v>
      </c>
      <c r="AB441" s="11">
        <v>805.45728289553995</v>
      </c>
      <c r="AC441" s="11" t="s">
        <v>7</v>
      </c>
      <c r="AD441" s="11" t="s">
        <v>97</v>
      </c>
      <c r="AE441" s="11" t="s">
        <v>157</v>
      </c>
      <c r="AF441" s="11" t="s">
        <v>193</v>
      </c>
      <c r="AG441" s="11" t="s">
        <v>299</v>
      </c>
      <c r="AH441" s="11" t="s">
        <v>7</v>
      </c>
      <c r="AI441" s="11" t="s">
        <v>97</v>
      </c>
      <c r="AJ441" s="11" t="s">
        <v>157</v>
      </c>
      <c r="AK441" s="11" t="s">
        <v>193</v>
      </c>
      <c r="AL441" s="11" t="s">
        <v>142</v>
      </c>
      <c r="AM441" s="11">
        <v>2.3575048172069828E-2</v>
      </c>
      <c r="AN441" s="11">
        <v>0</v>
      </c>
      <c r="AO441" s="11">
        <v>0</v>
      </c>
      <c r="AP441" s="11">
        <v>0</v>
      </c>
      <c r="AQ441" s="11">
        <v>1.4241140580716783E-3</v>
      </c>
      <c r="AR441" s="11">
        <v>0.125</v>
      </c>
      <c r="AS441" s="11">
        <v>0</v>
      </c>
      <c r="AT441" s="11">
        <v>0</v>
      </c>
      <c r="AU441" s="11">
        <v>0</v>
      </c>
      <c r="AV441" s="11">
        <v>7.4999999999999997E-3</v>
      </c>
      <c r="AW441" s="11">
        <v>4068.8373433273741</v>
      </c>
      <c r="AX441" s="11">
        <v>0</v>
      </c>
      <c r="AY441" s="11">
        <v>0</v>
      </c>
      <c r="AZ441" s="11">
        <v>0</v>
      </c>
      <c r="BA441" s="11">
        <v>245.78904010488785</v>
      </c>
      <c r="BB441" s="11">
        <v>21573.854874175115</v>
      </c>
      <c r="BC441" s="11">
        <v>0</v>
      </c>
      <c r="BD441" s="11">
        <v>0</v>
      </c>
      <c r="BE441" s="11">
        <v>0</v>
      </c>
      <c r="BF441" s="11">
        <v>1294.4312924505068</v>
      </c>
      <c r="BG441" s="9" t="s">
        <v>7</v>
      </c>
      <c r="BH441" s="9" t="s">
        <v>97</v>
      </c>
      <c r="BI441" s="9" t="s">
        <v>157</v>
      </c>
      <c r="BJ441" s="9" t="s">
        <v>193</v>
      </c>
      <c r="BK441" s="9" t="s">
        <v>1920</v>
      </c>
      <c r="BL441" s="29">
        <v>7.5000116092096239E-2</v>
      </c>
      <c r="BM441" s="29">
        <v>0</v>
      </c>
      <c r="BN441" s="29">
        <v>0</v>
      </c>
      <c r="BO441" s="29">
        <v>0</v>
      </c>
      <c r="BP441" s="29">
        <v>1.4241140580716783E-3</v>
      </c>
    </row>
    <row r="442" spans="1:68" x14ac:dyDescent="0.25">
      <c r="A442" s="9" t="s">
        <v>3</v>
      </c>
      <c r="B442" s="9" t="s">
        <v>58</v>
      </c>
      <c r="C442" s="9" t="s">
        <v>57</v>
      </c>
      <c r="D442" s="9" t="s">
        <v>1862</v>
      </c>
      <c r="E442" s="9" t="s">
        <v>116</v>
      </c>
      <c r="F442" s="9" t="s">
        <v>623</v>
      </c>
      <c r="G442" s="9" t="s">
        <v>164</v>
      </c>
      <c r="H442" s="9" t="s">
        <v>5</v>
      </c>
      <c r="I442" s="10" t="s">
        <v>1807</v>
      </c>
      <c r="J442" s="10" t="s">
        <v>1995</v>
      </c>
      <c r="K442" s="11">
        <v>174405.92016934112</v>
      </c>
      <c r="L442" s="11">
        <v>174405.92019999999</v>
      </c>
      <c r="M442" s="11">
        <v>0</v>
      </c>
      <c r="N442" s="11">
        <v>0</v>
      </c>
      <c r="O442" s="11">
        <v>0</v>
      </c>
      <c r="P442" s="11">
        <v>0</v>
      </c>
      <c r="Q442" s="11">
        <v>0</v>
      </c>
      <c r="R442" s="11">
        <v>0</v>
      </c>
      <c r="S442" s="11">
        <v>0</v>
      </c>
      <c r="T442" s="11">
        <v>0</v>
      </c>
      <c r="U442" s="11">
        <v>0</v>
      </c>
      <c r="V442" s="11">
        <v>0</v>
      </c>
      <c r="W442" s="11">
        <v>1668.8891332567573</v>
      </c>
      <c r="X442" s="11">
        <v>0</v>
      </c>
      <c r="Y442" s="11">
        <v>0</v>
      </c>
      <c r="Z442" s="11">
        <v>0</v>
      </c>
      <c r="AA442" s="11">
        <v>301.89776500324166</v>
      </c>
      <c r="AB442" s="11">
        <v>813.92801274457224</v>
      </c>
      <c r="AC442" s="11" t="s">
        <v>7</v>
      </c>
      <c r="AD442" s="11" t="s">
        <v>97</v>
      </c>
      <c r="AE442" s="11" t="s">
        <v>157</v>
      </c>
      <c r="AF442" s="11" t="s">
        <v>193</v>
      </c>
      <c r="AG442" s="11" t="s">
        <v>299</v>
      </c>
      <c r="AH442" s="11" t="s">
        <v>7</v>
      </c>
      <c r="AI442" s="11" t="s">
        <v>97</v>
      </c>
      <c r="AJ442" s="11" t="s">
        <v>157</v>
      </c>
      <c r="AK442" s="11" t="s">
        <v>193</v>
      </c>
      <c r="AL442" s="11" t="s">
        <v>142</v>
      </c>
      <c r="AM442" s="11">
        <v>2.3575048172069828E-2</v>
      </c>
      <c r="AN442" s="11">
        <v>0</v>
      </c>
      <c r="AO442" s="11">
        <v>0</v>
      </c>
      <c r="AP442" s="11">
        <v>0</v>
      </c>
      <c r="AQ442" s="11">
        <v>1.4241140580716783E-3</v>
      </c>
      <c r="AR442" s="11">
        <v>0.125</v>
      </c>
      <c r="AS442" s="11">
        <v>0</v>
      </c>
      <c r="AT442" s="11">
        <v>0</v>
      </c>
      <c r="AU442" s="11">
        <v>0</v>
      </c>
      <c r="AV442" s="11">
        <v>7.4999999999999997E-3</v>
      </c>
      <c r="AW442" s="11">
        <v>4111.6279694863815</v>
      </c>
      <c r="AX442" s="11">
        <v>0</v>
      </c>
      <c r="AY442" s="11">
        <v>0</v>
      </c>
      <c r="AZ442" s="11">
        <v>0</v>
      </c>
      <c r="BA442" s="11">
        <v>248.37392272408553</v>
      </c>
      <c r="BB442" s="11">
        <v>21800.740021167639</v>
      </c>
      <c r="BC442" s="11">
        <v>0</v>
      </c>
      <c r="BD442" s="11">
        <v>0</v>
      </c>
      <c r="BE442" s="11">
        <v>0</v>
      </c>
      <c r="BF442" s="11">
        <v>1308.0444012700584</v>
      </c>
      <c r="BG442" s="9" t="s">
        <v>7</v>
      </c>
      <c r="BH442" s="9" t="s">
        <v>97</v>
      </c>
      <c r="BI442" s="9" t="s">
        <v>157</v>
      </c>
      <c r="BJ442" s="9" t="s">
        <v>193</v>
      </c>
      <c r="BK442" s="9" t="s">
        <v>1920</v>
      </c>
      <c r="BL442" s="29">
        <v>7.5000116092096239E-2</v>
      </c>
      <c r="BM442" s="29">
        <v>0</v>
      </c>
      <c r="BN442" s="29">
        <v>0</v>
      </c>
      <c r="BO442" s="29">
        <v>0</v>
      </c>
      <c r="BP442" s="29">
        <v>1.4241140580716783E-3</v>
      </c>
    </row>
    <row r="443" spans="1:68" x14ac:dyDescent="0.25">
      <c r="A443" s="9" t="s">
        <v>3</v>
      </c>
      <c r="B443" s="9" t="s">
        <v>58</v>
      </c>
      <c r="C443" s="9" t="s">
        <v>57</v>
      </c>
      <c r="D443" s="9" t="s">
        <v>1862</v>
      </c>
      <c r="E443" s="9" t="s">
        <v>83</v>
      </c>
      <c r="F443" s="9" t="s">
        <v>985</v>
      </c>
      <c r="G443" s="9" t="s">
        <v>231</v>
      </c>
      <c r="H443" s="9" t="s">
        <v>5</v>
      </c>
      <c r="I443" s="10" t="s">
        <v>1783</v>
      </c>
      <c r="J443" s="10" t="s">
        <v>1995</v>
      </c>
      <c r="K443" s="11">
        <v>1099249.6554800002</v>
      </c>
      <c r="L443" s="11">
        <v>1099249.6554800002</v>
      </c>
      <c r="M443" s="11">
        <v>0</v>
      </c>
      <c r="N443" s="11">
        <v>2</v>
      </c>
      <c r="O443" s="11">
        <v>0</v>
      </c>
      <c r="P443" s="11">
        <v>0</v>
      </c>
      <c r="Q443" s="11">
        <v>0</v>
      </c>
      <c r="R443" s="11">
        <v>0</v>
      </c>
      <c r="S443" s="11">
        <v>0</v>
      </c>
      <c r="T443" s="11">
        <v>0</v>
      </c>
      <c r="U443" s="11">
        <v>0</v>
      </c>
      <c r="V443" s="11">
        <v>2</v>
      </c>
      <c r="W443" s="11">
        <v>10491.170238062739</v>
      </c>
      <c r="X443" s="11">
        <v>0</v>
      </c>
      <c r="Y443" s="11">
        <v>0</v>
      </c>
      <c r="Z443" s="11">
        <v>0</v>
      </c>
      <c r="AA443" s="11">
        <v>4018.9252142732648</v>
      </c>
      <c r="AB443" s="11">
        <v>5273.3204472686557</v>
      </c>
      <c r="AC443" s="11" t="s">
        <v>7</v>
      </c>
      <c r="AD443" s="11" t="s">
        <v>97</v>
      </c>
      <c r="AE443" s="11" t="s">
        <v>157</v>
      </c>
      <c r="AF443" s="11" t="s">
        <v>193</v>
      </c>
      <c r="AG443" s="11" t="s">
        <v>302</v>
      </c>
      <c r="AH443" s="11" t="s">
        <v>7</v>
      </c>
      <c r="AI443" s="11" t="s">
        <v>97</v>
      </c>
      <c r="AJ443" s="11" t="s">
        <v>157</v>
      </c>
      <c r="AK443" s="11" t="s">
        <v>193</v>
      </c>
      <c r="AL443" s="11" t="s">
        <v>142</v>
      </c>
      <c r="AM443" s="11">
        <v>2.3575048172069828E-2</v>
      </c>
      <c r="AN443" s="11">
        <v>0</v>
      </c>
      <c r="AO443" s="11">
        <v>0</v>
      </c>
      <c r="AP443" s="11">
        <v>0</v>
      </c>
      <c r="AQ443" s="11">
        <v>3.0157709465047301E-3</v>
      </c>
      <c r="AR443" s="11">
        <v>0.125</v>
      </c>
      <c r="AS443" s="11">
        <v>0</v>
      </c>
      <c r="AT443" s="11">
        <v>0</v>
      </c>
      <c r="AU443" s="11">
        <v>0</v>
      </c>
      <c r="AV443" s="11">
        <v>7.4999999999999997E-3</v>
      </c>
      <c r="AW443" s="11">
        <v>25914.863581072168</v>
      </c>
      <c r="AX443" s="11">
        <v>0</v>
      </c>
      <c r="AY443" s="11">
        <v>0</v>
      </c>
      <c r="AZ443" s="11">
        <v>0</v>
      </c>
      <c r="BA443" s="11">
        <v>3315.0851739519185</v>
      </c>
      <c r="BB443" s="11">
        <v>137406.20693500002</v>
      </c>
      <c r="BC443" s="11">
        <v>0</v>
      </c>
      <c r="BD443" s="11">
        <v>0</v>
      </c>
      <c r="BE443" s="11">
        <v>0</v>
      </c>
      <c r="BF443" s="11">
        <v>8244.3724161000009</v>
      </c>
      <c r="BG443" s="9" t="s">
        <v>7</v>
      </c>
      <c r="BH443" s="9" t="s">
        <v>97</v>
      </c>
      <c r="BI443" s="9" t="s">
        <v>157</v>
      </c>
      <c r="BJ443" s="9" t="s">
        <v>193</v>
      </c>
      <c r="BK443" s="9" t="s">
        <v>1921</v>
      </c>
      <c r="BL443" s="29">
        <v>7.5000116092096239E-2</v>
      </c>
      <c r="BM443" s="29">
        <v>0</v>
      </c>
      <c r="BN443" s="29">
        <v>0</v>
      </c>
      <c r="BO443" s="29">
        <v>0</v>
      </c>
      <c r="BP443" s="29">
        <v>3.0157709465047297E-3</v>
      </c>
    </row>
    <row r="444" spans="1:68" x14ac:dyDescent="0.25">
      <c r="A444" s="9" t="s">
        <v>3</v>
      </c>
      <c r="B444" s="9" t="s">
        <v>58</v>
      </c>
      <c r="C444" s="9" t="s">
        <v>57</v>
      </c>
      <c r="D444" s="9" t="s">
        <v>1863</v>
      </c>
      <c r="E444" s="9" t="s">
        <v>116</v>
      </c>
      <c r="F444" s="9" t="s">
        <v>1455</v>
      </c>
      <c r="G444" s="9" t="s">
        <v>285</v>
      </c>
      <c r="H444" s="9" t="s">
        <v>5</v>
      </c>
      <c r="I444" s="10" t="s">
        <v>1807</v>
      </c>
      <c r="J444" s="10" t="s">
        <v>1995</v>
      </c>
      <c r="K444" s="11">
        <v>152619.23518070002</v>
      </c>
      <c r="L444" s="11">
        <v>152619.23518070002</v>
      </c>
      <c r="M444" s="11">
        <v>0</v>
      </c>
      <c r="N444" s="11">
        <v>0</v>
      </c>
      <c r="O444" s="11">
        <v>0</v>
      </c>
      <c r="P444" s="11">
        <v>0</v>
      </c>
      <c r="Q444" s="11">
        <v>0</v>
      </c>
      <c r="R444" s="11">
        <v>0</v>
      </c>
      <c r="S444" s="11">
        <v>0</v>
      </c>
      <c r="T444" s="11">
        <v>0</v>
      </c>
      <c r="U444" s="11">
        <v>0</v>
      </c>
      <c r="V444" s="11">
        <v>0</v>
      </c>
      <c r="W444" s="11">
        <v>1174.4305084082096</v>
      </c>
      <c r="X444" s="11">
        <v>7458.3963456053834</v>
      </c>
      <c r="Y444" s="11">
        <v>0</v>
      </c>
      <c r="Z444" s="11">
        <v>0</v>
      </c>
      <c r="AA444" s="11">
        <v>264.87455702121622</v>
      </c>
      <c r="AB444" s="11">
        <v>1048.6711840042208</v>
      </c>
      <c r="AC444" s="11" t="s">
        <v>7</v>
      </c>
      <c r="AD444" s="11" t="s">
        <v>103</v>
      </c>
      <c r="AE444" s="11" t="s">
        <v>157</v>
      </c>
      <c r="AF444" s="11" t="s">
        <v>193</v>
      </c>
      <c r="AG444" s="11" t="s">
        <v>299</v>
      </c>
      <c r="AH444" s="11" t="s">
        <v>7</v>
      </c>
      <c r="AI444" s="11" t="s">
        <v>97</v>
      </c>
      <c r="AJ444" s="11" t="s">
        <v>157</v>
      </c>
      <c r="AK444" s="11" t="s">
        <v>193</v>
      </c>
      <c r="AL444" s="11" t="s">
        <v>142</v>
      </c>
      <c r="AM444" s="11">
        <v>2.3575048172069828E-2</v>
      </c>
      <c r="AN444" s="11">
        <v>4.8899999999999999E-2</v>
      </c>
      <c r="AO444" s="11">
        <v>0</v>
      </c>
      <c r="AP444" s="11">
        <v>0</v>
      </c>
      <c r="AQ444" s="11">
        <v>1.4241140580716783E-3</v>
      </c>
      <c r="AR444" s="11">
        <v>0.125</v>
      </c>
      <c r="AS444" s="11">
        <v>0</v>
      </c>
      <c r="AT444" s="11">
        <v>0</v>
      </c>
      <c r="AU444" s="11">
        <v>0</v>
      </c>
      <c r="AV444" s="11">
        <v>7.4999999999999997E-3</v>
      </c>
      <c r="AW444" s="11">
        <v>3598.0058213694574</v>
      </c>
      <c r="AX444" s="11">
        <v>7463.0806003362313</v>
      </c>
      <c r="AY444" s="11">
        <v>0</v>
      </c>
      <c r="AZ444" s="11">
        <v>0</v>
      </c>
      <c r="BA444" s="11">
        <v>217.34719835298256</v>
      </c>
      <c r="BB444" s="11">
        <v>19077.404397587503</v>
      </c>
      <c r="BC444" s="11">
        <v>0</v>
      </c>
      <c r="BD444" s="11">
        <v>0</v>
      </c>
      <c r="BE444" s="11">
        <v>0</v>
      </c>
      <c r="BF444" s="11">
        <v>1144.6442638552501</v>
      </c>
      <c r="BG444" s="9" t="s">
        <v>7</v>
      </c>
      <c r="BH444" s="9" t="s">
        <v>103</v>
      </c>
      <c r="BI444" s="9" t="s">
        <v>157</v>
      </c>
      <c r="BJ444" s="9" t="s">
        <v>193</v>
      </c>
      <c r="BK444" s="9" t="s">
        <v>1920</v>
      </c>
      <c r="BL444" s="29">
        <v>7.5000116092096239E-2</v>
      </c>
      <c r="BM444" s="29">
        <v>4.8899999999999999E-2</v>
      </c>
      <c r="BN444" s="29">
        <v>0</v>
      </c>
      <c r="BO444" s="29">
        <v>0</v>
      </c>
      <c r="BP444" s="29">
        <v>1.4241140580716783E-3</v>
      </c>
    </row>
    <row r="445" spans="1:68" x14ac:dyDescent="0.25">
      <c r="A445" s="9" t="s">
        <v>3</v>
      </c>
      <c r="B445" s="9" t="s">
        <v>58</v>
      </c>
      <c r="C445" s="9" t="s">
        <v>57</v>
      </c>
      <c r="D445" s="9" t="s">
        <v>1863</v>
      </c>
      <c r="E445" s="9" t="s">
        <v>116</v>
      </c>
      <c r="F445" s="9" t="s">
        <v>743</v>
      </c>
      <c r="G445" s="9" t="s">
        <v>164</v>
      </c>
      <c r="H445" s="9" t="s">
        <v>5</v>
      </c>
      <c r="I445" s="10" t="s">
        <v>1807</v>
      </c>
      <c r="J445" s="10" t="s">
        <v>1995</v>
      </c>
      <c r="K445" s="11">
        <v>177300.24919708259</v>
      </c>
      <c r="L445" s="11">
        <v>177300.24920000002</v>
      </c>
      <c r="M445" s="11">
        <v>0</v>
      </c>
      <c r="N445" s="11">
        <v>1</v>
      </c>
      <c r="O445" s="11">
        <v>0</v>
      </c>
      <c r="P445" s="11">
        <v>0</v>
      </c>
      <c r="Q445" s="11">
        <v>0</v>
      </c>
      <c r="R445" s="11">
        <v>0</v>
      </c>
      <c r="S445" s="11">
        <v>0</v>
      </c>
      <c r="T445" s="11">
        <v>0</v>
      </c>
      <c r="U445" s="11">
        <v>0</v>
      </c>
      <c r="V445" s="11">
        <v>1</v>
      </c>
      <c r="W445" s="11">
        <v>1363.4557682976492</v>
      </c>
      <c r="X445" s="11">
        <v>8658.8294895785766</v>
      </c>
      <c r="Y445" s="11">
        <v>0</v>
      </c>
      <c r="Z445" s="11">
        <v>0</v>
      </c>
      <c r="AA445" s="11">
        <v>651.18974396377644</v>
      </c>
      <c r="AB445" s="11">
        <v>1241.3676947738022</v>
      </c>
      <c r="AC445" s="11" t="s">
        <v>7</v>
      </c>
      <c r="AD445" s="11" t="s">
        <v>103</v>
      </c>
      <c r="AE445" s="11" t="s">
        <v>157</v>
      </c>
      <c r="AF445" s="11" t="s">
        <v>193</v>
      </c>
      <c r="AG445" s="11" t="s">
        <v>302</v>
      </c>
      <c r="AH445" s="11" t="s">
        <v>7</v>
      </c>
      <c r="AI445" s="11" t="s">
        <v>97</v>
      </c>
      <c r="AJ445" s="11" t="s">
        <v>157</v>
      </c>
      <c r="AK445" s="11" t="s">
        <v>193</v>
      </c>
      <c r="AL445" s="11" t="s">
        <v>142</v>
      </c>
      <c r="AM445" s="11">
        <v>2.3575048172069828E-2</v>
      </c>
      <c r="AN445" s="11">
        <v>4.8899999999999999E-2</v>
      </c>
      <c r="AO445" s="11">
        <v>0</v>
      </c>
      <c r="AP445" s="11">
        <v>0</v>
      </c>
      <c r="AQ445" s="11">
        <v>3.0157709465047301E-3</v>
      </c>
      <c r="AR445" s="11">
        <v>0.125</v>
      </c>
      <c r="AS445" s="11">
        <v>0</v>
      </c>
      <c r="AT445" s="11">
        <v>0</v>
      </c>
      <c r="AU445" s="11">
        <v>0</v>
      </c>
      <c r="AV445" s="11">
        <v>7.4999999999999997E-3</v>
      </c>
      <c r="AW445" s="11">
        <v>4179.8619157412068</v>
      </c>
      <c r="AX445" s="11">
        <v>8669.982185737339</v>
      </c>
      <c r="AY445" s="11">
        <v>0</v>
      </c>
      <c r="AZ445" s="11">
        <v>0</v>
      </c>
      <c r="BA445" s="11">
        <v>534.69694033661028</v>
      </c>
      <c r="BB445" s="11">
        <v>22162.531149635324</v>
      </c>
      <c r="BC445" s="11">
        <v>0</v>
      </c>
      <c r="BD445" s="11">
        <v>0</v>
      </c>
      <c r="BE445" s="11">
        <v>0</v>
      </c>
      <c r="BF445" s="11">
        <v>1329.7518689781193</v>
      </c>
      <c r="BG445" s="9" t="s">
        <v>7</v>
      </c>
      <c r="BH445" s="9" t="s">
        <v>103</v>
      </c>
      <c r="BI445" s="9" t="s">
        <v>157</v>
      </c>
      <c r="BJ445" s="9" t="s">
        <v>193</v>
      </c>
      <c r="BK445" s="9" t="s">
        <v>1921</v>
      </c>
      <c r="BL445" s="29">
        <v>7.5000116092096239E-2</v>
      </c>
      <c r="BM445" s="29">
        <v>4.8899999999999999E-2</v>
      </c>
      <c r="BN445" s="29">
        <v>0</v>
      </c>
      <c r="BO445" s="29">
        <v>0</v>
      </c>
      <c r="BP445" s="29">
        <v>3.0157709465047297E-3</v>
      </c>
    </row>
    <row r="446" spans="1:68" x14ac:dyDescent="0.25">
      <c r="A446" s="9" t="s">
        <v>3</v>
      </c>
      <c r="B446" s="9" t="s">
        <v>58</v>
      </c>
      <c r="C446" s="9" t="s">
        <v>57</v>
      </c>
      <c r="D446" s="9" t="s">
        <v>1863</v>
      </c>
      <c r="E446" s="9" t="s">
        <v>116</v>
      </c>
      <c r="F446" s="9" t="s">
        <v>587</v>
      </c>
      <c r="G446" s="9" t="s">
        <v>164</v>
      </c>
      <c r="H446" s="9" t="s">
        <v>5</v>
      </c>
      <c r="I446" s="10" t="s">
        <v>1807</v>
      </c>
      <c r="J446" s="10" t="s">
        <v>1995</v>
      </c>
      <c r="K446" s="11">
        <v>168322.66085639712</v>
      </c>
      <c r="L446" s="11">
        <v>168322.66089999999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  <c r="U446" s="11">
        <v>0</v>
      </c>
      <c r="V446" s="11">
        <v>0</v>
      </c>
      <c r="W446" s="11">
        <v>1610.6784639806747</v>
      </c>
      <c r="X446" s="11">
        <v>0</v>
      </c>
      <c r="Y446" s="11">
        <v>0</v>
      </c>
      <c r="Z446" s="11">
        <v>0</v>
      </c>
      <c r="AA446" s="11">
        <v>291.36760418932465</v>
      </c>
      <c r="AB446" s="11">
        <v>785.53829324777462</v>
      </c>
      <c r="AC446" s="11" t="s">
        <v>7</v>
      </c>
      <c r="AD446" s="11" t="s">
        <v>97</v>
      </c>
      <c r="AE446" s="11" t="s">
        <v>157</v>
      </c>
      <c r="AF446" s="11" t="s">
        <v>193</v>
      </c>
      <c r="AG446" s="11" t="s">
        <v>299</v>
      </c>
      <c r="AH446" s="11" t="s">
        <v>7</v>
      </c>
      <c r="AI446" s="11" t="s">
        <v>97</v>
      </c>
      <c r="AJ446" s="11" t="s">
        <v>157</v>
      </c>
      <c r="AK446" s="11" t="s">
        <v>193</v>
      </c>
      <c r="AL446" s="11" t="s">
        <v>142</v>
      </c>
      <c r="AM446" s="11">
        <v>2.3575048172069828E-2</v>
      </c>
      <c r="AN446" s="11">
        <v>0</v>
      </c>
      <c r="AO446" s="11">
        <v>0</v>
      </c>
      <c r="AP446" s="11">
        <v>0</v>
      </c>
      <c r="AQ446" s="11">
        <v>1.4241140580716783E-3</v>
      </c>
      <c r="AR446" s="11">
        <v>0.125</v>
      </c>
      <c r="AS446" s="11">
        <v>0</v>
      </c>
      <c r="AT446" s="11">
        <v>0</v>
      </c>
      <c r="AU446" s="11">
        <v>0</v>
      </c>
      <c r="AV446" s="11">
        <v>7.4999999999999997E-3</v>
      </c>
      <c r="AW446" s="11">
        <v>3968.2148381405345</v>
      </c>
      <c r="AX446" s="11">
        <v>0</v>
      </c>
      <c r="AY446" s="11">
        <v>0</v>
      </c>
      <c r="AZ446" s="11">
        <v>0</v>
      </c>
      <c r="BA446" s="11">
        <v>239.71066761762654</v>
      </c>
      <c r="BB446" s="11">
        <v>21040.332607049641</v>
      </c>
      <c r="BC446" s="11">
        <v>0</v>
      </c>
      <c r="BD446" s="11">
        <v>0</v>
      </c>
      <c r="BE446" s="11">
        <v>0</v>
      </c>
      <c r="BF446" s="11">
        <v>1262.4199564229784</v>
      </c>
      <c r="BG446" s="9" t="s">
        <v>7</v>
      </c>
      <c r="BH446" s="9" t="s">
        <v>97</v>
      </c>
      <c r="BI446" s="9" t="s">
        <v>157</v>
      </c>
      <c r="BJ446" s="9" t="s">
        <v>193</v>
      </c>
      <c r="BK446" s="9" t="s">
        <v>1920</v>
      </c>
      <c r="BL446" s="29">
        <v>7.5000116092096239E-2</v>
      </c>
      <c r="BM446" s="29">
        <v>0</v>
      </c>
      <c r="BN446" s="29">
        <v>0</v>
      </c>
      <c r="BO446" s="29">
        <v>0</v>
      </c>
      <c r="BP446" s="29">
        <v>1.4241140580716783E-3</v>
      </c>
    </row>
    <row r="447" spans="1:68" x14ac:dyDescent="0.25">
      <c r="A447" s="9" t="s">
        <v>3</v>
      </c>
      <c r="B447" s="9" t="s">
        <v>58</v>
      </c>
      <c r="C447" s="9" t="s">
        <v>57</v>
      </c>
      <c r="D447" s="9" t="s">
        <v>1863</v>
      </c>
      <c r="E447" s="9" t="s">
        <v>116</v>
      </c>
      <c r="F447" s="9" t="s">
        <v>583</v>
      </c>
      <c r="G447" s="9" t="s">
        <v>164</v>
      </c>
      <c r="H447" s="9" t="s">
        <v>5</v>
      </c>
      <c r="I447" s="10" t="s">
        <v>1783</v>
      </c>
      <c r="J447" s="10" t="s">
        <v>1995</v>
      </c>
      <c r="K447" s="11">
        <v>169974.14759575611</v>
      </c>
      <c r="L447" s="11">
        <v>169974.14759999997</v>
      </c>
      <c r="M447" s="11">
        <v>0</v>
      </c>
      <c r="N447" s="11">
        <v>0</v>
      </c>
      <c r="O447" s="11">
        <v>0</v>
      </c>
      <c r="P447" s="11">
        <v>0</v>
      </c>
      <c r="Q447" s="11">
        <v>0</v>
      </c>
      <c r="R447" s="11">
        <v>0</v>
      </c>
      <c r="S447" s="11">
        <v>0</v>
      </c>
      <c r="T447" s="11">
        <v>0</v>
      </c>
      <c r="U447" s="11">
        <v>0</v>
      </c>
      <c r="V447" s="11">
        <v>0</v>
      </c>
      <c r="W447" s="11">
        <v>1626.4815296345669</v>
      </c>
      <c r="X447" s="11">
        <v>0</v>
      </c>
      <c r="Y447" s="11">
        <v>0</v>
      </c>
      <c r="Z447" s="11">
        <v>0</v>
      </c>
      <c r="AA447" s="11">
        <v>294.2263382454326</v>
      </c>
      <c r="AB447" s="11">
        <v>793.24555046853584</v>
      </c>
      <c r="AC447" s="11" t="s">
        <v>7</v>
      </c>
      <c r="AD447" s="11" t="s">
        <v>97</v>
      </c>
      <c r="AE447" s="11" t="s">
        <v>157</v>
      </c>
      <c r="AF447" s="11" t="s">
        <v>193</v>
      </c>
      <c r="AG447" s="11" t="s">
        <v>299</v>
      </c>
      <c r="AH447" s="11" t="s">
        <v>7</v>
      </c>
      <c r="AI447" s="11" t="s">
        <v>97</v>
      </c>
      <c r="AJ447" s="11" t="s">
        <v>157</v>
      </c>
      <c r="AK447" s="11" t="s">
        <v>193</v>
      </c>
      <c r="AL447" s="11" t="s">
        <v>142</v>
      </c>
      <c r="AM447" s="11">
        <v>2.3575048172069828E-2</v>
      </c>
      <c r="AN447" s="11">
        <v>0</v>
      </c>
      <c r="AO447" s="11">
        <v>0</v>
      </c>
      <c r="AP447" s="11">
        <v>0</v>
      </c>
      <c r="AQ447" s="11">
        <v>1.4241140580716783E-3</v>
      </c>
      <c r="AR447" s="11">
        <v>0.125</v>
      </c>
      <c r="AS447" s="11">
        <v>0</v>
      </c>
      <c r="AT447" s="11">
        <v>0</v>
      </c>
      <c r="AU447" s="11">
        <v>0</v>
      </c>
      <c r="AV447" s="11">
        <v>7.4999999999999997E-3</v>
      </c>
      <c r="AW447" s="11">
        <v>4007.1487175764573</v>
      </c>
      <c r="AX447" s="11">
        <v>0</v>
      </c>
      <c r="AY447" s="11">
        <v>0</v>
      </c>
      <c r="AZ447" s="11">
        <v>0</v>
      </c>
      <c r="BA447" s="11">
        <v>242.06257309986663</v>
      </c>
      <c r="BB447" s="11">
        <v>21246.768449469513</v>
      </c>
      <c r="BC447" s="11">
        <v>0</v>
      </c>
      <c r="BD447" s="11">
        <v>0</v>
      </c>
      <c r="BE447" s="11">
        <v>0</v>
      </c>
      <c r="BF447" s="11">
        <v>1274.8061069681708</v>
      </c>
      <c r="BG447" s="9" t="s">
        <v>7</v>
      </c>
      <c r="BH447" s="9" t="s">
        <v>97</v>
      </c>
      <c r="BI447" s="9" t="s">
        <v>157</v>
      </c>
      <c r="BJ447" s="9" t="s">
        <v>193</v>
      </c>
      <c r="BK447" s="9" t="s">
        <v>1920</v>
      </c>
      <c r="BL447" s="29">
        <v>7.5000116092096239E-2</v>
      </c>
      <c r="BM447" s="29">
        <v>0</v>
      </c>
      <c r="BN447" s="29">
        <v>0</v>
      </c>
      <c r="BO447" s="29">
        <v>0</v>
      </c>
      <c r="BP447" s="29">
        <v>1.4241140580716783E-3</v>
      </c>
    </row>
    <row r="448" spans="1:68" x14ac:dyDescent="0.25">
      <c r="A448" s="9" t="s">
        <v>3</v>
      </c>
      <c r="B448" s="9" t="s">
        <v>58</v>
      </c>
      <c r="C448" s="9" t="s">
        <v>57</v>
      </c>
      <c r="D448" s="9" t="s">
        <v>1863</v>
      </c>
      <c r="E448" s="9" t="s">
        <v>116</v>
      </c>
      <c r="F448" s="9" t="s">
        <v>1453</v>
      </c>
      <c r="G448" s="9" t="s">
        <v>285</v>
      </c>
      <c r="H448" s="9" t="s">
        <v>5</v>
      </c>
      <c r="I448" s="10" t="s">
        <v>1807</v>
      </c>
      <c r="J448" s="10" t="s">
        <v>1995</v>
      </c>
      <c r="K448" s="11">
        <v>147920.80647447999</v>
      </c>
      <c r="L448" s="11">
        <v>147920.80647447999</v>
      </c>
      <c r="M448" s="11">
        <v>0</v>
      </c>
      <c r="N448" s="11">
        <v>0</v>
      </c>
      <c r="O448" s="11">
        <v>0</v>
      </c>
      <c r="P448" s="11">
        <v>0</v>
      </c>
      <c r="Q448" s="11">
        <v>0</v>
      </c>
      <c r="R448" s="11">
        <v>0</v>
      </c>
      <c r="S448" s="11">
        <v>0</v>
      </c>
      <c r="T448" s="11">
        <v>0</v>
      </c>
      <c r="U448" s="11">
        <v>0</v>
      </c>
      <c r="V448" s="11">
        <v>0</v>
      </c>
      <c r="W448" s="11">
        <v>1137.5250612951197</v>
      </c>
      <c r="X448" s="11">
        <v>7224.0227918612136</v>
      </c>
      <c r="Y448" s="11">
        <v>0</v>
      </c>
      <c r="Z448" s="11">
        <v>0</v>
      </c>
      <c r="AA448" s="11">
        <v>543.28469660736334</v>
      </c>
      <c r="AB448" s="11">
        <v>1035.6675265310714</v>
      </c>
      <c r="AC448" s="11" t="s">
        <v>7</v>
      </c>
      <c r="AD448" s="11" t="s">
        <v>103</v>
      </c>
      <c r="AE448" s="11" t="s">
        <v>157</v>
      </c>
      <c r="AF448" s="11" t="s">
        <v>193</v>
      </c>
      <c r="AG448" s="11" t="s">
        <v>302</v>
      </c>
      <c r="AH448" s="11" t="s">
        <v>7</v>
      </c>
      <c r="AI448" s="11" t="s">
        <v>97</v>
      </c>
      <c r="AJ448" s="11" t="s">
        <v>157</v>
      </c>
      <c r="AK448" s="11" t="s">
        <v>193</v>
      </c>
      <c r="AL448" s="11" t="s">
        <v>142</v>
      </c>
      <c r="AM448" s="11">
        <v>2.3575048172069828E-2</v>
      </c>
      <c r="AN448" s="11">
        <v>4.8899999999999999E-2</v>
      </c>
      <c r="AO448" s="11">
        <v>0</v>
      </c>
      <c r="AP448" s="11">
        <v>0</v>
      </c>
      <c r="AQ448" s="11">
        <v>3.0157709465047301E-3</v>
      </c>
      <c r="AR448" s="11">
        <v>0.125</v>
      </c>
      <c r="AS448" s="11">
        <v>0</v>
      </c>
      <c r="AT448" s="11">
        <v>0</v>
      </c>
      <c r="AU448" s="11">
        <v>0</v>
      </c>
      <c r="AV448" s="11">
        <v>7.4999999999999997E-3</v>
      </c>
      <c r="AW448" s="11">
        <v>3487.2401382872845</v>
      </c>
      <c r="AX448" s="11">
        <v>7233.3274366020714</v>
      </c>
      <c r="AY448" s="11">
        <v>0</v>
      </c>
      <c r="AZ448" s="11">
        <v>0</v>
      </c>
      <c r="BA448" s="11">
        <v>446.09527054928554</v>
      </c>
      <c r="BB448" s="11">
        <v>18490.100809309999</v>
      </c>
      <c r="BC448" s="11">
        <v>0</v>
      </c>
      <c r="BD448" s="11">
        <v>0</v>
      </c>
      <c r="BE448" s="11">
        <v>0</v>
      </c>
      <c r="BF448" s="11">
        <v>1109.4060485585999</v>
      </c>
      <c r="BG448" s="9" t="s">
        <v>7</v>
      </c>
      <c r="BH448" s="9" t="s">
        <v>103</v>
      </c>
      <c r="BI448" s="9" t="s">
        <v>157</v>
      </c>
      <c r="BJ448" s="9" t="s">
        <v>193</v>
      </c>
      <c r="BK448" s="9" t="s">
        <v>1921</v>
      </c>
      <c r="BL448" s="29">
        <v>7.5000116092096239E-2</v>
      </c>
      <c r="BM448" s="29">
        <v>4.8899999999999999E-2</v>
      </c>
      <c r="BN448" s="29">
        <v>0</v>
      </c>
      <c r="BO448" s="29">
        <v>0</v>
      </c>
      <c r="BP448" s="29">
        <v>3.0157709465047297E-3</v>
      </c>
    </row>
    <row r="449" spans="1:68" x14ac:dyDescent="0.25">
      <c r="A449" s="9" t="s">
        <v>3</v>
      </c>
      <c r="B449" s="9" t="s">
        <v>58</v>
      </c>
      <c r="C449" s="9" t="s">
        <v>57</v>
      </c>
      <c r="D449" s="9" t="s">
        <v>1863</v>
      </c>
      <c r="E449" s="9" t="s">
        <v>116</v>
      </c>
      <c r="F449" s="9" t="s">
        <v>747</v>
      </c>
      <c r="G449" s="9" t="s">
        <v>164</v>
      </c>
      <c r="H449" s="9" t="s">
        <v>5</v>
      </c>
      <c r="I449" s="10" t="s">
        <v>1783</v>
      </c>
      <c r="J449" s="10" t="s">
        <v>1995</v>
      </c>
      <c r="K449" s="11">
        <v>171571.92489167434</v>
      </c>
      <c r="L449" s="11">
        <v>171571.92490000001</v>
      </c>
      <c r="M449" s="11">
        <v>0</v>
      </c>
      <c r="N449" s="11">
        <v>0</v>
      </c>
      <c r="O449" s="11">
        <v>0</v>
      </c>
      <c r="P449" s="11">
        <v>0</v>
      </c>
      <c r="Q449" s="11">
        <v>0</v>
      </c>
      <c r="R449" s="11">
        <v>0</v>
      </c>
      <c r="S449" s="11">
        <v>0</v>
      </c>
      <c r="T449" s="11">
        <v>0</v>
      </c>
      <c r="U449" s="11">
        <v>0</v>
      </c>
      <c r="V449" s="11">
        <v>0</v>
      </c>
      <c r="W449" s="11">
        <v>1319.4044099676094</v>
      </c>
      <c r="X449" s="11">
        <v>8379.0747594046879</v>
      </c>
      <c r="Y449" s="11">
        <v>0</v>
      </c>
      <c r="Z449" s="11">
        <v>0</v>
      </c>
      <c r="AA449" s="11">
        <v>630.15070960770686</v>
      </c>
      <c r="AB449" s="11">
        <v>1201.2608321873468</v>
      </c>
      <c r="AC449" s="11" t="s">
        <v>7</v>
      </c>
      <c r="AD449" s="11" t="s">
        <v>103</v>
      </c>
      <c r="AE449" s="11" t="s">
        <v>157</v>
      </c>
      <c r="AF449" s="11" t="s">
        <v>193</v>
      </c>
      <c r="AG449" s="11" t="s">
        <v>302</v>
      </c>
      <c r="AH449" s="11" t="s">
        <v>7</v>
      </c>
      <c r="AI449" s="11" t="s">
        <v>97</v>
      </c>
      <c r="AJ449" s="11" t="s">
        <v>157</v>
      </c>
      <c r="AK449" s="11" t="s">
        <v>193</v>
      </c>
      <c r="AL449" s="11" t="s">
        <v>142</v>
      </c>
      <c r="AM449" s="11">
        <v>2.3575048172069828E-2</v>
      </c>
      <c r="AN449" s="11">
        <v>4.8899999999999999E-2</v>
      </c>
      <c r="AO449" s="11">
        <v>0</v>
      </c>
      <c r="AP449" s="11">
        <v>0</v>
      </c>
      <c r="AQ449" s="11">
        <v>3.0157709465047301E-3</v>
      </c>
      <c r="AR449" s="11">
        <v>0.125</v>
      </c>
      <c r="AS449" s="11">
        <v>0</v>
      </c>
      <c r="AT449" s="11">
        <v>0</v>
      </c>
      <c r="AU449" s="11">
        <v>0</v>
      </c>
      <c r="AV449" s="11">
        <v>7.4999999999999997E-3</v>
      </c>
      <c r="AW449" s="11">
        <v>4044.8163942959691</v>
      </c>
      <c r="AX449" s="11">
        <v>8389.8671272028751</v>
      </c>
      <c r="AY449" s="11">
        <v>0</v>
      </c>
      <c r="AZ449" s="11">
        <v>0</v>
      </c>
      <c r="BA449" s="11">
        <v>517.4216263242032</v>
      </c>
      <c r="BB449" s="11">
        <v>21446.490611459292</v>
      </c>
      <c r="BC449" s="11">
        <v>0</v>
      </c>
      <c r="BD449" s="11">
        <v>0</v>
      </c>
      <c r="BE449" s="11">
        <v>0</v>
      </c>
      <c r="BF449" s="11">
        <v>1286.7894366875576</v>
      </c>
      <c r="BG449" s="9" t="s">
        <v>7</v>
      </c>
      <c r="BH449" s="9" t="s">
        <v>103</v>
      </c>
      <c r="BI449" s="9" t="s">
        <v>157</v>
      </c>
      <c r="BJ449" s="9" t="s">
        <v>193</v>
      </c>
      <c r="BK449" s="9" t="s">
        <v>1921</v>
      </c>
      <c r="BL449" s="29">
        <v>7.5000116092096239E-2</v>
      </c>
      <c r="BM449" s="29">
        <v>4.8899999999999999E-2</v>
      </c>
      <c r="BN449" s="29">
        <v>0</v>
      </c>
      <c r="BO449" s="29">
        <v>0</v>
      </c>
      <c r="BP449" s="29">
        <v>3.0157709465047297E-3</v>
      </c>
    </row>
    <row r="450" spans="1:68" x14ac:dyDescent="0.25">
      <c r="A450" s="9" t="s">
        <v>3</v>
      </c>
      <c r="B450" s="9" t="s">
        <v>58</v>
      </c>
      <c r="C450" s="9" t="s">
        <v>57</v>
      </c>
      <c r="D450" s="9" t="s">
        <v>1863</v>
      </c>
      <c r="E450" s="9" t="s">
        <v>116</v>
      </c>
      <c r="F450" s="9" t="s">
        <v>745</v>
      </c>
      <c r="G450" s="9" t="s">
        <v>164</v>
      </c>
      <c r="H450" s="9" t="s">
        <v>5</v>
      </c>
      <c r="I450" s="10" t="s">
        <v>1807</v>
      </c>
      <c r="J450" s="10" t="s">
        <v>1995</v>
      </c>
      <c r="K450" s="11">
        <v>177722.46863867997</v>
      </c>
      <c r="L450" s="11">
        <v>177722.46863867997</v>
      </c>
      <c r="M450" s="11">
        <v>0</v>
      </c>
      <c r="N450" s="11">
        <v>0</v>
      </c>
      <c r="O450" s="11">
        <v>0</v>
      </c>
      <c r="P450" s="11">
        <v>0</v>
      </c>
      <c r="Q450" s="11">
        <v>0</v>
      </c>
      <c r="R450" s="11">
        <v>0</v>
      </c>
      <c r="S450" s="11">
        <v>0</v>
      </c>
      <c r="T450" s="11">
        <v>0</v>
      </c>
      <c r="U450" s="11">
        <v>0</v>
      </c>
      <c r="V450" s="11">
        <v>0</v>
      </c>
      <c r="W450" s="11">
        <v>1366.7026759120099</v>
      </c>
      <c r="X450" s="11">
        <v>8679.4494613113366</v>
      </c>
      <c r="Y450" s="11">
        <v>0</v>
      </c>
      <c r="Z450" s="11">
        <v>0</v>
      </c>
      <c r="AA450" s="11">
        <v>652.74047482518858</v>
      </c>
      <c r="AB450" s="11">
        <v>1244.3238641737171</v>
      </c>
      <c r="AC450" s="11" t="s">
        <v>7</v>
      </c>
      <c r="AD450" s="11" t="s">
        <v>103</v>
      </c>
      <c r="AE450" s="11" t="s">
        <v>157</v>
      </c>
      <c r="AF450" s="11" t="s">
        <v>193</v>
      </c>
      <c r="AG450" s="11" t="s">
        <v>302</v>
      </c>
      <c r="AH450" s="11" t="s">
        <v>7</v>
      </c>
      <c r="AI450" s="11" t="s">
        <v>97</v>
      </c>
      <c r="AJ450" s="11" t="s">
        <v>157</v>
      </c>
      <c r="AK450" s="11" t="s">
        <v>193</v>
      </c>
      <c r="AL450" s="11" t="s">
        <v>142</v>
      </c>
      <c r="AM450" s="11">
        <v>2.3575048172069828E-2</v>
      </c>
      <c r="AN450" s="11">
        <v>4.8899999999999999E-2</v>
      </c>
      <c r="AO450" s="11">
        <v>0</v>
      </c>
      <c r="AP450" s="11">
        <v>0</v>
      </c>
      <c r="AQ450" s="11">
        <v>3.0157709465047301E-3</v>
      </c>
      <c r="AR450" s="11">
        <v>0.125</v>
      </c>
      <c r="AS450" s="11">
        <v>0</v>
      </c>
      <c r="AT450" s="11">
        <v>0</v>
      </c>
      <c r="AU450" s="11">
        <v>0</v>
      </c>
      <c r="AV450" s="11">
        <v>7.4999999999999997E-3</v>
      </c>
      <c r="AW450" s="11">
        <v>4189.8157594160493</v>
      </c>
      <c r="AX450" s="11">
        <v>8690.6287164314508</v>
      </c>
      <c r="AY450" s="11">
        <v>0</v>
      </c>
      <c r="AZ450" s="11">
        <v>0</v>
      </c>
      <c r="BA450" s="11">
        <v>535.9702574616291</v>
      </c>
      <c r="BB450" s="11">
        <v>22215.308579834997</v>
      </c>
      <c r="BC450" s="11">
        <v>0</v>
      </c>
      <c r="BD450" s="11">
        <v>0</v>
      </c>
      <c r="BE450" s="11">
        <v>0</v>
      </c>
      <c r="BF450" s="11">
        <v>1332.9185147900998</v>
      </c>
      <c r="BG450" s="9" t="s">
        <v>7</v>
      </c>
      <c r="BH450" s="9" t="s">
        <v>103</v>
      </c>
      <c r="BI450" s="9" t="s">
        <v>157</v>
      </c>
      <c r="BJ450" s="9" t="s">
        <v>193</v>
      </c>
      <c r="BK450" s="9" t="s">
        <v>1921</v>
      </c>
      <c r="BL450" s="29">
        <v>7.5000116092096239E-2</v>
      </c>
      <c r="BM450" s="29">
        <v>4.8899999999999999E-2</v>
      </c>
      <c r="BN450" s="29">
        <v>0</v>
      </c>
      <c r="BO450" s="29">
        <v>0</v>
      </c>
      <c r="BP450" s="29">
        <v>3.0157709465047297E-3</v>
      </c>
    </row>
    <row r="451" spans="1:68" x14ac:dyDescent="0.25">
      <c r="A451" s="9" t="s">
        <v>3</v>
      </c>
      <c r="B451" s="9" t="s">
        <v>58</v>
      </c>
      <c r="C451" s="9" t="s">
        <v>57</v>
      </c>
      <c r="D451" s="9" t="s">
        <v>1863</v>
      </c>
      <c r="E451" s="9" t="s">
        <v>116</v>
      </c>
      <c r="F451" s="9" t="s">
        <v>741</v>
      </c>
      <c r="G451" s="9" t="s">
        <v>164</v>
      </c>
      <c r="H451" s="9" t="s">
        <v>5</v>
      </c>
      <c r="I451" s="10" t="s">
        <v>1807</v>
      </c>
      <c r="J451" s="10" t="s">
        <v>1995</v>
      </c>
      <c r="K451" s="11">
        <v>136799.21581552</v>
      </c>
      <c r="L451" s="11">
        <v>136799.21581552</v>
      </c>
      <c r="M451" s="11">
        <v>0</v>
      </c>
      <c r="N451" s="11">
        <v>1</v>
      </c>
      <c r="O451" s="11">
        <v>0</v>
      </c>
      <c r="P451" s="11">
        <v>0</v>
      </c>
      <c r="Q451" s="11">
        <v>0</v>
      </c>
      <c r="R451" s="11">
        <v>0</v>
      </c>
      <c r="S451" s="11">
        <v>0</v>
      </c>
      <c r="T451" s="11">
        <v>0</v>
      </c>
      <c r="U451" s="11">
        <v>0</v>
      </c>
      <c r="V451" s="11">
        <v>1</v>
      </c>
      <c r="W451" s="11">
        <v>1051.9989720480644</v>
      </c>
      <c r="X451" s="11">
        <v>6680.8765887208256</v>
      </c>
      <c r="Y451" s="11">
        <v>0</v>
      </c>
      <c r="Z451" s="11">
        <v>0</v>
      </c>
      <c r="AA451" s="11">
        <v>502.43723132541328</v>
      </c>
      <c r="AB451" s="11">
        <v>957.79970953236443</v>
      </c>
      <c r="AC451" s="11" t="s">
        <v>7</v>
      </c>
      <c r="AD451" s="11" t="s">
        <v>103</v>
      </c>
      <c r="AE451" s="11" t="s">
        <v>157</v>
      </c>
      <c r="AF451" s="11" t="s">
        <v>193</v>
      </c>
      <c r="AG451" s="11" t="s">
        <v>302</v>
      </c>
      <c r="AH451" s="11" t="s">
        <v>7</v>
      </c>
      <c r="AI451" s="11" t="s">
        <v>97</v>
      </c>
      <c r="AJ451" s="11" t="s">
        <v>157</v>
      </c>
      <c r="AK451" s="11" t="s">
        <v>193</v>
      </c>
      <c r="AL451" s="11" t="s">
        <v>142</v>
      </c>
      <c r="AM451" s="11">
        <v>2.3575048172069828E-2</v>
      </c>
      <c r="AN451" s="11">
        <v>4.8899999999999999E-2</v>
      </c>
      <c r="AO451" s="11">
        <v>0</v>
      </c>
      <c r="AP451" s="11">
        <v>0</v>
      </c>
      <c r="AQ451" s="11">
        <v>3.0157709465047301E-3</v>
      </c>
      <c r="AR451" s="11">
        <v>0.125</v>
      </c>
      <c r="AS451" s="11">
        <v>0</v>
      </c>
      <c r="AT451" s="11">
        <v>0</v>
      </c>
      <c r="AU451" s="11">
        <v>0</v>
      </c>
      <c r="AV451" s="11">
        <v>7.4999999999999997E-3</v>
      </c>
      <c r="AW451" s="11">
        <v>3225.0481027522605</v>
      </c>
      <c r="AX451" s="11">
        <v>6689.4816533789281</v>
      </c>
      <c r="AY451" s="11">
        <v>0</v>
      </c>
      <c r="AZ451" s="11">
        <v>0</v>
      </c>
      <c r="BA451" s="11">
        <v>412.55510056107562</v>
      </c>
      <c r="BB451" s="11">
        <v>17099.90197694</v>
      </c>
      <c r="BC451" s="11">
        <v>0</v>
      </c>
      <c r="BD451" s="11">
        <v>0</v>
      </c>
      <c r="BE451" s="11">
        <v>0</v>
      </c>
      <c r="BF451" s="11">
        <v>1025.9941186163999</v>
      </c>
      <c r="BG451" s="9" t="s">
        <v>7</v>
      </c>
      <c r="BH451" s="9" t="s">
        <v>103</v>
      </c>
      <c r="BI451" s="9" t="s">
        <v>157</v>
      </c>
      <c r="BJ451" s="9" t="s">
        <v>193</v>
      </c>
      <c r="BK451" s="9" t="s">
        <v>1921</v>
      </c>
      <c r="BL451" s="29">
        <v>7.5000116092096239E-2</v>
      </c>
      <c r="BM451" s="29">
        <v>4.8899999999999999E-2</v>
      </c>
      <c r="BN451" s="29">
        <v>0</v>
      </c>
      <c r="BO451" s="29">
        <v>0</v>
      </c>
      <c r="BP451" s="29">
        <v>3.0157709465047297E-3</v>
      </c>
    </row>
    <row r="452" spans="1:68" x14ac:dyDescent="0.25">
      <c r="A452" s="9" t="s">
        <v>3</v>
      </c>
      <c r="B452" s="9" t="s">
        <v>58</v>
      </c>
      <c r="C452" s="9" t="s">
        <v>57</v>
      </c>
      <c r="D452" s="9" t="s">
        <v>1863</v>
      </c>
      <c r="E452" s="9" t="s">
        <v>83</v>
      </c>
      <c r="F452" s="9" t="s">
        <v>1639</v>
      </c>
      <c r="G452" s="9" t="s">
        <v>256</v>
      </c>
      <c r="H452" s="9" t="s">
        <v>5</v>
      </c>
      <c r="I452" s="10" t="s">
        <v>1783</v>
      </c>
      <c r="J452" s="10" t="s">
        <v>1995</v>
      </c>
      <c r="K452" s="11">
        <v>1240197.3890200001</v>
      </c>
      <c r="L452" s="11">
        <v>1240197.3890200001</v>
      </c>
      <c r="M452" s="11">
        <v>0</v>
      </c>
      <c r="N452" s="11">
        <v>0</v>
      </c>
      <c r="O452" s="11">
        <v>1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0</v>
      </c>
      <c r="V452" s="11">
        <v>1</v>
      </c>
      <c r="W452" s="11">
        <v>9537.2357992546004</v>
      </c>
      <c r="X452" s="11">
        <v>60567.640335525975</v>
      </c>
      <c r="Y452" s="11">
        <v>0</v>
      </c>
      <c r="Z452" s="11">
        <v>0</v>
      </c>
      <c r="AA452" s="11">
        <v>4555.0066842234164</v>
      </c>
      <c r="AB452" s="11">
        <v>8683.242019223544</v>
      </c>
      <c r="AC452" s="11" t="s">
        <v>7</v>
      </c>
      <c r="AD452" s="11" t="s">
        <v>103</v>
      </c>
      <c r="AE452" s="11" t="s">
        <v>157</v>
      </c>
      <c r="AF452" s="11" t="s">
        <v>193</v>
      </c>
      <c r="AG452" s="11" t="s">
        <v>302</v>
      </c>
      <c r="AH452" s="11" t="s">
        <v>7</v>
      </c>
      <c r="AI452" s="11" t="s">
        <v>97</v>
      </c>
      <c r="AJ452" s="11" t="s">
        <v>157</v>
      </c>
      <c r="AK452" s="11" t="s">
        <v>193</v>
      </c>
      <c r="AL452" s="11" t="s">
        <v>142</v>
      </c>
      <c r="AM452" s="11">
        <v>2.3575048172069828E-2</v>
      </c>
      <c r="AN452" s="11">
        <v>4.8899999999999999E-2</v>
      </c>
      <c r="AO452" s="11">
        <v>0</v>
      </c>
      <c r="AP452" s="11">
        <v>0</v>
      </c>
      <c r="AQ452" s="11">
        <v>3.0157709465047301E-3</v>
      </c>
      <c r="AR452" s="11">
        <v>0.125</v>
      </c>
      <c r="AS452" s="11">
        <v>0</v>
      </c>
      <c r="AT452" s="11">
        <v>0</v>
      </c>
      <c r="AU452" s="11">
        <v>0</v>
      </c>
      <c r="AV452" s="11">
        <v>7.4999999999999997E-3</v>
      </c>
      <c r="AW452" s="11">
        <v>29237.713189021728</v>
      </c>
      <c r="AX452" s="11">
        <v>60645.652323078008</v>
      </c>
      <c r="AY452" s="11">
        <v>0</v>
      </c>
      <c r="AZ452" s="11">
        <v>0</v>
      </c>
      <c r="BA452" s="11">
        <v>3740.1512537375406</v>
      </c>
      <c r="BB452" s="11">
        <v>155024.67362750001</v>
      </c>
      <c r="BC452" s="11">
        <v>0</v>
      </c>
      <c r="BD452" s="11">
        <v>0</v>
      </c>
      <c r="BE452" s="11">
        <v>0</v>
      </c>
      <c r="BF452" s="11">
        <v>9301.4804176500002</v>
      </c>
      <c r="BG452" s="9" t="s">
        <v>7</v>
      </c>
      <c r="BH452" s="9" t="s">
        <v>103</v>
      </c>
      <c r="BI452" s="9" t="s">
        <v>157</v>
      </c>
      <c r="BJ452" s="9" t="s">
        <v>193</v>
      </c>
      <c r="BK452" s="9" t="s">
        <v>1921</v>
      </c>
      <c r="BL452" s="29">
        <v>7.5000116092096239E-2</v>
      </c>
      <c r="BM452" s="29">
        <v>4.8899999999999999E-2</v>
      </c>
      <c r="BN452" s="29">
        <v>0</v>
      </c>
      <c r="BO452" s="29">
        <v>0</v>
      </c>
      <c r="BP452" s="29">
        <v>3.0157709465047297E-3</v>
      </c>
    </row>
    <row r="453" spans="1:68" x14ac:dyDescent="0.25">
      <c r="A453" s="9" t="s">
        <v>3</v>
      </c>
      <c r="B453" s="9" t="s">
        <v>58</v>
      </c>
      <c r="C453" s="9" t="s">
        <v>57</v>
      </c>
      <c r="D453" s="9" t="s">
        <v>1864</v>
      </c>
      <c r="E453" s="9" t="s">
        <v>116</v>
      </c>
      <c r="F453" s="9" t="s">
        <v>695</v>
      </c>
      <c r="G453" s="9" t="s">
        <v>164</v>
      </c>
      <c r="H453" s="9" t="s">
        <v>5</v>
      </c>
      <c r="I453" s="10" t="s">
        <v>1807</v>
      </c>
      <c r="J453" s="10" t="s">
        <v>1995</v>
      </c>
      <c r="K453" s="11">
        <v>169625.87064669147</v>
      </c>
      <c r="L453" s="11">
        <v>169625.87060000002</v>
      </c>
      <c r="M453" s="11">
        <v>0</v>
      </c>
      <c r="N453" s="11">
        <v>0</v>
      </c>
      <c r="O453" s="11">
        <v>0</v>
      </c>
      <c r="P453" s="11">
        <v>0</v>
      </c>
      <c r="Q453" s="11">
        <v>0</v>
      </c>
      <c r="R453" s="11">
        <v>0</v>
      </c>
      <c r="S453" s="11">
        <v>0</v>
      </c>
      <c r="T453" s="11">
        <v>0</v>
      </c>
      <c r="U453" s="11">
        <v>0</v>
      </c>
      <c r="V453" s="11">
        <v>0</v>
      </c>
      <c r="W453" s="11">
        <v>1623.148869252416</v>
      </c>
      <c r="X453" s="11">
        <v>0</v>
      </c>
      <c r="Y453" s="11">
        <v>0</v>
      </c>
      <c r="Z453" s="11">
        <v>0</v>
      </c>
      <c r="AA453" s="11">
        <v>293.62346852758458</v>
      </c>
      <c r="AB453" s="11">
        <v>791.62019046831574</v>
      </c>
      <c r="AC453" s="11" t="s">
        <v>7</v>
      </c>
      <c r="AD453" s="11" t="s">
        <v>97</v>
      </c>
      <c r="AE453" s="11" t="s">
        <v>157</v>
      </c>
      <c r="AF453" s="11" t="s">
        <v>193</v>
      </c>
      <c r="AG453" s="11" t="s">
        <v>299</v>
      </c>
      <c r="AH453" s="11" t="s">
        <v>7</v>
      </c>
      <c r="AI453" s="11" t="s">
        <v>97</v>
      </c>
      <c r="AJ453" s="11" t="s">
        <v>157</v>
      </c>
      <c r="AK453" s="11" t="s">
        <v>193</v>
      </c>
      <c r="AL453" s="11" t="s">
        <v>142</v>
      </c>
      <c r="AM453" s="11">
        <v>2.3575048172069828E-2</v>
      </c>
      <c r="AN453" s="11">
        <v>0</v>
      </c>
      <c r="AO453" s="11">
        <v>0</v>
      </c>
      <c r="AP453" s="11">
        <v>0</v>
      </c>
      <c r="AQ453" s="11">
        <v>1.4241140580716783E-3</v>
      </c>
      <c r="AR453" s="11">
        <v>0.125</v>
      </c>
      <c r="AS453" s="11">
        <v>0</v>
      </c>
      <c r="AT453" s="11">
        <v>0</v>
      </c>
      <c r="AU453" s="11">
        <v>0</v>
      </c>
      <c r="AV453" s="11">
        <v>7.4999999999999997E-3</v>
      </c>
      <c r="AW453" s="11">
        <v>3998.9380717250369</v>
      </c>
      <c r="AX453" s="11">
        <v>0</v>
      </c>
      <c r="AY453" s="11">
        <v>0</v>
      </c>
      <c r="AZ453" s="11">
        <v>0</v>
      </c>
      <c r="BA453" s="11">
        <v>241.56658700060137</v>
      </c>
      <c r="BB453" s="11">
        <v>21203.233830836434</v>
      </c>
      <c r="BC453" s="11">
        <v>0</v>
      </c>
      <c r="BD453" s="11">
        <v>0</v>
      </c>
      <c r="BE453" s="11">
        <v>0</v>
      </c>
      <c r="BF453" s="11">
        <v>1272.1940298501861</v>
      </c>
      <c r="BG453" s="9" t="s">
        <v>7</v>
      </c>
      <c r="BH453" s="9" t="s">
        <v>97</v>
      </c>
      <c r="BI453" s="9" t="s">
        <v>157</v>
      </c>
      <c r="BJ453" s="9" t="s">
        <v>193</v>
      </c>
      <c r="BK453" s="9" t="s">
        <v>1920</v>
      </c>
      <c r="BL453" s="29">
        <v>7.5000116092096239E-2</v>
      </c>
      <c r="BM453" s="29">
        <v>0</v>
      </c>
      <c r="BN453" s="29">
        <v>0</v>
      </c>
      <c r="BO453" s="29">
        <v>0</v>
      </c>
      <c r="BP453" s="29">
        <v>1.4241140580716783E-3</v>
      </c>
    </row>
    <row r="454" spans="1:68" x14ac:dyDescent="0.25">
      <c r="A454" s="9" t="s">
        <v>3</v>
      </c>
      <c r="B454" s="9" t="s">
        <v>58</v>
      </c>
      <c r="C454" s="9" t="s">
        <v>57</v>
      </c>
      <c r="D454" s="9" t="s">
        <v>1864</v>
      </c>
      <c r="E454" s="9" t="s">
        <v>116</v>
      </c>
      <c r="F454" s="9" t="s">
        <v>1311</v>
      </c>
      <c r="G454" s="9" t="s">
        <v>274</v>
      </c>
      <c r="H454" s="9" t="s">
        <v>5</v>
      </c>
      <c r="I454" s="10" t="s">
        <v>1783</v>
      </c>
      <c r="J454" s="10" t="s">
        <v>1995</v>
      </c>
      <c r="K454" s="11">
        <v>115241.09543097999</v>
      </c>
      <c r="L454" s="11">
        <v>115241.09543097999</v>
      </c>
      <c r="M454" s="11">
        <v>0</v>
      </c>
      <c r="N454" s="11">
        <v>0</v>
      </c>
      <c r="O454" s="11">
        <v>0</v>
      </c>
      <c r="P454" s="11">
        <v>0</v>
      </c>
      <c r="Q454" s="11">
        <v>0</v>
      </c>
      <c r="R454" s="11">
        <v>0</v>
      </c>
      <c r="S454" s="11">
        <v>0</v>
      </c>
      <c r="T454" s="11">
        <v>0</v>
      </c>
      <c r="U454" s="11">
        <v>0</v>
      </c>
      <c r="V454" s="11">
        <v>0</v>
      </c>
      <c r="W454" s="11">
        <v>1102.7413040154788</v>
      </c>
      <c r="X454" s="11">
        <v>0</v>
      </c>
      <c r="Y454" s="11">
        <v>0</v>
      </c>
      <c r="Z454" s="11">
        <v>0</v>
      </c>
      <c r="AA454" s="11">
        <v>199.48307435459492</v>
      </c>
      <c r="AB454" s="11">
        <v>537.81405862302336</v>
      </c>
      <c r="AC454" s="11" t="s">
        <v>7</v>
      </c>
      <c r="AD454" s="11" t="s">
        <v>97</v>
      </c>
      <c r="AE454" s="11" t="s">
        <v>157</v>
      </c>
      <c r="AF454" s="11" t="s">
        <v>193</v>
      </c>
      <c r="AG454" s="11" t="s">
        <v>299</v>
      </c>
      <c r="AH454" s="11" t="s">
        <v>7</v>
      </c>
      <c r="AI454" s="11" t="s">
        <v>97</v>
      </c>
      <c r="AJ454" s="11" t="s">
        <v>157</v>
      </c>
      <c r="AK454" s="11" t="s">
        <v>193</v>
      </c>
      <c r="AL454" s="11" t="s">
        <v>142</v>
      </c>
      <c r="AM454" s="11">
        <v>2.3575048172069828E-2</v>
      </c>
      <c r="AN454" s="11">
        <v>0</v>
      </c>
      <c r="AO454" s="11">
        <v>0</v>
      </c>
      <c r="AP454" s="11">
        <v>0</v>
      </c>
      <c r="AQ454" s="11">
        <v>1.4241140580716783E-3</v>
      </c>
      <c r="AR454" s="11">
        <v>0.125</v>
      </c>
      <c r="AS454" s="11">
        <v>0</v>
      </c>
      <c r="AT454" s="11">
        <v>0</v>
      </c>
      <c r="AU454" s="11">
        <v>0</v>
      </c>
      <c r="AV454" s="11">
        <v>7.4999999999999997E-3</v>
      </c>
      <c r="AW454" s="11">
        <v>2716.8143761874494</v>
      </c>
      <c r="AX454" s="11">
        <v>0</v>
      </c>
      <c r="AY454" s="11">
        <v>0</v>
      </c>
      <c r="AZ454" s="11">
        <v>0</v>
      </c>
      <c r="BA454" s="11">
        <v>164.11646407083845</v>
      </c>
      <c r="BB454" s="11">
        <v>14405.136928872498</v>
      </c>
      <c r="BC454" s="11">
        <v>0</v>
      </c>
      <c r="BD454" s="11">
        <v>0</v>
      </c>
      <c r="BE454" s="11">
        <v>0</v>
      </c>
      <c r="BF454" s="11">
        <v>864.30821573234982</v>
      </c>
      <c r="BG454" s="9" t="s">
        <v>7</v>
      </c>
      <c r="BH454" s="9" t="s">
        <v>97</v>
      </c>
      <c r="BI454" s="9" t="s">
        <v>157</v>
      </c>
      <c r="BJ454" s="9" t="s">
        <v>193</v>
      </c>
      <c r="BK454" s="9" t="s">
        <v>1920</v>
      </c>
      <c r="BL454" s="29">
        <v>7.5000116092096239E-2</v>
      </c>
      <c r="BM454" s="29">
        <v>0</v>
      </c>
      <c r="BN454" s="29">
        <v>0</v>
      </c>
      <c r="BO454" s="29">
        <v>0</v>
      </c>
      <c r="BP454" s="29">
        <v>1.4241140580716783E-3</v>
      </c>
    </row>
    <row r="455" spans="1:68" x14ac:dyDescent="0.25">
      <c r="A455" s="9" t="s">
        <v>3</v>
      </c>
      <c r="B455" s="9" t="s">
        <v>58</v>
      </c>
      <c r="C455" s="9" t="s">
        <v>57</v>
      </c>
      <c r="D455" s="9" t="s">
        <v>1864</v>
      </c>
      <c r="E455" s="9" t="s">
        <v>116</v>
      </c>
      <c r="F455" s="9" t="s">
        <v>485</v>
      </c>
      <c r="G455" s="9" t="s">
        <v>164</v>
      </c>
      <c r="H455" s="9" t="s">
        <v>5</v>
      </c>
      <c r="I455" s="10" t="s">
        <v>1783</v>
      </c>
      <c r="J455" s="10" t="s">
        <v>1995</v>
      </c>
      <c r="K455" s="11">
        <v>169222.67655168904</v>
      </c>
      <c r="L455" s="11">
        <v>169222.67660000001</v>
      </c>
      <c r="M455" s="11">
        <v>0</v>
      </c>
      <c r="N455" s="11">
        <v>0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  <c r="T455" s="11">
        <v>0</v>
      </c>
      <c r="U455" s="11">
        <v>0</v>
      </c>
      <c r="V455" s="11">
        <v>0</v>
      </c>
      <c r="W455" s="11">
        <v>1615.0506843470514</v>
      </c>
      <c r="X455" s="11">
        <v>0</v>
      </c>
      <c r="Y455" s="11">
        <v>0</v>
      </c>
      <c r="Z455" s="11">
        <v>0</v>
      </c>
      <c r="AA455" s="11">
        <v>618.68864677294755</v>
      </c>
      <c r="AB455" s="11">
        <v>811.79502418552056</v>
      </c>
      <c r="AC455" s="11" t="s">
        <v>7</v>
      </c>
      <c r="AD455" s="11" t="s">
        <v>97</v>
      </c>
      <c r="AE455" s="11" t="s">
        <v>157</v>
      </c>
      <c r="AF455" s="11" t="s">
        <v>193</v>
      </c>
      <c r="AG455" s="11" t="s">
        <v>302</v>
      </c>
      <c r="AH455" s="11" t="s">
        <v>7</v>
      </c>
      <c r="AI455" s="11" t="s">
        <v>97</v>
      </c>
      <c r="AJ455" s="11" t="s">
        <v>157</v>
      </c>
      <c r="AK455" s="11" t="s">
        <v>193</v>
      </c>
      <c r="AL455" s="11" t="s">
        <v>142</v>
      </c>
      <c r="AM455" s="11">
        <v>2.3575048172069828E-2</v>
      </c>
      <c r="AN455" s="11">
        <v>0</v>
      </c>
      <c r="AO455" s="11">
        <v>0</v>
      </c>
      <c r="AP455" s="11">
        <v>0</v>
      </c>
      <c r="AQ455" s="11">
        <v>3.0157709465047301E-3</v>
      </c>
      <c r="AR455" s="11">
        <v>0.125</v>
      </c>
      <c r="AS455" s="11">
        <v>0</v>
      </c>
      <c r="AT455" s="11">
        <v>0</v>
      </c>
      <c r="AU455" s="11">
        <v>0</v>
      </c>
      <c r="AV455" s="11">
        <v>7.4999999999999997E-3</v>
      </c>
      <c r="AW455" s="11">
        <v>3989.4327515126606</v>
      </c>
      <c r="AX455" s="11">
        <v>0</v>
      </c>
      <c r="AY455" s="11">
        <v>0</v>
      </c>
      <c r="AZ455" s="11">
        <v>0</v>
      </c>
      <c r="BA455" s="11">
        <v>510.3368314343511</v>
      </c>
      <c r="BB455" s="11">
        <v>21152.834568961131</v>
      </c>
      <c r="BC455" s="11">
        <v>0</v>
      </c>
      <c r="BD455" s="11">
        <v>0</v>
      </c>
      <c r="BE455" s="11">
        <v>0</v>
      </c>
      <c r="BF455" s="11">
        <v>1269.1700741376678</v>
      </c>
      <c r="BG455" s="9" t="s">
        <v>7</v>
      </c>
      <c r="BH455" s="9" t="s">
        <v>97</v>
      </c>
      <c r="BI455" s="9" t="s">
        <v>157</v>
      </c>
      <c r="BJ455" s="9" t="s">
        <v>193</v>
      </c>
      <c r="BK455" s="9" t="s">
        <v>1921</v>
      </c>
      <c r="BL455" s="29">
        <v>7.5000116092096239E-2</v>
      </c>
      <c r="BM455" s="29">
        <v>0</v>
      </c>
      <c r="BN455" s="29">
        <v>0</v>
      </c>
      <c r="BO455" s="29">
        <v>0</v>
      </c>
      <c r="BP455" s="29">
        <v>3.0157709465047297E-3</v>
      </c>
    </row>
    <row r="456" spans="1:68" x14ac:dyDescent="0.25">
      <c r="A456" s="9" t="s">
        <v>3</v>
      </c>
      <c r="B456" s="9" t="s">
        <v>58</v>
      </c>
      <c r="C456" s="9" t="s">
        <v>57</v>
      </c>
      <c r="D456" s="9" t="s">
        <v>1864</v>
      </c>
      <c r="E456" s="9" t="s">
        <v>116</v>
      </c>
      <c r="F456" s="9" t="s">
        <v>483</v>
      </c>
      <c r="G456" s="9" t="s">
        <v>164</v>
      </c>
      <c r="H456" s="9" t="s">
        <v>5</v>
      </c>
      <c r="I456" s="10" t="s">
        <v>1783</v>
      </c>
      <c r="J456" s="10" t="s">
        <v>1995</v>
      </c>
      <c r="K456" s="11">
        <v>173468.13599738249</v>
      </c>
      <c r="L456" s="11">
        <v>173468.13600000003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  <c r="U456" s="11">
        <v>0</v>
      </c>
      <c r="V456" s="11">
        <v>0</v>
      </c>
      <c r="W456" s="11">
        <v>1655.5690844048947</v>
      </c>
      <c r="X456" s="11">
        <v>0</v>
      </c>
      <c r="Y456" s="11">
        <v>0</v>
      </c>
      <c r="Z456" s="11">
        <v>0</v>
      </c>
      <c r="AA456" s="11">
        <v>634.21031079510578</v>
      </c>
      <c r="AB456" s="11">
        <v>832.16134201920022</v>
      </c>
      <c r="AC456" s="11" t="s">
        <v>7</v>
      </c>
      <c r="AD456" s="11" t="s">
        <v>97</v>
      </c>
      <c r="AE456" s="11" t="s">
        <v>157</v>
      </c>
      <c r="AF456" s="11" t="s">
        <v>193</v>
      </c>
      <c r="AG456" s="11" t="s">
        <v>302</v>
      </c>
      <c r="AH456" s="11" t="s">
        <v>7</v>
      </c>
      <c r="AI456" s="11" t="s">
        <v>97</v>
      </c>
      <c r="AJ456" s="11" t="s">
        <v>157</v>
      </c>
      <c r="AK456" s="11" t="s">
        <v>193</v>
      </c>
      <c r="AL456" s="11" t="s">
        <v>142</v>
      </c>
      <c r="AM456" s="11">
        <v>2.3575048172069828E-2</v>
      </c>
      <c r="AN456" s="11">
        <v>0</v>
      </c>
      <c r="AO456" s="11">
        <v>0</v>
      </c>
      <c r="AP456" s="11">
        <v>0</v>
      </c>
      <c r="AQ456" s="11">
        <v>3.0157709465047301E-3</v>
      </c>
      <c r="AR456" s="11">
        <v>0.125</v>
      </c>
      <c r="AS456" s="11">
        <v>0</v>
      </c>
      <c r="AT456" s="11">
        <v>0</v>
      </c>
      <c r="AU456" s="11">
        <v>0</v>
      </c>
      <c r="AV456" s="11">
        <v>7.4999999999999997E-3</v>
      </c>
      <c r="AW456" s="11">
        <v>4089.5196624574523</v>
      </c>
      <c r="AX456" s="11">
        <v>0</v>
      </c>
      <c r="AY456" s="11">
        <v>0</v>
      </c>
      <c r="AZ456" s="11">
        <v>0</v>
      </c>
      <c r="BA456" s="11">
        <v>523.14016468523744</v>
      </c>
      <c r="BB456" s="11">
        <v>21683.516999672811</v>
      </c>
      <c r="BC456" s="11">
        <v>0</v>
      </c>
      <c r="BD456" s="11">
        <v>0</v>
      </c>
      <c r="BE456" s="11">
        <v>0</v>
      </c>
      <c r="BF456" s="11">
        <v>1301.0110199803687</v>
      </c>
      <c r="BG456" s="9" t="s">
        <v>7</v>
      </c>
      <c r="BH456" s="9" t="s">
        <v>97</v>
      </c>
      <c r="BI456" s="9" t="s">
        <v>157</v>
      </c>
      <c r="BJ456" s="9" t="s">
        <v>193</v>
      </c>
      <c r="BK456" s="9" t="s">
        <v>1921</v>
      </c>
      <c r="BL456" s="29">
        <v>7.5000116092096239E-2</v>
      </c>
      <c r="BM456" s="29">
        <v>0</v>
      </c>
      <c r="BN456" s="29">
        <v>0</v>
      </c>
      <c r="BO456" s="29">
        <v>0</v>
      </c>
      <c r="BP456" s="29">
        <v>3.0157709465047297E-3</v>
      </c>
    </row>
    <row r="457" spans="1:68" x14ac:dyDescent="0.25">
      <c r="A457" s="9" t="s">
        <v>3</v>
      </c>
      <c r="B457" s="9" t="s">
        <v>58</v>
      </c>
      <c r="C457" s="9" t="s">
        <v>57</v>
      </c>
      <c r="D457" s="9" t="s">
        <v>1864</v>
      </c>
      <c r="E457" s="9" t="s">
        <v>83</v>
      </c>
      <c r="F457" s="9" t="s">
        <v>393</v>
      </c>
      <c r="G457" s="9" t="s">
        <v>231</v>
      </c>
      <c r="H457" s="9" t="s">
        <v>5</v>
      </c>
      <c r="I457" s="10" t="s">
        <v>1783</v>
      </c>
      <c r="J457" s="10" t="s">
        <v>1995</v>
      </c>
      <c r="K457" s="11">
        <v>569933.74939999997</v>
      </c>
      <c r="L457" s="11">
        <v>569933.74939999997</v>
      </c>
      <c r="M457" s="11">
        <v>0</v>
      </c>
      <c r="N457" s="11">
        <v>1</v>
      </c>
      <c r="O457" s="11">
        <v>0</v>
      </c>
      <c r="P457" s="11">
        <v>0</v>
      </c>
      <c r="Q457" s="11">
        <v>0</v>
      </c>
      <c r="R457" s="11">
        <v>1</v>
      </c>
      <c r="S457" s="11">
        <v>0</v>
      </c>
      <c r="T457" s="11">
        <v>0</v>
      </c>
      <c r="U457" s="11">
        <v>0</v>
      </c>
      <c r="V457" s="11">
        <v>2</v>
      </c>
      <c r="W457" s="11">
        <v>5439.4122022825368</v>
      </c>
      <c r="X457" s="11">
        <v>0</v>
      </c>
      <c r="Y457" s="11">
        <v>0</v>
      </c>
      <c r="Z457" s="11">
        <v>0</v>
      </c>
      <c r="AA457" s="11">
        <v>2083.7132897974634</v>
      </c>
      <c r="AB457" s="11">
        <v>2734.0861826216806</v>
      </c>
      <c r="AC457" s="11" t="s">
        <v>7</v>
      </c>
      <c r="AD457" s="11" t="s">
        <v>97</v>
      </c>
      <c r="AE457" s="11" t="s">
        <v>157</v>
      </c>
      <c r="AF457" s="11" t="s">
        <v>193</v>
      </c>
      <c r="AG457" s="11" t="s">
        <v>302</v>
      </c>
      <c r="AH457" s="11" t="s">
        <v>7</v>
      </c>
      <c r="AI457" s="11" t="s">
        <v>97</v>
      </c>
      <c r="AJ457" s="11" t="s">
        <v>157</v>
      </c>
      <c r="AK457" s="11" t="s">
        <v>193</v>
      </c>
      <c r="AL457" s="11" t="s">
        <v>142</v>
      </c>
      <c r="AM457" s="11">
        <v>2.3575048172069828E-2</v>
      </c>
      <c r="AN457" s="11">
        <v>0</v>
      </c>
      <c r="AO457" s="11">
        <v>0</v>
      </c>
      <c r="AP457" s="11">
        <v>0</v>
      </c>
      <c r="AQ457" s="11">
        <v>3.0157709465047301E-3</v>
      </c>
      <c r="AR457" s="11">
        <v>0.125</v>
      </c>
      <c r="AS457" s="11">
        <v>0</v>
      </c>
      <c r="AT457" s="11">
        <v>0</v>
      </c>
      <c r="AU457" s="11">
        <v>0</v>
      </c>
      <c r="AV457" s="11">
        <v>7.4999999999999997E-3</v>
      </c>
      <c r="AW457" s="11">
        <v>13436.215596993374</v>
      </c>
      <c r="AX457" s="11">
        <v>0</v>
      </c>
      <c r="AY457" s="11">
        <v>0</v>
      </c>
      <c r="AZ457" s="11">
        <v>0</v>
      </c>
      <c r="BA457" s="11">
        <v>1718.7896428730276</v>
      </c>
      <c r="BB457" s="11">
        <v>71241.718674999996</v>
      </c>
      <c r="BC457" s="11">
        <v>0</v>
      </c>
      <c r="BD457" s="11">
        <v>0</v>
      </c>
      <c r="BE457" s="11">
        <v>0</v>
      </c>
      <c r="BF457" s="11">
        <v>4274.5031204999996</v>
      </c>
      <c r="BG457" s="9" t="s">
        <v>7</v>
      </c>
      <c r="BH457" s="9" t="s">
        <v>97</v>
      </c>
      <c r="BI457" s="9" t="s">
        <v>157</v>
      </c>
      <c r="BJ457" s="9" t="s">
        <v>193</v>
      </c>
      <c r="BK457" s="9" t="s">
        <v>1921</v>
      </c>
      <c r="BL457" s="29">
        <v>7.5000116092096239E-2</v>
      </c>
      <c r="BM457" s="29">
        <v>0</v>
      </c>
      <c r="BN457" s="29">
        <v>0</v>
      </c>
      <c r="BO457" s="29">
        <v>0</v>
      </c>
      <c r="BP457" s="29">
        <v>3.0157709465047297E-3</v>
      </c>
    </row>
    <row r="458" spans="1:68" x14ac:dyDescent="0.25">
      <c r="A458" s="9" t="s">
        <v>3</v>
      </c>
      <c r="B458" s="9" t="s">
        <v>58</v>
      </c>
      <c r="C458" s="9" t="s">
        <v>57</v>
      </c>
      <c r="D458" s="9" t="s">
        <v>1864</v>
      </c>
      <c r="E458" s="9" t="s">
        <v>83</v>
      </c>
      <c r="F458" s="9" t="s">
        <v>391</v>
      </c>
      <c r="G458" s="9" t="s">
        <v>231</v>
      </c>
      <c r="H458" s="9" t="s">
        <v>5</v>
      </c>
      <c r="I458" s="10" t="s">
        <v>1807</v>
      </c>
      <c r="J458" s="10" t="s">
        <v>1995</v>
      </c>
      <c r="K458" s="11">
        <v>1107835.0139200001</v>
      </c>
      <c r="L458" s="11">
        <v>1107835.0139200001</v>
      </c>
      <c r="M458" s="11">
        <v>0</v>
      </c>
      <c r="N458" s="11">
        <v>0</v>
      </c>
      <c r="O458" s="11">
        <v>0</v>
      </c>
      <c r="P458" s="11">
        <v>2</v>
      </c>
      <c r="Q458" s="11">
        <v>0</v>
      </c>
      <c r="R458" s="11">
        <v>1</v>
      </c>
      <c r="S458" s="11">
        <v>0</v>
      </c>
      <c r="T458" s="11">
        <v>0</v>
      </c>
      <c r="U458" s="11">
        <v>0</v>
      </c>
      <c r="V458" s="11">
        <v>3</v>
      </c>
      <c r="W458" s="11">
        <v>10573.108364219795</v>
      </c>
      <c r="X458" s="11">
        <v>0</v>
      </c>
      <c r="Y458" s="11">
        <v>0</v>
      </c>
      <c r="Z458" s="11">
        <v>0</v>
      </c>
      <c r="AA458" s="11">
        <v>4050.3138195241995</v>
      </c>
      <c r="AB458" s="11">
        <v>5314.5061287770295</v>
      </c>
      <c r="AC458" s="11" t="s">
        <v>7</v>
      </c>
      <c r="AD458" s="11" t="s">
        <v>97</v>
      </c>
      <c r="AE458" s="11" t="s">
        <v>157</v>
      </c>
      <c r="AF458" s="11" t="s">
        <v>193</v>
      </c>
      <c r="AG458" s="11" t="s">
        <v>302</v>
      </c>
      <c r="AH458" s="11" t="s">
        <v>7</v>
      </c>
      <c r="AI458" s="11" t="s">
        <v>97</v>
      </c>
      <c r="AJ458" s="11" t="s">
        <v>157</v>
      </c>
      <c r="AK458" s="11" t="s">
        <v>193</v>
      </c>
      <c r="AL458" s="11" t="s">
        <v>142</v>
      </c>
      <c r="AM458" s="11">
        <v>2.3575048172069828E-2</v>
      </c>
      <c r="AN458" s="11">
        <v>0</v>
      </c>
      <c r="AO458" s="11">
        <v>0</v>
      </c>
      <c r="AP458" s="11">
        <v>0</v>
      </c>
      <c r="AQ458" s="11">
        <v>3.0157709465047301E-3</v>
      </c>
      <c r="AR458" s="11">
        <v>0.125</v>
      </c>
      <c r="AS458" s="11">
        <v>0</v>
      </c>
      <c r="AT458" s="11">
        <v>0</v>
      </c>
      <c r="AU458" s="11">
        <v>0</v>
      </c>
      <c r="AV458" s="11">
        <v>7.4999999999999997E-3</v>
      </c>
      <c r="AW458" s="11">
        <v>26117.263819869651</v>
      </c>
      <c r="AX458" s="11">
        <v>0</v>
      </c>
      <c r="AY458" s="11">
        <v>0</v>
      </c>
      <c r="AZ458" s="11">
        <v>0</v>
      </c>
      <c r="BA458" s="11">
        <v>3340.9766485005994</v>
      </c>
      <c r="BB458" s="11">
        <v>138479.37674000001</v>
      </c>
      <c r="BC458" s="11">
        <v>0</v>
      </c>
      <c r="BD458" s="11">
        <v>0</v>
      </c>
      <c r="BE458" s="11">
        <v>0</v>
      </c>
      <c r="BF458" s="11">
        <v>8308.7626044000008</v>
      </c>
      <c r="BG458" s="9" t="s">
        <v>7</v>
      </c>
      <c r="BH458" s="9" t="s">
        <v>97</v>
      </c>
      <c r="BI458" s="9" t="s">
        <v>157</v>
      </c>
      <c r="BJ458" s="9" t="s">
        <v>193</v>
      </c>
      <c r="BK458" s="9" t="s">
        <v>1921</v>
      </c>
      <c r="BL458" s="29">
        <v>7.5000116092096239E-2</v>
      </c>
      <c r="BM458" s="29">
        <v>0</v>
      </c>
      <c r="BN458" s="29">
        <v>0</v>
      </c>
      <c r="BO458" s="29">
        <v>0</v>
      </c>
      <c r="BP458" s="29">
        <v>3.0157709465047297E-3</v>
      </c>
    </row>
    <row r="459" spans="1:68" x14ac:dyDescent="0.25">
      <c r="A459" s="9" t="s">
        <v>3</v>
      </c>
      <c r="B459" s="9" t="s">
        <v>58</v>
      </c>
      <c r="C459" s="9" t="s">
        <v>57</v>
      </c>
      <c r="D459" s="9" t="s">
        <v>1864</v>
      </c>
      <c r="E459" s="9" t="s">
        <v>83</v>
      </c>
      <c r="F459" s="9" t="s">
        <v>1617</v>
      </c>
      <c r="G459" s="9" t="s">
        <v>256</v>
      </c>
      <c r="H459" s="9" t="s">
        <v>5</v>
      </c>
      <c r="I459" s="10" t="s">
        <v>1807</v>
      </c>
      <c r="J459" s="10" t="s">
        <v>1995</v>
      </c>
      <c r="K459" s="11">
        <v>2041628.0068400002</v>
      </c>
      <c r="L459" s="11">
        <v>2041628.0068400002</v>
      </c>
      <c r="M459" s="11">
        <v>0</v>
      </c>
      <c r="N459" s="11">
        <v>0</v>
      </c>
      <c r="O459" s="11">
        <v>0</v>
      </c>
      <c r="P459" s="11">
        <v>1</v>
      </c>
      <c r="Q459" s="11">
        <v>0</v>
      </c>
      <c r="R459" s="11">
        <v>0</v>
      </c>
      <c r="S459" s="11">
        <v>0</v>
      </c>
      <c r="T459" s="11">
        <v>0</v>
      </c>
      <c r="U459" s="11">
        <v>0</v>
      </c>
      <c r="V459" s="11">
        <v>1</v>
      </c>
      <c r="W459" s="11">
        <v>19485.170521342825</v>
      </c>
      <c r="X459" s="11">
        <v>0</v>
      </c>
      <c r="Y459" s="11">
        <v>0</v>
      </c>
      <c r="Z459" s="11">
        <v>0</v>
      </c>
      <c r="AA459" s="11">
        <v>7464.3191689451724</v>
      </c>
      <c r="AB459" s="11">
        <v>9794.0978744128442</v>
      </c>
      <c r="AC459" s="11" t="s">
        <v>7</v>
      </c>
      <c r="AD459" s="11" t="s">
        <v>97</v>
      </c>
      <c r="AE459" s="11" t="s">
        <v>157</v>
      </c>
      <c r="AF459" s="11" t="s">
        <v>193</v>
      </c>
      <c r="AG459" s="11" t="s">
        <v>302</v>
      </c>
      <c r="AH459" s="11" t="s">
        <v>33</v>
      </c>
      <c r="AI459" s="11" t="s">
        <v>97</v>
      </c>
      <c r="AJ459" s="11" t="s">
        <v>157</v>
      </c>
      <c r="AK459" s="11" t="s">
        <v>193</v>
      </c>
      <c r="AL459" s="11" t="s">
        <v>142</v>
      </c>
      <c r="AM459" s="11">
        <v>2.3575048172069828E-2</v>
      </c>
      <c r="AN459" s="11">
        <v>0</v>
      </c>
      <c r="AO459" s="11">
        <v>0</v>
      </c>
      <c r="AP459" s="11">
        <v>0</v>
      </c>
      <c r="AQ459" s="11">
        <v>3.0157709465047301E-3</v>
      </c>
      <c r="AR459" s="11">
        <v>7.4999999999999997E-2</v>
      </c>
      <c r="AS459" s="11">
        <v>0</v>
      </c>
      <c r="AT459" s="11">
        <v>0</v>
      </c>
      <c r="AU459" s="11">
        <v>0</v>
      </c>
      <c r="AV459" s="11">
        <v>7.4999999999999997E-3</v>
      </c>
      <c r="AW459" s="11">
        <v>48131.478610699916</v>
      </c>
      <c r="AX459" s="11">
        <v>0</v>
      </c>
      <c r="AY459" s="11">
        <v>0</v>
      </c>
      <c r="AZ459" s="11">
        <v>0</v>
      </c>
      <c r="BA459" s="11">
        <v>6157.0824265984329</v>
      </c>
      <c r="BB459" s="11">
        <v>153122.10051300001</v>
      </c>
      <c r="BC459" s="11">
        <v>0</v>
      </c>
      <c r="BD459" s="11">
        <v>0</v>
      </c>
      <c r="BE459" s="11">
        <v>0</v>
      </c>
      <c r="BF459" s="11">
        <v>15312.2100513</v>
      </c>
      <c r="BG459" s="9" t="s">
        <v>7</v>
      </c>
      <c r="BH459" s="9" t="s">
        <v>97</v>
      </c>
      <c r="BI459" s="9" t="s">
        <v>157</v>
      </c>
      <c r="BJ459" s="9" t="s">
        <v>193</v>
      </c>
      <c r="BK459" s="9" t="s">
        <v>1921</v>
      </c>
      <c r="BL459" s="29">
        <v>7.5000116092096239E-2</v>
      </c>
      <c r="BM459" s="29">
        <v>0</v>
      </c>
      <c r="BN459" s="29">
        <v>0</v>
      </c>
      <c r="BO459" s="29">
        <v>0</v>
      </c>
      <c r="BP459" s="29">
        <v>3.0157709465047297E-3</v>
      </c>
    </row>
    <row r="460" spans="1:68" x14ac:dyDescent="0.25">
      <c r="A460" s="9" t="s">
        <v>3</v>
      </c>
      <c r="B460" s="9" t="s">
        <v>58</v>
      </c>
      <c r="C460" s="9" t="s">
        <v>57</v>
      </c>
      <c r="D460" s="9" t="s">
        <v>1864</v>
      </c>
      <c r="E460" s="9" t="s">
        <v>83</v>
      </c>
      <c r="F460" s="9" t="s">
        <v>1179</v>
      </c>
      <c r="G460" s="9" t="s">
        <v>270</v>
      </c>
      <c r="H460" s="9" t="s">
        <v>5</v>
      </c>
      <c r="I460" s="10" t="s">
        <v>1783</v>
      </c>
      <c r="J460" s="10" t="s">
        <v>1995</v>
      </c>
      <c r="K460" s="11">
        <v>688041.03944000008</v>
      </c>
      <c r="L460" s="11">
        <v>688041.03944000008</v>
      </c>
      <c r="M460" s="11">
        <v>0</v>
      </c>
      <c r="N460" s="11">
        <v>0</v>
      </c>
      <c r="O460" s="11">
        <v>0</v>
      </c>
      <c r="P460" s="11">
        <v>2</v>
      </c>
      <c r="Q460" s="11">
        <v>1</v>
      </c>
      <c r="R460" s="11">
        <v>0</v>
      </c>
      <c r="S460" s="11">
        <v>0</v>
      </c>
      <c r="T460" s="11">
        <v>0</v>
      </c>
      <c r="U460" s="11">
        <v>0</v>
      </c>
      <c r="V460" s="11">
        <v>3</v>
      </c>
      <c r="W460" s="11">
        <v>6566.6208213517257</v>
      </c>
      <c r="X460" s="11">
        <v>0</v>
      </c>
      <c r="Y460" s="11">
        <v>0</v>
      </c>
      <c r="Z460" s="11">
        <v>0</v>
      </c>
      <c r="AA460" s="11">
        <v>2515.5208992562762</v>
      </c>
      <c r="AB460" s="11">
        <v>3300.670474401566</v>
      </c>
      <c r="AC460" s="11" t="s">
        <v>7</v>
      </c>
      <c r="AD460" s="11" t="s">
        <v>97</v>
      </c>
      <c r="AE460" s="11" t="s">
        <v>157</v>
      </c>
      <c r="AF460" s="11" t="s">
        <v>193</v>
      </c>
      <c r="AG460" s="11" t="s">
        <v>302</v>
      </c>
      <c r="AH460" s="11" t="s">
        <v>7</v>
      </c>
      <c r="AI460" s="11" t="s">
        <v>97</v>
      </c>
      <c r="AJ460" s="11" t="s">
        <v>157</v>
      </c>
      <c r="AK460" s="11" t="s">
        <v>193</v>
      </c>
      <c r="AL460" s="11" t="s">
        <v>142</v>
      </c>
      <c r="AM460" s="11">
        <v>2.3575048172069828E-2</v>
      </c>
      <c r="AN460" s="11">
        <v>0</v>
      </c>
      <c r="AO460" s="11">
        <v>0</v>
      </c>
      <c r="AP460" s="11">
        <v>0</v>
      </c>
      <c r="AQ460" s="11">
        <v>3.0157709465047301E-3</v>
      </c>
      <c r="AR460" s="11">
        <v>0.125</v>
      </c>
      <c r="AS460" s="11">
        <v>0</v>
      </c>
      <c r="AT460" s="11">
        <v>0</v>
      </c>
      <c r="AU460" s="11">
        <v>0</v>
      </c>
      <c r="AV460" s="11">
        <v>7.4999999999999997E-3</v>
      </c>
      <c r="AW460" s="11">
        <v>16220.600649158998</v>
      </c>
      <c r="AX460" s="11">
        <v>0</v>
      </c>
      <c r="AY460" s="11">
        <v>0</v>
      </c>
      <c r="AZ460" s="11">
        <v>0</v>
      </c>
      <c r="BA460" s="11">
        <v>2074.9741767460673</v>
      </c>
      <c r="BB460" s="11">
        <v>86005.12993000001</v>
      </c>
      <c r="BC460" s="11">
        <v>0</v>
      </c>
      <c r="BD460" s="11">
        <v>0</v>
      </c>
      <c r="BE460" s="11">
        <v>0</v>
      </c>
      <c r="BF460" s="11">
        <v>5160.3077958000003</v>
      </c>
      <c r="BG460" s="9" t="s">
        <v>7</v>
      </c>
      <c r="BH460" s="9" t="s">
        <v>97</v>
      </c>
      <c r="BI460" s="9" t="s">
        <v>157</v>
      </c>
      <c r="BJ460" s="9" t="s">
        <v>193</v>
      </c>
      <c r="BK460" s="9" t="s">
        <v>1921</v>
      </c>
      <c r="BL460" s="29">
        <v>7.5000116092096239E-2</v>
      </c>
      <c r="BM460" s="29">
        <v>0</v>
      </c>
      <c r="BN460" s="29">
        <v>0</v>
      </c>
      <c r="BO460" s="29">
        <v>0</v>
      </c>
      <c r="BP460" s="29">
        <v>3.0157709465047297E-3</v>
      </c>
    </row>
    <row r="461" spans="1:68" x14ac:dyDescent="0.25">
      <c r="A461" s="9" t="s">
        <v>3</v>
      </c>
      <c r="B461" s="9" t="s">
        <v>58</v>
      </c>
      <c r="C461" s="9" t="s">
        <v>57</v>
      </c>
      <c r="D461" s="9" t="s">
        <v>1864</v>
      </c>
      <c r="E461" s="9" t="s">
        <v>116</v>
      </c>
      <c r="F461" s="9" t="s">
        <v>543</v>
      </c>
      <c r="G461" s="9" t="s">
        <v>164</v>
      </c>
      <c r="H461" s="9" t="s">
        <v>5</v>
      </c>
      <c r="I461" s="10" t="s">
        <v>1807</v>
      </c>
      <c r="J461" s="10" t="s">
        <v>1995</v>
      </c>
      <c r="K461" s="11">
        <v>106440.30265674001</v>
      </c>
      <c r="L461" s="11">
        <v>106440.30265673999</v>
      </c>
      <c r="M461" s="11">
        <v>0</v>
      </c>
      <c r="N461" s="11">
        <v>0</v>
      </c>
      <c r="O461" s="11">
        <v>0</v>
      </c>
      <c r="P461" s="11">
        <v>0</v>
      </c>
      <c r="Q461" s="11">
        <v>0</v>
      </c>
      <c r="R461" s="11">
        <v>0</v>
      </c>
      <c r="S461" s="11">
        <v>0</v>
      </c>
      <c r="T461" s="11">
        <v>0</v>
      </c>
      <c r="U461" s="11">
        <v>0</v>
      </c>
      <c r="V461" s="11">
        <v>0</v>
      </c>
      <c r="W461" s="11">
        <v>1015.8596182367397</v>
      </c>
      <c r="X461" s="11">
        <v>0</v>
      </c>
      <c r="Y461" s="11">
        <v>0</v>
      </c>
      <c r="Z461" s="11">
        <v>0</v>
      </c>
      <c r="AA461" s="11">
        <v>389.15237683222807</v>
      </c>
      <c r="AB461" s="11">
        <v>510.61541990491332</v>
      </c>
      <c r="AC461" s="11" t="s">
        <v>7</v>
      </c>
      <c r="AD461" s="11" t="s">
        <v>97</v>
      </c>
      <c r="AE461" s="11" t="s">
        <v>157</v>
      </c>
      <c r="AF461" s="11" t="s">
        <v>193</v>
      </c>
      <c r="AG461" s="11" t="s">
        <v>302</v>
      </c>
      <c r="AH461" s="11" t="s">
        <v>7</v>
      </c>
      <c r="AI461" s="11" t="s">
        <v>97</v>
      </c>
      <c r="AJ461" s="11" t="s">
        <v>157</v>
      </c>
      <c r="AK461" s="11" t="s">
        <v>193</v>
      </c>
      <c r="AL461" s="11" t="s">
        <v>142</v>
      </c>
      <c r="AM461" s="11">
        <v>2.3575048172069828E-2</v>
      </c>
      <c r="AN461" s="11">
        <v>0</v>
      </c>
      <c r="AO461" s="11">
        <v>0</v>
      </c>
      <c r="AP461" s="11">
        <v>0</v>
      </c>
      <c r="AQ461" s="11">
        <v>3.0157709465047301E-3</v>
      </c>
      <c r="AR461" s="11">
        <v>0.125</v>
      </c>
      <c r="AS461" s="11">
        <v>0</v>
      </c>
      <c r="AT461" s="11">
        <v>0</v>
      </c>
      <c r="AU461" s="11">
        <v>0</v>
      </c>
      <c r="AV461" s="11">
        <v>7.4999999999999997E-3</v>
      </c>
      <c r="AW461" s="11">
        <v>2509.3352625823377</v>
      </c>
      <c r="AX461" s="11">
        <v>0</v>
      </c>
      <c r="AY461" s="11">
        <v>0</v>
      </c>
      <c r="AZ461" s="11">
        <v>0</v>
      </c>
      <c r="BA461" s="11">
        <v>320.99957228936677</v>
      </c>
      <c r="BB461" s="11">
        <v>13305.037832092501</v>
      </c>
      <c r="BC461" s="11">
        <v>0</v>
      </c>
      <c r="BD461" s="11">
        <v>0</v>
      </c>
      <c r="BE461" s="11">
        <v>0</v>
      </c>
      <c r="BF461" s="11">
        <v>798.30226992555004</v>
      </c>
      <c r="BG461" s="9" t="s">
        <v>7</v>
      </c>
      <c r="BH461" s="9" t="s">
        <v>97</v>
      </c>
      <c r="BI461" s="9" t="s">
        <v>157</v>
      </c>
      <c r="BJ461" s="9" t="s">
        <v>193</v>
      </c>
      <c r="BK461" s="9" t="s">
        <v>1921</v>
      </c>
      <c r="BL461" s="29">
        <v>7.5000116092096239E-2</v>
      </c>
      <c r="BM461" s="29">
        <v>0</v>
      </c>
      <c r="BN461" s="29">
        <v>0</v>
      </c>
      <c r="BO461" s="29">
        <v>0</v>
      </c>
      <c r="BP461" s="29">
        <v>3.0157709465047297E-3</v>
      </c>
    </row>
    <row r="462" spans="1:68" x14ac:dyDescent="0.25">
      <c r="A462" s="9" t="s">
        <v>3</v>
      </c>
      <c r="B462" s="9" t="s">
        <v>58</v>
      </c>
      <c r="C462" s="9" t="s">
        <v>57</v>
      </c>
      <c r="D462" s="9" t="s">
        <v>1864</v>
      </c>
      <c r="E462" s="9" t="s">
        <v>116</v>
      </c>
      <c r="F462" s="9" t="s">
        <v>1265</v>
      </c>
      <c r="G462" s="9" t="s">
        <v>274</v>
      </c>
      <c r="H462" s="9" t="s">
        <v>5</v>
      </c>
      <c r="I462" s="10" t="s">
        <v>1783</v>
      </c>
      <c r="J462" s="10" t="s">
        <v>1995</v>
      </c>
      <c r="K462" s="11">
        <v>140085.35031869999</v>
      </c>
      <c r="L462" s="11">
        <v>140085.35031869999</v>
      </c>
      <c r="M462" s="11">
        <v>0</v>
      </c>
      <c r="N462" s="11">
        <v>0</v>
      </c>
      <c r="O462" s="11">
        <v>0</v>
      </c>
      <c r="P462" s="11">
        <v>1</v>
      </c>
      <c r="Q462" s="11">
        <v>0</v>
      </c>
      <c r="R462" s="11">
        <v>0</v>
      </c>
      <c r="S462" s="11">
        <v>0</v>
      </c>
      <c r="T462" s="11">
        <v>0</v>
      </c>
      <c r="U462" s="11">
        <v>0</v>
      </c>
      <c r="V462" s="11">
        <v>1</v>
      </c>
      <c r="W462" s="11">
        <v>1336.9658573241888</v>
      </c>
      <c r="X462" s="11">
        <v>0</v>
      </c>
      <c r="Y462" s="11">
        <v>0</v>
      </c>
      <c r="Z462" s="11">
        <v>0</v>
      </c>
      <c r="AA462" s="11">
        <v>512.16076688265082</v>
      </c>
      <c r="AB462" s="11">
        <v>672.01744254886762</v>
      </c>
      <c r="AC462" s="11" t="s">
        <v>7</v>
      </c>
      <c r="AD462" s="11" t="s">
        <v>97</v>
      </c>
      <c r="AE462" s="11" t="s">
        <v>157</v>
      </c>
      <c r="AF462" s="11" t="s">
        <v>193</v>
      </c>
      <c r="AG462" s="11" t="s">
        <v>302</v>
      </c>
      <c r="AH462" s="11" t="s">
        <v>7</v>
      </c>
      <c r="AI462" s="11" t="s">
        <v>97</v>
      </c>
      <c r="AJ462" s="11" t="s">
        <v>157</v>
      </c>
      <c r="AK462" s="11" t="s">
        <v>193</v>
      </c>
      <c r="AL462" s="11" t="s">
        <v>142</v>
      </c>
      <c r="AM462" s="11">
        <v>2.3575048172069828E-2</v>
      </c>
      <c r="AN462" s="11">
        <v>0</v>
      </c>
      <c r="AO462" s="11">
        <v>0</v>
      </c>
      <c r="AP462" s="11">
        <v>0</v>
      </c>
      <c r="AQ462" s="11">
        <v>3.0157709465047301E-3</v>
      </c>
      <c r="AR462" s="11">
        <v>0.125</v>
      </c>
      <c r="AS462" s="11">
        <v>0</v>
      </c>
      <c r="AT462" s="11">
        <v>0</v>
      </c>
      <c r="AU462" s="11">
        <v>0</v>
      </c>
      <c r="AV462" s="11">
        <v>7.4999999999999997E-3</v>
      </c>
      <c r="AW462" s="11">
        <v>3302.5188819646296</v>
      </c>
      <c r="AX462" s="11">
        <v>0</v>
      </c>
      <c r="AY462" s="11">
        <v>0</v>
      </c>
      <c r="AZ462" s="11">
        <v>0</v>
      </c>
      <c r="BA462" s="11">
        <v>422.46532952207258</v>
      </c>
      <c r="BB462" s="11">
        <v>17510.668789837498</v>
      </c>
      <c r="BC462" s="11">
        <v>0</v>
      </c>
      <c r="BD462" s="11">
        <v>0</v>
      </c>
      <c r="BE462" s="11">
        <v>0</v>
      </c>
      <c r="BF462" s="11">
        <v>1050.64012739025</v>
      </c>
      <c r="BG462" s="9" t="s">
        <v>7</v>
      </c>
      <c r="BH462" s="9" t="s">
        <v>97</v>
      </c>
      <c r="BI462" s="9" t="s">
        <v>157</v>
      </c>
      <c r="BJ462" s="9" t="s">
        <v>193</v>
      </c>
      <c r="BK462" s="9" t="s">
        <v>1921</v>
      </c>
      <c r="BL462" s="29">
        <v>7.5000116092096239E-2</v>
      </c>
      <c r="BM462" s="29">
        <v>0</v>
      </c>
      <c r="BN462" s="29">
        <v>0</v>
      </c>
      <c r="BO462" s="29">
        <v>0</v>
      </c>
      <c r="BP462" s="29">
        <v>3.0157709465047297E-3</v>
      </c>
    </row>
    <row r="463" spans="1:68" x14ac:dyDescent="0.25">
      <c r="A463" s="9" t="s">
        <v>3</v>
      </c>
      <c r="B463" s="9" t="s">
        <v>58</v>
      </c>
      <c r="C463" s="9" t="s">
        <v>57</v>
      </c>
      <c r="D463" s="9" t="s">
        <v>1864</v>
      </c>
      <c r="E463" s="9" t="s">
        <v>116</v>
      </c>
      <c r="F463" s="9" t="s">
        <v>545</v>
      </c>
      <c r="G463" s="9" t="s">
        <v>164</v>
      </c>
      <c r="H463" s="9" t="s">
        <v>5</v>
      </c>
      <c r="I463" s="10" t="s">
        <v>1807</v>
      </c>
      <c r="J463" s="10" t="s">
        <v>1995</v>
      </c>
      <c r="K463" s="11">
        <v>163183.70695575455</v>
      </c>
      <c r="L463" s="11">
        <v>163183.70699999999</v>
      </c>
      <c r="M463" s="11">
        <v>0</v>
      </c>
      <c r="N463" s="11">
        <v>0</v>
      </c>
      <c r="O463" s="11">
        <v>0</v>
      </c>
      <c r="P463" s="11">
        <v>0</v>
      </c>
      <c r="Q463" s="11">
        <v>0</v>
      </c>
      <c r="R463" s="11">
        <v>0</v>
      </c>
      <c r="S463" s="11">
        <v>0</v>
      </c>
      <c r="T463" s="11">
        <v>0</v>
      </c>
      <c r="U463" s="11">
        <v>0</v>
      </c>
      <c r="V463" s="11">
        <v>0</v>
      </c>
      <c r="W463" s="11">
        <v>1561.5038470285524</v>
      </c>
      <c r="X463" s="11">
        <v>0</v>
      </c>
      <c r="Y463" s="11">
        <v>0</v>
      </c>
      <c r="Z463" s="11">
        <v>0</v>
      </c>
      <c r="AA463" s="11">
        <v>282.47204207144711</v>
      </c>
      <c r="AB463" s="11">
        <v>761.55551485002047</v>
      </c>
      <c r="AC463" s="11" t="s">
        <v>7</v>
      </c>
      <c r="AD463" s="11" t="s">
        <v>97</v>
      </c>
      <c r="AE463" s="11" t="s">
        <v>157</v>
      </c>
      <c r="AF463" s="11" t="s">
        <v>193</v>
      </c>
      <c r="AG463" s="11" t="s">
        <v>299</v>
      </c>
      <c r="AH463" s="11" t="s">
        <v>7</v>
      </c>
      <c r="AI463" s="11" t="s">
        <v>97</v>
      </c>
      <c r="AJ463" s="11" t="s">
        <v>157</v>
      </c>
      <c r="AK463" s="11" t="s">
        <v>193</v>
      </c>
      <c r="AL463" s="11" t="s">
        <v>142</v>
      </c>
      <c r="AM463" s="11">
        <v>2.3575048172069828E-2</v>
      </c>
      <c r="AN463" s="11">
        <v>0</v>
      </c>
      <c r="AO463" s="11">
        <v>0</v>
      </c>
      <c r="AP463" s="11">
        <v>0</v>
      </c>
      <c r="AQ463" s="11">
        <v>1.4241140580716783E-3</v>
      </c>
      <c r="AR463" s="11">
        <v>0.125</v>
      </c>
      <c r="AS463" s="11">
        <v>0</v>
      </c>
      <c r="AT463" s="11">
        <v>0</v>
      </c>
      <c r="AU463" s="11">
        <v>0</v>
      </c>
      <c r="AV463" s="11">
        <v>7.4999999999999997E-3</v>
      </c>
      <c r="AW463" s="11">
        <v>3847.0637523788396</v>
      </c>
      <c r="AX463" s="11">
        <v>0</v>
      </c>
      <c r="AY463" s="11">
        <v>0</v>
      </c>
      <c r="AZ463" s="11">
        <v>0</v>
      </c>
      <c r="BA463" s="11">
        <v>232.39221112393918</v>
      </c>
      <c r="BB463" s="11">
        <v>20397.963369469318</v>
      </c>
      <c r="BC463" s="11">
        <v>0</v>
      </c>
      <c r="BD463" s="11">
        <v>0</v>
      </c>
      <c r="BE463" s="11">
        <v>0</v>
      </c>
      <c r="BF463" s="11">
        <v>1223.877802168159</v>
      </c>
      <c r="BG463" s="9" t="s">
        <v>7</v>
      </c>
      <c r="BH463" s="9" t="s">
        <v>97</v>
      </c>
      <c r="BI463" s="9" t="s">
        <v>157</v>
      </c>
      <c r="BJ463" s="9" t="s">
        <v>193</v>
      </c>
      <c r="BK463" s="9" t="s">
        <v>1920</v>
      </c>
      <c r="BL463" s="29">
        <v>7.5000116092096239E-2</v>
      </c>
      <c r="BM463" s="29">
        <v>0</v>
      </c>
      <c r="BN463" s="29">
        <v>0</v>
      </c>
      <c r="BO463" s="29">
        <v>0</v>
      </c>
      <c r="BP463" s="29">
        <v>1.4241140580716783E-3</v>
      </c>
    </row>
    <row r="464" spans="1:68" x14ac:dyDescent="0.25">
      <c r="A464" s="9" t="s">
        <v>3</v>
      </c>
      <c r="B464" s="9" t="s">
        <v>58</v>
      </c>
      <c r="C464" s="9" t="s">
        <v>57</v>
      </c>
      <c r="D464" s="9" t="s">
        <v>1864</v>
      </c>
      <c r="E464" s="9" t="s">
        <v>116</v>
      </c>
      <c r="F464" s="9" t="s">
        <v>561</v>
      </c>
      <c r="G464" s="9" t="s">
        <v>164</v>
      </c>
      <c r="H464" s="9" t="s">
        <v>5</v>
      </c>
      <c r="I464" s="10" t="s">
        <v>1783</v>
      </c>
      <c r="J464" s="10" t="s">
        <v>1995</v>
      </c>
      <c r="K464" s="11">
        <v>169108.26828562</v>
      </c>
      <c r="L464" s="11">
        <v>169108.26828562</v>
      </c>
      <c r="M464" s="11">
        <v>0</v>
      </c>
      <c r="N464" s="11">
        <v>0</v>
      </c>
      <c r="O464" s="11">
        <v>0</v>
      </c>
      <c r="P464" s="11">
        <v>1</v>
      </c>
      <c r="Q464" s="11">
        <v>0</v>
      </c>
      <c r="R464" s="11">
        <v>0</v>
      </c>
      <c r="S464" s="11">
        <v>0</v>
      </c>
      <c r="T464" s="11">
        <v>0</v>
      </c>
      <c r="U464" s="11">
        <v>0</v>
      </c>
      <c r="V464" s="11">
        <v>1</v>
      </c>
      <c r="W464" s="11">
        <v>1618.1959360215553</v>
      </c>
      <c r="X464" s="11">
        <v>0</v>
      </c>
      <c r="Y464" s="11">
        <v>0</v>
      </c>
      <c r="Z464" s="11">
        <v>0</v>
      </c>
      <c r="AA464" s="11">
        <v>292.72749560595054</v>
      </c>
      <c r="AB464" s="11">
        <v>789.20461293142876</v>
      </c>
      <c r="AC464" s="11" t="s">
        <v>7</v>
      </c>
      <c r="AD464" s="11" t="s">
        <v>97</v>
      </c>
      <c r="AE464" s="11" t="s">
        <v>157</v>
      </c>
      <c r="AF464" s="11" t="s">
        <v>193</v>
      </c>
      <c r="AG464" s="11" t="s">
        <v>299</v>
      </c>
      <c r="AH464" s="11" t="s">
        <v>7</v>
      </c>
      <c r="AI464" s="11" t="s">
        <v>97</v>
      </c>
      <c r="AJ464" s="11" t="s">
        <v>157</v>
      </c>
      <c r="AK464" s="11" t="s">
        <v>193</v>
      </c>
      <c r="AL464" s="11" t="s">
        <v>142</v>
      </c>
      <c r="AM464" s="11">
        <v>2.3575048172069828E-2</v>
      </c>
      <c r="AN464" s="11">
        <v>0</v>
      </c>
      <c r="AO464" s="11">
        <v>0</v>
      </c>
      <c r="AP464" s="11">
        <v>0</v>
      </c>
      <c r="AQ464" s="11">
        <v>1.4241140580716783E-3</v>
      </c>
      <c r="AR464" s="11">
        <v>0.125</v>
      </c>
      <c r="AS464" s="11">
        <v>0</v>
      </c>
      <c r="AT464" s="11">
        <v>0</v>
      </c>
      <c r="AU464" s="11">
        <v>0</v>
      </c>
      <c r="AV464" s="11">
        <v>7.4999999999999997E-3</v>
      </c>
      <c r="AW464" s="11">
        <v>3986.7355711287996</v>
      </c>
      <c r="AX464" s="11">
        <v>0</v>
      </c>
      <c r="AY464" s="11">
        <v>0</v>
      </c>
      <c r="AZ464" s="11">
        <v>0</v>
      </c>
      <c r="BA464" s="11">
        <v>240.8294622017084</v>
      </c>
      <c r="BB464" s="11">
        <v>21138.5335357025</v>
      </c>
      <c r="BC464" s="11">
        <v>0</v>
      </c>
      <c r="BD464" s="11">
        <v>0</v>
      </c>
      <c r="BE464" s="11">
        <v>0</v>
      </c>
      <c r="BF464" s="11">
        <v>1268.31201214215</v>
      </c>
      <c r="BG464" s="9" t="s">
        <v>7</v>
      </c>
      <c r="BH464" s="9" t="s">
        <v>97</v>
      </c>
      <c r="BI464" s="9" t="s">
        <v>157</v>
      </c>
      <c r="BJ464" s="9" t="s">
        <v>193</v>
      </c>
      <c r="BK464" s="9" t="s">
        <v>1920</v>
      </c>
      <c r="BL464" s="29">
        <v>7.5000116092096239E-2</v>
      </c>
      <c r="BM464" s="29">
        <v>0</v>
      </c>
      <c r="BN464" s="29">
        <v>0</v>
      </c>
      <c r="BO464" s="29">
        <v>0</v>
      </c>
      <c r="BP464" s="29">
        <v>1.4241140580716783E-3</v>
      </c>
    </row>
    <row r="465" spans="1:68" x14ac:dyDescent="0.25">
      <c r="A465" s="9" t="s">
        <v>3</v>
      </c>
      <c r="B465" s="9" t="s">
        <v>58</v>
      </c>
      <c r="C465" s="9" t="s">
        <v>57</v>
      </c>
      <c r="D465" s="9" t="s">
        <v>1864</v>
      </c>
      <c r="E465" s="9" t="s">
        <v>116</v>
      </c>
      <c r="F465" s="9" t="s">
        <v>697</v>
      </c>
      <c r="G465" s="9" t="s">
        <v>164</v>
      </c>
      <c r="H465" s="9" t="s">
        <v>5</v>
      </c>
      <c r="I465" s="10" t="s">
        <v>1783</v>
      </c>
      <c r="J465" s="10" t="s">
        <v>1995</v>
      </c>
      <c r="K465" s="11">
        <v>173862.09504014996</v>
      </c>
      <c r="L465" s="11">
        <v>173862.095</v>
      </c>
      <c r="M465" s="11">
        <v>0</v>
      </c>
      <c r="N465" s="11">
        <v>0</v>
      </c>
      <c r="O465" s="11">
        <v>0</v>
      </c>
      <c r="P465" s="11">
        <v>1</v>
      </c>
      <c r="Q465" s="11">
        <v>0</v>
      </c>
      <c r="R465" s="11">
        <v>0</v>
      </c>
      <c r="S465" s="11">
        <v>0</v>
      </c>
      <c r="T465" s="11">
        <v>0</v>
      </c>
      <c r="U465" s="11">
        <v>0</v>
      </c>
      <c r="V465" s="11">
        <v>1</v>
      </c>
      <c r="W465" s="11">
        <v>1659.3290045606229</v>
      </c>
      <c r="X465" s="11">
        <v>0</v>
      </c>
      <c r="Y465" s="11">
        <v>0</v>
      </c>
      <c r="Z465" s="11">
        <v>0</v>
      </c>
      <c r="AA465" s="11">
        <v>635.65064943937705</v>
      </c>
      <c r="AB465" s="11">
        <v>834.0512421340004</v>
      </c>
      <c r="AC465" s="11" t="s">
        <v>7</v>
      </c>
      <c r="AD465" s="11" t="s">
        <v>97</v>
      </c>
      <c r="AE465" s="11" t="s">
        <v>157</v>
      </c>
      <c r="AF465" s="11" t="s">
        <v>193</v>
      </c>
      <c r="AG465" s="11" t="s">
        <v>302</v>
      </c>
      <c r="AH465" s="11" t="s">
        <v>7</v>
      </c>
      <c r="AI465" s="11" t="s">
        <v>97</v>
      </c>
      <c r="AJ465" s="11" t="s">
        <v>157</v>
      </c>
      <c r="AK465" s="11" t="s">
        <v>193</v>
      </c>
      <c r="AL465" s="11" t="s">
        <v>142</v>
      </c>
      <c r="AM465" s="11">
        <v>2.3575048172069828E-2</v>
      </c>
      <c r="AN465" s="11">
        <v>0</v>
      </c>
      <c r="AO465" s="11">
        <v>0</v>
      </c>
      <c r="AP465" s="11">
        <v>0</v>
      </c>
      <c r="AQ465" s="11">
        <v>3.0157709465047301E-3</v>
      </c>
      <c r="AR465" s="11">
        <v>0.125</v>
      </c>
      <c r="AS465" s="11">
        <v>0</v>
      </c>
      <c r="AT465" s="11">
        <v>0</v>
      </c>
      <c r="AU465" s="11">
        <v>0</v>
      </c>
      <c r="AV465" s="11">
        <v>7.4999999999999997E-3</v>
      </c>
      <c r="AW465" s="11">
        <v>4098.8072658685178</v>
      </c>
      <c r="AX465" s="11">
        <v>0</v>
      </c>
      <c r="AY465" s="11">
        <v>0</v>
      </c>
      <c r="AZ465" s="11">
        <v>0</v>
      </c>
      <c r="BA465" s="11">
        <v>524.32825492052837</v>
      </c>
      <c r="BB465" s="11">
        <v>21732.761880018745</v>
      </c>
      <c r="BC465" s="11">
        <v>0</v>
      </c>
      <c r="BD465" s="11">
        <v>0</v>
      </c>
      <c r="BE465" s="11">
        <v>0</v>
      </c>
      <c r="BF465" s="11">
        <v>1303.9657128011247</v>
      </c>
      <c r="BG465" s="9" t="s">
        <v>7</v>
      </c>
      <c r="BH465" s="9" t="s">
        <v>97</v>
      </c>
      <c r="BI465" s="9" t="s">
        <v>157</v>
      </c>
      <c r="BJ465" s="9" t="s">
        <v>193</v>
      </c>
      <c r="BK465" s="9" t="s">
        <v>1921</v>
      </c>
      <c r="BL465" s="29">
        <v>7.5000116092096239E-2</v>
      </c>
      <c r="BM465" s="29">
        <v>0</v>
      </c>
      <c r="BN465" s="29">
        <v>0</v>
      </c>
      <c r="BO465" s="29">
        <v>0</v>
      </c>
      <c r="BP465" s="29">
        <v>3.0157709465047297E-3</v>
      </c>
    </row>
    <row r="466" spans="1:68" x14ac:dyDescent="0.25">
      <c r="A466" s="9" t="s">
        <v>3</v>
      </c>
      <c r="B466" s="9" t="s">
        <v>58</v>
      </c>
      <c r="C466" s="9" t="s">
        <v>57</v>
      </c>
      <c r="D466" s="9" t="s">
        <v>1864</v>
      </c>
      <c r="E466" s="9" t="s">
        <v>116</v>
      </c>
      <c r="F466" s="9" t="s">
        <v>1313</v>
      </c>
      <c r="G466" s="9" t="s">
        <v>274</v>
      </c>
      <c r="H466" s="9" t="s">
        <v>5</v>
      </c>
      <c r="I466" s="10" t="s">
        <v>1783</v>
      </c>
      <c r="J466" s="10" t="s">
        <v>1995</v>
      </c>
      <c r="K466" s="11">
        <v>128908.38213500001</v>
      </c>
      <c r="L466" s="11">
        <v>128908.38213500001</v>
      </c>
      <c r="M466" s="11">
        <v>0</v>
      </c>
      <c r="N466" s="11">
        <v>0</v>
      </c>
      <c r="O466" s="11">
        <v>0</v>
      </c>
      <c r="P466" s="11">
        <v>0</v>
      </c>
      <c r="Q466" s="11">
        <v>0</v>
      </c>
      <c r="R466" s="11">
        <v>0</v>
      </c>
      <c r="S466" s="11">
        <v>0</v>
      </c>
      <c r="T466" s="11">
        <v>0</v>
      </c>
      <c r="U466" s="11">
        <v>0</v>
      </c>
      <c r="V466" s="11">
        <v>0</v>
      </c>
      <c r="W466" s="11">
        <v>1230.2935692083429</v>
      </c>
      <c r="X466" s="11">
        <v>0</v>
      </c>
      <c r="Y466" s="11">
        <v>0</v>
      </c>
      <c r="Z466" s="11">
        <v>0</v>
      </c>
      <c r="AA466" s="11">
        <v>471.29707497365757</v>
      </c>
      <c r="AB466" s="11">
        <v>618.39929077802185</v>
      </c>
      <c r="AC466" s="11" t="s">
        <v>7</v>
      </c>
      <c r="AD466" s="11" t="s">
        <v>97</v>
      </c>
      <c r="AE466" s="11" t="s">
        <v>157</v>
      </c>
      <c r="AF466" s="11" t="s">
        <v>193</v>
      </c>
      <c r="AG466" s="11" t="s">
        <v>302</v>
      </c>
      <c r="AH466" s="11" t="s">
        <v>7</v>
      </c>
      <c r="AI466" s="11" t="s">
        <v>97</v>
      </c>
      <c r="AJ466" s="11" t="s">
        <v>157</v>
      </c>
      <c r="AK466" s="11" t="s">
        <v>193</v>
      </c>
      <c r="AL466" s="11" t="s">
        <v>142</v>
      </c>
      <c r="AM466" s="11">
        <v>2.3575048172069828E-2</v>
      </c>
      <c r="AN466" s="11">
        <v>0</v>
      </c>
      <c r="AO466" s="11">
        <v>0</v>
      </c>
      <c r="AP466" s="11">
        <v>0</v>
      </c>
      <c r="AQ466" s="11">
        <v>3.0157709465047301E-3</v>
      </c>
      <c r="AR466" s="11">
        <v>0.125</v>
      </c>
      <c r="AS466" s="11">
        <v>0</v>
      </c>
      <c r="AT466" s="11">
        <v>0</v>
      </c>
      <c r="AU466" s="11">
        <v>0</v>
      </c>
      <c r="AV466" s="11">
        <v>7.4999999999999997E-3</v>
      </c>
      <c r="AW466" s="11">
        <v>3039.0213186162109</v>
      </c>
      <c r="AX466" s="11">
        <v>0</v>
      </c>
      <c r="AY466" s="11">
        <v>0</v>
      </c>
      <c r="AZ466" s="11">
        <v>0</v>
      </c>
      <c r="BA466" s="11">
        <v>388.75815360366244</v>
      </c>
      <c r="BB466" s="11">
        <v>16113.547766875001</v>
      </c>
      <c r="BC466" s="11">
        <v>0</v>
      </c>
      <c r="BD466" s="11">
        <v>0</v>
      </c>
      <c r="BE466" s="11">
        <v>0</v>
      </c>
      <c r="BF466" s="11">
        <v>966.81286601249997</v>
      </c>
      <c r="BG466" s="9" t="s">
        <v>7</v>
      </c>
      <c r="BH466" s="9" t="s">
        <v>97</v>
      </c>
      <c r="BI466" s="9" t="s">
        <v>157</v>
      </c>
      <c r="BJ466" s="9" t="s">
        <v>193</v>
      </c>
      <c r="BK466" s="9" t="s">
        <v>1921</v>
      </c>
      <c r="BL466" s="29">
        <v>7.5000116092096239E-2</v>
      </c>
      <c r="BM466" s="29">
        <v>0</v>
      </c>
      <c r="BN466" s="29">
        <v>0</v>
      </c>
      <c r="BO466" s="29">
        <v>0</v>
      </c>
      <c r="BP466" s="29">
        <v>3.0157709465047297E-3</v>
      </c>
    </row>
    <row r="467" spans="1:68" x14ac:dyDescent="0.25">
      <c r="A467" s="9" t="s">
        <v>3</v>
      </c>
      <c r="B467" s="9" t="s">
        <v>58</v>
      </c>
      <c r="C467" s="9" t="s">
        <v>57</v>
      </c>
      <c r="D467" s="9" t="s">
        <v>1865</v>
      </c>
      <c r="E467" s="9" t="s">
        <v>99</v>
      </c>
      <c r="F467" s="9" t="s">
        <v>1121</v>
      </c>
      <c r="G467" s="9" t="s">
        <v>140</v>
      </c>
      <c r="H467" s="9" t="s">
        <v>5</v>
      </c>
      <c r="I467" s="10" t="s">
        <v>1807</v>
      </c>
      <c r="J467" s="10" t="s">
        <v>1995</v>
      </c>
      <c r="K467" s="11">
        <v>91882.08</v>
      </c>
      <c r="L467" s="11">
        <v>91882.08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  <c r="R467" s="11">
        <v>0</v>
      </c>
      <c r="S467" s="11">
        <v>0</v>
      </c>
      <c r="T467" s="11">
        <v>0</v>
      </c>
      <c r="U467" s="11">
        <v>0</v>
      </c>
      <c r="V467" s="11">
        <v>0</v>
      </c>
      <c r="W467" s="11">
        <v>1834.5460879904876</v>
      </c>
      <c r="X467" s="11">
        <v>0</v>
      </c>
      <c r="Y467" s="11">
        <v>0</v>
      </c>
      <c r="Z467" s="11">
        <v>0</v>
      </c>
      <c r="AA467" s="11">
        <v>159.2950480095125</v>
      </c>
      <c r="AB467" s="11">
        <v>473.61720720959988</v>
      </c>
      <c r="AC467" s="11" t="s">
        <v>32</v>
      </c>
      <c r="AD467" s="11" t="s">
        <v>97</v>
      </c>
      <c r="AE467" s="11" t="s">
        <v>157</v>
      </c>
      <c r="AF467" s="11" t="s">
        <v>193</v>
      </c>
      <c r="AG467" s="11" t="s">
        <v>299</v>
      </c>
      <c r="AH467" s="11" t="s">
        <v>32</v>
      </c>
      <c r="AI467" s="11" t="s">
        <v>97</v>
      </c>
      <c r="AJ467" s="11" t="s">
        <v>157</v>
      </c>
      <c r="AK467" s="11" t="s">
        <v>193</v>
      </c>
      <c r="AL467" s="11" t="s">
        <v>142</v>
      </c>
      <c r="AM467" s="11">
        <v>4.9114683691812142E-2</v>
      </c>
      <c r="AN467" s="11">
        <v>0</v>
      </c>
      <c r="AO467" s="11">
        <v>0</v>
      </c>
      <c r="AP467" s="11">
        <v>0</v>
      </c>
      <c r="AQ467" s="11">
        <v>1.4241140580716783E-3</v>
      </c>
      <c r="AR467" s="11">
        <v>7.4999999999999997E-2</v>
      </c>
      <c r="AS467" s="11">
        <v>0</v>
      </c>
      <c r="AT467" s="11">
        <v>0</v>
      </c>
      <c r="AU467" s="11">
        <v>0</v>
      </c>
      <c r="AV467" s="11">
        <v>7.4999999999999997E-3</v>
      </c>
      <c r="AW467" s="11">
        <v>4512.7592961457785</v>
      </c>
      <c r="AX467" s="11">
        <v>0</v>
      </c>
      <c r="AY467" s="11">
        <v>0</v>
      </c>
      <c r="AZ467" s="11">
        <v>0</v>
      </c>
      <c r="BA467" s="11">
        <v>130.8505618128666</v>
      </c>
      <c r="BB467" s="11">
        <v>6891.1559999999999</v>
      </c>
      <c r="BC467" s="11">
        <v>0</v>
      </c>
      <c r="BD467" s="11">
        <v>0</v>
      </c>
      <c r="BE467" s="11">
        <v>0</v>
      </c>
      <c r="BF467" s="11">
        <v>689.11559999999997</v>
      </c>
      <c r="BG467" s="9" t="s">
        <v>32</v>
      </c>
      <c r="BH467" s="9" t="s">
        <v>97</v>
      </c>
      <c r="BI467" s="9" t="s">
        <v>157</v>
      </c>
      <c r="BJ467" s="9" t="s">
        <v>193</v>
      </c>
      <c r="BK467" s="9" t="s">
        <v>1920</v>
      </c>
      <c r="BL467" s="29">
        <v>8.3096107331410485E-2</v>
      </c>
      <c r="BM467" s="29">
        <v>0</v>
      </c>
      <c r="BN467" s="29">
        <v>0</v>
      </c>
      <c r="BO467" s="29">
        <v>0</v>
      </c>
      <c r="BP467" s="29">
        <v>1.4241140580716783E-3</v>
      </c>
    </row>
    <row r="468" spans="1:68" x14ac:dyDescent="0.25">
      <c r="A468" s="9" t="s">
        <v>3</v>
      </c>
      <c r="B468" s="9" t="s">
        <v>58</v>
      </c>
      <c r="C468" s="9" t="s">
        <v>57</v>
      </c>
      <c r="D468" s="9" t="s">
        <v>1865</v>
      </c>
      <c r="E468" s="9" t="s">
        <v>116</v>
      </c>
      <c r="F468" s="9" t="s">
        <v>777</v>
      </c>
      <c r="G468" s="9" t="s">
        <v>164</v>
      </c>
      <c r="H468" s="9" t="s">
        <v>5</v>
      </c>
      <c r="I468" s="10" t="s">
        <v>1807</v>
      </c>
      <c r="J468" s="10" t="s">
        <v>1995</v>
      </c>
      <c r="K468" s="11">
        <v>186199.71049577999</v>
      </c>
      <c r="L468" s="11">
        <v>186199.71049577999</v>
      </c>
      <c r="M468" s="11">
        <v>0</v>
      </c>
      <c r="N468" s="11">
        <v>1</v>
      </c>
      <c r="O468" s="11">
        <v>0</v>
      </c>
      <c r="P468" s="11">
        <v>0</v>
      </c>
      <c r="Q468" s="11">
        <v>0</v>
      </c>
      <c r="R468" s="11">
        <v>0</v>
      </c>
      <c r="S468" s="11">
        <v>0</v>
      </c>
      <c r="T468" s="11">
        <v>0</v>
      </c>
      <c r="U468" s="11">
        <v>0</v>
      </c>
      <c r="V468" s="11">
        <v>1</v>
      </c>
      <c r="W468" s="11">
        <v>1781.7438370533107</v>
      </c>
      <c r="X468" s="11">
        <v>0</v>
      </c>
      <c r="Y468" s="11">
        <v>0</v>
      </c>
      <c r="Z468" s="11">
        <v>0</v>
      </c>
      <c r="AA468" s="11">
        <v>322.31289154900276</v>
      </c>
      <c r="AB468" s="11">
        <v>868.96798092433619</v>
      </c>
      <c r="AC468" s="11" t="s">
        <v>7</v>
      </c>
      <c r="AD468" s="11" t="s">
        <v>97</v>
      </c>
      <c r="AE468" s="11" t="s">
        <v>157</v>
      </c>
      <c r="AF468" s="11" t="s">
        <v>193</v>
      </c>
      <c r="AG468" s="11" t="s">
        <v>299</v>
      </c>
      <c r="AH468" s="11" t="s">
        <v>7</v>
      </c>
      <c r="AI468" s="11" t="s">
        <v>97</v>
      </c>
      <c r="AJ468" s="11" t="s">
        <v>157</v>
      </c>
      <c r="AK468" s="11" t="s">
        <v>193</v>
      </c>
      <c r="AL468" s="11" t="s">
        <v>142</v>
      </c>
      <c r="AM468" s="11">
        <v>2.3575048172069828E-2</v>
      </c>
      <c r="AN468" s="11">
        <v>0</v>
      </c>
      <c r="AO468" s="11">
        <v>0</v>
      </c>
      <c r="AP468" s="11">
        <v>0</v>
      </c>
      <c r="AQ468" s="11">
        <v>1.4241140580716783E-3</v>
      </c>
      <c r="AR468" s="11">
        <v>0.125</v>
      </c>
      <c r="AS468" s="11">
        <v>0</v>
      </c>
      <c r="AT468" s="11">
        <v>0</v>
      </c>
      <c r="AU468" s="11">
        <v>0</v>
      </c>
      <c r="AV468" s="11">
        <v>7.4999999999999997E-3</v>
      </c>
      <c r="AW468" s="11">
        <v>4389.6671445634693</v>
      </c>
      <c r="AX468" s="11">
        <v>0</v>
      </c>
      <c r="AY468" s="11">
        <v>0</v>
      </c>
      <c r="AZ468" s="11">
        <v>0</v>
      </c>
      <c r="BA468" s="11">
        <v>265.16962532591691</v>
      </c>
      <c r="BB468" s="11">
        <v>23274.963811972499</v>
      </c>
      <c r="BC468" s="11">
        <v>0</v>
      </c>
      <c r="BD468" s="11">
        <v>0</v>
      </c>
      <c r="BE468" s="11">
        <v>0</v>
      </c>
      <c r="BF468" s="11">
        <v>1396.4978287183499</v>
      </c>
      <c r="BG468" s="9" t="s">
        <v>7</v>
      </c>
      <c r="BH468" s="9" t="s">
        <v>97</v>
      </c>
      <c r="BI468" s="9" t="s">
        <v>157</v>
      </c>
      <c r="BJ468" s="9" t="s">
        <v>193</v>
      </c>
      <c r="BK468" s="9" t="s">
        <v>1920</v>
      </c>
      <c r="BL468" s="29">
        <v>7.5000116092096239E-2</v>
      </c>
      <c r="BM468" s="29">
        <v>0</v>
      </c>
      <c r="BN468" s="29">
        <v>0</v>
      </c>
      <c r="BO468" s="29">
        <v>0</v>
      </c>
      <c r="BP468" s="29">
        <v>1.4241140580716783E-3</v>
      </c>
    </row>
    <row r="469" spans="1:68" x14ac:dyDescent="0.25">
      <c r="A469" s="9" t="s">
        <v>10</v>
      </c>
      <c r="B469" s="9" t="s">
        <v>58</v>
      </c>
      <c r="C469" s="9" t="s">
        <v>57</v>
      </c>
      <c r="D469" s="9" t="s">
        <v>1866</v>
      </c>
      <c r="E469" s="9" t="s">
        <v>83</v>
      </c>
      <c r="F469" s="9" t="s">
        <v>1361</v>
      </c>
      <c r="G469" s="9" t="s">
        <v>283</v>
      </c>
      <c r="H469" s="9" t="s">
        <v>5</v>
      </c>
      <c r="I469" s="10" t="s">
        <v>1783</v>
      </c>
      <c r="J469" s="10" t="s">
        <v>1995</v>
      </c>
      <c r="K469" s="11">
        <v>1412573.2822799999</v>
      </c>
      <c r="L469" s="11">
        <v>1412573.2822799999</v>
      </c>
      <c r="M469" s="11">
        <v>0</v>
      </c>
      <c r="N469" s="11">
        <v>0</v>
      </c>
      <c r="O469" s="11">
        <v>0</v>
      </c>
      <c r="P469" s="11">
        <v>1</v>
      </c>
      <c r="Q469" s="11">
        <v>0</v>
      </c>
      <c r="R469" s="11">
        <v>0</v>
      </c>
      <c r="S469" s="11">
        <v>0</v>
      </c>
      <c r="T469" s="11">
        <v>0</v>
      </c>
      <c r="U469" s="11">
        <v>0</v>
      </c>
      <c r="V469" s="11">
        <v>1</v>
      </c>
      <c r="W469" s="11">
        <v>27075.29731113563</v>
      </c>
      <c r="X469" s="11">
        <v>0</v>
      </c>
      <c r="Y469" s="11">
        <v>0</v>
      </c>
      <c r="Z469" s="11">
        <v>226096.31390987287</v>
      </c>
      <c r="AA469" s="11">
        <v>12931.226911596126</v>
      </c>
      <c r="AB469" s="11">
        <v>27186.69916739536</v>
      </c>
      <c r="AC469" s="11" t="s">
        <v>7</v>
      </c>
      <c r="AD469" s="11" t="s">
        <v>97</v>
      </c>
      <c r="AE469" s="11" t="s">
        <v>157</v>
      </c>
      <c r="AF469" s="11" t="s">
        <v>125</v>
      </c>
      <c r="AG469" s="11" t="s">
        <v>302</v>
      </c>
      <c r="AH469" s="11" t="s">
        <v>7</v>
      </c>
      <c r="AI469" s="11" t="s">
        <v>97</v>
      </c>
      <c r="AJ469" s="11" t="s">
        <v>157</v>
      </c>
      <c r="AK469" s="11" t="s">
        <v>125</v>
      </c>
      <c r="AL469" s="11" t="s">
        <v>142</v>
      </c>
      <c r="AM469" s="11">
        <v>4.715009634413965E-2</v>
      </c>
      <c r="AN469" s="11">
        <v>0</v>
      </c>
      <c r="AO469" s="11">
        <v>0</v>
      </c>
      <c r="AP469" s="11">
        <v>5.3600000000000002E-2</v>
      </c>
      <c r="AQ469" s="11">
        <v>3.0157709465047301E-3</v>
      </c>
      <c r="AR469" s="11">
        <v>0.125</v>
      </c>
      <c r="AS469" s="11">
        <v>0</v>
      </c>
      <c r="AT469" s="11">
        <v>0</v>
      </c>
      <c r="AU469" s="11">
        <v>5.5E-2</v>
      </c>
      <c r="AV469" s="11">
        <v>7.4999999999999997E-3</v>
      </c>
      <c r="AW469" s="11">
        <v>66602.966352659569</v>
      </c>
      <c r="AX469" s="11">
        <v>0</v>
      </c>
      <c r="AY469" s="11">
        <v>0</v>
      </c>
      <c r="AZ469" s="11">
        <v>75713.927930207996</v>
      </c>
      <c r="BA469" s="11">
        <v>4259.9974645088487</v>
      </c>
      <c r="BB469" s="11">
        <v>176571.66028499999</v>
      </c>
      <c r="BC469" s="11">
        <v>0</v>
      </c>
      <c r="BD469" s="11">
        <v>0</v>
      </c>
      <c r="BE469" s="11">
        <v>77691.530525399998</v>
      </c>
      <c r="BF469" s="11">
        <v>10594.2996171</v>
      </c>
      <c r="BG469" s="9" t="s">
        <v>7</v>
      </c>
      <c r="BH469" s="9" t="s">
        <v>97</v>
      </c>
      <c r="BI469" s="9" t="s">
        <v>157</v>
      </c>
      <c r="BJ469" s="9" t="s">
        <v>125</v>
      </c>
      <c r="BK469" s="9" t="s">
        <v>1921</v>
      </c>
      <c r="BL469" s="29">
        <v>7.5000116092096239E-2</v>
      </c>
      <c r="BM469" s="29">
        <v>0</v>
      </c>
      <c r="BN469" s="29">
        <v>0</v>
      </c>
      <c r="BO469" s="29">
        <v>5.3600000000000002E-2</v>
      </c>
      <c r="BP469" s="29">
        <v>3.0157709465047297E-3</v>
      </c>
    </row>
    <row r="470" spans="1:68" x14ac:dyDescent="0.25">
      <c r="A470" s="9" t="s">
        <v>3</v>
      </c>
      <c r="B470" s="9" t="s">
        <v>58</v>
      </c>
      <c r="C470" s="9" t="s">
        <v>57</v>
      </c>
      <c r="D470" s="9" t="s">
        <v>1866</v>
      </c>
      <c r="E470" s="9" t="s">
        <v>116</v>
      </c>
      <c r="F470" s="9" t="s">
        <v>581</v>
      </c>
      <c r="G470" s="9" t="s">
        <v>164</v>
      </c>
      <c r="H470" s="9" t="s">
        <v>5</v>
      </c>
      <c r="I470" s="10" t="s">
        <v>1807</v>
      </c>
      <c r="J470" s="10" t="s">
        <v>1995</v>
      </c>
      <c r="K470" s="11">
        <v>318403.87380586</v>
      </c>
      <c r="L470" s="11">
        <v>318403.87380586</v>
      </c>
      <c r="M470" s="11">
        <v>0</v>
      </c>
      <c r="N470" s="11">
        <v>1</v>
      </c>
      <c r="O470" s="11">
        <v>0</v>
      </c>
      <c r="P470" s="11">
        <v>0</v>
      </c>
      <c r="Q470" s="11">
        <v>0</v>
      </c>
      <c r="R470" s="11">
        <v>0</v>
      </c>
      <c r="S470" s="11">
        <v>0</v>
      </c>
      <c r="T470" s="11">
        <v>0</v>
      </c>
      <c r="U470" s="11">
        <v>0</v>
      </c>
      <c r="V470" s="11">
        <v>1</v>
      </c>
      <c r="W470" s="11">
        <v>2450.4923829713425</v>
      </c>
      <c r="X470" s="11">
        <v>0</v>
      </c>
      <c r="Y470" s="11">
        <v>0</v>
      </c>
      <c r="Z470" s="11">
        <v>20463.202626630817</v>
      </c>
      <c r="AA470" s="11">
        <v>552.67048988972044</v>
      </c>
      <c r="AB470" s="11">
        <v>2417.7743434348959</v>
      </c>
      <c r="AC470" s="11" t="s">
        <v>7</v>
      </c>
      <c r="AD470" s="11" t="s">
        <v>97</v>
      </c>
      <c r="AE470" s="11" t="s">
        <v>157</v>
      </c>
      <c r="AF470" s="11" t="s">
        <v>125</v>
      </c>
      <c r="AG470" s="11" t="s">
        <v>299</v>
      </c>
      <c r="AH470" s="11" t="s">
        <v>7</v>
      </c>
      <c r="AI470" s="11" t="s">
        <v>97</v>
      </c>
      <c r="AJ470" s="11" t="s">
        <v>157</v>
      </c>
      <c r="AK470" s="11" t="s">
        <v>125</v>
      </c>
      <c r="AL470" s="11" t="s">
        <v>142</v>
      </c>
      <c r="AM470" s="11">
        <v>2.3575048172069828E-2</v>
      </c>
      <c r="AN470" s="11">
        <v>0</v>
      </c>
      <c r="AO470" s="11">
        <v>0</v>
      </c>
      <c r="AP470" s="11">
        <v>5.3600000000000002E-2</v>
      </c>
      <c r="AQ470" s="11">
        <v>1.4241140580716783E-3</v>
      </c>
      <c r="AR470" s="11">
        <v>0.125</v>
      </c>
      <c r="AS470" s="11">
        <v>0</v>
      </c>
      <c r="AT470" s="11">
        <v>0</v>
      </c>
      <c r="AU470" s="11">
        <v>5.5E-2</v>
      </c>
      <c r="AV470" s="11">
        <v>7.4999999999999997E-3</v>
      </c>
      <c r="AW470" s="11">
        <v>7506.3866631467918</v>
      </c>
      <c r="AX470" s="11">
        <v>0</v>
      </c>
      <c r="AY470" s="11">
        <v>0</v>
      </c>
      <c r="AZ470" s="11">
        <v>17066.447635994096</v>
      </c>
      <c r="BA470" s="11">
        <v>453.44343283140586</v>
      </c>
      <c r="BB470" s="11">
        <v>39800.4842257325</v>
      </c>
      <c r="BC470" s="11">
        <v>0</v>
      </c>
      <c r="BD470" s="11">
        <v>0</v>
      </c>
      <c r="BE470" s="11">
        <v>17512.213059322301</v>
      </c>
      <c r="BF470" s="11">
        <v>2388.0290535439499</v>
      </c>
      <c r="BG470" s="9" t="s">
        <v>7</v>
      </c>
      <c r="BH470" s="9" t="s">
        <v>97</v>
      </c>
      <c r="BI470" s="9" t="s">
        <v>157</v>
      </c>
      <c r="BJ470" s="9" t="s">
        <v>125</v>
      </c>
      <c r="BK470" s="9" t="s">
        <v>1920</v>
      </c>
      <c r="BL470" s="29">
        <v>7.5000116092096239E-2</v>
      </c>
      <c r="BM470" s="29">
        <v>0</v>
      </c>
      <c r="BN470" s="29">
        <v>0</v>
      </c>
      <c r="BO470" s="29">
        <v>5.3600000000000002E-2</v>
      </c>
      <c r="BP470" s="29">
        <v>1.4241140580716783E-3</v>
      </c>
    </row>
    <row r="471" spans="1:68" x14ac:dyDescent="0.25">
      <c r="A471" s="9" t="s">
        <v>3</v>
      </c>
      <c r="B471" s="9" t="s">
        <v>58</v>
      </c>
      <c r="C471" s="9" t="s">
        <v>57</v>
      </c>
      <c r="D471" s="9" t="s">
        <v>1866</v>
      </c>
      <c r="E471" s="9" t="s">
        <v>116</v>
      </c>
      <c r="F471" s="9" t="s">
        <v>611</v>
      </c>
      <c r="G471" s="9" t="s">
        <v>164</v>
      </c>
      <c r="H471" s="9" t="s">
        <v>5</v>
      </c>
      <c r="I471" s="10" t="s">
        <v>1807</v>
      </c>
      <c r="J471" s="10" t="s">
        <v>1995</v>
      </c>
      <c r="K471" s="11">
        <v>164946.83303775938</v>
      </c>
      <c r="L471" s="11">
        <v>164946.83300000001</v>
      </c>
      <c r="M471" s="11">
        <v>0</v>
      </c>
      <c r="N471" s="11">
        <v>0</v>
      </c>
      <c r="O471" s="11">
        <v>0</v>
      </c>
      <c r="P471" s="11">
        <v>0</v>
      </c>
      <c r="Q471" s="11">
        <v>0</v>
      </c>
      <c r="R471" s="11">
        <v>0</v>
      </c>
      <c r="S471" s="11">
        <v>0</v>
      </c>
      <c r="T471" s="11">
        <v>0</v>
      </c>
      <c r="U471" s="11">
        <v>0</v>
      </c>
      <c r="V471" s="11">
        <v>0</v>
      </c>
      <c r="W471" s="11">
        <v>1269.4599253154786</v>
      </c>
      <c r="X471" s="11">
        <v>0</v>
      </c>
      <c r="Y471" s="11">
        <v>0</v>
      </c>
      <c r="Z471" s="11">
        <v>10600.814701011073</v>
      </c>
      <c r="AA471" s="11">
        <v>286.30696577344889</v>
      </c>
      <c r="AB471" s="11">
        <v>1252.5105806388583</v>
      </c>
      <c r="AC471" s="11" t="s">
        <v>7</v>
      </c>
      <c r="AD471" s="11" t="s">
        <v>97</v>
      </c>
      <c r="AE471" s="11" t="s">
        <v>157</v>
      </c>
      <c r="AF471" s="11" t="s">
        <v>125</v>
      </c>
      <c r="AG471" s="11" t="s">
        <v>299</v>
      </c>
      <c r="AH471" s="11" t="s">
        <v>7</v>
      </c>
      <c r="AI471" s="11" t="s">
        <v>97</v>
      </c>
      <c r="AJ471" s="11" t="s">
        <v>157</v>
      </c>
      <c r="AK471" s="11" t="s">
        <v>125</v>
      </c>
      <c r="AL471" s="11" t="s">
        <v>142</v>
      </c>
      <c r="AM471" s="11">
        <v>2.3575048172069828E-2</v>
      </c>
      <c r="AN471" s="11">
        <v>0</v>
      </c>
      <c r="AO471" s="11">
        <v>0</v>
      </c>
      <c r="AP471" s="11">
        <v>5.3600000000000002E-2</v>
      </c>
      <c r="AQ471" s="11">
        <v>1.4241140580716783E-3</v>
      </c>
      <c r="AR471" s="11">
        <v>0.125</v>
      </c>
      <c r="AS471" s="11">
        <v>0</v>
      </c>
      <c r="AT471" s="11">
        <v>0</v>
      </c>
      <c r="AU471" s="11">
        <v>5.5E-2</v>
      </c>
      <c r="AV471" s="11">
        <v>7.4999999999999997E-3</v>
      </c>
      <c r="AW471" s="11">
        <v>3888.6295346955367</v>
      </c>
      <c r="AX471" s="11">
        <v>0</v>
      </c>
      <c r="AY471" s="11">
        <v>0</v>
      </c>
      <c r="AZ471" s="11">
        <v>8841.1502508239028</v>
      </c>
      <c r="BA471" s="11">
        <v>234.90310376347509</v>
      </c>
      <c r="BB471" s="11">
        <v>20618.354129719923</v>
      </c>
      <c r="BC471" s="11">
        <v>0</v>
      </c>
      <c r="BD471" s="11">
        <v>0</v>
      </c>
      <c r="BE471" s="11">
        <v>9072.0758170767658</v>
      </c>
      <c r="BF471" s="11">
        <v>1237.1012477831953</v>
      </c>
      <c r="BG471" s="9" t="s">
        <v>7</v>
      </c>
      <c r="BH471" s="9" t="s">
        <v>97</v>
      </c>
      <c r="BI471" s="9" t="s">
        <v>157</v>
      </c>
      <c r="BJ471" s="9" t="s">
        <v>125</v>
      </c>
      <c r="BK471" s="9" t="s">
        <v>1920</v>
      </c>
      <c r="BL471" s="29">
        <v>7.5000116092096239E-2</v>
      </c>
      <c r="BM471" s="29">
        <v>0</v>
      </c>
      <c r="BN471" s="29">
        <v>0</v>
      </c>
      <c r="BO471" s="29">
        <v>5.3600000000000002E-2</v>
      </c>
      <c r="BP471" s="29">
        <v>1.4241140580716783E-3</v>
      </c>
    </row>
    <row r="472" spans="1:68" x14ac:dyDescent="0.25">
      <c r="A472" s="9" t="s">
        <v>3</v>
      </c>
      <c r="B472" s="9" t="s">
        <v>58</v>
      </c>
      <c r="C472" s="9" t="s">
        <v>57</v>
      </c>
      <c r="D472" s="9" t="s">
        <v>1866</v>
      </c>
      <c r="E472" s="9" t="s">
        <v>116</v>
      </c>
      <c r="F472" s="9" t="s">
        <v>625</v>
      </c>
      <c r="G472" s="9" t="s">
        <v>164</v>
      </c>
      <c r="H472" s="9" t="s">
        <v>5</v>
      </c>
      <c r="I472" s="10" t="s">
        <v>1783</v>
      </c>
      <c r="J472" s="10" t="s">
        <v>1995</v>
      </c>
      <c r="K472" s="11">
        <v>167167.10069008</v>
      </c>
      <c r="L472" s="11">
        <v>167167.10069008</v>
      </c>
      <c r="M472" s="11">
        <v>0</v>
      </c>
      <c r="N472" s="11">
        <v>1</v>
      </c>
      <c r="O472" s="11">
        <v>0</v>
      </c>
      <c r="P472" s="11">
        <v>0</v>
      </c>
      <c r="Q472" s="11">
        <v>0</v>
      </c>
      <c r="R472" s="11">
        <v>0</v>
      </c>
      <c r="S472" s="11">
        <v>0</v>
      </c>
      <c r="T472" s="11">
        <v>0</v>
      </c>
      <c r="U472" s="11">
        <v>0</v>
      </c>
      <c r="V472" s="11">
        <v>1</v>
      </c>
      <c r="W472" s="11">
        <v>1595.4323959075484</v>
      </c>
      <c r="X472" s="11">
        <v>0</v>
      </c>
      <c r="Y472" s="11">
        <v>0</v>
      </c>
      <c r="Z472" s="11">
        <v>0</v>
      </c>
      <c r="AA472" s="11">
        <v>611.17333320150703</v>
      </c>
      <c r="AB472" s="11">
        <v>801.93401543045184</v>
      </c>
      <c r="AC472" s="11" t="s">
        <v>7</v>
      </c>
      <c r="AD472" s="11" t="s">
        <v>97</v>
      </c>
      <c r="AE472" s="11" t="s">
        <v>157</v>
      </c>
      <c r="AF472" s="11" t="s">
        <v>193</v>
      </c>
      <c r="AG472" s="11" t="s">
        <v>302</v>
      </c>
      <c r="AH472" s="11" t="s">
        <v>7</v>
      </c>
      <c r="AI472" s="11" t="s">
        <v>97</v>
      </c>
      <c r="AJ472" s="11" t="s">
        <v>157</v>
      </c>
      <c r="AK472" s="11" t="s">
        <v>193</v>
      </c>
      <c r="AL472" s="11" t="s">
        <v>142</v>
      </c>
      <c r="AM472" s="11">
        <v>2.3575048172069828E-2</v>
      </c>
      <c r="AN472" s="11">
        <v>0</v>
      </c>
      <c r="AO472" s="11">
        <v>0</v>
      </c>
      <c r="AP472" s="11">
        <v>0</v>
      </c>
      <c r="AQ472" s="11">
        <v>3.0157709465047301E-3</v>
      </c>
      <c r="AR472" s="11">
        <v>0.125</v>
      </c>
      <c r="AS472" s="11">
        <v>0</v>
      </c>
      <c r="AT472" s="11">
        <v>0</v>
      </c>
      <c r="AU472" s="11">
        <v>0</v>
      </c>
      <c r="AV472" s="11">
        <v>7.4999999999999997E-3</v>
      </c>
      <c r="AW472" s="11">
        <v>3940.9724515538833</v>
      </c>
      <c r="AX472" s="11">
        <v>0</v>
      </c>
      <c r="AY472" s="11">
        <v>0</v>
      </c>
      <c r="AZ472" s="11">
        <v>0</v>
      </c>
      <c r="BA472" s="11">
        <v>504.13768547257411</v>
      </c>
      <c r="BB472" s="11">
        <v>20895.88758626</v>
      </c>
      <c r="BC472" s="11">
        <v>0</v>
      </c>
      <c r="BD472" s="11">
        <v>0</v>
      </c>
      <c r="BE472" s="11">
        <v>0</v>
      </c>
      <c r="BF472" s="11">
        <v>1253.7532551755999</v>
      </c>
      <c r="BG472" s="9" t="s">
        <v>7</v>
      </c>
      <c r="BH472" s="9" t="s">
        <v>97</v>
      </c>
      <c r="BI472" s="9" t="s">
        <v>157</v>
      </c>
      <c r="BJ472" s="9" t="s">
        <v>193</v>
      </c>
      <c r="BK472" s="9" t="s">
        <v>1921</v>
      </c>
      <c r="BL472" s="29">
        <v>7.5000116092096239E-2</v>
      </c>
      <c r="BM472" s="29">
        <v>0</v>
      </c>
      <c r="BN472" s="29">
        <v>0</v>
      </c>
      <c r="BO472" s="29">
        <v>0</v>
      </c>
      <c r="BP472" s="29">
        <v>3.0157709465047297E-3</v>
      </c>
    </row>
    <row r="473" spans="1:68" x14ac:dyDescent="0.25">
      <c r="A473" s="9" t="s">
        <v>3</v>
      </c>
      <c r="B473" s="9" t="s">
        <v>58</v>
      </c>
      <c r="C473" s="9" t="s">
        <v>57</v>
      </c>
      <c r="D473" s="9" t="s">
        <v>1866</v>
      </c>
      <c r="E473" s="9" t="s">
        <v>116</v>
      </c>
      <c r="F473" s="9" t="s">
        <v>645</v>
      </c>
      <c r="G473" s="9" t="s">
        <v>164</v>
      </c>
      <c r="H473" s="9" t="s">
        <v>5</v>
      </c>
      <c r="I473" s="10" t="s">
        <v>1807</v>
      </c>
      <c r="J473" s="10" t="s">
        <v>1995</v>
      </c>
      <c r="K473" s="11">
        <v>176050.50928181998</v>
      </c>
      <c r="L473" s="11">
        <v>176050.50928181998</v>
      </c>
      <c r="M473" s="11">
        <v>0</v>
      </c>
      <c r="N473" s="11">
        <v>0</v>
      </c>
      <c r="O473" s="11">
        <v>0</v>
      </c>
      <c r="P473" s="11">
        <v>0</v>
      </c>
      <c r="Q473" s="11">
        <v>0</v>
      </c>
      <c r="R473" s="11">
        <v>0</v>
      </c>
      <c r="S473" s="11">
        <v>0</v>
      </c>
      <c r="T473" s="11">
        <v>0</v>
      </c>
      <c r="U473" s="11">
        <v>0</v>
      </c>
      <c r="V473" s="11">
        <v>0</v>
      </c>
      <c r="W473" s="11">
        <v>1680.2150941468469</v>
      </c>
      <c r="X473" s="11">
        <v>0</v>
      </c>
      <c r="Y473" s="11">
        <v>0</v>
      </c>
      <c r="Z473" s="11">
        <v>0</v>
      </c>
      <c r="AA473" s="11">
        <v>643.65162837317678</v>
      </c>
      <c r="AB473" s="11">
        <v>844.54950312674646</v>
      </c>
      <c r="AC473" s="11" t="s">
        <v>7</v>
      </c>
      <c r="AD473" s="11" t="s">
        <v>97</v>
      </c>
      <c r="AE473" s="11" t="s">
        <v>157</v>
      </c>
      <c r="AF473" s="11" t="s">
        <v>193</v>
      </c>
      <c r="AG473" s="11" t="s">
        <v>302</v>
      </c>
      <c r="AH473" s="11" t="s">
        <v>7</v>
      </c>
      <c r="AI473" s="11" t="s">
        <v>97</v>
      </c>
      <c r="AJ473" s="11" t="s">
        <v>157</v>
      </c>
      <c r="AK473" s="11" t="s">
        <v>193</v>
      </c>
      <c r="AL473" s="11" t="s">
        <v>142</v>
      </c>
      <c r="AM473" s="11">
        <v>2.3575048172069828E-2</v>
      </c>
      <c r="AN473" s="11">
        <v>0</v>
      </c>
      <c r="AO473" s="11">
        <v>0</v>
      </c>
      <c r="AP473" s="11">
        <v>0</v>
      </c>
      <c r="AQ473" s="11">
        <v>3.0157709465047301E-3</v>
      </c>
      <c r="AR473" s="11">
        <v>0.125</v>
      </c>
      <c r="AS473" s="11">
        <v>0</v>
      </c>
      <c r="AT473" s="11">
        <v>0</v>
      </c>
      <c r="AU473" s="11">
        <v>0</v>
      </c>
      <c r="AV473" s="11">
        <v>7.4999999999999997E-3</v>
      </c>
      <c r="AW473" s="11">
        <v>4150.3992370363321</v>
      </c>
      <c r="AX473" s="11">
        <v>0</v>
      </c>
      <c r="AY473" s="11">
        <v>0</v>
      </c>
      <c r="AZ473" s="11">
        <v>0</v>
      </c>
      <c r="BA473" s="11">
        <v>530.92801100947406</v>
      </c>
      <c r="BB473" s="11">
        <v>22006.313660227497</v>
      </c>
      <c r="BC473" s="11">
        <v>0</v>
      </c>
      <c r="BD473" s="11">
        <v>0</v>
      </c>
      <c r="BE473" s="11">
        <v>0</v>
      </c>
      <c r="BF473" s="11">
        <v>1320.3788196136497</v>
      </c>
      <c r="BG473" s="9" t="s">
        <v>7</v>
      </c>
      <c r="BH473" s="9" t="s">
        <v>97</v>
      </c>
      <c r="BI473" s="9" t="s">
        <v>157</v>
      </c>
      <c r="BJ473" s="9" t="s">
        <v>193</v>
      </c>
      <c r="BK473" s="9" t="s">
        <v>1921</v>
      </c>
      <c r="BL473" s="29">
        <v>7.5000116092096239E-2</v>
      </c>
      <c r="BM473" s="29">
        <v>0</v>
      </c>
      <c r="BN473" s="29">
        <v>0</v>
      </c>
      <c r="BO473" s="29">
        <v>0</v>
      </c>
      <c r="BP473" s="29">
        <v>3.0157709465047297E-3</v>
      </c>
    </row>
    <row r="474" spans="1:68" x14ac:dyDescent="0.25">
      <c r="A474" s="9" t="s">
        <v>3</v>
      </c>
      <c r="B474" s="9" t="s">
        <v>58</v>
      </c>
      <c r="C474" s="9" t="s">
        <v>57</v>
      </c>
      <c r="D474" s="9" t="s">
        <v>1866</v>
      </c>
      <c r="E474" s="9" t="s">
        <v>116</v>
      </c>
      <c r="F474" s="9" t="s">
        <v>667</v>
      </c>
      <c r="G474" s="9" t="s">
        <v>164</v>
      </c>
      <c r="H474" s="9" t="s">
        <v>5</v>
      </c>
      <c r="I474" s="10" t="s">
        <v>1783</v>
      </c>
      <c r="J474" s="10" t="s">
        <v>1995</v>
      </c>
      <c r="K474" s="11">
        <v>154884.78826066002</v>
      </c>
      <c r="L474" s="11">
        <v>154884.78826066002</v>
      </c>
      <c r="M474" s="11">
        <v>0</v>
      </c>
      <c r="N474" s="11">
        <v>0</v>
      </c>
      <c r="O474" s="11">
        <v>0</v>
      </c>
      <c r="P474" s="11">
        <v>0</v>
      </c>
      <c r="Q474" s="11">
        <v>0</v>
      </c>
      <c r="R474" s="11">
        <v>0</v>
      </c>
      <c r="S474" s="11">
        <v>0</v>
      </c>
      <c r="T474" s="11">
        <v>0</v>
      </c>
      <c r="U474" s="11">
        <v>0</v>
      </c>
      <c r="V474" s="11">
        <v>0</v>
      </c>
      <c r="W474" s="11">
        <v>1478.2107711640297</v>
      </c>
      <c r="X474" s="11">
        <v>0</v>
      </c>
      <c r="Y474" s="11">
        <v>0</v>
      </c>
      <c r="Z474" s="11">
        <v>0</v>
      </c>
      <c r="AA474" s="11">
        <v>566.26843387668214</v>
      </c>
      <c r="AB474" s="11">
        <v>743.01330624403863</v>
      </c>
      <c r="AC474" s="11" t="s">
        <v>7</v>
      </c>
      <c r="AD474" s="11" t="s">
        <v>97</v>
      </c>
      <c r="AE474" s="11" t="s">
        <v>157</v>
      </c>
      <c r="AF474" s="11" t="s">
        <v>193</v>
      </c>
      <c r="AG474" s="11" t="s">
        <v>302</v>
      </c>
      <c r="AH474" s="11" t="s">
        <v>7</v>
      </c>
      <c r="AI474" s="11" t="s">
        <v>97</v>
      </c>
      <c r="AJ474" s="11" t="s">
        <v>157</v>
      </c>
      <c r="AK474" s="11" t="s">
        <v>193</v>
      </c>
      <c r="AL474" s="11" t="s">
        <v>142</v>
      </c>
      <c r="AM474" s="11">
        <v>2.3575048172069828E-2</v>
      </c>
      <c r="AN474" s="11">
        <v>0</v>
      </c>
      <c r="AO474" s="11">
        <v>0</v>
      </c>
      <c r="AP474" s="11">
        <v>0</v>
      </c>
      <c r="AQ474" s="11">
        <v>3.0157709465047301E-3</v>
      </c>
      <c r="AR474" s="11">
        <v>0.125</v>
      </c>
      <c r="AS474" s="11">
        <v>0</v>
      </c>
      <c r="AT474" s="11">
        <v>0</v>
      </c>
      <c r="AU474" s="11">
        <v>0</v>
      </c>
      <c r="AV474" s="11">
        <v>7.4999999999999997E-3</v>
      </c>
      <c r="AW474" s="11">
        <v>3651.4163443658954</v>
      </c>
      <c r="AX474" s="11">
        <v>0</v>
      </c>
      <c r="AY474" s="11">
        <v>0</v>
      </c>
      <c r="AZ474" s="11">
        <v>0</v>
      </c>
      <c r="BA474" s="11">
        <v>467.09704449203537</v>
      </c>
      <c r="BB474" s="11">
        <v>19360.598532582502</v>
      </c>
      <c r="BC474" s="11">
        <v>0</v>
      </c>
      <c r="BD474" s="11">
        <v>0</v>
      </c>
      <c r="BE474" s="11">
        <v>0</v>
      </c>
      <c r="BF474" s="11">
        <v>1161.6359119549502</v>
      </c>
      <c r="BG474" s="9" t="s">
        <v>7</v>
      </c>
      <c r="BH474" s="9" t="s">
        <v>97</v>
      </c>
      <c r="BI474" s="9" t="s">
        <v>157</v>
      </c>
      <c r="BJ474" s="9" t="s">
        <v>193</v>
      </c>
      <c r="BK474" s="9" t="s">
        <v>1921</v>
      </c>
      <c r="BL474" s="29">
        <v>7.5000116092096239E-2</v>
      </c>
      <c r="BM474" s="29">
        <v>0</v>
      </c>
      <c r="BN474" s="29">
        <v>0</v>
      </c>
      <c r="BO474" s="29">
        <v>0</v>
      </c>
      <c r="BP474" s="29">
        <v>3.0157709465047297E-3</v>
      </c>
    </row>
    <row r="475" spans="1:68" x14ac:dyDescent="0.25">
      <c r="A475" s="9" t="s">
        <v>3</v>
      </c>
      <c r="B475" s="9" t="s">
        <v>58</v>
      </c>
      <c r="C475" s="9" t="s">
        <v>57</v>
      </c>
      <c r="D475" s="9" t="s">
        <v>1866</v>
      </c>
      <c r="E475" s="9" t="s">
        <v>116</v>
      </c>
      <c r="F475" s="9" t="s">
        <v>1299</v>
      </c>
      <c r="G475" s="9" t="s">
        <v>274</v>
      </c>
      <c r="H475" s="9" t="s">
        <v>5</v>
      </c>
      <c r="I475" s="10" t="s">
        <v>1807</v>
      </c>
      <c r="J475" s="10" t="s">
        <v>1995</v>
      </c>
      <c r="K475" s="11">
        <v>196190.53906070002</v>
      </c>
      <c r="L475" s="11">
        <v>196190.53906070002</v>
      </c>
      <c r="M475" s="11">
        <v>0</v>
      </c>
      <c r="N475" s="11">
        <v>1</v>
      </c>
      <c r="O475" s="11">
        <v>0</v>
      </c>
      <c r="P475" s="11">
        <v>2</v>
      </c>
      <c r="Q475" s="11">
        <v>0</v>
      </c>
      <c r="R475" s="11">
        <v>0</v>
      </c>
      <c r="S475" s="11">
        <v>0</v>
      </c>
      <c r="T475" s="11">
        <v>0</v>
      </c>
      <c r="U475" s="11">
        <v>0</v>
      </c>
      <c r="V475" s="11">
        <v>3</v>
      </c>
      <c r="W475" s="11">
        <v>1872.4302838051233</v>
      </c>
      <c r="X475" s="11">
        <v>0</v>
      </c>
      <c r="Y475" s="11">
        <v>0</v>
      </c>
      <c r="Z475" s="11">
        <v>0</v>
      </c>
      <c r="AA475" s="11">
        <v>717.28483179611646</v>
      </c>
      <c r="AB475" s="11">
        <v>941.16525398199065</v>
      </c>
      <c r="AC475" s="11" t="s">
        <v>7</v>
      </c>
      <c r="AD475" s="11" t="s">
        <v>97</v>
      </c>
      <c r="AE475" s="11" t="s">
        <v>157</v>
      </c>
      <c r="AF475" s="11" t="s">
        <v>193</v>
      </c>
      <c r="AG475" s="11" t="s">
        <v>302</v>
      </c>
      <c r="AH475" s="11" t="s">
        <v>7</v>
      </c>
      <c r="AI475" s="11" t="s">
        <v>97</v>
      </c>
      <c r="AJ475" s="11" t="s">
        <v>157</v>
      </c>
      <c r="AK475" s="11" t="s">
        <v>193</v>
      </c>
      <c r="AL475" s="11" t="s">
        <v>142</v>
      </c>
      <c r="AM475" s="11">
        <v>2.3575048172069828E-2</v>
      </c>
      <c r="AN475" s="11">
        <v>0</v>
      </c>
      <c r="AO475" s="11">
        <v>0</v>
      </c>
      <c r="AP475" s="11">
        <v>0</v>
      </c>
      <c r="AQ475" s="11">
        <v>3.0157709465047301E-3</v>
      </c>
      <c r="AR475" s="11">
        <v>0.125</v>
      </c>
      <c r="AS475" s="11">
        <v>0</v>
      </c>
      <c r="AT475" s="11">
        <v>0</v>
      </c>
      <c r="AU475" s="11">
        <v>0</v>
      </c>
      <c r="AV475" s="11">
        <v>7.4999999999999997E-3</v>
      </c>
      <c r="AW475" s="11">
        <v>4625.2014092603504</v>
      </c>
      <c r="AX475" s="11">
        <v>0</v>
      </c>
      <c r="AY475" s="11">
        <v>0</v>
      </c>
      <c r="AZ475" s="11">
        <v>0</v>
      </c>
      <c r="BA475" s="11">
        <v>591.66572767836055</v>
      </c>
      <c r="BB475" s="11">
        <v>24523.817382587502</v>
      </c>
      <c r="BC475" s="11">
        <v>0</v>
      </c>
      <c r="BD475" s="11">
        <v>0</v>
      </c>
      <c r="BE475" s="11">
        <v>0</v>
      </c>
      <c r="BF475" s="11">
        <v>1471.42904295525</v>
      </c>
      <c r="BG475" s="9" t="s">
        <v>7</v>
      </c>
      <c r="BH475" s="9" t="s">
        <v>97</v>
      </c>
      <c r="BI475" s="9" t="s">
        <v>157</v>
      </c>
      <c r="BJ475" s="9" t="s">
        <v>193</v>
      </c>
      <c r="BK475" s="9" t="s">
        <v>1921</v>
      </c>
      <c r="BL475" s="29">
        <v>7.5000116092096239E-2</v>
      </c>
      <c r="BM475" s="29">
        <v>0</v>
      </c>
      <c r="BN475" s="29">
        <v>0</v>
      </c>
      <c r="BO475" s="29">
        <v>0</v>
      </c>
      <c r="BP475" s="29">
        <v>3.0157709465047297E-3</v>
      </c>
    </row>
    <row r="476" spans="1:68" x14ac:dyDescent="0.25">
      <c r="A476" s="9" t="s">
        <v>3</v>
      </c>
      <c r="B476" s="9" t="s">
        <v>58</v>
      </c>
      <c r="C476" s="9" t="s">
        <v>57</v>
      </c>
      <c r="D476" s="9" t="s">
        <v>1866</v>
      </c>
      <c r="E476" s="9" t="s">
        <v>116</v>
      </c>
      <c r="F476" s="9" t="s">
        <v>595</v>
      </c>
      <c r="G476" s="9" t="s">
        <v>164</v>
      </c>
      <c r="H476" s="9" t="s">
        <v>5</v>
      </c>
      <c r="I476" s="10" t="s">
        <v>1807</v>
      </c>
      <c r="J476" s="10" t="s">
        <v>1995</v>
      </c>
      <c r="K476" s="11">
        <v>174791.20580693163</v>
      </c>
      <c r="L476" s="11">
        <v>174791.2058</v>
      </c>
      <c r="M476" s="11">
        <v>0</v>
      </c>
      <c r="N476" s="11">
        <v>0</v>
      </c>
      <c r="O476" s="11">
        <v>1</v>
      </c>
      <c r="P476" s="11">
        <v>0</v>
      </c>
      <c r="Q476" s="11">
        <v>0</v>
      </c>
      <c r="R476" s="11">
        <v>0</v>
      </c>
      <c r="S476" s="11">
        <v>0</v>
      </c>
      <c r="T476" s="11">
        <v>0</v>
      </c>
      <c r="U476" s="11">
        <v>0</v>
      </c>
      <c r="V476" s="11">
        <v>1</v>
      </c>
      <c r="W476" s="11">
        <v>1672.5759286952555</v>
      </c>
      <c r="X476" s="11">
        <v>0</v>
      </c>
      <c r="Y476" s="11">
        <v>0</v>
      </c>
      <c r="Z476" s="11">
        <v>0</v>
      </c>
      <c r="AA476" s="11">
        <v>302.56469684474428</v>
      </c>
      <c r="AB476" s="11">
        <v>815.72608669978808</v>
      </c>
      <c r="AC476" s="11" t="s">
        <v>7</v>
      </c>
      <c r="AD476" s="11" t="s">
        <v>97</v>
      </c>
      <c r="AE476" s="11" t="s">
        <v>157</v>
      </c>
      <c r="AF476" s="11" t="s">
        <v>193</v>
      </c>
      <c r="AG476" s="11" t="s">
        <v>299</v>
      </c>
      <c r="AH476" s="11" t="s">
        <v>7</v>
      </c>
      <c r="AI476" s="11" t="s">
        <v>97</v>
      </c>
      <c r="AJ476" s="11" t="s">
        <v>157</v>
      </c>
      <c r="AK476" s="11" t="s">
        <v>193</v>
      </c>
      <c r="AL476" s="11" t="s">
        <v>142</v>
      </c>
      <c r="AM476" s="11">
        <v>2.3575048172069828E-2</v>
      </c>
      <c r="AN476" s="11">
        <v>0</v>
      </c>
      <c r="AO476" s="11">
        <v>0</v>
      </c>
      <c r="AP476" s="11">
        <v>0</v>
      </c>
      <c r="AQ476" s="11">
        <v>1.4241140580716783E-3</v>
      </c>
      <c r="AR476" s="11">
        <v>0.125</v>
      </c>
      <c r="AS476" s="11">
        <v>0</v>
      </c>
      <c r="AT476" s="11">
        <v>0</v>
      </c>
      <c r="AU476" s="11">
        <v>0</v>
      </c>
      <c r="AV476" s="11">
        <v>7.4999999999999997E-3</v>
      </c>
      <c r="AW476" s="11">
        <v>4120.7110969525847</v>
      </c>
      <c r="AX476" s="11">
        <v>0</v>
      </c>
      <c r="AY476" s="11">
        <v>0</v>
      </c>
      <c r="AZ476" s="11">
        <v>0</v>
      </c>
      <c r="BA476" s="11">
        <v>248.92261341695129</v>
      </c>
      <c r="BB476" s="11">
        <v>21848.900725866453</v>
      </c>
      <c r="BC476" s="11">
        <v>0</v>
      </c>
      <c r="BD476" s="11">
        <v>0</v>
      </c>
      <c r="BE476" s="11">
        <v>0</v>
      </c>
      <c r="BF476" s="11">
        <v>1310.9340435519871</v>
      </c>
      <c r="BG476" s="9" t="s">
        <v>7</v>
      </c>
      <c r="BH476" s="9" t="s">
        <v>97</v>
      </c>
      <c r="BI476" s="9" t="s">
        <v>157</v>
      </c>
      <c r="BJ476" s="9" t="s">
        <v>193</v>
      </c>
      <c r="BK476" s="9" t="s">
        <v>1920</v>
      </c>
      <c r="BL476" s="29">
        <v>7.5000116092096239E-2</v>
      </c>
      <c r="BM476" s="29">
        <v>0</v>
      </c>
      <c r="BN476" s="29">
        <v>0</v>
      </c>
      <c r="BO476" s="29">
        <v>0</v>
      </c>
      <c r="BP476" s="29">
        <v>1.4241140580716783E-3</v>
      </c>
    </row>
    <row r="477" spans="1:68" x14ac:dyDescent="0.25">
      <c r="A477" s="9" t="s">
        <v>3</v>
      </c>
      <c r="B477" s="9" t="s">
        <v>58</v>
      </c>
      <c r="C477" s="9" t="s">
        <v>57</v>
      </c>
      <c r="D477" s="9" t="s">
        <v>1866</v>
      </c>
      <c r="E477" s="9" t="s">
        <v>116</v>
      </c>
      <c r="F477" s="9" t="s">
        <v>733</v>
      </c>
      <c r="G477" s="9" t="s">
        <v>164</v>
      </c>
      <c r="H477" s="9" t="s">
        <v>5</v>
      </c>
      <c r="I477" s="10" t="s">
        <v>1783</v>
      </c>
      <c r="J477" s="10" t="s">
        <v>1995</v>
      </c>
      <c r="K477" s="11">
        <v>323940.46053490002</v>
      </c>
      <c r="L477" s="11">
        <v>323940.46053489996</v>
      </c>
      <c r="M477" s="11">
        <v>0</v>
      </c>
      <c r="N477" s="11">
        <v>0</v>
      </c>
      <c r="O477" s="11">
        <v>0</v>
      </c>
      <c r="P477" s="11">
        <v>0</v>
      </c>
      <c r="Q477" s="11">
        <v>0</v>
      </c>
      <c r="R477" s="11">
        <v>0</v>
      </c>
      <c r="S477" s="11">
        <v>0</v>
      </c>
      <c r="T477" s="11">
        <v>0</v>
      </c>
      <c r="U477" s="11">
        <v>0</v>
      </c>
      <c r="V477" s="11">
        <v>0</v>
      </c>
      <c r="W477" s="11">
        <v>2491.7858683050836</v>
      </c>
      <c r="X477" s="11">
        <v>0</v>
      </c>
      <c r="Y477" s="11">
        <v>0</v>
      </c>
      <c r="Z477" s="11">
        <v>20808.030043119074</v>
      </c>
      <c r="AA477" s="11">
        <v>1190.08290501428</v>
      </c>
      <c r="AB477" s="11">
        <v>2502.0383714610398</v>
      </c>
      <c r="AC477" s="11" t="s">
        <v>7</v>
      </c>
      <c r="AD477" s="11" t="s">
        <v>97</v>
      </c>
      <c r="AE477" s="11" t="s">
        <v>157</v>
      </c>
      <c r="AF477" s="11" t="s">
        <v>125</v>
      </c>
      <c r="AG477" s="11" t="s">
        <v>302</v>
      </c>
      <c r="AH477" s="11" t="s">
        <v>7</v>
      </c>
      <c r="AI477" s="11" t="s">
        <v>97</v>
      </c>
      <c r="AJ477" s="11" t="s">
        <v>157</v>
      </c>
      <c r="AK477" s="11" t="s">
        <v>125</v>
      </c>
      <c r="AL477" s="11" t="s">
        <v>142</v>
      </c>
      <c r="AM477" s="11">
        <v>2.3575048172069828E-2</v>
      </c>
      <c r="AN477" s="11">
        <v>0</v>
      </c>
      <c r="AO477" s="11">
        <v>0</v>
      </c>
      <c r="AP477" s="11">
        <v>5.3600000000000002E-2</v>
      </c>
      <c r="AQ477" s="11">
        <v>3.0157709465047301E-3</v>
      </c>
      <c r="AR477" s="11">
        <v>0.125</v>
      </c>
      <c r="AS477" s="11">
        <v>0</v>
      </c>
      <c r="AT477" s="11">
        <v>0</v>
      </c>
      <c r="AU477" s="11">
        <v>5.5E-2</v>
      </c>
      <c r="AV477" s="11">
        <v>7.4999999999999997E-3</v>
      </c>
      <c r="AW477" s="11">
        <v>7636.9119619927533</v>
      </c>
      <c r="AX477" s="11">
        <v>0</v>
      </c>
      <c r="AY477" s="11">
        <v>0</v>
      </c>
      <c r="AZ477" s="11">
        <v>17363.208684670641</v>
      </c>
      <c r="BA477" s="11">
        <v>976.93022927851359</v>
      </c>
      <c r="BB477" s="11">
        <v>40492.557566862502</v>
      </c>
      <c r="BC477" s="11">
        <v>0</v>
      </c>
      <c r="BD477" s="11">
        <v>0</v>
      </c>
      <c r="BE477" s="11">
        <v>17816.7253294195</v>
      </c>
      <c r="BF477" s="11">
        <v>2429.5534540117501</v>
      </c>
      <c r="BG477" s="9" t="s">
        <v>7</v>
      </c>
      <c r="BH477" s="9" t="s">
        <v>97</v>
      </c>
      <c r="BI477" s="9" t="s">
        <v>157</v>
      </c>
      <c r="BJ477" s="9" t="s">
        <v>125</v>
      </c>
      <c r="BK477" s="9" t="s">
        <v>1921</v>
      </c>
      <c r="BL477" s="29">
        <v>7.5000116092096239E-2</v>
      </c>
      <c r="BM477" s="29">
        <v>0</v>
      </c>
      <c r="BN477" s="29">
        <v>0</v>
      </c>
      <c r="BO477" s="29">
        <v>5.3600000000000002E-2</v>
      </c>
      <c r="BP477" s="29">
        <v>3.0157709465047297E-3</v>
      </c>
    </row>
    <row r="478" spans="1:68" x14ac:dyDescent="0.25">
      <c r="A478" s="9" t="s">
        <v>3</v>
      </c>
      <c r="B478" s="9" t="s">
        <v>58</v>
      </c>
      <c r="C478" s="9" t="s">
        <v>57</v>
      </c>
      <c r="D478" s="9" t="s">
        <v>1866</v>
      </c>
      <c r="E478" s="9" t="s">
        <v>116</v>
      </c>
      <c r="F478" s="9" t="s">
        <v>757</v>
      </c>
      <c r="G478" s="9" t="s">
        <v>164</v>
      </c>
      <c r="H478" s="9" t="s">
        <v>5</v>
      </c>
      <c r="I478" s="10" t="s">
        <v>1783</v>
      </c>
      <c r="J478" s="10" t="s">
        <v>1995</v>
      </c>
      <c r="K478" s="11">
        <v>161794.14156149546</v>
      </c>
      <c r="L478" s="11">
        <v>161794.1416</v>
      </c>
      <c r="M478" s="11">
        <v>0</v>
      </c>
      <c r="N478" s="11">
        <v>1</v>
      </c>
      <c r="O478" s="11">
        <v>2</v>
      </c>
      <c r="P478" s="11">
        <v>0</v>
      </c>
      <c r="Q478" s="11">
        <v>0</v>
      </c>
      <c r="R478" s="11">
        <v>0</v>
      </c>
      <c r="S478" s="11">
        <v>0</v>
      </c>
      <c r="T478" s="11">
        <v>0</v>
      </c>
      <c r="U478" s="11">
        <v>0</v>
      </c>
      <c r="V478" s="11">
        <v>3</v>
      </c>
      <c r="W478" s="11">
        <v>1548.2071046166539</v>
      </c>
      <c r="X478" s="11">
        <v>0</v>
      </c>
      <c r="Y478" s="11">
        <v>0</v>
      </c>
      <c r="Z478" s="11">
        <v>0</v>
      </c>
      <c r="AA478" s="11">
        <v>280.06669546334598</v>
      </c>
      <c r="AB478" s="11">
        <v>755.07060766737618</v>
      </c>
      <c r="AC478" s="11" t="s">
        <v>7</v>
      </c>
      <c r="AD478" s="11" t="s">
        <v>97</v>
      </c>
      <c r="AE478" s="11" t="s">
        <v>157</v>
      </c>
      <c r="AF478" s="11" t="s">
        <v>193</v>
      </c>
      <c r="AG478" s="11" t="s">
        <v>299</v>
      </c>
      <c r="AH478" s="11" t="s">
        <v>7</v>
      </c>
      <c r="AI478" s="11" t="s">
        <v>97</v>
      </c>
      <c r="AJ478" s="11" t="s">
        <v>157</v>
      </c>
      <c r="AK478" s="11" t="s">
        <v>193</v>
      </c>
      <c r="AL478" s="11" t="s">
        <v>142</v>
      </c>
      <c r="AM478" s="11">
        <v>2.3575048172069828E-2</v>
      </c>
      <c r="AN478" s="11">
        <v>0</v>
      </c>
      <c r="AO478" s="11">
        <v>0</v>
      </c>
      <c r="AP478" s="11">
        <v>0</v>
      </c>
      <c r="AQ478" s="11">
        <v>1.4241140580716783E-3</v>
      </c>
      <c r="AR478" s="11">
        <v>0.125</v>
      </c>
      <c r="AS478" s="11">
        <v>0</v>
      </c>
      <c r="AT478" s="11">
        <v>0</v>
      </c>
      <c r="AU478" s="11">
        <v>0</v>
      </c>
      <c r="AV478" s="11">
        <v>7.4999999999999997E-3</v>
      </c>
      <c r="AW478" s="11">
        <v>3814.3046812709408</v>
      </c>
      <c r="AX478" s="11">
        <v>0</v>
      </c>
      <c r="AY478" s="11">
        <v>0</v>
      </c>
      <c r="AZ478" s="11">
        <v>0</v>
      </c>
      <c r="BA478" s="11">
        <v>230.4133115113649</v>
      </c>
      <c r="BB478" s="11">
        <v>20224.267695186933</v>
      </c>
      <c r="BC478" s="11">
        <v>0</v>
      </c>
      <c r="BD478" s="11">
        <v>0</v>
      </c>
      <c r="BE478" s="11">
        <v>0</v>
      </c>
      <c r="BF478" s="11">
        <v>1213.4560617112159</v>
      </c>
      <c r="BG478" s="9" t="s">
        <v>7</v>
      </c>
      <c r="BH478" s="9" t="s">
        <v>97</v>
      </c>
      <c r="BI478" s="9" t="s">
        <v>157</v>
      </c>
      <c r="BJ478" s="9" t="s">
        <v>193</v>
      </c>
      <c r="BK478" s="9" t="s">
        <v>1920</v>
      </c>
      <c r="BL478" s="29">
        <v>7.5000116092096239E-2</v>
      </c>
      <c r="BM478" s="29">
        <v>0</v>
      </c>
      <c r="BN478" s="29">
        <v>0</v>
      </c>
      <c r="BO478" s="29">
        <v>0</v>
      </c>
      <c r="BP478" s="29">
        <v>1.4241140580716783E-3</v>
      </c>
    </row>
    <row r="479" spans="1:68" x14ac:dyDescent="0.25">
      <c r="A479" s="9" t="s">
        <v>3</v>
      </c>
      <c r="B479" s="9" t="s">
        <v>58</v>
      </c>
      <c r="C479" s="9" t="s">
        <v>57</v>
      </c>
      <c r="D479" s="9" t="s">
        <v>1866</v>
      </c>
      <c r="E479" s="9" t="s">
        <v>116</v>
      </c>
      <c r="F479" s="9" t="s">
        <v>565</v>
      </c>
      <c r="G479" s="9" t="s">
        <v>164</v>
      </c>
      <c r="H479" s="9" t="s">
        <v>5</v>
      </c>
      <c r="I479" s="10" t="s">
        <v>1807</v>
      </c>
      <c r="J479" s="10" t="s">
        <v>1995</v>
      </c>
      <c r="K479" s="11">
        <v>173250.69078722622</v>
      </c>
      <c r="L479" s="11">
        <v>173250.69079999998</v>
      </c>
      <c r="M479" s="11">
        <v>0</v>
      </c>
      <c r="N479" s="11">
        <v>0</v>
      </c>
      <c r="O479" s="11">
        <v>0</v>
      </c>
      <c r="P479" s="11">
        <v>0</v>
      </c>
      <c r="Q479" s="11">
        <v>0</v>
      </c>
      <c r="R479" s="11">
        <v>0</v>
      </c>
      <c r="S479" s="11">
        <v>0</v>
      </c>
      <c r="T479" s="11">
        <v>0</v>
      </c>
      <c r="U479" s="11">
        <v>0</v>
      </c>
      <c r="V479" s="11">
        <v>0</v>
      </c>
      <c r="W479" s="11">
        <v>1333.3678798417611</v>
      </c>
      <c r="X479" s="11">
        <v>0</v>
      </c>
      <c r="Y479" s="11">
        <v>0</v>
      </c>
      <c r="Z479" s="11">
        <v>11134.487619977303</v>
      </c>
      <c r="AA479" s="11">
        <v>300.72041214093503</v>
      </c>
      <c r="AB479" s="11">
        <v>1315.5652605345367</v>
      </c>
      <c r="AC479" s="11" t="s">
        <v>7</v>
      </c>
      <c r="AD479" s="11" t="s">
        <v>97</v>
      </c>
      <c r="AE479" s="11" t="s">
        <v>157</v>
      </c>
      <c r="AF479" s="11" t="s">
        <v>125</v>
      </c>
      <c r="AG479" s="11" t="s">
        <v>299</v>
      </c>
      <c r="AH479" s="11" t="s">
        <v>7</v>
      </c>
      <c r="AI479" s="11" t="s">
        <v>97</v>
      </c>
      <c r="AJ479" s="11" t="s">
        <v>157</v>
      </c>
      <c r="AK479" s="11" t="s">
        <v>125</v>
      </c>
      <c r="AL479" s="11" t="s">
        <v>142</v>
      </c>
      <c r="AM479" s="11">
        <v>2.3575048172069828E-2</v>
      </c>
      <c r="AN479" s="11">
        <v>0</v>
      </c>
      <c r="AO479" s="11">
        <v>0</v>
      </c>
      <c r="AP479" s="11">
        <v>5.3600000000000002E-2</v>
      </c>
      <c r="AQ479" s="11">
        <v>1.4241140580716783E-3</v>
      </c>
      <c r="AR479" s="11">
        <v>0.125</v>
      </c>
      <c r="AS479" s="11">
        <v>0</v>
      </c>
      <c r="AT479" s="11">
        <v>0</v>
      </c>
      <c r="AU479" s="11">
        <v>5.5E-2</v>
      </c>
      <c r="AV479" s="11">
        <v>7.4999999999999997E-3</v>
      </c>
      <c r="AW479" s="11">
        <v>4084.3933811532324</v>
      </c>
      <c r="AX479" s="11">
        <v>0</v>
      </c>
      <c r="AY479" s="11">
        <v>0</v>
      </c>
      <c r="AZ479" s="11">
        <v>9286.2370261953256</v>
      </c>
      <c r="BA479" s="11">
        <v>246.72874432071828</v>
      </c>
      <c r="BB479" s="11">
        <v>21656.336348403278</v>
      </c>
      <c r="BC479" s="11">
        <v>0</v>
      </c>
      <c r="BD479" s="11">
        <v>0</v>
      </c>
      <c r="BE479" s="11">
        <v>9528.7879932974429</v>
      </c>
      <c r="BF479" s="11">
        <v>1299.3801809041965</v>
      </c>
      <c r="BG479" s="9" t="s">
        <v>7</v>
      </c>
      <c r="BH479" s="9" t="s">
        <v>97</v>
      </c>
      <c r="BI479" s="9" t="s">
        <v>157</v>
      </c>
      <c r="BJ479" s="9" t="s">
        <v>125</v>
      </c>
      <c r="BK479" s="9" t="s">
        <v>1920</v>
      </c>
      <c r="BL479" s="29">
        <v>7.5000116092096239E-2</v>
      </c>
      <c r="BM479" s="29">
        <v>0</v>
      </c>
      <c r="BN479" s="29">
        <v>0</v>
      </c>
      <c r="BO479" s="29">
        <v>5.3600000000000002E-2</v>
      </c>
      <c r="BP479" s="29">
        <v>1.4241140580716783E-3</v>
      </c>
    </row>
    <row r="480" spans="1:68" x14ac:dyDescent="0.25">
      <c r="A480" s="9" t="s">
        <v>3</v>
      </c>
      <c r="B480" s="9" t="s">
        <v>58</v>
      </c>
      <c r="C480" s="9" t="s">
        <v>57</v>
      </c>
      <c r="D480" s="9" t="s">
        <v>1867</v>
      </c>
      <c r="E480" s="9" t="s">
        <v>116</v>
      </c>
      <c r="F480" s="9" t="s">
        <v>405</v>
      </c>
      <c r="G480" s="9" t="s">
        <v>164</v>
      </c>
      <c r="H480" s="9" t="s">
        <v>5</v>
      </c>
      <c r="I480" s="10" t="s">
        <v>1783</v>
      </c>
      <c r="J480" s="10" t="s">
        <v>1995</v>
      </c>
      <c r="K480" s="11">
        <v>167596.04152082</v>
      </c>
      <c r="L480" s="11">
        <v>167596.04152082</v>
      </c>
      <c r="M480" s="11">
        <v>0</v>
      </c>
      <c r="N480" s="11">
        <v>0</v>
      </c>
      <c r="O480" s="11">
        <v>0</v>
      </c>
      <c r="P480" s="11">
        <v>0</v>
      </c>
      <c r="Q480" s="11">
        <v>0</v>
      </c>
      <c r="R480" s="11">
        <v>0</v>
      </c>
      <c r="S480" s="11">
        <v>0</v>
      </c>
      <c r="T480" s="11">
        <v>0</v>
      </c>
      <c r="U480" s="11">
        <v>0</v>
      </c>
      <c r="V480" s="11">
        <v>0</v>
      </c>
      <c r="W480" s="11">
        <v>1603.7254477955785</v>
      </c>
      <c r="X480" s="11">
        <v>0</v>
      </c>
      <c r="Y480" s="11">
        <v>0</v>
      </c>
      <c r="Z480" s="11">
        <v>0</v>
      </c>
      <c r="AA480" s="11">
        <v>290.1098213896874</v>
      </c>
      <c r="AB480" s="11">
        <v>782.14726233185434</v>
      </c>
      <c r="AC480" s="11" t="s">
        <v>7</v>
      </c>
      <c r="AD480" s="11" t="s">
        <v>97</v>
      </c>
      <c r="AE480" s="11" t="s">
        <v>157</v>
      </c>
      <c r="AF480" s="11" t="s">
        <v>193</v>
      </c>
      <c r="AG480" s="11" t="s">
        <v>299</v>
      </c>
      <c r="AH480" s="11" t="s">
        <v>7</v>
      </c>
      <c r="AI480" s="11" t="s">
        <v>97</v>
      </c>
      <c r="AJ480" s="11" t="s">
        <v>157</v>
      </c>
      <c r="AK480" s="11" t="s">
        <v>193</v>
      </c>
      <c r="AL480" s="11" t="s">
        <v>142</v>
      </c>
      <c r="AM480" s="11">
        <v>2.3575048172069828E-2</v>
      </c>
      <c r="AN480" s="11">
        <v>0</v>
      </c>
      <c r="AO480" s="11">
        <v>0</v>
      </c>
      <c r="AP480" s="11">
        <v>0</v>
      </c>
      <c r="AQ480" s="11">
        <v>1.4241140580716783E-3</v>
      </c>
      <c r="AR480" s="11">
        <v>0.125</v>
      </c>
      <c r="AS480" s="11">
        <v>0</v>
      </c>
      <c r="AT480" s="11">
        <v>0</v>
      </c>
      <c r="AU480" s="11">
        <v>0</v>
      </c>
      <c r="AV480" s="11">
        <v>7.4999999999999997E-3</v>
      </c>
      <c r="AW480" s="11">
        <v>3951.0847523015464</v>
      </c>
      <c r="AX480" s="11">
        <v>0</v>
      </c>
      <c r="AY480" s="11">
        <v>0</v>
      </c>
      <c r="AZ480" s="11">
        <v>0</v>
      </c>
      <c r="BA480" s="11">
        <v>238.67587880696445</v>
      </c>
      <c r="BB480" s="11">
        <v>20949.5051901025</v>
      </c>
      <c r="BC480" s="11">
        <v>0</v>
      </c>
      <c r="BD480" s="11">
        <v>0</v>
      </c>
      <c r="BE480" s="11">
        <v>0</v>
      </c>
      <c r="BF480" s="11">
        <v>1256.9703114061499</v>
      </c>
      <c r="BG480" s="9" t="s">
        <v>7</v>
      </c>
      <c r="BH480" s="9" t="s">
        <v>97</v>
      </c>
      <c r="BI480" s="9" t="s">
        <v>157</v>
      </c>
      <c r="BJ480" s="9" t="s">
        <v>193</v>
      </c>
      <c r="BK480" s="9" t="s">
        <v>1920</v>
      </c>
      <c r="BL480" s="29">
        <v>7.5000116092096239E-2</v>
      </c>
      <c r="BM480" s="29">
        <v>0</v>
      </c>
      <c r="BN480" s="29">
        <v>0</v>
      </c>
      <c r="BO480" s="29">
        <v>0</v>
      </c>
      <c r="BP480" s="29">
        <v>1.4241140580716783E-3</v>
      </c>
    </row>
    <row r="481" spans="1:68" x14ac:dyDescent="0.25">
      <c r="A481" s="9" t="s">
        <v>3</v>
      </c>
      <c r="B481" s="9" t="s">
        <v>58</v>
      </c>
      <c r="C481" s="9" t="s">
        <v>57</v>
      </c>
      <c r="D481" s="9" t="s">
        <v>1867</v>
      </c>
      <c r="E481" s="9" t="s">
        <v>116</v>
      </c>
      <c r="F481" s="9" t="s">
        <v>1203</v>
      </c>
      <c r="G481" s="9" t="s">
        <v>274</v>
      </c>
      <c r="H481" s="9" t="s">
        <v>5</v>
      </c>
      <c r="I481" s="10" t="s">
        <v>1783</v>
      </c>
      <c r="J481" s="10" t="s">
        <v>1995</v>
      </c>
      <c r="K481" s="11">
        <v>129980.66336573999</v>
      </c>
      <c r="L481" s="11">
        <v>129980.66336573999</v>
      </c>
      <c r="M481" s="11">
        <v>0</v>
      </c>
      <c r="N481" s="11">
        <v>0</v>
      </c>
      <c r="O481" s="11">
        <v>0</v>
      </c>
      <c r="P481" s="11">
        <v>0</v>
      </c>
      <c r="Q481" s="11">
        <v>0</v>
      </c>
      <c r="R481" s="11">
        <v>0</v>
      </c>
      <c r="S481" s="11">
        <v>1</v>
      </c>
      <c r="T481" s="11">
        <v>0</v>
      </c>
      <c r="U481" s="11">
        <v>0</v>
      </c>
      <c r="V481" s="11">
        <v>1</v>
      </c>
      <c r="W481" s="11">
        <v>1243.784135170592</v>
      </c>
      <c r="X481" s="11">
        <v>0</v>
      </c>
      <c r="Y481" s="11">
        <v>0</v>
      </c>
      <c r="Z481" s="11">
        <v>0</v>
      </c>
      <c r="AA481" s="11">
        <v>224.99736086226989</v>
      </c>
      <c r="AB481" s="11">
        <v>606.60155863503724</v>
      </c>
      <c r="AC481" s="11" t="s">
        <v>7</v>
      </c>
      <c r="AD481" s="11" t="s">
        <v>97</v>
      </c>
      <c r="AE481" s="11" t="s">
        <v>157</v>
      </c>
      <c r="AF481" s="11" t="s">
        <v>193</v>
      </c>
      <c r="AG481" s="11" t="s">
        <v>299</v>
      </c>
      <c r="AH481" s="11" t="s">
        <v>7</v>
      </c>
      <c r="AI481" s="11" t="s">
        <v>97</v>
      </c>
      <c r="AJ481" s="11" t="s">
        <v>157</v>
      </c>
      <c r="AK481" s="11" t="s">
        <v>193</v>
      </c>
      <c r="AL481" s="11" t="s">
        <v>142</v>
      </c>
      <c r="AM481" s="11">
        <v>2.3575048172069828E-2</v>
      </c>
      <c r="AN481" s="11">
        <v>0</v>
      </c>
      <c r="AO481" s="11">
        <v>0</v>
      </c>
      <c r="AP481" s="11">
        <v>0</v>
      </c>
      <c r="AQ481" s="11">
        <v>1.4241140580716783E-3</v>
      </c>
      <c r="AR481" s="11">
        <v>0.125</v>
      </c>
      <c r="AS481" s="11">
        <v>0</v>
      </c>
      <c r="AT481" s="11">
        <v>0</v>
      </c>
      <c r="AU481" s="11">
        <v>0</v>
      </c>
      <c r="AV481" s="11">
        <v>7.4999999999999997E-3</v>
      </c>
      <c r="AW481" s="11">
        <v>3064.3004002849125</v>
      </c>
      <c r="AX481" s="11">
        <v>0</v>
      </c>
      <c r="AY481" s="11">
        <v>0</v>
      </c>
      <c r="AZ481" s="11">
        <v>0</v>
      </c>
      <c r="BA481" s="11">
        <v>185.10728997663273</v>
      </c>
      <c r="BB481" s="11">
        <v>16247.582920717499</v>
      </c>
      <c r="BC481" s="11">
        <v>0</v>
      </c>
      <c r="BD481" s="11">
        <v>0</v>
      </c>
      <c r="BE481" s="11">
        <v>0</v>
      </c>
      <c r="BF481" s="11">
        <v>974.85497524304992</v>
      </c>
      <c r="BG481" s="9" t="s">
        <v>7</v>
      </c>
      <c r="BH481" s="9" t="s">
        <v>97</v>
      </c>
      <c r="BI481" s="9" t="s">
        <v>157</v>
      </c>
      <c r="BJ481" s="9" t="s">
        <v>193</v>
      </c>
      <c r="BK481" s="9" t="s">
        <v>1920</v>
      </c>
      <c r="BL481" s="29">
        <v>7.5000116092096239E-2</v>
      </c>
      <c r="BM481" s="29">
        <v>0</v>
      </c>
      <c r="BN481" s="29">
        <v>0</v>
      </c>
      <c r="BO481" s="29">
        <v>0</v>
      </c>
      <c r="BP481" s="29">
        <v>1.4241140580716783E-3</v>
      </c>
    </row>
    <row r="482" spans="1:68" x14ac:dyDescent="0.25">
      <c r="A482" s="9" t="s">
        <v>3</v>
      </c>
      <c r="B482" s="9" t="s">
        <v>58</v>
      </c>
      <c r="C482" s="9" t="s">
        <v>57</v>
      </c>
      <c r="D482" s="9" t="s">
        <v>1868</v>
      </c>
      <c r="E482" s="9" t="s">
        <v>116</v>
      </c>
      <c r="F482" s="9" t="s">
        <v>593</v>
      </c>
      <c r="G482" s="9" t="s">
        <v>164</v>
      </c>
      <c r="H482" s="9" t="s">
        <v>5</v>
      </c>
      <c r="I482" s="10" t="s">
        <v>1807</v>
      </c>
      <c r="J482" s="10" t="s">
        <v>1995</v>
      </c>
      <c r="K482" s="11">
        <v>164682.09930254001</v>
      </c>
      <c r="L482" s="11">
        <v>164682.09930254001</v>
      </c>
      <c r="M482" s="11">
        <v>0</v>
      </c>
      <c r="N482" s="11">
        <v>1</v>
      </c>
      <c r="O482" s="11">
        <v>0</v>
      </c>
      <c r="P482" s="11">
        <v>0</v>
      </c>
      <c r="Q482" s="11">
        <v>0</v>
      </c>
      <c r="R482" s="11">
        <v>0</v>
      </c>
      <c r="S482" s="11">
        <v>0</v>
      </c>
      <c r="T482" s="11">
        <v>0</v>
      </c>
      <c r="U482" s="11">
        <v>0</v>
      </c>
      <c r="V482" s="11">
        <v>1</v>
      </c>
      <c r="W482" s="11">
        <v>1265.356730174748</v>
      </c>
      <c r="X482" s="11">
        <v>4124.7342762839189</v>
      </c>
      <c r="Y482" s="11">
        <v>0</v>
      </c>
      <c r="Z482" s="11">
        <v>0</v>
      </c>
      <c r="AA482" s="11">
        <v>604.33740815378962</v>
      </c>
      <c r="AB482" s="11">
        <v>969.20026538325328</v>
      </c>
      <c r="AC482" s="11" t="s">
        <v>7</v>
      </c>
      <c r="AD482" s="11" t="s">
        <v>109</v>
      </c>
      <c r="AE482" s="11" t="s">
        <v>157</v>
      </c>
      <c r="AF482" s="11" t="s">
        <v>193</v>
      </c>
      <c r="AG482" s="11" t="s">
        <v>302</v>
      </c>
      <c r="AH482" s="11" t="s">
        <v>7</v>
      </c>
      <c r="AI482" s="11" t="s">
        <v>97</v>
      </c>
      <c r="AJ482" s="11" t="s">
        <v>157</v>
      </c>
      <c r="AK482" s="11" t="s">
        <v>193</v>
      </c>
      <c r="AL482" s="11" t="s">
        <v>142</v>
      </c>
      <c r="AM482" s="11">
        <v>2.3575048172069828E-2</v>
      </c>
      <c r="AN482" s="11">
        <v>2.5100000000000004E-2</v>
      </c>
      <c r="AO482" s="11">
        <v>0</v>
      </c>
      <c r="AP482" s="11">
        <v>0</v>
      </c>
      <c r="AQ482" s="11">
        <v>3.0157709465047301E-3</v>
      </c>
      <c r="AR482" s="11">
        <v>0.125</v>
      </c>
      <c r="AS482" s="11">
        <v>0</v>
      </c>
      <c r="AT482" s="11">
        <v>0</v>
      </c>
      <c r="AU482" s="11">
        <v>0</v>
      </c>
      <c r="AV482" s="11">
        <v>7.4999999999999997E-3</v>
      </c>
      <c r="AW482" s="11">
        <v>3882.3884241349679</v>
      </c>
      <c r="AX482" s="11">
        <v>4133.5206924937547</v>
      </c>
      <c r="AY482" s="11">
        <v>0</v>
      </c>
      <c r="AZ482" s="11">
        <v>0</v>
      </c>
      <c r="BA482" s="11">
        <v>496.64349048600707</v>
      </c>
      <c r="BB482" s="11">
        <v>20585.262412817501</v>
      </c>
      <c r="BC482" s="11">
        <v>0</v>
      </c>
      <c r="BD482" s="11">
        <v>0</v>
      </c>
      <c r="BE482" s="11">
        <v>0</v>
      </c>
      <c r="BF482" s="11">
        <v>1235.11574476905</v>
      </c>
      <c r="BG482" s="9" t="s">
        <v>7</v>
      </c>
      <c r="BH482" s="9" t="s">
        <v>109</v>
      </c>
      <c r="BI482" s="9" t="s">
        <v>157</v>
      </c>
      <c r="BJ482" s="9" t="s">
        <v>193</v>
      </c>
      <c r="BK482" s="9" t="s">
        <v>1921</v>
      </c>
      <c r="BL482" s="29">
        <v>7.5000116092096239E-2</v>
      </c>
      <c r="BM482" s="29">
        <v>2.5100000000000008E-2</v>
      </c>
      <c r="BN482" s="29">
        <v>0</v>
      </c>
      <c r="BO482" s="29">
        <v>0</v>
      </c>
      <c r="BP482" s="29">
        <v>3.0157709465047297E-3</v>
      </c>
    </row>
    <row r="483" spans="1:68" x14ac:dyDescent="0.25">
      <c r="A483" s="9" t="s">
        <v>3</v>
      </c>
      <c r="B483" s="9" t="s">
        <v>58</v>
      </c>
      <c r="C483" s="9" t="s">
        <v>57</v>
      </c>
      <c r="D483" s="9" t="s">
        <v>1868</v>
      </c>
      <c r="E483" s="9" t="s">
        <v>116</v>
      </c>
      <c r="F483" s="9" t="s">
        <v>591</v>
      </c>
      <c r="G483" s="9" t="s">
        <v>164</v>
      </c>
      <c r="H483" s="9" t="s">
        <v>5</v>
      </c>
      <c r="I483" s="10" t="s">
        <v>1807</v>
      </c>
      <c r="J483" s="10" t="s">
        <v>1995</v>
      </c>
      <c r="K483" s="11">
        <v>178581.5203839</v>
      </c>
      <c r="L483" s="11">
        <v>178581.5203839</v>
      </c>
      <c r="M483" s="11">
        <v>0</v>
      </c>
      <c r="N483" s="11">
        <v>0</v>
      </c>
      <c r="O483" s="11">
        <v>0</v>
      </c>
      <c r="P483" s="11">
        <v>0</v>
      </c>
      <c r="Q483" s="11">
        <v>0</v>
      </c>
      <c r="R483" s="11">
        <v>0</v>
      </c>
      <c r="S483" s="11">
        <v>0</v>
      </c>
      <c r="T483" s="11">
        <v>0</v>
      </c>
      <c r="U483" s="11">
        <v>0</v>
      </c>
      <c r="V483" s="11">
        <v>0</v>
      </c>
      <c r="W483" s="11">
        <v>1372.1547737102571</v>
      </c>
      <c r="X483" s="11">
        <v>4472.86815845811</v>
      </c>
      <c r="Y483" s="11">
        <v>0</v>
      </c>
      <c r="Z483" s="11">
        <v>0</v>
      </c>
      <c r="AA483" s="11">
        <v>655.34440980559395</v>
      </c>
      <c r="AB483" s="11">
        <v>1051.0022502849579</v>
      </c>
      <c r="AC483" s="11" t="s">
        <v>7</v>
      </c>
      <c r="AD483" s="11" t="s">
        <v>109</v>
      </c>
      <c r="AE483" s="11" t="s">
        <v>157</v>
      </c>
      <c r="AF483" s="11" t="s">
        <v>193</v>
      </c>
      <c r="AG483" s="11" t="s">
        <v>302</v>
      </c>
      <c r="AH483" s="11" t="s">
        <v>7</v>
      </c>
      <c r="AI483" s="11" t="s">
        <v>97</v>
      </c>
      <c r="AJ483" s="11" t="s">
        <v>157</v>
      </c>
      <c r="AK483" s="11" t="s">
        <v>193</v>
      </c>
      <c r="AL483" s="11" t="s">
        <v>142</v>
      </c>
      <c r="AM483" s="11">
        <v>2.3575048172069828E-2</v>
      </c>
      <c r="AN483" s="11">
        <v>2.5100000000000004E-2</v>
      </c>
      <c r="AO483" s="11">
        <v>0</v>
      </c>
      <c r="AP483" s="11">
        <v>0</v>
      </c>
      <c r="AQ483" s="11">
        <v>3.0157709465047301E-3</v>
      </c>
      <c r="AR483" s="11">
        <v>0.125</v>
      </c>
      <c r="AS483" s="11">
        <v>0</v>
      </c>
      <c r="AT483" s="11">
        <v>0</v>
      </c>
      <c r="AU483" s="11">
        <v>0</v>
      </c>
      <c r="AV483" s="11">
        <v>7.4999999999999997E-3</v>
      </c>
      <c r="AW483" s="11">
        <v>4210.0679456919124</v>
      </c>
      <c r="AX483" s="11">
        <v>4482.3961616358911</v>
      </c>
      <c r="AY483" s="11">
        <v>0</v>
      </c>
      <c r="AZ483" s="11">
        <v>0</v>
      </c>
      <c r="BA483" s="11">
        <v>538.56096075640789</v>
      </c>
      <c r="BB483" s="11">
        <v>22322.6900479875</v>
      </c>
      <c r="BC483" s="11">
        <v>0</v>
      </c>
      <c r="BD483" s="11">
        <v>0</v>
      </c>
      <c r="BE483" s="11">
        <v>0</v>
      </c>
      <c r="BF483" s="11">
        <v>1339.3614028792499</v>
      </c>
      <c r="BG483" s="9" t="s">
        <v>7</v>
      </c>
      <c r="BH483" s="9" t="s">
        <v>109</v>
      </c>
      <c r="BI483" s="9" t="s">
        <v>157</v>
      </c>
      <c r="BJ483" s="9" t="s">
        <v>193</v>
      </c>
      <c r="BK483" s="9" t="s">
        <v>1921</v>
      </c>
      <c r="BL483" s="29">
        <v>7.5000116092096239E-2</v>
      </c>
      <c r="BM483" s="29">
        <v>2.5100000000000008E-2</v>
      </c>
      <c r="BN483" s="29">
        <v>0</v>
      </c>
      <c r="BO483" s="29">
        <v>0</v>
      </c>
      <c r="BP483" s="29">
        <v>3.0157709465047297E-3</v>
      </c>
    </row>
    <row r="484" spans="1:68" x14ac:dyDescent="0.25">
      <c r="A484" s="9" t="s">
        <v>3</v>
      </c>
      <c r="B484" s="9" t="s">
        <v>58</v>
      </c>
      <c r="C484" s="9" t="s">
        <v>57</v>
      </c>
      <c r="D484" s="9" t="s">
        <v>1868</v>
      </c>
      <c r="E484" s="9" t="s">
        <v>83</v>
      </c>
      <c r="F484" s="9" t="s">
        <v>1019</v>
      </c>
      <c r="G484" s="9" t="s">
        <v>231</v>
      </c>
      <c r="H484" s="9" t="s">
        <v>5</v>
      </c>
      <c r="I484" s="10" t="s">
        <v>1807</v>
      </c>
      <c r="J484" s="10" t="s">
        <v>1995</v>
      </c>
      <c r="K484" s="11">
        <v>585158.03495999996</v>
      </c>
      <c r="L484" s="11">
        <v>585158.03495999996</v>
      </c>
      <c r="M484" s="11">
        <v>0</v>
      </c>
      <c r="N484" s="11">
        <v>0</v>
      </c>
      <c r="O484" s="11">
        <v>0</v>
      </c>
      <c r="P484" s="11">
        <v>0</v>
      </c>
      <c r="Q484" s="11">
        <v>0</v>
      </c>
      <c r="R484" s="11">
        <v>0</v>
      </c>
      <c r="S484" s="11">
        <v>0</v>
      </c>
      <c r="T484" s="11">
        <v>0</v>
      </c>
      <c r="U484" s="11">
        <v>0</v>
      </c>
      <c r="V484" s="11">
        <v>0</v>
      </c>
      <c r="W484" s="11">
        <v>4496.1392943637684</v>
      </c>
      <c r="X484" s="11">
        <v>14656.24627123774</v>
      </c>
      <c r="Y484" s="11">
        <v>0</v>
      </c>
      <c r="Z484" s="11">
        <v>0</v>
      </c>
      <c r="AA484" s="11">
        <v>2147.3669069424882</v>
      </c>
      <c r="AB484" s="11">
        <v>3443.8188799893906</v>
      </c>
      <c r="AC484" s="11" t="s">
        <v>7</v>
      </c>
      <c r="AD484" s="11" t="s">
        <v>109</v>
      </c>
      <c r="AE484" s="11" t="s">
        <v>157</v>
      </c>
      <c r="AF484" s="11" t="s">
        <v>193</v>
      </c>
      <c r="AG484" s="11" t="s">
        <v>302</v>
      </c>
      <c r="AH484" s="11" t="s">
        <v>7</v>
      </c>
      <c r="AI484" s="11" t="s">
        <v>97</v>
      </c>
      <c r="AJ484" s="11" t="s">
        <v>157</v>
      </c>
      <c r="AK484" s="11" t="s">
        <v>193</v>
      </c>
      <c r="AL484" s="11" t="s">
        <v>142</v>
      </c>
      <c r="AM484" s="11">
        <v>2.3575048172069828E-2</v>
      </c>
      <c r="AN484" s="11">
        <v>2.5100000000000004E-2</v>
      </c>
      <c r="AO484" s="11">
        <v>0</v>
      </c>
      <c r="AP484" s="11">
        <v>0</v>
      </c>
      <c r="AQ484" s="11">
        <v>3.0157709465047301E-3</v>
      </c>
      <c r="AR484" s="11">
        <v>0.125</v>
      </c>
      <c r="AS484" s="11">
        <v>0</v>
      </c>
      <c r="AT484" s="11">
        <v>0</v>
      </c>
      <c r="AU484" s="11">
        <v>0</v>
      </c>
      <c r="AV484" s="11">
        <v>7.4999999999999997E-3</v>
      </c>
      <c r="AW484" s="11">
        <v>13795.12886245572</v>
      </c>
      <c r="AX484" s="11">
        <v>14687.466677496002</v>
      </c>
      <c r="AY484" s="11">
        <v>0</v>
      </c>
      <c r="AZ484" s="11">
        <v>0</v>
      </c>
      <c r="BA484" s="11">
        <v>1764.702600946167</v>
      </c>
      <c r="BB484" s="11">
        <v>73144.754369999995</v>
      </c>
      <c r="BC484" s="11">
        <v>0</v>
      </c>
      <c r="BD484" s="11">
        <v>0</v>
      </c>
      <c r="BE484" s="11">
        <v>0</v>
      </c>
      <c r="BF484" s="11">
        <v>4388.6852621999997</v>
      </c>
      <c r="BG484" s="9" t="s">
        <v>7</v>
      </c>
      <c r="BH484" s="9" t="s">
        <v>109</v>
      </c>
      <c r="BI484" s="9" t="s">
        <v>157</v>
      </c>
      <c r="BJ484" s="9" t="s">
        <v>193</v>
      </c>
      <c r="BK484" s="9" t="s">
        <v>1921</v>
      </c>
      <c r="BL484" s="29">
        <v>7.5000116092096239E-2</v>
      </c>
      <c r="BM484" s="29">
        <v>2.5100000000000008E-2</v>
      </c>
      <c r="BN484" s="29">
        <v>0</v>
      </c>
      <c r="BO484" s="29">
        <v>0</v>
      </c>
      <c r="BP484" s="29">
        <v>3.0157709465047297E-3</v>
      </c>
    </row>
    <row r="485" spans="1:68" x14ac:dyDescent="0.25">
      <c r="A485" s="9" t="s">
        <v>3</v>
      </c>
      <c r="B485" s="9" t="s">
        <v>58</v>
      </c>
      <c r="C485" s="9" t="s">
        <v>57</v>
      </c>
      <c r="D485" s="9" t="s">
        <v>1868</v>
      </c>
      <c r="E485" s="9" t="s">
        <v>116</v>
      </c>
      <c r="F485" s="9" t="s">
        <v>1279</v>
      </c>
      <c r="G485" s="9" t="s">
        <v>274</v>
      </c>
      <c r="H485" s="9" t="s">
        <v>5</v>
      </c>
      <c r="I485" s="10" t="s">
        <v>1807</v>
      </c>
      <c r="J485" s="10" t="s">
        <v>1995</v>
      </c>
      <c r="K485" s="11">
        <v>222295.75133172001</v>
      </c>
      <c r="L485" s="11">
        <v>222295.75133172001</v>
      </c>
      <c r="M485" s="11">
        <v>0</v>
      </c>
      <c r="N485" s="11">
        <v>0</v>
      </c>
      <c r="O485" s="11">
        <v>0</v>
      </c>
      <c r="P485" s="11">
        <v>0</v>
      </c>
      <c r="Q485" s="11">
        <v>0</v>
      </c>
      <c r="R485" s="11">
        <v>0</v>
      </c>
      <c r="S485" s="11">
        <v>0</v>
      </c>
      <c r="T485" s="11">
        <v>0</v>
      </c>
      <c r="U485" s="11">
        <v>0</v>
      </c>
      <c r="V485" s="11">
        <v>0</v>
      </c>
      <c r="W485" s="11">
        <v>1708.0388592818094</v>
      </c>
      <c r="X485" s="11">
        <v>5567.7630348017428</v>
      </c>
      <c r="Y485" s="11">
        <v>0</v>
      </c>
      <c r="Z485" s="11">
        <v>0</v>
      </c>
      <c r="AA485" s="11">
        <v>815.76345439105637</v>
      </c>
      <c r="AB485" s="11">
        <v>1308.2727393975465</v>
      </c>
      <c r="AC485" s="11" t="s">
        <v>7</v>
      </c>
      <c r="AD485" s="11" t="s">
        <v>109</v>
      </c>
      <c r="AE485" s="11" t="s">
        <v>157</v>
      </c>
      <c r="AF485" s="11" t="s">
        <v>193</v>
      </c>
      <c r="AG485" s="11" t="s">
        <v>302</v>
      </c>
      <c r="AH485" s="11" t="s">
        <v>7</v>
      </c>
      <c r="AI485" s="11" t="s">
        <v>97</v>
      </c>
      <c r="AJ485" s="11" t="s">
        <v>157</v>
      </c>
      <c r="AK485" s="11" t="s">
        <v>193</v>
      </c>
      <c r="AL485" s="11" t="s">
        <v>142</v>
      </c>
      <c r="AM485" s="11">
        <v>2.3575048172069828E-2</v>
      </c>
      <c r="AN485" s="11">
        <v>2.5100000000000004E-2</v>
      </c>
      <c r="AO485" s="11">
        <v>0</v>
      </c>
      <c r="AP485" s="11">
        <v>0</v>
      </c>
      <c r="AQ485" s="11">
        <v>3.0157709465047301E-3</v>
      </c>
      <c r="AR485" s="11">
        <v>0.125</v>
      </c>
      <c r="AS485" s="11">
        <v>0</v>
      </c>
      <c r="AT485" s="11">
        <v>0</v>
      </c>
      <c r="AU485" s="11">
        <v>0</v>
      </c>
      <c r="AV485" s="11">
        <v>7.4999999999999997E-3</v>
      </c>
      <c r="AW485" s="11">
        <v>5240.6330460917552</v>
      </c>
      <c r="AX485" s="11">
        <v>5579.6233584261727</v>
      </c>
      <c r="AY485" s="11">
        <v>0</v>
      </c>
      <c r="AZ485" s="11">
        <v>0</v>
      </c>
      <c r="BA485" s="11">
        <v>670.3930683976414</v>
      </c>
      <c r="BB485" s="11">
        <v>27786.968916465001</v>
      </c>
      <c r="BC485" s="11">
        <v>0</v>
      </c>
      <c r="BD485" s="11">
        <v>0</v>
      </c>
      <c r="BE485" s="11">
        <v>0</v>
      </c>
      <c r="BF485" s="11">
        <v>1667.2181349878999</v>
      </c>
      <c r="BG485" s="9" t="s">
        <v>7</v>
      </c>
      <c r="BH485" s="9" t="s">
        <v>109</v>
      </c>
      <c r="BI485" s="9" t="s">
        <v>157</v>
      </c>
      <c r="BJ485" s="9" t="s">
        <v>193</v>
      </c>
      <c r="BK485" s="9" t="s">
        <v>1921</v>
      </c>
      <c r="BL485" s="29">
        <v>7.5000116092096239E-2</v>
      </c>
      <c r="BM485" s="29">
        <v>2.5100000000000008E-2</v>
      </c>
      <c r="BN485" s="29">
        <v>0</v>
      </c>
      <c r="BO485" s="29">
        <v>0</v>
      </c>
      <c r="BP485" s="29">
        <v>3.0157709465047297E-3</v>
      </c>
    </row>
    <row r="486" spans="1:68" x14ac:dyDescent="0.25">
      <c r="A486" s="9" t="s">
        <v>3</v>
      </c>
      <c r="B486" s="9" t="s">
        <v>58</v>
      </c>
      <c r="C486" s="9" t="s">
        <v>57</v>
      </c>
      <c r="D486" s="9" t="s">
        <v>1868</v>
      </c>
      <c r="E486" s="9" t="s">
        <v>116</v>
      </c>
      <c r="F486" s="9" t="s">
        <v>1315</v>
      </c>
      <c r="G486" s="9" t="s">
        <v>274</v>
      </c>
      <c r="H486" s="9" t="s">
        <v>5</v>
      </c>
      <c r="I486" s="10" t="s">
        <v>1807</v>
      </c>
      <c r="J486" s="10" t="s">
        <v>1995</v>
      </c>
      <c r="K486" s="11">
        <v>126794.39623234</v>
      </c>
      <c r="L486" s="11">
        <v>126794.39623234</v>
      </c>
      <c r="M486" s="11">
        <v>0</v>
      </c>
      <c r="N486" s="11">
        <v>0</v>
      </c>
      <c r="O486" s="11">
        <v>0</v>
      </c>
      <c r="P486" s="11">
        <v>0</v>
      </c>
      <c r="Q486" s="11">
        <v>0</v>
      </c>
      <c r="R486" s="11">
        <v>0</v>
      </c>
      <c r="S486" s="11">
        <v>0</v>
      </c>
      <c r="T486" s="11">
        <v>0</v>
      </c>
      <c r="U486" s="11">
        <v>0</v>
      </c>
      <c r="V486" s="11">
        <v>0</v>
      </c>
      <c r="W486" s="11">
        <v>975.28176933416194</v>
      </c>
      <c r="X486" s="11">
        <v>3179.1652480892803</v>
      </c>
      <c r="Y486" s="11">
        <v>0</v>
      </c>
      <c r="Z486" s="11">
        <v>0</v>
      </c>
      <c r="AA486" s="11">
        <v>219.95965259228802</v>
      </c>
      <c r="AB486" s="11">
        <v>729.69414265334308</v>
      </c>
      <c r="AC486" s="11" t="s">
        <v>7</v>
      </c>
      <c r="AD486" s="11" t="s">
        <v>109</v>
      </c>
      <c r="AE486" s="11" t="s">
        <v>157</v>
      </c>
      <c r="AF486" s="11" t="s">
        <v>193</v>
      </c>
      <c r="AG486" s="11" t="s">
        <v>299</v>
      </c>
      <c r="AH486" s="11" t="s">
        <v>7</v>
      </c>
      <c r="AI486" s="11" t="s">
        <v>97</v>
      </c>
      <c r="AJ486" s="11" t="s">
        <v>157</v>
      </c>
      <c r="AK486" s="11" t="s">
        <v>193</v>
      </c>
      <c r="AL486" s="11" t="s">
        <v>142</v>
      </c>
      <c r="AM486" s="11">
        <v>2.3575048172069828E-2</v>
      </c>
      <c r="AN486" s="11">
        <v>2.5100000000000004E-2</v>
      </c>
      <c r="AO486" s="11">
        <v>0</v>
      </c>
      <c r="AP486" s="11">
        <v>0</v>
      </c>
      <c r="AQ486" s="11">
        <v>1.4241140580716783E-3</v>
      </c>
      <c r="AR486" s="11">
        <v>0.125</v>
      </c>
      <c r="AS486" s="11">
        <v>0</v>
      </c>
      <c r="AT486" s="11">
        <v>0</v>
      </c>
      <c r="AU486" s="11">
        <v>0</v>
      </c>
      <c r="AV486" s="11">
        <v>7.4999999999999997E-3</v>
      </c>
      <c r="AW486" s="11">
        <v>2989.1839991259249</v>
      </c>
      <c r="AX486" s="11">
        <v>3182.5393454317345</v>
      </c>
      <c r="AY486" s="11">
        <v>0</v>
      </c>
      <c r="AZ486" s="11">
        <v>0</v>
      </c>
      <c r="BA486" s="11">
        <v>180.56968215918604</v>
      </c>
      <c r="BB486" s="11">
        <v>15849.299529042501</v>
      </c>
      <c r="BC486" s="11">
        <v>0</v>
      </c>
      <c r="BD486" s="11">
        <v>0</v>
      </c>
      <c r="BE486" s="11">
        <v>0</v>
      </c>
      <c r="BF486" s="11">
        <v>950.95797174254994</v>
      </c>
      <c r="BG486" s="9" t="s">
        <v>7</v>
      </c>
      <c r="BH486" s="9" t="s">
        <v>109</v>
      </c>
      <c r="BI486" s="9" t="s">
        <v>157</v>
      </c>
      <c r="BJ486" s="9" t="s">
        <v>193</v>
      </c>
      <c r="BK486" s="9" t="s">
        <v>1920</v>
      </c>
      <c r="BL486" s="29">
        <v>7.5000116092096239E-2</v>
      </c>
      <c r="BM486" s="29">
        <v>2.5100000000000008E-2</v>
      </c>
      <c r="BN486" s="29">
        <v>0</v>
      </c>
      <c r="BO486" s="29">
        <v>0</v>
      </c>
      <c r="BP486" s="29">
        <v>1.4241140580716783E-3</v>
      </c>
    </row>
    <row r="487" spans="1:68" x14ac:dyDescent="0.25">
      <c r="A487" s="9" t="s">
        <v>3</v>
      </c>
      <c r="B487" s="9" t="s">
        <v>58</v>
      </c>
      <c r="C487" s="9" t="s">
        <v>57</v>
      </c>
      <c r="D487" s="9" t="s">
        <v>1869</v>
      </c>
      <c r="E487" s="9" t="s">
        <v>116</v>
      </c>
      <c r="F487" s="9" t="s">
        <v>751</v>
      </c>
      <c r="G487" s="9" t="s">
        <v>164</v>
      </c>
      <c r="H487" s="9" t="s">
        <v>5</v>
      </c>
      <c r="I487" s="10" t="s">
        <v>1783</v>
      </c>
      <c r="J487" s="10" t="s">
        <v>1995</v>
      </c>
      <c r="K487" s="11">
        <v>161558.0457190412</v>
      </c>
      <c r="L487" s="11">
        <v>161558.04570000002</v>
      </c>
      <c r="M487" s="11">
        <v>0</v>
      </c>
      <c r="N487" s="11">
        <v>0</v>
      </c>
      <c r="O487" s="11">
        <v>0</v>
      </c>
      <c r="P487" s="11">
        <v>0</v>
      </c>
      <c r="Q487" s="11">
        <v>0</v>
      </c>
      <c r="R487" s="11">
        <v>0</v>
      </c>
      <c r="S487" s="11">
        <v>0</v>
      </c>
      <c r="T487" s="11">
        <v>0</v>
      </c>
      <c r="U487" s="11">
        <v>0</v>
      </c>
      <c r="V487" s="11">
        <v>0</v>
      </c>
      <c r="W487" s="11">
        <v>1541.899924478309</v>
      </c>
      <c r="X487" s="11">
        <v>0</v>
      </c>
      <c r="Y487" s="11">
        <v>0</v>
      </c>
      <c r="Z487" s="11">
        <v>0</v>
      </c>
      <c r="AA487" s="11">
        <v>590.66627876169071</v>
      </c>
      <c r="AB487" s="11">
        <v>775.02625683204042</v>
      </c>
      <c r="AC487" s="11" t="s">
        <v>7</v>
      </c>
      <c r="AD487" s="11" t="s">
        <v>97</v>
      </c>
      <c r="AE487" s="11" t="s">
        <v>157</v>
      </c>
      <c r="AF487" s="11" t="s">
        <v>193</v>
      </c>
      <c r="AG487" s="11" t="s">
        <v>302</v>
      </c>
      <c r="AH487" s="11" t="s">
        <v>7</v>
      </c>
      <c r="AI487" s="11" t="s">
        <v>97</v>
      </c>
      <c r="AJ487" s="11" t="s">
        <v>157</v>
      </c>
      <c r="AK487" s="11" t="s">
        <v>193</v>
      </c>
      <c r="AL487" s="11" t="s">
        <v>142</v>
      </c>
      <c r="AM487" s="11">
        <v>2.3575048172069828E-2</v>
      </c>
      <c r="AN487" s="11">
        <v>0</v>
      </c>
      <c r="AO487" s="11">
        <v>0</v>
      </c>
      <c r="AP487" s="11">
        <v>0</v>
      </c>
      <c r="AQ487" s="11">
        <v>3.0157709465047301E-3</v>
      </c>
      <c r="AR487" s="11">
        <v>0.125</v>
      </c>
      <c r="AS487" s="11">
        <v>0</v>
      </c>
      <c r="AT487" s="11">
        <v>0</v>
      </c>
      <c r="AU487" s="11">
        <v>0</v>
      </c>
      <c r="AV487" s="11">
        <v>7.4999999999999997E-3</v>
      </c>
      <c r="AW487" s="11">
        <v>3808.7387104118561</v>
      </c>
      <c r="AX487" s="11">
        <v>0</v>
      </c>
      <c r="AY487" s="11">
        <v>0</v>
      </c>
      <c r="AZ487" s="11">
        <v>0</v>
      </c>
      <c r="BA487" s="11">
        <v>487.22206045356734</v>
      </c>
      <c r="BB487" s="11">
        <v>20194.75571488015</v>
      </c>
      <c r="BC487" s="11">
        <v>0</v>
      </c>
      <c r="BD487" s="11">
        <v>0</v>
      </c>
      <c r="BE487" s="11">
        <v>0</v>
      </c>
      <c r="BF487" s="11">
        <v>1211.6853428928089</v>
      </c>
      <c r="BG487" s="9" t="s">
        <v>7</v>
      </c>
      <c r="BH487" s="9" t="s">
        <v>97</v>
      </c>
      <c r="BI487" s="9" t="s">
        <v>157</v>
      </c>
      <c r="BJ487" s="9" t="s">
        <v>193</v>
      </c>
      <c r="BK487" s="9" t="s">
        <v>1921</v>
      </c>
      <c r="BL487" s="29">
        <v>7.5000116092096239E-2</v>
      </c>
      <c r="BM487" s="29">
        <v>0</v>
      </c>
      <c r="BN487" s="29">
        <v>0</v>
      </c>
      <c r="BO487" s="29">
        <v>0</v>
      </c>
      <c r="BP487" s="29">
        <v>3.0157709465047297E-3</v>
      </c>
    </row>
    <row r="488" spans="1:68" x14ac:dyDescent="0.25">
      <c r="A488" s="9" t="s">
        <v>3</v>
      </c>
      <c r="B488" s="9" t="s">
        <v>58</v>
      </c>
      <c r="C488" s="9" t="s">
        <v>57</v>
      </c>
      <c r="D488" s="9" t="s">
        <v>1869</v>
      </c>
      <c r="E488" s="9" t="s">
        <v>116</v>
      </c>
      <c r="F488" s="9" t="s">
        <v>857</v>
      </c>
      <c r="G488" s="9" t="s">
        <v>187</v>
      </c>
      <c r="H488" s="9" t="s">
        <v>5</v>
      </c>
      <c r="I488" s="10" t="s">
        <v>1783</v>
      </c>
      <c r="J488" s="10" t="s">
        <v>1995</v>
      </c>
      <c r="K488" s="11">
        <v>162676.6763809</v>
      </c>
      <c r="L488" s="11">
        <v>162676.6763809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>
        <v>0</v>
      </c>
      <c r="U488" s="11">
        <v>0</v>
      </c>
      <c r="V488" s="11">
        <v>0</v>
      </c>
      <c r="W488" s="11">
        <v>1552.5760660157084</v>
      </c>
      <c r="X488" s="11">
        <v>0</v>
      </c>
      <c r="Y488" s="11">
        <v>0</v>
      </c>
      <c r="Z488" s="11">
        <v>0</v>
      </c>
      <c r="AA488" s="11">
        <v>594.75606221217129</v>
      </c>
      <c r="AB488" s="11">
        <v>780.39255193445342</v>
      </c>
      <c r="AC488" s="11" t="s">
        <v>7</v>
      </c>
      <c r="AD488" s="11" t="s">
        <v>97</v>
      </c>
      <c r="AE488" s="11" t="s">
        <v>157</v>
      </c>
      <c r="AF488" s="11" t="s">
        <v>193</v>
      </c>
      <c r="AG488" s="11" t="s">
        <v>302</v>
      </c>
      <c r="AH488" s="11" t="s">
        <v>7</v>
      </c>
      <c r="AI488" s="11" t="s">
        <v>97</v>
      </c>
      <c r="AJ488" s="11" t="s">
        <v>157</v>
      </c>
      <c r="AK488" s="11" t="s">
        <v>193</v>
      </c>
      <c r="AL488" s="11" t="s">
        <v>142</v>
      </c>
      <c r="AM488" s="11">
        <v>2.3575048172069828E-2</v>
      </c>
      <c r="AN488" s="11">
        <v>0</v>
      </c>
      <c r="AO488" s="11">
        <v>0</v>
      </c>
      <c r="AP488" s="11">
        <v>0</v>
      </c>
      <c r="AQ488" s="11">
        <v>3.0157709465047301E-3</v>
      </c>
      <c r="AR488" s="11">
        <v>0.125</v>
      </c>
      <c r="AS488" s="11">
        <v>0</v>
      </c>
      <c r="AT488" s="11">
        <v>0</v>
      </c>
      <c r="AU488" s="11">
        <v>0</v>
      </c>
      <c r="AV488" s="11">
        <v>7.4999999999999997E-3</v>
      </c>
      <c r="AW488" s="11">
        <v>3835.1104821519316</v>
      </c>
      <c r="AX488" s="11">
        <v>0</v>
      </c>
      <c r="AY488" s="11">
        <v>0</v>
      </c>
      <c r="AZ488" s="11">
        <v>0</v>
      </c>
      <c r="BA488" s="11">
        <v>490.59559430347048</v>
      </c>
      <c r="BB488" s="11">
        <v>20334.5845476125</v>
      </c>
      <c r="BC488" s="11">
        <v>0</v>
      </c>
      <c r="BD488" s="11">
        <v>0</v>
      </c>
      <c r="BE488" s="11">
        <v>0</v>
      </c>
      <c r="BF488" s="11">
        <v>1220.07507285675</v>
      </c>
      <c r="BG488" s="9" t="s">
        <v>7</v>
      </c>
      <c r="BH488" s="9" t="s">
        <v>97</v>
      </c>
      <c r="BI488" s="9" t="s">
        <v>157</v>
      </c>
      <c r="BJ488" s="9" t="s">
        <v>193</v>
      </c>
      <c r="BK488" s="9" t="s">
        <v>1921</v>
      </c>
      <c r="BL488" s="29">
        <v>7.5000116092096239E-2</v>
      </c>
      <c r="BM488" s="29">
        <v>0</v>
      </c>
      <c r="BN488" s="29">
        <v>0</v>
      </c>
      <c r="BO488" s="29">
        <v>0</v>
      </c>
      <c r="BP488" s="29">
        <v>3.0157709465047297E-3</v>
      </c>
    </row>
    <row r="489" spans="1:68" x14ac:dyDescent="0.25">
      <c r="A489" s="9" t="s">
        <v>3</v>
      </c>
      <c r="B489" s="9" t="s">
        <v>58</v>
      </c>
      <c r="C489" s="9" t="s">
        <v>57</v>
      </c>
      <c r="D489" s="9" t="s">
        <v>1869</v>
      </c>
      <c r="E489" s="9" t="s">
        <v>116</v>
      </c>
      <c r="F489" s="9" t="s">
        <v>1457</v>
      </c>
      <c r="G489" s="9" t="s">
        <v>285</v>
      </c>
      <c r="H489" s="9" t="s">
        <v>5</v>
      </c>
      <c r="I489" s="10" t="s">
        <v>1783</v>
      </c>
      <c r="J489" s="10" t="s">
        <v>1995</v>
      </c>
      <c r="K489" s="11">
        <v>150765.28378577999</v>
      </c>
      <c r="L489" s="11">
        <v>150765.28378577999</v>
      </c>
      <c r="M489" s="11">
        <v>0</v>
      </c>
      <c r="N489" s="11">
        <v>0</v>
      </c>
      <c r="O489" s="11">
        <v>0</v>
      </c>
      <c r="P489" s="11">
        <v>1</v>
      </c>
      <c r="Q489" s="11">
        <v>0</v>
      </c>
      <c r="R489" s="11">
        <v>0</v>
      </c>
      <c r="S489" s="11">
        <v>0</v>
      </c>
      <c r="T489" s="11">
        <v>0</v>
      </c>
      <c r="U489" s="11">
        <v>0</v>
      </c>
      <c r="V489" s="11">
        <v>1</v>
      </c>
      <c r="W489" s="11">
        <v>1438.8944770656194</v>
      </c>
      <c r="X489" s="11">
        <v>0</v>
      </c>
      <c r="Y489" s="11">
        <v>0</v>
      </c>
      <c r="Z489" s="11">
        <v>0</v>
      </c>
      <c r="AA489" s="11">
        <v>551.20726890667595</v>
      </c>
      <c r="AB489" s="11">
        <v>723.25121937714403</v>
      </c>
      <c r="AC489" s="11" t="s">
        <v>7</v>
      </c>
      <c r="AD489" s="11" t="s">
        <v>97</v>
      </c>
      <c r="AE489" s="11" t="s">
        <v>157</v>
      </c>
      <c r="AF489" s="11" t="s">
        <v>193</v>
      </c>
      <c r="AG489" s="11" t="s">
        <v>302</v>
      </c>
      <c r="AH489" s="11" t="s">
        <v>7</v>
      </c>
      <c r="AI489" s="11" t="s">
        <v>97</v>
      </c>
      <c r="AJ489" s="11" t="s">
        <v>157</v>
      </c>
      <c r="AK489" s="11" t="s">
        <v>193</v>
      </c>
      <c r="AL489" s="11" t="s">
        <v>142</v>
      </c>
      <c r="AM489" s="11">
        <v>2.3575048172069828E-2</v>
      </c>
      <c r="AN489" s="11">
        <v>0</v>
      </c>
      <c r="AO489" s="11">
        <v>0</v>
      </c>
      <c r="AP489" s="11">
        <v>0</v>
      </c>
      <c r="AQ489" s="11">
        <v>3.0157709465047301E-3</v>
      </c>
      <c r="AR489" s="11">
        <v>0.125</v>
      </c>
      <c r="AS489" s="11">
        <v>0</v>
      </c>
      <c r="AT489" s="11">
        <v>0</v>
      </c>
      <c r="AU489" s="11">
        <v>0</v>
      </c>
      <c r="AV489" s="11">
        <v>7.4999999999999997E-3</v>
      </c>
      <c r="AW489" s="11">
        <v>3554.2988279255414</v>
      </c>
      <c r="AX489" s="11">
        <v>0</v>
      </c>
      <c r="AY489" s="11">
        <v>0</v>
      </c>
      <c r="AZ489" s="11">
        <v>0</v>
      </c>
      <c r="BA489" s="11">
        <v>454.67356258269598</v>
      </c>
      <c r="BB489" s="11">
        <v>18845.660473222499</v>
      </c>
      <c r="BC489" s="11">
        <v>0</v>
      </c>
      <c r="BD489" s="11">
        <v>0</v>
      </c>
      <c r="BE489" s="11">
        <v>0</v>
      </c>
      <c r="BF489" s="11">
        <v>1130.7396283933499</v>
      </c>
      <c r="BG489" s="9" t="s">
        <v>7</v>
      </c>
      <c r="BH489" s="9" t="s">
        <v>97</v>
      </c>
      <c r="BI489" s="9" t="s">
        <v>157</v>
      </c>
      <c r="BJ489" s="9" t="s">
        <v>193</v>
      </c>
      <c r="BK489" s="9" t="s">
        <v>1921</v>
      </c>
      <c r="BL489" s="29">
        <v>7.5000116092096239E-2</v>
      </c>
      <c r="BM489" s="29">
        <v>0</v>
      </c>
      <c r="BN489" s="29">
        <v>0</v>
      </c>
      <c r="BO489" s="29">
        <v>0</v>
      </c>
      <c r="BP489" s="29">
        <v>3.0157709465047297E-3</v>
      </c>
    </row>
    <row r="490" spans="1:68" x14ac:dyDescent="0.25">
      <c r="A490" s="9" t="s">
        <v>3</v>
      </c>
      <c r="B490" s="9" t="s">
        <v>58</v>
      </c>
      <c r="C490" s="9" t="s">
        <v>57</v>
      </c>
      <c r="D490" s="9" t="s">
        <v>1869</v>
      </c>
      <c r="E490" s="9" t="s">
        <v>116</v>
      </c>
      <c r="F490" s="9" t="s">
        <v>547</v>
      </c>
      <c r="G490" s="9" t="s">
        <v>164</v>
      </c>
      <c r="H490" s="9" t="s">
        <v>5</v>
      </c>
      <c r="I490" s="10" t="s">
        <v>1807</v>
      </c>
      <c r="J490" s="10" t="s">
        <v>1995</v>
      </c>
      <c r="K490" s="11">
        <v>163800.63520332321</v>
      </c>
      <c r="L490" s="11">
        <v>163800.63519999999</v>
      </c>
      <c r="M490" s="11">
        <v>0</v>
      </c>
      <c r="N490" s="11">
        <v>0</v>
      </c>
      <c r="O490" s="11">
        <v>0</v>
      </c>
      <c r="P490" s="11">
        <v>0</v>
      </c>
      <c r="Q490" s="11">
        <v>0</v>
      </c>
      <c r="R490" s="11">
        <v>0</v>
      </c>
      <c r="S490" s="11">
        <v>0</v>
      </c>
      <c r="T490" s="11">
        <v>0</v>
      </c>
      <c r="U490" s="11">
        <v>0</v>
      </c>
      <c r="V490" s="11">
        <v>0</v>
      </c>
      <c r="W490" s="11">
        <v>1567.4072290226902</v>
      </c>
      <c r="X490" s="11">
        <v>0</v>
      </c>
      <c r="Y490" s="11">
        <v>0</v>
      </c>
      <c r="Z490" s="11">
        <v>0</v>
      </c>
      <c r="AA490" s="11">
        <v>283.53994873730971</v>
      </c>
      <c r="AB490" s="11">
        <v>764.43463238947174</v>
      </c>
      <c r="AC490" s="11" t="s">
        <v>7</v>
      </c>
      <c r="AD490" s="11" t="s">
        <v>97</v>
      </c>
      <c r="AE490" s="11" t="s">
        <v>157</v>
      </c>
      <c r="AF490" s="11" t="s">
        <v>193</v>
      </c>
      <c r="AG490" s="11" t="s">
        <v>299</v>
      </c>
      <c r="AH490" s="11" t="s">
        <v>7</v>
      </c>
      <c r="AI490" s="11" t="s">
        <v>97</v>
      </c>
      <c r="AJ490" s="11" t="s">
        <v>157</v>
      </c>
      <c r="AK490" s="11" t="s">
        <v>193</v>
      </c>
      <c r="AL490" s="11" t="s">
        <v>142</v>
      </c>
      <c r="AM490" s="11">
        <v>2.3575048172069828E-2</v>
      </c>
      <c r="AN490" s="11">
        <v>0</v>
      </c>
      <c r="AO490" s="11">
        <v>0</v>
      </c>
      <c r="AP490" s="11">
        <v>0</v>
      </c>
      <c r="AQ490" s="11">
        <v>1.4241140580716783E-3</v>
      </c>
      <c r="AR490" s="11">
        <v>0.125</v>
      </c>
      <c r="AS490" s="11">
        <v>0</v>
      </c>
      <c r="AT490" s="11">
        <v>0</v>
      </c>
      <c r="AU490" s="11">
        <v>0</v>
      </c>
      <c r="AV490" s="11">
        <v>7.4999999999999997E-3</v>
      </c>
      <c r="AW490" s="11">
        <v>3861.6078655339816</v>
      </c>
      <c r="AX490" s="11">
        <v>0</v>
      </c>
      <c r="AY490" s="11">
        <v>0</v>
      </c>
      <c r="AZ490" s="11">
        <v>0</v>
      </c>
      <c r="BA490" s="11">
        <v>233.27078731412323</v>
      </c>
      <c r="BB490" s="11">
        <v>20475.079400415401</v>
      </c>
      <c r="BC490" s="11">
        <v>0</v>
      </c>
      <c r="BD490" s="11">
        <v>0</v>
      </c>
      <c r="BE490" s="11">
        <v>0</v>
      </c>
      <c r="BF490" s="11">
        <v>1228.504764024924</v>
      </c>
      <c r="BG490" s="9" t="s">
        <v>7</v>
      </c>
      <c r="BH490" s="9" t="s">
        <v>97</v>
      </c>
      <c r="BI490" s="9" t="s">
        <v>157</v>
      </c>
      <c r="BJ490" s="9" t="s">
        <v>193</v>
      </c>
      <c r="BK490" s="9" t="s">
        <v>1920</v>
      </c>
      <c r="BL490" s="29">
        <v>7.5000116092096239E-2</v>
      </c>
      <c r="BM490" s="29">
        <v>0</v>
      </c>
      <c r="BN490" s="29">
        <v>0</v>
      </c>
      <c r="BO490" s="29">
        <v>0</v>
      </c>
      <c r="BP490" s="29">
        <v>1.4241140580716783E-3</v>
      </c>
    </row>
    <row r="491" spans="1:68" x14ac:dyDescent="0.25">
      <c r="A491" s="9" t="s">
        <v>10</v>
      </c>
      <c r="B491" s="9" t="s">
        <v>58</v>
      </c>
      <c r="C491" s="9" t="s">
        <v>57</v>
      </c>
      <c r="D491" s="9" t="s">
        <v>1869</v>
      </c>
      <c r="E491" s="9" t="s">
        <v>99</v>
      </c>
      <c r="F491" s="9" t="s">
        <v>983</v>
      </c>
      <c r="G491" s="9" t="s">
        <v>154</v>
      </c>
      <c r="H491" s="9" t="s">
        <v>5</v>
      </c>
      <c r="I491" s="10" t="s">
        <v>1807</v>
      </c>
      <c r="J491" s="10" t="s">
        <v>1995</v>
      </c>
      <c r="K491" s="11">
        <v>44867.68</v>
      </c>
      <c r="L491" s="11">
        <v>44867.68</v>
      </c>
      <c r="M491" s="11">
        <v>0</v>
      </c>
      <c r="N491" s="11">
        <v>0</v>
      </c>
      <c r="O491" s="11">
        <v>0</v>
      </c>
      <c r="P491" s="11">
        <v>0</v>
      </c>
      <c r="Q491" s="11">
        <v>0</v>
      </c>
      <c r="R491" s="11">
        <v>0</v>
      </c>
      <c r="S491" s="11">
        <v>0</v>
      </c>
      <c r="T491" s="11">
        <v>0</v>
      </c>
      <c r="U491" s="11">
        <v>0</v>
      </c>
      <c r="V491" s="11">
        <v>0</v>
      </c>
      <c r="W491" s="11">
        <v>2006.4701407156278</v>
      </c>
      <c r="X491" s="11">
        <v>0</v>
      </c>
      <c r="Y491" s="11">
        <v>0</v>
      </c>
      <c r="Z491" s="11">
        <v>0</v>
      </c>
      <c r="AA491" s="11">
        <v>2152.1707417029784</v>
      </c>
      <c r="AB491" s="11">
        <v>657.12611758139428</v>
      </c>
      <c r="AC491" s="11" t="s">
        <v>32</v>
      </c>
      <c r="AD491" s="11" t="s">
        <v>97</v>
      </c>
      <c r="AE491" s="11" t="s">
        <v>157</v>
      </c>
      <c r="AF491" s="11" t="s">
        <v>193</v>
      </c>
      <c r="AG491" s="11" t="s">
        <v>296</v>
      </c>
      <c r="AH491" s="11" t="s">
        <v>32</v>
      </c>
      <c r="AI491" s="11" t="s">
        <v>97</v>
      </c>
      <c r="AJ491" s="11" t="s">
        <v>157</v>
      </c>
      <c r="AK491" s="11" t="s">
        <v>193</v>
      </c>
      <c r="AL491" s="11" t="s">
        <v>222</v>
      </c>
      <c r="AM491" s="11">
        <v>9.8229367383624283E-2</v>
      </c>
      <c r="AN491" s="11">
        <v>0</v>
      </c>
      <c r="AO491" s="11">
        <v>0</v>
      </c>
      <c r="AP491" s="11">
        <v>0</v>
      </c>
      <c r="AQ491" s="11">
        <v>1.7591997187944262E-2</v>
      </c>
      <c r="AR491" s="11">
        <v>7.4999999999999997E-2</v>
      </c>
      <c r="AS491" s="11">
        <v>0</v>
      </c>
      <c r="AT491" s="11">
        <v>0</v>
      </c>
      <c r="AU491" s="11">
        <v>0</v>
      </c>
      <c r="AV491" s="11">
        <v>2.5000000000000001E-2</v>
      </c>
      <c r="AW491" s="11">
        <v>4407.3238223708913</v>
      </c>
      <c r="AX491" s="11">
        <v>0</v>
      </c>
      <c r="AY491" s="11">
        <v>0</v>
      </c>
      <c r="AZ491" s="11">
        <v>0</v>
      </c>
      <c r="BA491" s="11">
        <v>789.31210038958307</v>
      </c>
      <c r="BB491" s="11">
        <v>3365.076</v>
      </c>
      <c r="BC491" s="11">
        <v>0</v>
      </c>
      <c r="BD491" s="11">
        <v>0</v>
      </c>
      <c r="BE491" s="11">
        <v>0</v>
      </c>
      <c r="BF491" s="11">
        <v>1121.692</v>
      </c>
      <c r="BG491" s="9" t="s">
        <v>32</v>
      </c>
      <c r="BH491" s="9" t="s">
        <v>97</v>
      </c>
      <c r="BI491" s="9" t="s">
        <v>157</v>
      </c>
      <c r="BJ491" s="9" t="s">
        <v>193</v>
      </c>
      <c r="BK491" s="9" t="s">
        <v>1919</v>
      </c>
      <c r="BL491" s="29">
        <v>8.3096107331410485E-2</v>
      </c>
      <c r="BM491" s="29">
        <v>0</v>
      </c>
      <c r="BN491" s="29">
        <v>0</v>
      </c>
      <c r="BO491" s="29">
        <v>0</v>
      </c>
      <c r="BP491" s="29">
        <v>1.7591997187944262E-2</v>
      </c>
    </row>
    <row r="492" spans="1:68" x14ac:dyDescent="0.25">
      <c r="A492" s="9" t="s">
        <v>10</v>
      </c>
      <c r="B492" s="9" t="s">
        <v>58</v>
      </c>
      <c r="C492" s="9" t="s">
        <v>57</v>
      </c>
      <c r="D492" s="9" t="s">
        <v>1869</v>
      </c>
      <c r="E492" s="9" t="s">
        <v>105</v>
      </c>
      <c r="F492" s="9" t="s">
        <v>1521</v>
      </c>
      <c r="G492" s="9" t="s">
        <v>154</v>
      </c>
      <c r="H492" s="9" t="s">
        <v>5</v>
      </c>
      <c r="I492" s="10" t="s">
        <v>1807</v>
      </c>
      <c r="J492" s="10" t="s">
        <v>1995</v>
      </c>
      <c r="K492" s="11">
        <v>27429.62</v>
      </c>
      <c r="L492" s="11">
        <v>27429.62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 s="11">
        <v>0</v>
      </c>
      <c r="S492" s="11">
        <v>0</v>
      </c>
      <c r="T492" s="11">
        <v>0</v>
      </c>
      <c r="U492" s="11">
        <v>0</v>
      </c>
      <c r="V492" s="11">
        <v>0</v>
      </c>
      <c r="W492" s="11">
        <v>1299.0218692088235</v>
      </c>
      <c r="X492" s="11">
        <v>0</v>
      </c>
      <c r="Y492" s="11">
        <v>0</v>
      </c>
      <c r="Z492" s="11">
        <v>0</v>
      </c>
      <c r="AA492" s="11">
        <v>1393.3508418652177</v>
      </c>
      <c r="AB492" s="11">
        <v>425.43428892595875</v>
      </c>
      <c r="AC492" s="11" t="s">
        <v>32</v>
      </c>
      <c r="AD492" s="11" t="s">
        <v>97</v>
      </c>
      <c r="AE492" s="11" t="s">
        <v>157</v>
      </c>
      <c r="AF492" s="11" t="s">
        <v>193</v>
      </c>
      <c r="AG492" s="11" t="s">
        <v>296</v>
      </c>
      <c r="AH492" s="11" t="s">
        <v>32</v>
      </c>
      <c r="AI492" s="11" t="s">
        <v>97</v>
      </c>
      <c r="AJ492" s="11" t="s">
        <v>157</v>
      </c>
      <c r="AK492" s="11" t="s">
        <v>193</v>
      </c>
      <c r="AL492" s="11" t="s">
        <v>222</v>
      </c>
      <c r="AM492" s="11">
        <v>9.8229367383624283E-2</v>
      </c>
      <c r="AN492" s="11">
        <v>0</v>
      </c>
      <c r="AO492" s="11">
        <v>0</v>
      </c>
      <c r="AP492" s="11">
        <v>0</v>
      </c>
      <c r="AQ492" s="11">
        <v>1.7591997187944262E-2</v>
      </c>
      <c r="AR492" s="11">
        <v>7.4999999999999997E-2</v>
      </c>
      <c r="AS492" s="11">
        <v>0</v>
      </c>
      <c r="AT492" s="11">
        <v>0</v>
      </c>
      <c r="AU492" s="11">
        <v>0</v>
      </c>
      <c r="AV492" s="11">
        <v>2.5000000000000001E-2</v>
      </c>
      <c r="AW492" s="11">
        <v>2694.3942201732084</v>
      </c>
      <c r="AX492" s="11">
        <v>0</v>
      </c>
      <c r="AY492" s="11">
        <v>0</v>
      </c>
      <c r="AZ492" s="11">
        <v>0</v>
      </c>
      <c r="BA492" s="11">
        <v>482.54179790637966</v>
      </c>
      <c r="BB492" s="11">
        <v>2057.2214999999997</v>
      </c>
      <c r="BC492" s="11">
        <v>0</v>
      </c>
      <c r="BD492" s="11">
        <v>0</v>
      </c>
      <c r="BE492" s="11">
        <v>0</v>
      </c>
      <c r="BF492" s="11">
        <v>685.7405</v>
      </c>
      <c r="BG492" s="9" t="s">
        <v>32</v>
      </c>
      <c r="BH492" s="9" t="s">
        <v>97</v>
      </c>
      <c r="BI492" s="9" t="s">
        <v>157</v>
      </c>
      <c r="BJ492" s="9" t="s">
        <v>193</v>
      </c>
      <c r="BK492" s="9" t="s">
        <v>1919</v>
      </c>
      <c r="BL492" s="29">
        <v>8.3096107331410485E-2</v>
      </c>
      <c r="BM492" s="29">
        <v>0</v>
      </c>
      <c r="BN492" s="29">
        <v>0</v>
      </c>
      <c r="BO492" s="29">
        <v>0</v>
      </c>
      <c r="BP492" s="29">
        <v>1.7591997187944262E-2</v>
      </c>
    </row>
    <row r="493" spans="1:68" x14ac:dyDescent="0.25">
      <c r="A493" s="9" t="s">
        <v>10</v>
      </c>
      <c r="B493" s="9" t="s">
        <v>58</v>
      </c>
      <c r="C493" s="9" t="s">
        <v>57</v>
      </c>
      <c r="D493" s="9" t="s">
        <v>1869</v>
      </c>
      <c r="E493" s="9" t="s">
        <v>99</v>
      </c>
      <c r="F493" s="9" t="s">
        <v>1479</v>
      </c>
      <c r="G493" s="9" t="s">
        <v>154</v>
      </c>
      <c r="H493" s="9" t="s">
        <v>5</v>
      </c>
      <c r="I493" s="10" t="s">
        <v>1783</v>
      </c>
      <c r="J493" s="10" t="s">
        <v>1995</v>
      </c>
      <c r="K493" s="11">
        <v>108198.52</v>
      </c>
      <c r="L493" s="11">
        <v>108198.52</v>
      </c>
      <c r="M493" s="11">
        <v>0</v>
      </c>
      <c r="N493" s="11">
        <v>0</v>
      </c>
      <c r="O493" s="11">
        <v>0</v>
      </c>
      <c r="P493" s="11">
        <v>0</v>
      </c>
      <c r="Q493" s="11">
        <v>0</v>
      </c>
      <c r="R493" s="11">
        <v>0</v>
      </c>
      <c r="S493" s="11">
        <v>0</v>
      </c>
      <c r="T493" s="11">
        <v>0</v>
      </c>
      <c r="U493" s="11">
        <v>0</v>
      </c>
      <c r="V493" s="11">
        <v>0</v>
      </c>
      <c r="W493" s="11">
        <v>5005.7098288039315</v>
      </c>
      <c r="X493" s="11">
        <v>0</v>
      </c>
      <c r="Y493" s="11">
        <v>0</v>
      </c>
      <c r="Z493" s="11">
        <v>0</v>
      </c>
      <c r="AA493" s="11">
        <v>5369.2013732955411</v>
      </c>
      <c r="AB493" s="11">
        <v>1639.3877979005283</v>
      </c>
      <c r="AC493" s="11" t="s">
        <v>32</v>
      </c>
      <c r="AD493" s="11" t="s">
        <v>97</v>
      </c>
      <c r="AE493" s="11" t="s">
        <v>157</v>
      </c>
      <c r="AF493" s="11" t="s">
        <v>193</v>
      </c>
      <c r="AG493" s="11" t="s">
        <v>296</v>
      </c>
      <c r="AH493" s="11" t="s">
        <v>32</v>
      </c>
      <c r="AI493" s="11" t="s">
        <v>97</v>
      </c>
      <c r="AJ493" s="11" t="s">
        <v>157</v>
      </c>
      <c r="AK493" s="11" t="s">
        <v>193</v>
      </c>
      <c r="AL493" s="11" t="s">
        <v>222</v>
      </c>
      <c r="AM493" s="11">
        <v>9.8229367383624283E-2</v>
      </c>
      <c r="AN493" s="11">
        <v>0</v>
      </c>
      <c r="AO493" s="11">
        <v>0</v>
      </c>
      <c r="AP493" s="11">
        <v>0</v>
      </c>
      <c r="AQ493" s="11">
        <v>1.7591997187944262E-2</v>
      </c>
      <c r="AR493" s="11">
        <v>7.4999999999999997E-2</v>
      </c>
      <c r="AS493" s="11">
        <v>0</v>
      </c>
      <c r="AT493" s="11">
        <v>0</v>
      </c>
      <c r="AU493" s="11">
        <v>0</v>
      </c>
      <c r="AV493" s="11">
        <v>2.5000000000000001E-2</v>
      </c>
      <c r="AW493" s="11">
        <v>10628.27217144442</v>
      </c>
      <c r="AX493" s="11">
        <v>0</v>
      </c>
      <c r="AY493" s="11">
        <v>0</v>
      </c>
      <c r="AZ493" s="11">
        <v>0</v>
      </c>
      <c r="BA493" s="11">
        <v>1903.4280595797311</v>
      </c>
      <c r="BB493" s="11">
        <v>8114.8890000000001</v>
      </c>
      <c r="BC493" s="11">
        <v>0</v>
      </c>
      <c r="BD493" s="11">
        <v>0</v>
      </c>
      <c r="BE493" s="11">
        <v>0</v>
      </c>
      <c r="BF493" s="11">
        <v>2704.9630000000002</v>
      </c>
      <c r="BG493" s="9" t="s">
        <v>32</v>
      </c>
      <c r="BH493" s="9" t="s">
        <v>97</v>
      </c>
      <c r="BI493" s="9" t="s">
        <v>157</v>
      </c>
      <c r="BJ493" s="9" t="s">
        <v>193</v>
      </c>
      <c r="BK493" s="9" t="s">
        <v>1919</v>
      </c>
      <c r="BL493" s="29">
        <v>8.3096107331410485E-2</v>
      </c>
      <c r="BM493" s="29">
        <v>0</v>
      </c>
      <c r="BN493" s="29">
        <v>0</v>
      </c>
      <c r="BO493" s="29">
        <v>0</v>
      </c>
      <c r="BP493" s="29">
        <v>1.7591997187944262E-2</v>
      </c>
    </row>
    <row r="494" spans="1:68" x14ac:dyDescent="0.25">
      <c r="A494" s="9" t="s">
        <v>3</v>
      </c>
      <c r="B494" s="9" t="s">
        <v>58</v>
      </c>
      <c r="C494" s="9" t="s">
        <v>57</v>
      </c>
      <c r="D494" s="9" t="s">
        <v>1869</v>
      </c>
      <c r="E494" s="9" t="s">
        <v>116</v>
      </c>
      <c r="F494" s="9" t="s">
        <v>643</v>
      </c>
      <c r="G494" s="9" t="s">
        <v>164</v>
      </c>
      <c r="H494" s="9" t="s">
        <v>5</v>
      </c>
      <c r="I494" s="10" t="s">
        <v>1807</v>
      </c>
      <c r="J494" s="10" t="s">
        <v>1995</v>
      </c>
      <c r="K494" s="11">
        <v>293680.07415866002</v>
      </c>
      <c r="L494" s="11">
        <v>293680.07415866002</v>
      </c>
      <c r="M494" s="11">
        <v>0</v>
      </c>
      <c r="N494" s="11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v>0</v>
      </c>
      <c r="T494" s="11">
        <v>0</v>
      </c>
      <c r="U494" s="11">
        <v>0</v>
      </c>
      <c r="V494" s="11">
        <v>0</v>
      </c>
      <c r="W494" s="11">
        <v>2778.2623900193812</v>
      </c>
      <c r="X494" s="11">
        <v>0</v>
      </c>
      <c r="Y494" s="11">
        <v>0</v>
      </c>
      <c r="Z494" s="11">
        <v>0</v>
      </c>
      <c r="AA494" s="11">
        <v>6208.3478792356182</v>
      </c>
      <c r="AB494" s="11">
        <v>1759.3903354726663</v>
      </c>
      <c r="AC494" s="11" t="s">
        <v>7</v>
      </c>
      <c r="AD494" s="11" t="s">
        <v>97</v>
      </c>
      <c r="AE494" s="11" t="s">
        <v>157</v>
      </c>
      <c r="AF494" s="11" t="s">
        <v>193</v>
      </c>
      <c r="AG494" s="11" t="s">
        <v>296</v>
      </c>
      <c r="AH494" s="11" t="s">
        <v>7</v>
      </c>
      <c r="AI494" s="11" t="s">
        <v>97</v>
      </c>
      <c r="AJ494" s="11" t="s">
        <v>157</v>
      </c>
      <c r="AK494" s="11" t="s">
        <v>193</v>
      </c>
      <c r="AL494" s="11" t="s">
        <v>222</v>
      </c>
      <c r="AM494" s="11">
        <v>2.3575048172069828E-2</v>
      </c>
      <c r="AN494" s="11">
        <v>0</v>
      </c>
      <c r="AO494" s="11">
        <v>0</v>
      </c>
      <c r="AP494" s="11">
        <v>0</v>
      </c>
      <c r="AQ494" s="11">
        <v>1.7591997187944262E-2</v>
      </c>
      <c r="AR494" s="11">
        <v>0.125</v>
      </c>
      <c r="AS494" s="11">
        <v>0</v>
      </c>
      <c r="AT494" s="11">
        <v>0</v>
      </c>
      <c r="AU494" s="11">
        <v>0</v>
      </c>
      <c r="AV494" s="11">
        <v>2.5000000000000001E-2</v>
      </c>
      <c r="AW494" s="11">
        <v>6923.5218954674492</v>
      </c>
      <c r="AX494" s="11">
        <v>0</v>
      </c>
      <c r="AY494" s="11">
        <v>0</v>
      </c>
      <c r="AZ494" s="11">
        <v>0</v>
      </c>
      <c r="BA494" s="11">
        <v>5166.4190387544095</v>
      </c>
      <c r="BB494" s="11">
        <v>36710.009269832502</v>
      </c>
      <c r="BC494" s="11">
        <v>0</v>
      </c>
      <c r="BD494" s="11">
        <v>0</v>
      </c>
      <c r="BE494" s="11">
        <v>0</v>
      </c>
      <c r="BF494" s="11">
        <v>7342.0018539665007</v>
      </c>
      <c r="BG494" s="9" t="s">
        <v>7</v>
      </c>
      <c r="BH494" s="9" t="s">
        <v>97</v>
      </c>
      <c r="BI494" s="9" t="s">
        <v>157</v>
      </c>
      <c r="BJ494" s="9" t="s">
        <v>193</v>
      </c>
      <c r="BK494" s="9" t="s">
        <v>1919</v>
      </c>
      <c r="BL494" s="29">
        <v>7.5000116092096239E-2</v>
      </c>
      <c r="BM494" s="29">
        <v>0</v>
      </c>
      <c r="BN494" s="29">
        <v>0</v>
      </c>
      <c r="BO494" s="29">
        <v>0</v>
      </c>
      <c r="BP494" s="29">
        <v>1.7591997187944262E-2</v>
      </c>
    </row>
    <row r="495" spans="1:68" x14ac:dyDescent="0.25">
      <c r="A495" s="9" t="s">
        <v>3</v>
      </c>
      <c r="B495" s="9" t="s">
        <v>58</v>
      </c>
      <c r="C495" s="9" t="s">
        <v>57</v>
      </c>
      <c r="D495" s="9" t="s">
        <v>1869</v>
      </c>
      <c r="E495" s="9" t="s">
        <v>116</v>
      </c>
      <c r="F495" s="9" t="s">
        <v>641</v>
      </c>
      <c r="G495" s="9" t="s">
        <v>164</v>
      </c>
      <c r="H495" s="9" t="s">
        <v>5</v>
      </c>
      <c r="I495" s="10" t="s">
        <v>1783</v>
      </c>
      <c r="J495" s="10" t="s">
        <v>1995</v>
      </c>
      <c r="K495" s="11">
        <v>532859.65600202</v>
      </c>
      <c r="L495" s="11">
        <v>532859.65600202</v>
      </c>
      <c r="M495" s="11">
        <v>0</v>
      </c>
      <c r="N495" s="11">
        <v>0</v>
      </c>
      <c r="O495" s="11">
        <v>0</v>
      </c>
      <c r="P495" s="11">
        <v>0</v>
      </c>
      <c r="Q495" s="11">
        <v>0</v>
      </c>
      <c r="R495" s="11">
        <v>0</v>
      </c>
      <c r="S495" s="11">
        <v>0</v>
      </c>
      <c r="T495" s="11">
        <v>0</v>
      </c>
      <c r="U495" s="11">
        <v>0</v>
      </c>
      <c r="V495" s="11">
        <v>0</v>
      </c>
      <c r="W495" s="11">
        <v>5040.9410501213697</v>
      </c>
      <c r="X495" s="11">
        <v>0</v>
      </c>
      <c r="Y495" s="11">
        <v>0</v>
      </c>
      <c r="Z495" s="11">
        <v>0</v>
      </c>
      <c r="AA495" s="11">
        <v>11264.564423540443</v>
      </c>
      <c r="AB495" s="11">
        <v>3192.2769415631428</v>
      </c>
      <c r="AC495" s="11" t="s">
        <v>7</v>
      </c>
      <c r="AD495" s="11" t="s">
        <v>97</v>
      </c>
      <c r="AE495" s="11" t="s">
        <v>157</v>
      </c>
      <c r="AF495" s="11" t="s">
        <v>193</v>
      </c>
      <c r="AG495" s="11" t="s">
        <v>296</v>
      </c>
      <c r="AH495" s="11" t="s">
        <v>7</v>
      </c>
      <c r="AI495" s="11" t="s">
        <v>97</v>
      </c>
      <c r="AJ495" s="11" t="s">
        <v>157</v>
      </c>
      <c r="AK495" s="11" t="s">
        <v>193</v>
      </c>
      <c r="AL495" s="11" t="s">
        <v>222</v>
      </c>
      <c r="AM495" s="11">
        <v>2.3575048172069828E-2</v>
      </c>
      <c r="AN495" s="11">
        <v>0</v>
      </c>
      <c r="AO495" s="11">
        <v>0</v>
      </c>
      <c r="AP495" s="11">
        <v>0</v>
      </c>
      <c r="AQ495" s="11">
        <v>1.7591997187944262E-2</v>
      </c>
      <c r="AR495" s="11">
        <v>0.125</v>
      </c>
      <c r="AS495" s="11">
        <v>0</v>
      </c>
      <c r="AT495" s="11">
        <v>0</v>
      </c>
      <c r="AU495" s="11">
        <v>0</v>
      </c>
      <c r="AV495" s="11">
        <v>2.5000000000000001E-2</v>
      </c>
      <c r="AW495" s="11">
        <v>12562.192059200179</v>
      </c>
      <c r="AX495" s="11">
        <v>0</v>
      </c>
      <c r="AY495" s="11">
        <v>0</v>
      </c>
      <c r="AZ495" s="11">
        <v>0</v>
      </c>
      <c r="BA495" s="11">
        <v>9374.0655699564832</v>
      </c>
      <c r="BB495" s="11">
        <v>66607.4570002525</v>
      </c>
      <c r="BC495" s="11">
        <v>0</v>
      </c>
      <c r="BD495" s="11">
        <v>0</v>
      </c>
      <c r="BE495" s="11">
        <v>0</v>
      </c>
      <c r="BF495" s="11">
        <v>13321.491400050501</v>
      </c>
      <c r="BG495" s="9" t="s">
        <v>7</v>
      </c>
      <c r="BH495" s="9" t="s">
        <v>97</v>
      </c>
      <c r="BI495" s="9" t="s">
        <v>157</v>
      </c>
      <c r="BJ495" s="9" t="s">
        <v>193</v>
      </c>
      <c r="BK495" s="9" t="s">
        <v>1919</v>
      </c>
      <c r="BL495" s="29">
        <v>7.5000116092096239E-2</v>
      </c>
      <c r="BM495" s="29">
        <v>0</v>
      </c>
      <c r="BN495" s="29">
        <v>0</v>
      </c>
      <c r="BO495" s="29">
        <v>0</v>
      </c>
      <c r="BP495" s="29">
        <v>1.7591997187944262E-2</v>
      </c>
    </row>
    <row r="496" spans="1:68" x14ac:dyDescent="0.25">
      <c r="A496" s="9" t="s">
        <v>3</v>
      </c>
      <c r="B496" s="9" t="s">
        <v>58</v>
      </c>
      <c r="C496" s="9" t="s">
        <v>57</v>
      </c>
      <c r="D496" s="9" t="s">
        <v>1869</v>
      </c>
      <c r="E496" s="9" t="s">
        <v>116</v>
      </c>
      <c r="F496" s="9" t="s">
        <v>639</v>
      </c>
      <c r="G496" s="9" t="s">
        <v>164</v>
      </c>
      <c r="H496" s="9" t="s">
        <v>5</v>
      </c>
      <c r="I496" s="10" t="s">
        <v>1807</v>
      </c>
      <c r="J496" s="10" t="s">
        <v>1995</v>
      </c>
      <c r="K496" s="11">
        <v>677249.63796787988</v>
      </c>
      <c r="L496" s="11">
        <v>677249.63796787988</v>
      </c>
      <c r="M496" s="11">
        <v>0</v>
      </c>
      <c r="N496" s="11">
        <v>0</v>
      </c>
      <c r="O496" s="11">
        <v>0</v>
      </c>
      <c r="P496" s="11">
        <v>0</v>
      </c>
      <c r="Q496" s="11">
        <v>0</v>
      </c>
      <c r="R496" s="11">
        <v>0</v>
      </c>
      <c r="S496" s="11">
        <v>0</v>
      </c>
      <c r="T496" s="11">
        <v>0</v>
      </c>
      <c r="U496" s="11">
        <v>0</v>
      </c>
      <c r="V496" s="11">
        <v>0</v>
      </c>
      <c r="W496" s="11">
        <v>6406.8943159006558</v>
      </c>
      <c r="X496" s="11">
        <v>0</v>
      </c>
      <c r="Y496" s="11">
        <v>0</v>
      </c>
      <c r="Z496" s="11">
        <v>0</v>
      </c>
      <c r="AA496" s="11">
        <v>14316.944605916467</v>
      </c>
      <c r="AB496" s="11">
        <v>4057.2942211234986</v>
      </c>
      <c r="AC496" s="11" t="s">
        <v>7</v>
      </c>
      <c r="AD496" s="11" t="s">
        <v>97</v>
      </c>
      <c r="AE496" s="11" t="s">
        <v>157</v>
      </c>
      <c r="AF496" s="11" t="s">
        <v>193</v>
      </c>
      <c r="AG496" s="11" t="s">
        <v>296</v>
      </c>
      <c r="AH496" s="11" t="s">
        <v>7</v>
      </c>
      <c r="AI496" s="11" t="s">
        <v>97</v>
      </c>
      <c r="AJ496" s="11" t="s">
        <v>157</v>
      </c>
      <c r="AK496" s="11" t="s">
        <v>193</v>
      </c>
      <c r="AL496" s="11" t="s">
        <v>222</v>
      </c>
      <c r="AM496" s="11">
        <v>2.3575048172069828E-2</v>
      </c>
      <c r="AN496" s="11">
        <v>0</v>
      </c>
      <c r="AO496" s="11">
        <v>0</v>
      </c>
      <c r="AP496" s="11">
        <v>0</v>
      </c>
      <c r="AQ496" s="11">
        <v>1.7591997187944262E-2</v>
      </c>
      <c r="AR496" s="11">
        <v>0.125</v>
      </c>
      <c r="AS496" s="11">
        <v>0</v>
      </c>
      <c r="AT496" s="11">
        <v>0</v>
      </c>
      <c r="AU496" s="11">
        <v>0</v>
      </c>
      <c r="AV496" s="11">
        <v>2.5000000000000001E-2</v>
      </c>
      <c r="AW496" s="11">
        <v>15966.192839609619</v>
      </c>
      <c r="AX496" s="11">
        <v>0</v>
      </c>
      <c r="AY496" s="11">
        <v>0</v>
      </c>
      <c r="AZ496" s="11">
        <v>0</v>
      </c>
      <c r="BA496" s="11">
        <v>11914.173726667213</v>
      </c>
      <c r="BB496" s="11">
        <v>84656.204745984985</v>
      </c>
      <c r="BC496" s="11">
        <v>0</v>
      </c>
      <c r="BD496" s="11">
        <v>0</v>
      </c>
      <c r="BE496" s="11">
        <v>0</v>
      </c>
      <c r="BF496" s="11">
        <v>16931.240949196999</v>
      </c>
      <c r="BG496" s="9" t="s">
        <v>7</v>
      </c>
      <c r="BH496" s="9" t="s">
        <v>97</v>
      </c>
      <c r="BI496" s="9" t="s">
        <v>157</v>
      </c>
      <c r="BJ496" s="9" t="s">
        <v>193</v>
      </c>
      <c r="BK496" s="9" t="s">
        <v>1919</v>
      </c>
      <c r="BL496" s="29">
        <v>7.5000116092096239E-2</v>
      </c>
      <c r="BM496" s="29">
        <v>0</v>
      </c>
      <c r="BN496" s="29">
        <v>0</v>
      </c>
      <c r="BO496" s="29">
        <v>0</v>
      </c>
      <c r="BP496" s="29">
        <v>1.7591997187944262E-2</v>
      </c>
    </row>
    <row r="497" spans="1:68" x14ac:dyDescent="0.25">
      <c r="A497" s="9" t="s">
        <v>3</v>
      </c>
      <c r="B497" s="9" t="s">
        <v>58</v>
      </c>
      <c r="C497" s="9" t="s">
        <v>57</v>
      </c>
      <c r="D497" s="9" t="s">
        <v>1869</v>
      </c>
      <c r="E497" s="9" t="s">
        <v>83</v>
      </c>
      <c r="F497" s="9" t="s">
        <v>1561</v>
      </c>
      <c r="G497" s="9" t="s">
        <v>176</v>
      </c>
      <c r="H497" s="9" t="s">
        <v>5</v>
      </c>
      <c r="I497" s="10" t="s">
        <v>1807</v>
      </c>
      <c r="J497" s="10" t="s">
        <v>1995</v>
      </c>
      <c r="K497" s="11">
        <v>1859110.0603600002</v>
      </c>
      <c r="L497" s="11">
        <v>1859110.0603600002</v>
      </c>
      <c r="M497" s="11">
        <v>0</v>
      </c>
      <c r="N497" s="11">
        <v>0</v>
      </c>
      <c r="O497" s="11">
        <v>0</v>
      </c>
      <c r="P497" s="11">
        <v>0</v>
      </c>
      <c r="Q497" s="11">
        <v>0</v>
      </c>
      <c r="R497" s="11">
        <v>0</v>
      </c>
      <c r="S497" s="11">
        <v>0</v>
      </c>
      <c r="T497" s="11">
        <v>0</v>
      </c>
      <c r="U497" s="11">
        <v>0</v>
      </c>
      <c r="V497" s="11">
        <v>0</v>
      </c>
      <c r="W497" s="11">
        <v>17587.490654249887</v>
      </c>
      <c r="X497" s="11">
        <v>0</v>
      </c>
      <c r="Y497" s="11">
        <v>0</v>
      </c>
      <c r="Z497" s="11">
        <v>0</v>
      </c>
      <c r="AA497" s="11">
        <v>39301.277192766102</v>
      </c>
      <c r="AB497" s="11">
        <v>11137.63091400711</v>
      </c>
      <c r="AC497" s="11" t="s">
        <v>7</v>
      </c>
      <c r="AD497" s="11" t="s">
        <v>97</v>
      </c>
      <c r="AE497" s="11" t="s">
        <v>157</v>
      </c>
      <c r="AF497" s="11" t="s">
        <v>193</v>
      </c>
      <c r="AG497" s="11" t="s">
        <v>296</v>
      </c>
      <c r="AH497" s="11" t="s">
        <v>33</v>
      </c>
      <c r="AI497" s="11" t="s">
        <v>97</v>
      </c>
      <c r="AJ497" s="11" t="s">
        <v>157</v>
      </c>
      <c r="AK497" s="11" t="s">
        <v>193</v>
      </c>
      <c r="AL497" s="11" t="s">
        <v>222</v>
      </c>
      <c r="AM497" s="11">
        <v>2.3575048172069828E-2</v>
      </c>
      <c r="AN497" s="11">
        <v>0</v>
      </c>
      <c r="AO497" s="11">
        <v>0</v>
      </c>
      <c r="AP497" s="11">
        <v>0</v>
      </c>
      <c r="AQ497" s="11">
        <v>1.7591997187944262E-2</v>
      </c>
      <c r="AR497" s="11">
        <v>7.4999999999999997E-2</v>
      </c>
      <c r="AS497" s="11">
        <v>0</v>
      </c>
      <c r="AT497" s="11">
        <v>0</v>
      </c>
      <c r="AU497" s="11">
        <v>0</v>
      </c>
      <c r="AV497" s="11">
        <v>2.5000000000000001E-2</v>
      </c>
      <c r="AW497" s="11">
        <v>43828.60923016665</v>
      </c>
      <c r="AX497" s="11">
        <v>0</v>
      </c>
      <c r="AY497" s="11">
        <v>0</v>
      </c>
      <c r="AZ497" s="11">
        <v>0</v>
      </c>
      <c r="BA497" s="11">
        <v>32705.458953932011</v>
      </c>
      <c r="BB497" s="11">
        <v>139433.25452700001</v>
      </c>
      <c r="BC497" s="11">
        <v>0</v>
      </c>
      <c r="BD497" s="11">
        <v>0</v>
      </c>
      <c r="BE497" s="11">
        <v>0</v>
      </c>
      <c r="BF497" s="11">
        <v>46477.751509000009</v>
      </c>
      <c r="BG497" s="9" t="s">
        <v>7</v>
      </c>
      <c r="BH497" s="9" t="s">
        <v>97</v>
      </c>
      <c r="BI497" s="9" t="s">
        <v>157</v>
      </c>
      <c r="BJ497" s="9" t="s">
        <v>193</v>
      </c>
      <c r="BK497" s="9" t="s">
        <v>1919</v>
      </c>
      <c r="BL497" s="29">
        <v>7.5000116092096239E-2</v>
      </c>
      <c r="BM497" s="29">
        <v>0</v>
      </c>
      <c r="BN497" s="29">
        <v>0</v>
      </c>
      <c r="BO497" s="29">
        <v>0</v>
      </c>
      <c r="BP497" s="29">
        <v>1.7591997187944262E-2</v>
      </c>
    </row>
    <row r="498" spans="1:68" x14ac:dyDescent="0.25">
      <c r="A498" s="9" t="s">
        <v>3</v>
      </c>
      <c r="B498" s="9" t="s">
        <v>58</v>
      </c>
      <c r="C498" s="9" t="s">
        <v>57</v>
      </c>
      <c r="D498" s="9" t="s">
        <v>1869</v>
      </c>
      <c r="E498" s="9" t="s">
        <v>83</v>
      </c>
      <c r="F498" s="9" t="s">
        <v>1107</v>
      </c>
      <c r="G498" s="9" t="s">
        <v>231</v>
      </c>
      <c r="H498" s="9" t="s">
        <v>5</v>
      </c>
      <c r="I498" s="10" t="s">
        <v>1783</v>
      </c>
      <c r="J498" s="10" t="s">
        <v>1995</v>
      </c>
      <c r="K498" s="11">
        <v>2921417.2574999998</v>
      </c>
      <c r="L498" s="11">
        <v>2921417.2574999998</v>
      </c>
      <c r="M498" s="11">
        <v>0</v>
      </c>
      <c r="N498" s="11">
        <v>0</v>
      </c>
      <c r="O498" s="11">
        <v>0</v>
      </c>
      <c r="P498" s="11">
        <v>0</v>
      </c>
      <c r="Q498" s="11">
        <v>0</v>
      </c>
      <c r="R498" s="11">
        <v>0</v>
      </c>
      <c r="S498" s="11">
        <v>0</v>
      </c>
      <c r="T498" s="11">
        <v>0</v>
      </c>
      <c r="U498" s="11">
        <v>0</v>
      </c>
      <c r="V498" s="11">
        <v>0</v>
      </c>
      <c r="W498" s="11">
        <v>27637.093579869201</v>
      </c>
      <c r="X498" s="11">
        <v>0</v>
      </c>
      <c r="Y498" s="11">
        <v>0</v>
      </c>
      <c r="Z498" s="11">
        <v>0</v>
      </c>
      <c r="AA498" s="11">
        <v>61758.274499630774</v>
      </c>
      <c r="AB498" s="11">
        <v>17501.743362921305</v>
      </c>
      <c r="AC498" s="11" t="s">
        <v>7</v>
      </c>
      <c r="AD498" s="11" t="s">
        <v>97</v>
      </c>
      <c r="AE498" s="11" t="s">
        <v>157</v>
      </c>
      <c r="AF498" s="11" t="s">
        <v>193</v>
      </c>
      <c r="AG498" s="11" t="s">
        <v>296</v>
      </c>
      <c r="AH498" s="11" t="s">
        <v>33</v>
      </c>
      <c r="AI498" s="11" t="s">
        <v>97</v>
      </c>
      <c r="AJ498" s="11" t="s">
        <v>157</v>
      </c>
      <c r="AK498" s="11" t="s">
        <v>193</v>
      </c>
      <c r="AL498" s="11" t="s">
        <v>222</v>
      </c>
      <c r="AM498" s="11">
        <v>2.3575048172069828E-2</v>
      </c>
      <c r="AN498" s="11">
        <v>0</v>
      </c>
      <c r="AO498" s="11">
        <v>0</v>
      </c>
      <c r="AP498" s="11">
        <v>0</v>
      </c>
      <c r="AQ498" s="11">
        <v>1.7591997187944262E-2</v>
      </c>
      <c r="AR498" s="11">
        <v>7.4999999999999997E-2</v>
      </c>
      <c r="AS498" s="11">
        <v>0</v>
      </c>
      <c r="AT498" s="11">
        <v>0</v>
      </c>
      <c r="AU498" s="11">
        <v>0</v>
      </c>
      <c r="AV498" s="11">
        <v>2.5000000000000001E-2</v>
      </c>
      <c r="AW498" s="11">
        <v>68872.552576278627</v>
      </c>
      <c r="AX498" s="11">
        <v>0</v>
      </c>
      <c r="AY498" s="11">
        <v>0</v>
      </c>
      <c r="AZ498" s="11">
        <v>0</v>
      </c>
      <c r="BA498" s="11">
        <v>51393.56417875184</v>
      </c>
      <c r="BB498" s="11">
        <v>219106.29431249999</v>
      </c>
      <c r="BC498" s="11">
        <v>0</v>
      </c>
      <c r="BD498" s="11">
        <v>0</v>
      </c>
      <c r="BE498" s="11">
        <v>0</v>
      </c>
      <c r="BF498" s="11">
        <v>73035.431437499996</v>
      </c>
      <c r="BG498" s="9" t="s">
        <v>7</v>
      </c>
      <c r="BH498" s="9" t="s">
        <v>97</v>
      </c>
      <c r="BI498" s="9" t="s">
        <v>157</v>
      </c>
      <c r="BJ498" s="9" t="s">
        <v>193</v>
      </c>
      <c r="BK498" s="9" t="s">
        <v>1919</v>
      </c>
      <c r="BL498" s="29">
        <v>7.5000116092096239E-2</v>
      </c>
      <c r="BM498" s="29">
        <v>0</v>
      </c>
      <c r="BN498" s="29">
        <v>0</v>
      </c>
      <c r="BO498" s="29">
        <v>0</v>
      </c>
      <c r="BP498" s="29">
        <v>1.7591997187944262E-2</v>
      </c>
    </row>
    <row r="499" spans="1:68" x14ac:dyDescent="0.25">
      <c r="A499" s="9" t="s">
        <v>3</v>
      </c>
      <c r="B499" s="9" t="s">
        <v>58</v>
      </c>
      <c r="C499" s="9" t="s">
        <v>57</v>
      </c>
      <c r="D499" s="9" t="s">
        <v>1869</v>
      </c>
      <c r="E499" s="9" t="s">
        <v>83</v>
      </c>
      <c r="F499" s="9" t="s">
        <v>1189</v>
      </c>
      <c r="G499" s="9" t="s">
        <v>270</v>
      </c>
      <c r="H499" s="9" t="s">
        <v>5</v>
      </c>
      <c r="I499" s="10" t="s">
        <v>1783</v>
      </c>
      <c r="J499" s="10" t="s">
        <v>1995</v>
      </c>
      <c r="K499" s="11">
        <v>298354.36952000001</v>
      </c>
      <c r="L499" s="11">
        <v>298354.36952000001</v>
      </c>
      <c r="M499" s="11">
        <v>0</v>
      </c>
      <c r="N499" s="11">
        <v>1</v>
      </c>
      <c r="O499" s="11">
        <v>0</v>
      </c>
      <c r="P499" s="11">
        <v>1</v>
      </c>
      <c r="Q499" s="11">
        <v>1</v>
      </c>
      <c r="R499" s="11">
        <v>0</v>
      </c>
      <c r="S499" s="11">
        <v>0</v>
      </c>
      <c r="T499" s="11">
        <v>0</v>
      </c>
      <c r="U499" s="11">
        <v>0</v>
      </c>
      <c r="V499" s="11">
        <v>3</v>
      </c>
      <c r="W499" s="11">
        <v>2822.4820022605472</v>
      </c>
      <c r="X499" s="11">
        <v>0</v>
      </c>
      <c r="Y499" s="11">
        <v>0</v>
      </c>
      <c r="Z499" s="11">
        <v>0</v>
      </c>
      <c r="AA499" s="11">
        <v>6307.1617050514542</v>
      </c>
      <c r="AB499" s="11">
        <v>1787.3932910951971</v>
      </c>
      <c r="AC499" s="11" t="s">
        <v>7</v>
      </c>
      <c r="AD499" s="11" t="s">
        <v>97</v>
      </c>
      <c r="AE499" s="11" t="s">
        <v>157</v>
      </c>
      <c r="AF499" s="11" t="s">
        <v>193</v>
      </c>
      <c r="AG499" s="11" t="s">
        <v>296</v>
      </c>
      <c r="AH499" s="11" t="s">
        <v>7</v>
      </c>
      <c r="AI499" s="11" t="s">
        <v>97</v>
      </c>
      <c r="AJ499" s="11" t="s">
        <v>157</v>
      </c>
      <c r="AK499" s="11" t="s">
        <v>193</v>
      </c>
      <c r="AL499" s="11" t="s">
        <v>222</v>
      </c>
      <c r="AM499" s="11">
        <v>2.3575048172069828E-2</v>
      </c>
      <c r="AN499" s="11">
        <v>0</v>
      </c>
      <c r="AO499" s="11">
        <v>0</v>
      </c>
      <c r="AP499" s="11">
        <v>0</v>
      </c>
      <c r="AQ499" s="11">
        <v>1.7591997187944262E-2</v>
      </c>
      <c r="AR499" s="11">
        <v>0.125</v>
      </c>
      <c r="AS499" s="11">
        <v>0</v>
      </c>
      <c r="AT499" s="11">
        <v>0</v>
      </c>
      <c r="AU499" s="11">
        <v>0</v>
      </c>
      <c r="AV499" s="11">
        <v>2.5000000000000001E-2</v>
      </c>
      <c r="AW499" s="11">
        <v>7033.7186337815219</v>
      </c>
      <c r="AX499" s="11">
        <v>0</v>
      </c>
      <c r="AY499" s="11">
        <v>0</v>
      </c>
      <c r="AZ499" s="11">
        <v>0</v>
      </c>
      <c r="BA499" s="11">
        <v>5248.6492296067236</v>
      </c>
      <c r="BB499" s="11">
        <v>37294.296190000001</v>
      </c>
      <c r="BC499" s="11">
        <v>0</v>
      </c>
      <c r="BD499" s="11">
        <v>0</v>
      </c>
      <c r="BE499" s="11">
        <v>0</v>
      </c>
      <c r="BF499" s="11">
        <v>7458.8592380000009</v>
      </c>
      <c r="BG499" s="9" t="s">
        <v>7</v>
      </c>
      <c r="BH499" s="9" t="s">
        <v>97</v>
      </c>
      <c r="BI499" s="9" t="s">
        <v>157</v>
      </c>
      <c r="BJ499" s="9" t="s">
        <v>193</v>
      </c>
      <c r="BK499" s="9" t="s">
        <v>1919</v>
      </c>
      <c r="BL499" s="29">
        <v>7.5000116092096239E-2</v>
      </c>
      <c r="BM499" s="29">
        <v>0</v>
      </c>
      <c r="BN499" s="29">
        <v>0</v>
      </c>
      <c r="BO499" s="29">
        <v>0</v>
      </c>
      <c r="BP499" s="29">
        <v>1.7591997187944262E-2</v>
      </c>
    </row>
    <row r="500" spans="1:68" x14ac:dyDescent="0.25">
      <c r="A500" s="9" t="s">
        <v>3</v>
      </c>
      <c r="B500" s="9" t="s">
        <v>58</v>
      </c>
      <c r="C500" s="9" t="s">
        <v>57</v>
      </c>
      <c r="D500" s="9" t="s">
        <v>1869</v>
      </c>
      <c r="E500" s="9" t="s">
        <v>116</v>
      </c>
      <c r="F500" s="9" t="s">
        <v>1447</v>
      </c>
      <c r="G500" s="9" t="s">
        <v>285</v>
      </c>
      <c r="H500" s="9" t="s">
        <v>5</v>
      </c>
      <c r="I500" s="10" t="s">
        <v>1807</v>
      </c>
      <c r="J500" s="10" t="s">
        <v>1995</v>
      </c>
      <c r="K500" s="11">
        <v>479836.71921085997</v>
      </c>
      <c r="L500" s="11">
        <v>479836.71921085997</v>
      </c>
      <c r="M500" s="11">
        <v>0</v>
      </c>
      <c r="N500" s="11">
        <v>2</v>
      </c>
      <c r="O500" s="11">
        <v>0</v>
      </c>
      <c r="P500" s="11">
        <v>0</v>
      </c>
      <c r="Q500" s="11">
        <v>1</v>
      </c>
      <c r="R500" s="11">
        <v>0</v>
      </c>
      <c r="S500" s="11">
        <v>0</v>
      </c>
      <c r="T500" s="11">
        <v>0</v>
      </c>
      <c r="U500" s="11">
        <v>0</v>
      </c>
      <c r="V500" s="11">
        <v>3</v>
      </c>
      <c r="W500" s="11">
        <v>4539.3352414287756</v>
      </c>
      <c r="X500" s="11">
        <v>0</v>
      </c>
      <c r="Y500" s="11">
        <v>0</v>
      </c>
      <c r="Z500" s="11">
        <v>0</v>
      </c>
      <c r="AA500" s="11">
        <v>10143.668366423535</v>
      </c>
      <c r="AB500" s="11">
        <v>2874.6250109171888</v>
      </c>
      <c r="AC500" s="11" t="s">
        <v>7</v>
      </c>
      <c r="AD500" s="11" t="s">
        <v>97</v>
      </c>
      <c r="AE500" s="11" t="s">
        <v>157</v>
      </c>
      <c r="AF500" s="11" t="s">
        <v>193</v>
      </c>
      <c r="AG500" s="11" t="s">
        <v>296</v>
      </c>
      <c r="AH500" s="11" t="s">
        <v>7</v>
      </c>
      <c r="AI500" s="11" t="s">
        <v>97</v>
      </c>
      <c r="AJ500" s="11" t="s">
        <v>157</v>
      </c>
      <c r="AK500" s="11" t="s">
        <v>193</v>
      </c>
      <c r="AL500" s="11" t="s">
        <v>222</v>
      </c>
      <c r="AM500" s="11">
        <v>2.3575048172069828E-2</v>
      </c>
      <c r="AN500" s="11">
        <v>0</v>
      </c>
      <c r="AO500" s="11">
        <v>0</v>
      </c>
      <c r="AP500" s="11">
        <v>0</v>
      </c>
      <c r="AQ500" s="11">
        <v>1.7591997187944262E-2</v>
      </c>
      <c r="AR500" s="11">
        <v>0.125</v>
      </c>
      <c r="AS500" s="11">
        <v>0</v>
      </c>
      <c r="AT500" s="11">
        <v>0</v>
      </c>
      <c r="AU500" s="11">
        <v>0</v>
      </c>
      <c r="AV500" s="11">
        <v>2.5000000000000001E-2</v>
      </c>
      <c r="AW500" s="11">
        <v>11312.173770123967</v>
      </c>
      <c r="AX500" s="11">
        <v>0</v>
      </c>
      <c r="AY500" s="11">
        <v>0</v>
      </c>
      <c r="AZ500" s="11">
        <v>0</v>
      </c>
      <c r="BA500" s="11">
        <v>8441.2862150298497</v>
      </c>
      <c r="BB500" s="11">
        <v>59979.589901357496</v>
      </c>
      <c r="BC500" s="11">
        <v>0</v>
      </c>
      <c r="BD500" s="11">
        <v>0</v>
      </c>
      <c r="BE500" s="11">
        <v>0</v>
      </c>
      <c r="BF500" s="11">
        <v>11995.917980271501</v>
      </c>
      <c r="BG500" s="9" t="s">
        <v>7</v>
      </c>
      <c r="BH500" s="9" t="s">
        <v>97</v>
      </c>
      <c r="BI500" s="9" t="s">
        <v>157</v>
      </c>
      <c r="BJ500" s="9" t="s">
        <v>193</v>
      </c>
      <c r="BK500" s="9" t="s">
        <v>1919</v>
      </c>
      <c r="BL500" s="29">
        <v>7.5000116092096239E-2</v>
      </c>
      <c r="BM500" s="29">
        <v>0</v>
      </c>
      <c r="BN500" s="29">
        <v>0</v>
      </c>
      <c r="BO500" s="29">
        <v>0</v>
      </c>
      <c r="BP500" s="29">
        <v>1.7591997187944262E-2</v>
      </c>
    </row>
    <row r="501" spans="1:68" x14ac:dyDescent="0.25">
      <c r="A501" s="9" t="s">
        <v>10</v>
      </c>
      <c r="B501" s="9" t="s">
        <v>58</v>
      </c>
      <c r="C501" s="9" t="s">
        <v>57</v>
      </c>
      <c r="D501" s="9" t="s">
        <v>1869</v>
      </c>
      <c r="E501" s="9" t="s">
        <v>83</v>
      </c>
      <c r="F501" s="9" t="s">
        <v>1649</v>
      </c>
      <c r="G501" s="9" t="s">
        <v>290</v>
      </c>
      <c r="H501" s="9" t="s">
        <v>5</v>
      </c>
      <c r="I501" s="10" t="s">
        <v>1807</v>
      </c>
      <c r="J501" s="10" t="s">
        <v>1995</v>
      </c>
      <c r="K501" s="11">
        <v>4377349.6359399995</v>
      </c>
      <c r="L501" s="11">
        <v>4377349.6359399995</v>
      </c>
      <c r="M501" s="11">
        <v>0</v>
      </c>
      <c r="N501" s="11">
        <v>0</v>
      </c>
      <c r="O501" s="11">
        <v>0</v>
      </c>
      <c r="P501" s="11">
        <v>0</v>
      </c>
      <c r="Q501" s="11">
        <v>0</v>
      </c>
      <c r="R501" s="11">
        <v>0</v>
      </c>
      <c r="S501" s="11">
        <v>0</v>
      </c>
      <c r="T501" s="11">
        <v>0</v>
      </c>
      <c r="U501" s="11">
        <v>0</v>
      </c>
      <c r="V501" s="11">
        <v>0</v>
      </c>
      <c r="W501" s="11">
        <v>238477.78997718549</v>
      </c>
      <c r="X501" s="11">
        <v>0</v>
      </c>
      <c r="Y501" s="11">
        <v>0</v>
      </c>
      <c r="Z501" s="11">
        <v>0</v>
      </c>
      <c r="AA501" s="11">
        <v>532906.1383720953</v>
      </c>
      <c r="AB501" s="11">
        <v>151020.83965071919</v>
      </c>
      <c r="AC501" s="11" t="s">
        <v>7</v>
      </c>
      <c r="AD501" s="11" t="s">
        <v>97</v>
      </c>
      <c r="AE501" s="11" t="s">
        <v>157</v>
      </c>
      <c r="AF501" s="11" t="s">
        <v>193</v>
      </c>
      <c r="AG501" s="11" t="s">
        <v>296</v>
      </c>
      <c r="AH501" s="11" t="s">
        <v>33</v>
      </c>
      <c r="AI501" s="11" t="s">
        <v>97</v>
      </c>
      <c r="AJ501" s="11" t="s">
        <v>157</v>
      </c>
      <c r="AK501" s="11" t="s">
        <v>193</v>
      </c>
      <c r="AL501" s="11" t="s">
        <v>222</v>
      </c>
      <c r="AM501" s="11">
        <v>4.715009634413965E-2</v>
      </c>
      <c r="AN501" s="11">
        <v>0</v>
      </c>
      <c r="AO501" s="11">
        <v>0</v>
      </c>
      <c r="AP501" s="11">
        <v>0</v>
      </c>
      <c r="AQ501" s="11">
        <v>1.7591997187944262E-2</v>
      </c>
      <c r="AR501" s="11">
        <v>7.4999999999999997E-2</v>
      </c>
      <c r="AS501" s="11">
        <v>0</v>
      </c>
      <c r="AT501" s="11">
        <v>0</v>
      </c>
      <c r="AU501" s="11">
        <v>0</v>
      </c>
      <c r="AV501" s="11">
        <v>2.5000000000000001E-2</v>
      </c>
      <c r="AW501" s="11">
        <v>206392.45706655559</v>
      </c>
      <c r="AX501" s="11">
        <v>0</v>
      </c>
      <c r="AY501" s="11">
        <v>0</v>
      </c>
      <c r="AZ501" s="11">
        <v>0</v>
      </c>
      <c r="BA501" s="11">
        <v>77006.322486105317</v>
      </c>
      <c r="BB501" s="11">
        <v>328301.22269549995</v>
      </c>
      <c r="BC501" s="11">
        <v>0</v>
      </c>
      <c r="BD501" s="11">
        <v>0</v>
      </c>
      <c r="BE501" s="11">
        <v>0</v>
      </c>
      <c r="BF501" s="11">
        <v>109433.74089849999</v>
      </c>
      <c r="BG501" s="9" t="s">
        <v>7</v>
      </c>
      <c r="BH501" s="9" t="s">
        <v>97</v>
      </c>
      <c r="BI501" s="9" t="s">
        <v>157</v>
      </c>
      <c r="BJ501" s="9" t="s">
        <v>193</v>
      </c>
      <c r="BK501" s="9" t="s">
        <v>1919</v>
      </c>
      <c r="BL501" s="29">
        <v>7.5000116092096239E-2</v>
      </c>
      <c r="BM501" s="29">
        <v>0</v>
      </c>
      <c r="BN501" s="29">
        <v>0</v>
      </c>
      <c r="BO501" s="29">
        <v>0</v>
      </c>
      <c r="BP501" s="29">
        <v>1.7591997187944262E-2</v>
      </c>
    </row>
    <row r="502" spans="1:68" x14ac:dyDescent="0.25">
      <c r="A502" s="9" t="s">
        <v>10</v>
      </c>
      <c r="B502" s="9" t="s">
        <v>58</v>
      </c>
      <c r="C502" s="9" t="s">
        <v>57</v>
      </c>
      <c r="D502" s="9" t="s">
        <v>1869</v>
      </c>
      <c r="E502" s="9" t="s">
        <v>83</v>
      </c>
      <c r="F502" s="9" t="s">
        <v>1727</v>
      </c>
      <c r="G502" s="9" t="s">
        <v>298</v>
      </c>
      <c r="H502" s="9" t="s">
        <v>5</v>
      </c>
      <c r="I502" s="10" t="s">
        <v>1783</v>
      </c>
      <c r="J502" s="10" t="s">
        <v>1995</v>
      </c>
      <c r="K502" s="11">
        <v>2284543.8630400002</v>
      </c>
      <c r="L502" s="11">
        <v>2284543.8630400002</v>
      </c>
      <c r="M502" s="11">
        <v>0</v>
      </c>
      <c r="N502" s="11">
        <v>2</v>
      </c>
      <c r="O502" s="11">
        <v>1</v>
      </c>
      <c r="P502" s="11">
        <v>0</v>
      </c>
      <c r="Q502" s="11">
        <v>1</v>
      </c>
      <c r="R502" s="11">
        <v>0</v>
      </c>
      <c r="S502" s="11">
        <v>1</v>
      </c>
      <c r="T502" s="11">
        <v>0</v>
      </c>
      <c r="U502" s="11">
        <v>0</v>
      </c>
      <c r="V502" s="11">
        <v>5</v>
      </c>
      <c r="W502" s="11">
        <v>182998.13315434536</v>
      </c>
      <c r="X502" s="11">
        <v>0</v>
      </c>
      <c r="Y502" s="11">
        <v>0</v>
      </c>
      <c r="Z502" s="11">
        <v>0</v>
      </c>
      <c r="AA502" s="11">
        <v>408930.44370259478</v>
      </c>
      <c r="AB502" s="11">
        <v>115887.23514305986</v>
      </c>
      <c r="AC502" s="11" t="s">
        <v>7</v>
      </c>
      <c r="AD502" s="11" t="s">
        <v>97</v>
      </c>
      <c r="AE502" s="11" t="s">
        <v>157</v>
      </c>
      <c r="AF502" s="11" t="s">
        <v>193</v>
      </c>
      <c r="AG502" s="11" t="s">
        <v>296</v>
      </c>
      <c r="AH502" s="11" t="s">
        <v>33</v>
      </c>
      <c r="AI502" s="11" t="s">
        <v>97</v>
      </c>
      <c r="AJ502" s="11" t="s">
        <v>157</v>
      </c>
      <c r="AK502" s="11" t="s">
        <v>193</v>
      </c>
      <c r="AL502" s="11" t="s">
        <v>222</v>
      </c>
      <c r="AM502" s="11">
        <v>4.715009634413965E-2</v>
      </c>
      <c r="AN502" s="11">
        <v>0</v>
      </c>
      <c r="AO502" s="11">
        <v>0</v>
      </c>
      <c r="AP502" s="11">
        <v>0</v>
      </c>
      <c r="AQ502" s="11">
        <v>1.7591997187944262E-2</v>
      </c>
      <c r="AR502" s="11">
        <v>7.4999999999999997E-2</v>
      </c>
      <c r="AS502" s="11">
        <v>0</v>
      </c>
      <c r="AT502" s="11">
        <v>0</v>
      </c>
      <c r="AU502" s="11">
        <v>0</v>
      </c>
      <c r="AV502" s="11">
        <v>2.5000000000000001E-2</v>
      </c>
      <c r="AW502" s="11">
        <v>107716.46324474899</v>
      </c>
      <c r="AX502" s="11">
        <v>0</v>
      </c>
      <c r="AY502" s="11">
        <v>0</v>
      </c>
      <c r="AZ502" s="11">
        <v>0</v>
      </c>
      <c r="BA502" s="11">
        <v>40189.689214335005</v>
      </c>
      <c r="BB502" s="11">
        <v>171340.789728</v>
      </c>
      <c r="BC502" s="11">
        <v>0</v>
      </c>
      <c r="BD502" s="11">
        <v>0</v>
      </c>
      <c r="BE502" s="11">
        <v>0</v>
      </c>
      <c r="BF502" s="11">
        <v>57113.596576000011</v>
      </c>
      <c r="BG502" s="9" t="s">
        <v>7</v>
      </c>
      <c r="BH502" s="9" t="s">
        <v>97</v>
      </c>
      <c r="BI502" s="9" t="s">
        <v>157</v>
      </c>
      <c r="BJ502" s="9" t="s">
        <v>193</v>
      </c>
      <c r="BK502" s="9" t="s">
        <v>1919</v>
      </c>
      <c r="BL502" s="29">
        <v>7.5000116092096239E-2</v>
      </c>
      <c r="BM502" s="29">
        <v>0</v>
      </c>
      <c r="BN502" s="29">
        <v>0</v>
      </c>
      <c r="BO502" s="29">
        <v>0</v>
      </c>
      <c r="BP502" s="29">
        <v>1.7591997187944262E-2</v>
      </c>
    </row>
    <row r="503" spans="1:68" x14ac:dyDescent="0.25">
      <c r="A503" s="9" t="s">
        <v>10</v>
      </c>
      <c r="B503" s="9" t="s">
        <v>58</v>
      </c>
      <c r="C503" s="9" t="s">
        <v>57</v>
      </c>
      <c r="D503" s="9" t="s">
        <v>1869</v>
      </c>
      <c r="E503" s="9" t="s">
        <v>83</v>
      </c>
      <c r="F503" s="9" t="s">
        <v>1765</v>
      </c>
      <c r="G503" s="9" t="s">
        <v>301</v>
      </c>
      <c r="H503" s="9" t="s">
        <v>5</v>
      </c>
      <c r="I503" s="10" t="s">
        <v>1807</v>
      </c>
      <c r="J503" s="10" t="s">
        <v>1995</v>
      </c>
      <c r="K503" s="11">
        <v>4457201.6135600004</v>
      </c>
      <c r="L503" s="11">
        <v>4457201.6135600004</v>
      </c>
      <c r="M503" s="11">
        <v>0</v>
      </c>
      <c r="N503" s="11">
        <v>0</v>
      </c>
      <c r="O503" s="11">
        <v>1</v>
      </c>
      <c r="P503" s="11">
        <v>0</v>
      </c>
      <c r="Q503" s="11">
        <v>0</v>
      </c>
      <c r="R503" s="11">
        <v>0</v>
      </c>
      <c r="S503" s="11">
        <v>0</v>
      </c>
      <c r="T503" s="11">
        <v>0</v>
      </c>
      <c r="U503" s="11">
        <v>0</v>
      </c>
      <c r="V503" s="11">
        <v>1</v>
      </c>
      <c r="W503" s="11">
        <v>42165.869247899369</v>
      </c>
      <c r="X503" s="11">
        <v>0</v>
      </c>
      <c r="Y503" s="11">
        <v>0</v>
      </c>
      <c r="Z503" s="11">
        <v>0</v>
      </c>
      <c r="AA503" s="11">
        <v>94224.500127036663</v>
      </c>
      <c r="AB503" s="11">
        <v>26702.381714579766</v>
      </c>
      <c r="AC503" s="11" t="s">
        <v>7</v>
      </c>
      <c r="AD503" s="11" t="s">
        <v>97</v>
      </c>
      <c r="AE503" s="11" t="s">
        <v>157</v>
      </c>
      <c r="AF503" s="11" t="s">
        <v>193</v>
      </c>
      <c r="AG503" s="11" t="s">
        <v>296</v>
      </c>
      <c r="AH503" s="11" t="s">
        <v>33</v>
      </c>
      <c r="AI503" s="11" t="s">
        <v>97</v>
      </c>
      <c r="AJ503" s="11" t="s">
        <v>157</v>
      </c>
      <c r="AK503" s="11" t="s">
        <v>193</v>
      </c>
      <c r="AL503" s="11" t="s">
        <v>222</v>
      </c>
      <c r="AM503" s="11">
        <v>4.715009634413965E-2</v>
      </c>
      <c r="AN503" s="11">
        <v>0</v>
      </c>
      <c r="AO503" s="11">
        <v>0</v>
      </c>
      <c r="AP503" s="11">
        <v>0</v>
      </c>
      <c r="AQ503" s="11">
        <v>1.7591997187944262E-2</v>
      </c>
      <c r="AR503" s="11">
        <v>7.4999999999999997E-2</v>
      </c>
      <c r="AS503" s="11">
        <v>0</v>
      </c>
      <c r="AT503" s="11">
        <v>0</v>
      </c>
      <c r="AU503" s="11">
        <v>0</v>
      </c>
      <c r="AV503" s="11">
        <v>2.5000000000000001E-2</v>
      </c>
      <c r="AW503" s="11">
        <v>210157.48550460872</v>
      </c>
      <c r="AX503" s="11">
        <v>0</v>
      </c>
      <c r="AY503" s="11">
        <v>0</v>
      </c>
      <c r="AZ503" s="11">
        <v>0</v>
      </c>
      <c r="BA503" s="11">
        <v>78411.078251848157</v>
      </c>
      <c r="BB503" s="11">
        <v>334290.121017</v>
      </c>
      <c r="BC503" s="11">
        <v>0</v>
      </c>
      <c r="BD503" s="11">
        <v>0</v>
      </c>
      <c r="BE503" s="11">
        <v>0</v>
      </c>
      <c r="BF503" s="11">
        <v>111430.04033900001</v>
      </c>
      <c r="BG503" s="9" t="s">
        <v>7</v>
      </c>
      <c r="BH503" s="9" t="s">
        <v>97</v>
      </c>
      <c r="BI503" s="9" t="s">
        <v>157</v>
      </c>
      <c r="BJ503" s="9" t="s">
        <v>193</v>
      </c>
      <c r="BK503" s="9" t="s">
        <v>1919</v>
      </c>
      <c r="BL503" s="29">
        <v>7.5000116092096239E-2</v>
      </c>
      <c r="BM503" s="29">
        <v>0</v>
      </c>
      <c r="BN503" s="29">
        <v>0</v>
      </c>
      <c r="BO503" s="29">
        <v>0</v>
      </c>
      <c r="BP503" s="29">
        <v>1.7591997187944262E-2</v>
      </c>
    </row>
    <row r="504" spans="1:68" x14ac:dyDescent="0.25">
      <c r="A504" s="9" t="s">
        <v>3</v>
      </c>
      <c r="B504" s="9" t="s">
        <v>58</v>
      </c>
      <c r="C504" s="9" t="s">
        <v>57</v>
      </c>
      <c r="D504" s="9" t="s">
        <v>1869</v>
      </c>
      <c r="E504" s="9" t="s">
        <v>116</v>
      </c>
      <c r="F504" s="9" t="s">
        <v>693</v>
      </c>
      <c r="G504" s="9" t="s">
        <v>164</v>
      </c>
      <c r="H504" s="9" t="s">
        <v>5</v>
      </c>
      <c r="I504" s="10" t="s">
        <v>1783</v>
      </c>
      <c r="J504" s="10" t="s">
        <v>1995</v>
      </c>
      <c r="K504" s="11">
        <v>170818.83159596618</v>
      </c>
      <c r="L504" s="11">
        <v>170818.8316</v>
      </c>
      <c r="M504" s="11">
        <v>0</v>
      </c>
      <c r="N504" s="11">
        <v>0</v>
      </c>
      <c r="O504" s="11">
        <v>0</v>
      </c>
      <c r="P504" s="11">
        <v>0</v>
      </c>
      <c r="Q504" s="11">
        <v>0</v>
      </c>
      <c r="R504" s="11">
        <v>0</v>
      </c>
      <c r="S504" s="11">
        <v>0</v>
      </c>
      <c r="T504" s="11">
        <v>0</v>
      </c>
      <c r="U504" s="11">
        <v>0</v>
      </c>
      <c r="V504" s="11">
        <v>0</v>
      </c>
      <c r="W504" s="11">
        <v>1630.2842882402665</v>
      </c>
      <c r="X504" s="11">
        <v>0</v>
      </c>
      <c r="Y504" s="11">
        <v>0</v>
      </c>
      <c r="Z504" s="11">
        <v>0</v>
      </c>
      <c r="AA504" s="11">
        <v>624.52428887973304</v>
      </c>
      <c r="AB504" s="11">
        <v>819.45209895152038</v>
      </c>
      <c r="AC504" s="11" t="s">
        <v>7</v>
      </c>
      <c r="AD504" s="11" t="s">
        <v>97</v>
      </c>
      <c r="AE504" s="11" t="s">
        <v>157</v>
      </c>
      <c r="AF504" s="11" t="s">
        <v>193</v>
      </c>
      <c r="AG504" s="11" t="s">
        <v>302</v>
      </c>
      <c r="AH504" s="11" t="s">
        <v>7</v>
      </c>
      <c r="AI504" s="11" t="s">
        <v>97</v>
      </c>
      <c r="AJ504" s="11" t="s">
        <v>157</v>
      </c>
      <c r="AK504" s="11" t="s">
        <v>193</v>
      </c>
      <c r="AL504" s="11" t="s">
        <v>142</v>
      </c>
      <c r="AM504" s="11">
        <v>2.3575048172069828E-2</v>
      </c>
      <c r="AN504" s="11">
        <v>0</v>
      </c>
      <c r="AO504" s="11">
        <v>0</v>
      </c>
      <c r="AP504" s="11">
        <v>0</v>
      </c>
      <c r="AQ504" s="11">
        <v>3.0157709465047301E-3</v>
      </c>
      <c r="AR504" s="11">
        <v>0.125</v>
      </c>
      <c r="AS504" s="11">
        <v>0</v>
      </c>
      <c r="AT504" s="11">
        <v>0</v>
      </c>
      <c r="AU504" s="11">
        <v>0</v>
      </c>
      <c r="AV504" s="11">
        <v>7.4999999999999997E-3</v>
      </c>
      <c r="AW504" s="11">
        <v>4027.0621835715865</v>
      </c>
      <c r="AX504" s="11">
        <v>0</v>
      </c>
      <c r="AY504" s="11">
        <v>0</v>
      </c>
      <c r="AZ504" s="11">
        <v>0</v>
      </c>
      <c r="BA504" s="11">
        <v>515.150469442999</v>
      </c>
      <c r="BB504" s="11">
        <v>21352.353949495773</v>
      </c>
      <c r="BC504" s="11">
        <v>0</v>
      </c>
      <c r="BD504" s="11">
        <v>0</v>
      </c>
      <c r="BE504" s="11">
        <v>0</v>
      </c>
      <c r="BF504" s="11">
        <v>1281.1412369697464</v>
      </c>
      <c r="BG504" s="9" t="s">
        <v>7</v>
      </c>
      <c r="BH504" s="9" t="s">
        <v>97</v>
      </c>
      <c r="BI504" s="9" t="s">
        <v>157</v>
      </c>
      <c r="BJ504" s="9" t="s">
        <v>193</v>
      </c>
      <c r="BK504" s="9" t="s">
        <v>1921</v>
      </c>
      <c r="BL504" s="29">
        <v>7.5000116092096239E-2</v>
      </c>
      <c r="BM504" s="29">
        <v>0</v>
      </c>
      <c r="BN504" s="29">
        <v>0</v>
      </c>
      <c r="BO504" s="29">
        <v>0</v>
      </c>
      <c r="BP504" s="29">
        <v>3.0157709465047297E-3</v>
      </c>
    </row>
    <row r="505" spans="1:68" x14ac:dyDescent="0.25">
      <c r="A505" s="9" t="s">
        <v>3</v>
      </c>
      <c r="B505" s="9" t="s">
        <v>58</v>
      </c>
      <c r="C505" s="9" t="s">
        <v>57</v>
      </c>
      <c r="D505" s="9" t="s">
        <v>1869</v>
      </c>
      <c r="E505" s="9" t="s">
        <v>116</v>
      </c>
      <c r="F505" s="9" t="s">
        <v>701</v>
      </c>
      <c r="G505" s="9" t="s">
        <v>164</v>
      </c>
      <c r="H505" s="9" t="s">
        <v>5</v>
      </c>
      <c r="I505" s="10" t="s">
        <v>1807</v>
      </c>
      <c r="J505" s="10" t="s">
        <v>1995</v>
      </c>
      <c r="K505" s="11">
        <v>177116.20136058799</v>
      </c>
      <c r="L505" s="11">
        <v>177116.20140000002</v>
      </c>
      <c r="M505" s="11">
        <v>0</v>
      </c>
      <c r="N505" s="11">
        <v>1</v>
      </c>
      <c r="O505" s="11">
        <v>1</v>
      </c>
      <c r="P505" s="11">
        <v>0</v>
      </c>
      <c r="Q505" s="11">
        <v>0</v>
      </c>
      <c r="R505" s="11">
        <v>0</v>
      </c>
      <c r="S505" s="11">
        <v>0</v>
      </c>
      <c r="T505" s="11">
        <v>0</v>
      </c>
      <c r="U505" s="11">
        <v>0</v>
      </c>
      <c r="V505" s="11">
        <v>2</v>
      </c>
      <c r="W505" s="11">
        <v>1694.8237966991639</v>
      </c>
      <c r="X505" s="11">
        <v>0</v>
      </c>
      <c r="Y505" s="11">
        <v>0</v>
      </c>
      <c r="Z505" s="11">
        <v>0</v>
      </c>
      <c r="AA505" s="11">
        <v>306.58927912083595</v>
      </c>
      <c r="AB505" s="11">
        <v>826.57651566560435</v>
      </c>
      <c r="AC505" s="11" t="s">
        <v>7</v>
      </c>
      <c r="AD505" s="11" t="s">
        <v>97</v>
      </c>
      <c r="AE505" s="11" t="s">
        <v>157</v>
      </c>
      <c r="AF505" s="11" t="s">
        <v>193</v>
      </c>
      <c r="AG505" s="11" t="s">
        <v>299</v>
      </c>
      <c r="AH505" s="11" t="s">
        <v>7</v>
      </c>
      <c r="AI505" s="11" t="s">
        <v>97</v>
      </c>
      <c r="AJ505" s="11" t="s">
        <v>157</v>
      </c>
      <c r="AK505" s="11" t="s">
        <v>193</v>
      </c>
      <c r="AL505" s="11" t="s">
        <v>142</v>
      </c>
      <c r="AM505" s="11">
        <v>2.3575048172069828E-2</v>
      </c>
      <c r="AN505" s="11">
        <v>0</v>
      </c>
      <c r="AO505" s="11">
        <v>0</v>
      </c>
      <c r="AP505" s="11">
        <v>0</v>
      </c>
      <c r="AQ505" s="11">
        <v>1.4241140580716783E-3</v>
      </c>
      <c r="AR505" s="11">
        <v>0.125</v>
      </c>
      <c r="AS505" s="11">
        <v>0</v>
      </c>
      <c r="AT505" s="11">
        <v>0</v>
      </c>
      <c r="AU505" s="11">
        <v>0</v>
      </c>
      <c r="AV505" s="11">
        <v>7.4999999999999997E-3</v>
      </c>
      <c r="AW505" s="11">
        <v>4175.5229791298816</v>
      </c>
      <c r="AX505" s="11">
        <v>0</v>
      </c>
      <c r="AY505" s="11">
        <v>0</v>
      </c>
      <c r="AZ505" s="11">
        <v>0</v>
      </c>
      <c r="BA505" s="11">
        <v>252.23367226986747</v>
      </c>
      <c r="BB505" s="11">
        <v>22139.525170073499</v>
      </c>
      <c r="BC505" s="11">
        <v>0</v>
      </c>
      <c r="BD505" s="11">
        <v>0</v>
      </c>
      <c r="BE505" s="11">
        <v>0</v>
      </c>
      <c r="BF505" s="11">
        <v>1328.3715102044098</v>
      </c>
      <c r="BG505" s="9" t="s">
        <v>7</v>
      </c>
      <c r="BH505" s="9" t="s">
        <v>97</v>
      </c>
      <c r="BI505" s="9" t="s">
        <v>157</v>
      </c>
      <c r="BJ505" s="9" t="s">
        <v>193</v>
      </c>
      <c r="BK505" s="9" t="s">
        <v>1920</v>
      </c>
      <c r="BL505" s="29">
        <v>7.5000116092096239E-2</v>
      </c>
      <c r="BM505" s="29">
        <v>0</v>
      </c>
      <c r="BN505" s="29">
        <v>0</v>
      </c>
      <c r="BO505" s="29">
        <v>0</v>
      </c>
      <c r="BP505" s="29">
        <v>1.4241140580716783E-3</v>
      </c>
    </row>
    <row r="506" spans="1:68" x14ac:dyDescent="0.25">
      <c r="A506" s="9" t="s">
        <v>3</v>
      </c>
      <c r="B506" s="9" t="s">
        <v>58</v>
      </c>
      <c r="C506" s="9" t="s">
        <v>57</v>
      </c>
      <c r="D506" s="9" t="s">
        <v>1869</v>
      </c>
      <c r="E506" s="9" t="s">
        <v>116</v>
      </c>
      <c r="F506" s="9" t="s">
        <v>1337</v>
      </c>
      <c r="G506" s="9" t="s">
        <v>274</v>
      </c>
      <c r="H506" s="9" t="s">
        <v>5</v>
      </c>
      <c r="I506" s="10" t="s">
        <v>1783</v>
      </c>
      <c r="J506" s="10" t="s">
        <v>1995</v>
      </c>
      <c r="K506" s="11">
        <v>113747.24335357999</v>
      </c>
      <c r="L506" s="11">
        <v>113747.24335358001</v>
      </c>
      <c r="M506" s="11">
        <v>0</v>
      </c>
      <c r="N506" s="11">
        <v>1</v>
      </c>
      <c r="O506" s="11">
        <v>1</v>
      </c>
      <c r="P506" s="11">
        <v>0</v>
      </c>
      <c r="Q506" s="11">
        <v>0</v>
      </c>
      <c r="R506" s="11">
        <v>0</v>
      </c>
      <c r="S506" s="11">
        <v>0</v>
      </c>
      <c r="T506" s="11">
        <v>0</v>
      </c>
      <c r="U506" s="11">
        <v>0</v>
      </c>
      <c r="V506" s="11">
        <v>2</v>
      </c>
      <c r="W506" s="11">
        <v>1085.5966050875602</v>
      </c>
      <c r="X506" s="11">
        <v>0</v>
      </c>
      <c r="Y506" s="11">
        <v>0</v>
      </c>
      <c r="Z506" s="11">
        <v>0</v>
      </c>
      <c r="AA506" s="11">
        <v>415.86700717969603</v>
      </c>
      <c r="AB506" s="11">
        <v>545.668275815794</v>
      </c>
      <c r="AC506" s="11" t="s">
        <v>7</v>
      </c>
      <c r="AD506" s="11" t="s">
        <v>97</v>
      </c>
      <c r="AE506" s="11" t="s">
        <v>157</v>
      </c>
      <c r="AF506" s="11" t="s">
        <v>193</v>
      </c>
      <c r="AG506" s="11" t="s">
        <v>302</v>
      </c>
      <c r="AH506" s="11" t="s">
        <v>7</v>
      </c>
      <c r="AI506" s="11" t="s">
        <v>97</v>
      </c>
      <c r="AJ506" s="11" t="s">
        <v>157</v>
      </c>
      <c r="AK506" s="11" t="s">
        <v>193</v>
      </c>
      <c r="AL506" s="11" t="s">
        <v>142</v>
      </c>
      <c r="AM506" s="11">
        <v>2.3575048172069828E-2</v>
      </c>
      <c r="AN506" s="11">
        <v>0</v>
      </c>
      <c r="AO506" s="11">
        <v>0</v>
      </c>
      <c r="AP506" s="11">
        <v>0</v>
      </c>
      <c r="AQ506" s="11">
        <v>3.0157709465047301E-3</v>
      </c>
      <c r="AR506" s="11">
        <v>0.125</v>
      </c>
      <c r="AS506" s="11">
        <v>0</v>
      </c>
      <c r="AT506" s="11">
        <v>0</v>
      </c>
      <c r="AU506" s="11">
        <v>0</v>
      </c>
      <c r="AV506" s="11">
        <v>7.4999999999999997E-3</v>
      </c>
      <c r="AW506" s="11">
        <v>2681.5967415007981</v>
      </c>
      <c r="AX506" s="11">
        <v>0</v>
      </c>
      <c r="AY506" s="11">
        <v>0</v>
      </c>
      <c r="AZ506" s="11">
        <v>0</v>
      </c>
      <c r="BA506" s="11">
        <v>343.03563175072981</v>
      </c>
      <c r="BB506" s="11">
        <v>14218.405419197499</v>
      </c>
      <c r="BC506" s="11">
        <v>0</v>
      </c>
      <c r="BD506" s="11">
        <v>0</v>
      </c>
      <c r="BE506" s="11">
        <v>0</v>
      </c>
      <c r="BF506" s="11">
        <v>853.10432515184993</v>
      </c>
      <c r="BG506" s="9" t="s">
        <v>7</v>
      </c>
      <c r="BH506" s="9" t="s">
        <v>97</v>
      </c>
      <c r="BI506" s="9" t="s">
        <v>157</v>
      </c>
      <c r="BJ506" s="9" t="s">
        <v>193</v>
      </c>
      <c r="BK506" s="9" t="s">
        <v>1921</v>
      </c>
      <c r="BL506" s="29">
        <v>7.5000116092096239E-2</v>
      </c>
      <c r="BM506" s="29">
        <v>0</v>
      </c>
      <c r="BN506" s="29">
        <v>0</v>
      </c>
      <c r="BO506" s="29">
        <v>0</v>
      </c>
      <c r="BP506" s="29">
        <v>3.0157709465047297E-3</v>
      </c>
    </row>
    <row r="507" spans="1:68" x14ac:dyDescent="0.25">
      <c r="A507" s="9" t="s">
        <v>3</v>
      </c>
      <c r="B507" s="9" t="s">
        <v>58</v>
      </c>
      <c r="C507" s="9" t="s">
        <v>57</v>
      </c>
      <c r="D507" s="9" t="s">
        <v>1869</v>
      </c>
      <c r="E507" s="9" t="s">
        <v>83</v>
      </c>
      <c r="F507" s="9" t="s">
        <v>1747</v>
      </c>
      <c r="G507" s="9" t="s">
        <v>231</v>
      </c>
      <c r="H507" s="9" t="s">
        <v>5</v>
      </c>
      <c r="I507" s="10" t="s">
        <v>1807</v>
      </c>
      <c r="J507" s="10" t="s">
        <v>1995</v>
      </c>
      <c r="K507" s="11">
        <v>1312186.4687000001</v>
      </c>
      <c r="L507" s="11">
        <v>1312186.4687000001</v>
      </c>
      <c r="M507" s="11">
        <v>0</v>
      </c>
      <c r="N507" s="11">
        <v>0</v>
      </c>
      <c r="O507" s="11">
        <v>0</v>
      </c>
      <c r="P507" s="11">
        <v>0</v>
      </c>
      <c r="Q507" s="11">
        <v>0</v>
      </c>
      <c r="R507" s="11">
        <v>0</v>
      </c>
      <c r="S507" s="11">
        <v>0</v>
      </c>
      <c r="T507" s="11">
        <v>0</v>
      </c>
      <c r="U507" s="11">
        <v>0</v>
      </c>
      <c r="V507" s="11">
        <v>0</v>
      </c>
      <c r="W507" s="11">
        <v>12523.425919294772</v>
      </c>
      <c r="X507" s="11">
        <v>0</v>
      </c>
      <c r="Y507" s="11">
        <v>0</v>
      </c>
      <c r="Z507" s="11">
        <v>0</v>
      </c>
      <c r="AA507" s="11">
        <v>4797.4354675452269</v>
      </c>
      <c r="AB507" s="11">
        <v>6294.8209276476409</v>
      </c>
      <c r="AC507" s="11" t="s">
        <v>7</v>
      </c>
      <c r="AD507" s="11" t="s">
        <v>97</v>
      </c>
      <c r="AE507" s="11" t="s">
        <v>157</v>
      </c>
      <c r="AF507" s="11" t="s">
        <v>193</v>
      </c>
      <c r="AG507" s="11" t="s">
        <v>302</v>
      </c>
      <c r="AH507" s="11" t="s">
        <v>7</v>
      </c>
      <c r="AI507" s="11" t="s">
        <v>97</v>
      </c>
      <c r="AJ507" s="11" t="s">
        <v>157</v>
      </c>
      <c r="AK507" s="11" t="s">
        <v>193</v>
      </c>
      <c r="AL507" s="11" t="s">
        <v>142</v>
      </c>
      <c r="AM507" s="11">
        <v>2.3575048172069828E-2</v>
      </c>
      <c r="AN507" s="11">
        <v>0</v>
      </c>
      <c r="AO507" s="11">
        <v>0</v>
      </c>
      <c r="AP507" s="11">
        <v>0</v>
      </c>
      <c r="AQ507" s="11">
        <v>3.0157709465047301E-3</v>
      </c>
      <c r="AR507" s="11">
        <v>0.125</v>
      </c>
      <c r="AS507" s="11">
        <v>0</v>
      </c>
      <c r="AT507" s="11">
        <v>0</v>
      </c>
      <c r="AU507" s="11">
        <v>0</v>
      </c>
      <c r="AV507" s="11">
        <v>7.4999999999999997E-3</v>
      </c>
      <c r="AW507" s="11">
        <v>30934.859210340699</v>
      </c>
      <c r="AX507" s="11">
        <v>0</v>
      </c>
      <c r="AY507" s="11">
        <v>0</v>
      </c>
      <c r="AZ507" s="11">
        <v>0</v>
      </c>
      <c r="BA507" s="11">
        <v>3957.2538287020989</v>
      </c>
      <c r="BB507" s="11">
        <v>164023.30858750001</v>
      </c>
      <c r="BC507" s="11">
        <v>0</v>
      </c>
      <c r="BD507" s="11">
        <v>0</v>
      </c>
      <c r="BE507" s="11">
        <v>0</v>
      </c>
      <c r="BF507" s="11">
        <v>9841.3985152500009</v>
      </c>
      <c r="BG507" s="9" t="s">
        <v>7</v>
      </c>
      <c r="BH507" s="9" t="s">
        <v>97</v>
      </c>
      <c r="BI507" s="9" t="s">
        <v>157</v>
      </c>
      <c r="BJ507" s="9" t="s">
        <v>193</v>
      </c>
      <c r="BK507" s="9" t="s">
        <v>1921</v>
      </c>
      <c r="BL507" s="29">
        <v>7.5000116092096239E-2</v>
      </c>
      <c r="BM507" s="29">
        <v>0</v>
      </c>
      <c r="BN507" s="29">
        <v>0</v>
      </c>
      <c r="BO507" s="29">
        <v>0</v>
      </c>
      <c r="BP507" s="29">
        <v>3.0157709465047297E-3</v>
      </c>
    </row>
    <row r="508" spans="1:68" x14ac:dyDescent="0.25">
      <c r="A508" s="9" t="s">
        <v>3</v>
      </c>
      <c r="B508" s="9" t="s">
        <v>58</v>
      </c>
      <c r="C508" s="9" t="s">
        <v>57</v>
      </c>
      <c r="D508" s="9" t="s">
        <v>1869</v>
      </c>
      <c r="E508" s="9" t="s">
        <v>83</v>
      </c>
      <c r="F508" s="9" t="s">
        <v>1053</v>
      </c>
      <c r="G508" s="9" t="s">
        <v>231</v>
      </c>
      <c r="H508" s="9" t="s">
        <v>5</v>
      </c>
      <c r="I508" s="10" t="s">
        <v>1807</v>
      </c>
      <c r="J508" s="10" t="s">
        <v>1995</v>
      </c>
      <c r="K508" s="11">
        <v>1338218.6770000001</v>
      </c>
      <c r="L508" s="11">
        <v>1338218.6770000001</v>
      </c>
      <c r="M508" s="11">
        <v>0</v>
      </c>
      <c r="N508" s="11">
        <v>0</v>
      </c>
      <c r="O508" s="11">
        <v>0</v>
      </c>
      <c r="P508" s="11">
        <v>0</v>
      </c>
      <c r="Q508" s="11">
        <v>0</v>
      </c>
      <c r="R508" s="11">
        <v>0</v>
      </c>
      <c r="S508" s="11">
        <v>0</v>
      </c>
      <c r="T508" s="11">
        <v>0</v>
      </c>
      <c r="U508" s="11">
        <v>0</v>
      </c>
      <c r="V508" s="11">
        <v>0</v>
      </c>
      <c r="W508" s="11">
        <v>12771.875693726366</v>
      </c>
      <c r="X508" s="11">
        <v>0</v>
      </c>
      <c r="Y508" s="11">
        <v>0</v>
      </c>
      <c r="Z508" s="11">
        <v>0</v>
      </c>
      <c r="AA508" s="11">
        <v>4892.6108426736382</v>
      </c>
      <c r="AB508" s="11">
        <v>6419.7026373043991</v>
      </c>
      <c r="AC508" s="11" t="s">
        <v>7</v>
      </c>
      <c r="AD508" s="11" t="s">
        <v>97</v>
      </c>
      <c r="AE508" s="11" t="s">
        <v>157</v>
      </c>
      <c r="AF508" s="11" t="s">
        <v>193</v>
      </c>
      <c r="AG508" s="11" t="s">
        <v>302</v>
      </c>
      <c r="AH508" s="11" t="s">
        <v>7</v>
      </c>
      <c r="AI508" s="11" t="s">
        <v>97</v>
      </c>
      <c r="AJ508" s="11" t="s">
        <v>157</v>
      </c>
      <c r="AK508" s="11" t="s">
        <v>193</v>
      </c>
      <c r="AL508" s="11" t="s">
        <v>142</v>
      </c>
      <c r="AM508" s="11">
        <v>2.3575048172069828E-2</v>
      </c>
      <c r="AN508" s="11">
        <v>0</v>
      </c>
      <c r="AO508" s="11">
        <v>0</v>
      </c>
      <c r="AP508" s="11">
        <v>0</v>
      </c>
      <c r="AQ508" s="11">
        <v>3.0157709465047301E-3</v>
      </c>
      <c r="AR508" s="11">
        <v>0.125</v>
      </c>
      <c r="AS508" s="11">
        <v>0</v>
      </c>
      <c r="AT508" s="11">
        <v>0</v>
      </c>
      <c r="AU508" s="11">
        <v>0</v>
      </c>
      <c r="AV508" s="11">
        <v>7.4999999999999997E-3</v>
      </c>
      <c r="AW508" s="11">
        <v>31548.569775038559</v>
      </c>
      <c r="AX508" s="11">
        <v>0</v>
      </c>
      <c r="AY508" s="11">
        <v>0</v>
      </c>
      <c r="AZ508" s="11">
        <v>0</v>
      </c>
      <c r="BA508" s="11">
        <v>4035.7610061665982</v>
      </c>
      <c r="BB508" s="11">
        <v>167277.33462500002</v>
      </c>
      <c r="BC508" s="11">
        <v>0</v>
      </c>
      <c r="BD508" s="11">
        <v>0</v>
      </c>
      <c r="BE508" s="11">
        <v>0</v>
      </c>
      <c r="BF508" s="11">
        <v>10036.6400775</v>
      </c>
      <c r="BG508" s="9" t="s">
        <v>7</v>
      </c>
      <c r="BH508" s="9" t="s">
        <v>97</v>
      </c>
      <c r="BI508" s="9" t="s">
        <v>157</v>
      </c>
      <c r="BJ508" s="9" t="s">
        <v>193</v>
      </c>
      <c r="BK508" s="9" t="s">
        <v>1921</v>
      </c>
      <c r="BL508" s="29">
        <v>7.5000116092096239E-2</v>
      </c>
      <c r="BM508" s="29">
        <v>0</v>
      </c>
      <c r="BN508" s="29">
        <v>0</v>
      </c>
      <c r="BO508" s="29">
        <v>0</v>
      </c>
      <c r="BP508" s="29">
        <v>3.0157709465047297E-3</v>
      </c>
    </row>
    <row r="509" spans="1:68" x14ac:dyDescent="0.25">
      <c r="A509" s="9" t="s">
        <v>3</v>
      </c>
      <c r="B509" s="9" t="s">
        <v>58</v>
      </c>
      <c r="C509" s="9" t="s">
        <v>57</v>
      </c>
      <c r="D509" s="9" t="s">
        <v>1870</v>
      </c>
      <c r="E509" s="9" t="s">
        <v>83</v>
      </c>
      <c r="F509" s="9" t="s">
        <v>399</v>
      </c>
      <c r="G509" s="9" t="s">
        <v>231</v>
      </c>
      <c r="H509" s="9" t="s">
        <v>5</v>
      </c>
      <c r="I509" s="10" t="s">
        <v>1783</v>
      </c>
      <c r="J509" s="10" t="s">
        <v>1995</v>
      </c>
      <c r="K509" s="11">
        <v>709853.83354000002</v>
      </c>
      <c r="L509" s="11">
        <v>709853.83354000002</v>
      </c>
      <c r="M509" s="11">
        <v>0</v>
      </c>
      <c r="N509" s="11">
        <v>0</v>
      </c>
      <c r="O509" s="11">
        <v>0</v>
      </c>
      <c r="P509" s="11">
        <v>0</v>
      </c>
      <c r="Q509" s="11">
        <v>0</v>
      </c>
      <c r="R509" s="11">
        <v>0</v>
      </c>
      <c r="S509" s="11">
        <v>0</v>
      </c>
      <c r="T509" s="11">
        <v>0</v>
      </c>
      <c r="U509" s="11">
        <v>0</v>
      </c>
      <c r="V509" s="11">
        <v>0</v>
      </c>
      <c r="W509" s="11">
        <v>6774.8007694918788</v>
      </c>
      <c r="X509" s="11">
        <v>0</v>
      </c>
      <c r="Y509" s="11">
        <v>0</v>
      </c>
      <c r="Z509" s="11">
        <v>0</v>
      </c>
      <c r="AA509" s="11">
        <v>2595.2698332361201</v>
      </c>
      <c r="AB509" s="11">
        <v>3405.3108102580882</v>
      </c>
      <c r="AC509" s="11" t="s">
        <v>7</v>
      </c>
      <c r="AD509" s="11" t="s">
        <v>97</v>
      </c>
      <c r="AE509" s="11" t="s">
        <v>157</v>
      </c>
      <c r="AF509" s="11" t="s">
        <v>193</v>
      </c>
      <c r="AG509" s="11" t="s">
        <v>302</v>
      </c>
      <c r="AH509" s="11" t="s">
        <v>7</v>
      </c>
      <c r="AI509" s="11" t="s">
        <v>97</v>
      </c>
      <c r="AJ509" s="11" t="s">
        <v>157</v>
      </c>
      <c r="AK509" s="11" t="s">
        <v>193</v>
      </c>
      <c r="AL509" s="11" t="s">
        <v>142</v>
      </c>
      <c r="AM509" s="11">
        <v>2.3575048172069828E-2</v>
      </c>
      <c r="AN509" s="11">
        <v>0</v>
      </c>
      <c r="AO509" s="11">
        <v>0</v>
      </c>
      <c r="AP509" s="11">
        <v>0</v>
      </c>
      <c r="AQ509" s="11">
        <v>3.0157709465047301E-3</v>
      </c>
      <c r="AR509" s="11">
        <v>0.125</v>
      </c>
      <c r="AS509" s="11">
        <v>0</v>
      </c>
      <c r="AT509" s="11">
        <v>0</v>
      </c>
      <c r="AU509" s="11">
        <v>0</v>
      </c>
      <c r="AV509" s="11">
        <v>7.4999999999999997E-3</v>
      </c>
      <c r="AW509" s="11">
        <v>16734.838320833936</v>
      </c>
      <c r="AX509" s="11">
        <v>0</v>
      </c>
      <c r="AY509" s="11">
        <v>0</v>
      </c>
      <c r="AZ509" s="11">
        <v>0</v>
      </c>
      <c r="BA509" s="11">
        <v>2140.7565674549369</v>
      </c>
      <c r="BB509" s="11">
        <v>88731.729192500003</v>
      </c>
      <c r="BC509" s="11">
        <v>0</v>
      </c>
      <c r="BD509" s="11">
        <v>0</v>
      </c>
      <c r="BE509" s="11">
        <v>0</v>
      </c>
      <c r="BF509" s="11">
        <v>5323.9037515500004</v>
      </c>
      <c r="BG509" s="9" t="s">
        <v>7</v>
      </c>
      <c r="BH509" s="9" t="s">
        <v>97</v>
      </c>
      <c r="BI509" s="9" t="s">
        <v>157</v>
      </c>
      <c r="BJ509" s="9" t="s">
        <v>193</v>
      </c>
      <c r="BK509" s="9" t="s">
        <v>1921</v>
      </c>
      <c r="BL509" s="29">
        <v>7.5000116092096239E-2</v>
      </c>
      <c r="BM509" s="29">
        <v>0</v>
      </c>
      <c r="BN509" s="29">
        <v>0</v>
      </c>
      <c r="BO509" s="29">
        <v>0</v>
      </c>
      <c r="BP509" s="29">
        <v>3.0157709465047297E-3</v>
      </c>
    </row>
    <row r="510" spans="1:68" x14ac:dyDescent="0.25">
      <c r="A510" s="9" t="s">
        <v>3</v>
      </c>
      <c r="B510" s="9" t="s">
        <v>58</v>
      </c>
      <c r="C510" s="9" t="s">
        <v>57</v>
      </c>
      <c r="D510" s="9" t="s">
        <v>1870</v>
      </c>
      <c r="E510" s="9" t="s">
        <v>83</v>
      </c>
      <c r="F510" s="9" t="s">
        <v>1183</v>
      </c>
      <c r="G510" s="9" t="s">
        <v>270</v>
      </c>
      <c r="H510" s="9" t="s">
        <v>12</v>
      </c>
      <c r="I510" s="10" t="s">
        <v>1783</v>
      </c>
      <c r="J510" s="10" t="s">
        <v>1995</v>
      </c>
      <c r="K510" s="11">
        <v>1305796.4467800001</v>
      </c>
      <c r="L510" s="11">
        <v>1305796.4467800001</v>
      </c>
      <c r="M510" s="11">
        <v>0</v>
      </c>
      <c r="N510" s="11">
        <v>1</v>
      </c>
      <c r="O510" s="11">
        <v>0</v>
      </c>
      <c r="P510" s="11">
        <v>0</v>
      </c>
      <c r="Q510" s="11">
        <v>0</v>
      </c>
      <c r="R510" s="11">
        <v>0</v>
      </c>
      <c r="S510" s="11">
        <v>1</v>
      </c>
      <c r="T510" s="11">
        <v>0</v>
      </c>
      <c r="U510" s="11">
        <v>0</v>
      </c>
      <c r="V510" s="11">
        <v>2</v>
      </c>
      <c r="W510" s="11">
        <v>90836.784395777562</v>
      </c>
      <c r="X510" s="11">
        <v>0</v>
      </c>
      <c r="Y510" s="11">
        <v>0</v>
      </c>
      <c r="Z510" s="11">
        <v>0</v>
      </c>
      <c r="AA510" s="11">
        <v>2266.5022596364652</v>
      </c>
      <c r="AB510" s="11">
        <v>9768.4804068586091</v>
      </c>
      <c r="AC510" s="11" t="s">
        <v>7</v>
      </c>
      <c r="AD510" s="11" t="s">
        <v>97</v>
      </c>
      <c r="AE510" s="11" t="s">
        <v>157</v>
      </c>
      <c r="AF510" s="11" t="s">
        <v>193</v>
      </c>
      <c r="AG510" s="11" t="s">
        <v>299</v>
      </c>
      <c r="AH510" s="11" t="s">
        <v>7</v>
      </c>
      <c r="AI510" s="11" t="s">
        <v>97</v>
      </c>
      <c r="AJ510" s="11" t="s">
        <v>157</v>
      </c>
      <c r="AK510" s="11" t="s">
        <v>193</v>
      </c>
      <c r="AL510" s="11" t="s">
        <v>142</v>
      </c>
      <c r="AM510" s="11">
        <v>0.17091909924750626</v>
      </c>
      <c r="AN510" s="11">
        <v>0</v>
      </c>
      <c r="AO510" s="11">
        <v>0</v>
      </c>
      <c r="AP510" s="11">
        <v>0</v>
      </c>
      <c r="AQ510" s="11">
        <v>1.4241140580716783E-3</v>
      </c>
      <c r="AR510" s="11">
        <v>0.125</v>
      </c>
      <c r="AS510" s="11">
        <v>0</v>
      </c>
      <c r="AT510" s="11">
        <v>0</v>
      </c>
      <c r="AU510" s="11">
        <v>0</v>
      </c>
      <c r="AV510" s="11">
        <v>7.4999999999999997E-3</v>
      </c>
      <c r="AW510" s="11">
        <v>223185.55248423186</v>
      </c>
      <c r="AX510" s="11">
        <v>0</v>
      </c>
      <c r="AY510" s="11">
        <v>0</v>
      </c>
      <c r="AZ510" s="11">
        <v>0</v>
      </c>
      <c r="BA510" s="11">
        <v>1859.6030768394444</v>
      </c>
      <c r="BB510" s="11">
        <v>163224.55584750001</v>
      </c>
      <c r="BC510" s="11">
        <v>0</v>
      </c>
      <c r="BD510" s="11">
        <v>0</v>
      </c>
      <c r="BE510" s="11">
        <v>0</v>
      </c>
      <c r="BF510" s="11">
        <v>9793.4733508500012</v>
      </c>
      <c r="BG510" s="9" t="s">
        <v>7</v>
      </c>
      <c r="BH510" s="9" t="s">
        <v>97</v>
      </c>
      <c r="BI510" s="9" t="s">
        <v>157</v>
      </c>
      <c r="BJ510" s="9" t="s">
        <v>193</v>
      </c>
      <c r="BK510" s="9" t="s">
        <v>1920</v>
      </c>
      <c r="BL510" s="29">
        <v>7.5000116092096239E-2</v>
      </c>
      <c r="BM510" s="29">
        <v>0</v>
      </c>
      <c r="BN510" s="29">
        <v>0</v>
      </c>
      <c r="BO510" s="29">
        <v>0</v>
      </c>
      <c r="BP510" s="29">
        <v>1.4241140580716783E-3</v>
      </c>
    </row>
    <row r="511" spans="1:68" x14ac:dyDescent="0.25">
      <c r="A511" s="9" t="s">
        <v>3</v>
      </c>
      <c r="B511" s="9" t="s">
        <v>58</v>
      </c>
      <c r="C511" s="9" t="s">
        <v>57</v>
      </c>
      <c r="D511" s="9" t="s">
        <v>1870</v>
      </c>
      <c r="E511" s="9" t="s">
        <v>116</v>
      </c>
      <c r="F511" s="9" t="s">
        <v>511</v>
      </c>
      <c r="G511" s="9" t="s">
        <v>164</v>
      </c>
      <c r="H511" s="9" t="s">
        <v>5</v>
      </c>
      <c r="I511" s="10" t="s">
        <v>1783</v>
      </c>
      <c r="J511" s="10" t="s">
        <v>1995</v>
      </c>
      <c r="K511" s="11">
        <v>186793.14881974002</v>
      </c>
      <c r="L511" s="11">
        <v>186793.14881974002</v>
      </c>
      <c r="M511" s="11">
        <v>0</v>
      </c>
      <c r="N511" s="11">
        <v>0</v>
      </c>
      <c r="O511" s="11">
        <v>0</v>
      </c>
      <c r="P511" s="11">
        <v>0</v>
      </c>
      <c r="Q511" s="11">
        <v>0</v>
      </c>
      <c r="R511" s="11">
        <v>0</v>
      </c>
      <c r="S511" s="11">
        <v>0</v>
      </c>
      <c r="T511" s="11">
        <v>0</v>
      </c>
      <c r="U511" s="11">
        <v>0</v>
      </c>
      <c r="V511" s="11">
        <v>0</v>
      </c>
      <c r="W511" s="11">
        <v>1787.4224445740836</v>
      </c>
      <c r="X511" s="11">
        <v>0</v>
      </c>
      <c r="Y511" s="11">
        <v>0</v>
      </c>
      <c r="Z511" s="11">
        <v>0</v>
      </c>
      <c r="AA511" s="11">
        <v>323.34013708897839</v>
      </c>
      <c r="AB511" s="11">
        <v>871.73747450089195</v>
      </c>
      <c r="AC511" s="11" t="s">
        <v>7</v>
      </c>
      <c r="AD511" s="11" t="s">
        <v>97</v>
      </c>
      <c r="AE511" s="11" t="s">
        <v>157</v>
      </c>
      <c r="AF511" s="11" t="s">
        <v>193</v>
      </c>
      <c r="AG511" s="11" t="s">
        <v>299</v>
      </c>
      <c r="AH511" s="11" t="s">
        <v>7</v>
      </c>
      <c r="AI511" s="11" t="s">
        <v>97</v>
      </c>
      <c r="AJ511" s="11" t="s">
        <v>157</v>
      </c>
      <c r="AK511" s="11" t="s">
        <v>193</v>
      </c>
      <c r="AL511" s="11" t="s">
        <v>142</v>
      </c>
      <c r="AM511" s="11">
        <v>2.3575048172069828E-2</v>
      </c>
      <c r="AN511" s="11">
        <v>0</v>
      </c>
      <c r="AO511" s="11">
        <v>0</v>
      </c>
      <c r="AP511" s="11">
        <v>0</v>
      </c>
      <c r="AQ511" s="11">
        <v>1.4241140580716783E-3</v>
      </c>
      <c r="AR511" s="11">
        <v>0.125</v>
      </c>
      <c r="AS511" s="11">
        <v>0</v>
      </c>
      <c r="AT511" s="11">
        <v>0</v>
      </c>
      <c r="AU511" s="11">
        <v>0</v>
      </c>
      <c r="AV511" s="11">
        <v>7.4999999999999997E-3</v>
      </c>
      <c r="AW511" s="11">
        <v>4403.6574816379789</v>
      </c>
      <c r="AX511" s="11">
        <v>0</v>
      </c>
      <c r="AY511" s="11">
        <v>0</v>
      </c>
      <c r="AZ511" s="11">
        <v>0</v>
      </c>
      <c r="BA511" s="11">
        <v>266.01474918566686</v>
      </c>
      <c r="BB511" s="11">
        <v>23349.143602467502</v>
      </c>
      <c r="BC511" s="11">
        <v>0</v>
      </c>
      <c r="BD511" s="11">
        <v>0</v>
      </c>
      <c r="BE511" s="11">
        <v>0</v>
      </c>
      <c r="BF511" s="11">
        <v>1400.9486161480502</v>
      </c>
      <c r="BG511" s="9" t="s">
        <v>7</v>
      </c>
      <c r="BH511" s="9" t="s">
        <v>97</v>
      </c>
      <c r="BI511" s="9" t="s">
        <v>157</v>
      </c>
      <c r="BJ511" s="9" t="s">
        <v>193</v>
      </c>
      <c r="BK511" s="9" t="s">
        <v>1920</v>
      </c>
      <c r="BL511" s="29">
        <v>7.5000116092096239E-2</v>
      </c>
      <c r="BM511" s="29">
        <v>0</v>
      </c>
      <c r="BN511" s="29">
        <v>0</v>
      </c>
      <c r="BO511" s="29">
        <v>0</v>
      </c>
      <c r="BP511" s="29">
        <v>1.4241140580716783E-3</v>
      </c>
    </row>
    <row r="512" spans="1:68" x14ac:dyDescent="0.25">
      <c r="A512" s="9" t="s">
        <v>3</v>
      </c>
      <c r="B512" s="9" t="s">
        <v>58</v>
      </c>
      <c r="C512" s="9" t="s">
        <v>57</v>
      </c>
      <c r="D512" s="9" t="s">
        <v>1870</v>
      </c>
      <c r="E512" s="9" t="s">
        <v>116</v>
      </c>
      <c r="F512" s="9" t="s">
        <v>759</v>
      </c>
      <c r="G512" s="9" t="s">
        <v>164</v>
      </c>
      <c r="H512" s="9" t="s">
        <v>5</v>
      </c>
      <c r="I512" s="10" t="s">
        <v>1807</v>
      </c>
      <c r="J512" s="10" t="s">
        <v>1995</v>
      </c>
      <c r="K512" s="11">
        <v>103655.81358248001</v>
      </c>
      <c r="L512" s="11">
        <v>103655.81358248</v>
      </c>
      <c r="M512" s="11">
        <v>0</v>
      </c>
      <c r="N512" s="11">
        <v>0</v>
      </c>
      <c r="O512" s="11">
        <v>0</v>
      </c>
      <c r="P512" s="11">
        <v>0</v>
      </c>
      <c r="Q512" s="11">
        <v>0</v>
      </c>
      <c r="R512" s="11">
        <v>0</v>
      </c>
      <c r="S512" s="11">
        <v>0</v>
      </c>
      <c r="T512" s="11">
        <v>0</v>
      </c>
      <c r="U512" s="11">
        <v>0</v>
      </c>
      <c r="V512" s="11">
        <v>0</v>
      </c>
      <c r="W512" s="11">
        <v>991.88181621537115</v>
      </c>
      <c r="X512" s="11">
        <v>0</v>
      </c>
      <c r="Y512" s="11">
        <v>0</v>
      </c>
      <c r="Z512" s="11">
        <v>0</v>
      </c>
      <c r="AA512" s="11">
        <v>179.42887726665245</v>
      </c>
      <c r="AB512" s="11">
        <v>483.7471701755328</v>
      </c>
      <c r="AC512" s="11" t="s">
        <v>7</v>
      </c>
      <c r="AD512" s="11" t="s">
        <v>97</v>
      </c>
      <c r="AE512" s="11" t="s">
        <v>157</v>
      </c>
      <c r="AF512" s="11" t="s">
        <v>193</v>
      </c>
      <c r="AG512" s="11" t="s">
        <v>299</v>
      </c>
      <c r="AH512" s="11" t="s">
        <v>7</v>
      </c>
      <c r="AI512" s="11" t="s">
        <v>97</v>
      </c>
      <c r="AJ512" s="11" t="s">
        <v>157</v>
      </c>
      <c r="AK512" s="11" t="s">
        <v>193</v>
      </c>
      <c r="AL512" s="11" t="s">
        <v>142</v>
      </c>
      <c r="AM512" s="11">
        <v>2.3575048172069828E-2</v>
      </c>
      <c r="AN512" s="11">
        <v>0</v>
      </c>
      <c r="AO512" s="11">
        <v>0</v>
      </c>
      <c r="AP512" s="11">
        <v>0</v>
      </c>
      <c r="AQ512" s="11">
        <v>1.4241140580716783E-3</v>
      </c>
      <c r="AR512" s="11">
        <v>0.125</v>
      </c>
      <c r="AS512" s="11">
        <v>0</v>
      </c>
      <c r="AT512" s="11">
        <v>0</v>
      </c>
      <c r="AU512" s="11">
        <v>0</v>
      </c>
      <c r="AV512" s="11">
        <v>7.4999999999999997E-3</v>
      </c>
      <c r="AW512" s="11">
        <v>2443.6907985220564</v>
      </c>
      <c r="AX512" s="11">
        <v>0</v>
      </c>
      <c r="AY512" s="11">
        <v>0</v>
      </c>
      <c r="AZ512" s="11">
        <v>0</v>
      </c>
      <c r="BA512" s="11">
        <v>147.61770132366701</v>
      </c>
      <c r="BB512" s="11">
        <v>12956.976697810001</v>
      </c>
      <c r="BC512" s="11">
        <v>0</v>
      </c>
      <c r="BD512" s="11">
        <v>0</v>
      </c>
      <c r="BE512" s="11">
        <v>0</v>
      </c>
      <c r="BF512" s="11">
        <v>777.41860186860004</v>
      </c>
      <c r="BG512" s="9" t="s">
        <v>7</v>
      </c>
      <c r="BH512" s="9" t="s">
        <v>97</v>
      </c>
      <c r="BI512" s="9" t="s">
        <v>157</v>
      </c>
      <c r="BJ512" s="9" t="s">
        <v>193</v>
      </c>
      <c r="BK512" s="9" t="s">
        <v>1920</v>
      </c>
      <c r="BL512" s="29">
        <v>7.5000116092096239E-2</v>
      </c>
      <c r="BM512" s="29">
        <v>0</v>
      </c>
      <c r="BN512" s="29">
        <v>0</v>
      </c>
      <c r="BO512" s="29">
        <v>0</v>
      </c>
      <c r="BP512" s="29">
        <v>1.4241140580716783E-3</v>
      </c>
    </row>
    <row r="513" spans="1:68" x14ac:dyDescent="0.25">
      <c r="A513" s="9" t="s">
        <v>3</v>
      </c>
      <c r="B513" s="9" t="s">
        <v>58</v>
      </c>
      <c r="C513" s="9" t="s">
        <v>57</v>
      </c>
      <c r="D513" s="9" t="s">
        <v>1870</v>
      </c>
      <c r="E513" s="9" t="s">
        <v>116</v>
      </c>
      <c r="F513" s="9" t="s">
        <v>509</v>
      </c>
      <c r="G513" s="9" t="s">
        <v>164</v>
      </c>
      <c r="H513" s="9" t="s">
        <v>5</v>
      </c>
      <c r="I513" s="10" t="s">
        <v>1807</v>
      </c>
      <c r="J513" s="10" t="s">
        <v>1995</v>
      </c>
      <c r="K513" s="11">
        <v>147173.3130701</v>
      </c>
      <c r="L513" s="11">
        <v>147173.31307009998</v>
      </c>
      <c r="M513" s="11">
        <v>0</v>
      </c>
      <c r="N513" s="11">
        <v>1</v>
      </c>
      <c r="O513" s="11">
        <v>0</v>
      </c>
      <c r="P513" s="11">
        <v>0</v>
      </c>
      <c r="Q513" s="11">
        <v>2</v>
      </c>
      <c r="R513" s="11">
        <v>0</v>
      </c>
      <c r="S513" s="11">
        <v>0</v>
      </c>
      <c r="T513" s="11">
        <v>0</v>
      </c>
      <c r="U513" s="11">
        <v>0</v>
      </c>
      <c r="V513" s="11">
        <v>3</v>
      </c>
      <c r="W513" s="11">
        <v>1408.3004900660742</v>
      </c>
      <c r="X513" s="11">
        <v>0</v>
      </c>
      <c r="Y513" s="11">
        <v>0</v>
      </c>
      <c r="Z513" s="11">
        <v>0</v>
      </c>
      <c r="AA513" s="11">
        <v>254.75794762605523</v>
      </c>
      <c r="AB513" s="11">
        <v>686.83724783432694</v>
      </c>
      <c r="AC513" s="11" t="s">
        <v>7</v>
      </c>
      <c r="AD513" s="11" t="s">
        <v>97</v>
      </c>
      <c r="AE513" s="11" t="s">
        <v>157</v>
      </c>
      <c r="AF513" s="11" t="s">
        <v>193</v>
      </c>
      <c r="AG513" s="11" t="s">
        <v>299</v>
      </c>
      <c r="AH513" s="11" t="s">
        <v>7</v>
      </c>
      <c r="AI513" s="11" t="s">
        <v>97</v>
      </c>
      <c r="AJ513" s="11" t="s">
        <v>157</v>
      </c>
      <c r="AK513" s="11" t="s">
        <v>193</v>
      </c>
      <c r="AL513" s="11" t="s">
        <v>142</v>
      </c>
      <c r="AM513" s="11">
        <v>2.3575048172069828E-2</v>
      </c>
      <c r="AN513" s="11">
        <v>0</v>
      </c>
      <c r="AO513" s="11">
        <v>0</v>
      </c>
      <c r="AP513" s="11">
        <v>0</v>
      </c>
      <c r="AQ513" s="11">
        <v>1.4241140580716783E-3</v>
      </c>
      <c r="AR513" s="11">
        <v>0.125</v>
      </c>
      <c r="AS513" s="11">
        <v>0</v>
      </c>
      <c r="AT513" s="11">
        <v>0</v>
      </c>
      <c r="AU513" s="11">
        <v>0</v>
      </c>
      <c r="AV513" s="11">
        <v>7.4999999999999997E-3</v>
      </c>
      <c r="AW513" s="11">
        <v>3469.6179452707215</v>
      </c>
      <c r="AX513" s="11">
        <v>0</v>
      </c>
      <c r="AY513" s="11">
        <v>0</v>
      </c>
      <c r="AZ513" s="11">
        <v>0</v>
      </c>
      <c r="BA513" s="11">
        <v>209.59158411611369</v>
      </c>
      <c r="BB513" s="11">
        <v>18396.664133762501</v>
      </c>
      <c r="BC513" s="11">
        <v>0</v>
      </c>
      <c r="BD513" s="11">
        <v>0</v>
      </c>
      <c r="BE513" s="11">
        <v>0</v>
      </c>
      <c r="BF513" s="11">
        <v>1103.79984802575</v>
      </c>
      <c r="BG513" s="9" t="s">
        <v>7</v>
      </c>
      <c r="BH513" s="9" t="s">
        <v>97</v>
      </c>
      <c r="BI513" s="9" t="s">
        <v>157</v>
      </c>
      <c r="BJ513" s="9" t="s">
        <v>193</v>
      </c>
      <c r="BK513" s="9" t="s">
        <v>1920</v>
      </c>
      <c r="BL513" s="29">
        <v>7.5000116092096239E-2</v>
      </c>
      <c r="BM513" s="29">
        <v>0</v>
      </c>
      <c r="BN513" s="29">
        <v>0</v>
      </c>
      <c r="BO513" s="29">
        <v>0</v>
      </c>
      <c r="BP513" s="29">
        <v>1.4241140580716783E-3</v>
      </c>
    </row>
    <row r="514" spans="1:68" x14ac:dyDescent="0.25">
      <c r="A514" s="9" t="s">
        <v>3</v>
      </c>
      <c r="B514" s="9" t="s">
        <v>58</v>
      </c>
      <c r="C514" s="9" t="s">
        <v>57</v>
      </c>
      <c r="D514" s="9" t="s">
        <v>1870</v>
      </c>
      <c r="E514" s="9" t="s">
        <v>116</v>
      </c>
      <c r="F514" s="9" t="s">
        <v>761</v>
      </c>
      <c r="G514" s="9" t="s">
        <v>164</v>
      </c>
      <c r="H514" s="9" t="s">
        <v>5</v>
      </c>
      <c r="I514" s="10" t="s">
        <v>1807</v>
      </c>
      <c r="J514" s="10" t="s">
        <v>1995</v>
      </c>
      <c r="K514" s="11">
        <v>135948.28031778001</v>
      </c>
      <c r="L514" s="11">
        <v>135948.28031778001</v>
      </c>
      <c r="M514" s="11">
        <v>0</v>
      </c>
      <c r="N514" s="11">
        <v>0</v>
      </c>
      <c r="O514" s="11">
        <v>0</v>
      </c>
      <c r="P514" s="11">
        <v>0</v>
      </c>
      <c r="Q514" s="11">
        <v>0</v>
      </c>
      <c r="R514" s="11">
        <v>0</v>
      </c>
      <c r="S514" s="11">
        <v>0</v>
      </c>
      <c r="T514" s="11">
        <v>0</v>
      </c>
      <c r="U514" s="11">
        <v>0</v>
      </c>
      <c r="V514" s="11">
        <v>0</v>
      </c>
      <c r="W514" s="11">
        <v>1300.8882235597794</v>
      </c>
      <c r="X514" s="11">
        <v>0</v>
      </c>
      <c r="Y514" s="11">
        <v>0</v>
      </c>
      <c r="Z514" s="11">
        <v>0</v>
      </c>
      <c r="AA514" s="11">
        <v>235.32734403113449</v>
      </c>
      <c r="AB514" s="11">
        <v>634.45159148383482</v>
      </c>
      <c r="AC514" s="11" t="s">
        <v>7</v>
      </c>
      <c r="AD514" s="11" t="s">
        <v>97</v>
      </c>
      <c r="AE514" s="11" t="s">
        <v>157</v>
      </c>
      <c r="AF514" s="11" t="s">
        <v>193</v>
      </c>
      <c r="AG514" s="11" t="s">
        <v>299</v>
      </c>
      <c r="AH514" s="11" t="s">
        <v>7</v>
      </c>
      <c r="AI514" s="11" t="s">
        <v>97</v>
      </c>
      <c r="AJ514" s="11" t="s">
        <v>157</v>
      </c>
      <c r="AK514" s="11" t="s">
        <v>193</v>
      </c>
      <c r="AL514" s="11" t="s">
        <v>142</v>
      </c>
      <c r="AM514" s="11">
        <v>2.3575048172069828E-2</v>
      </c>
      <c r="AN514" s="11">
        <v>0</v>
      </c>
      <c r="AO514" s="11">
        <v>0</v>
      </c>
      <c r="AP514" s="11">
        <v>0</v>
      </c>
      <c r="AQ514" s="11">
        <v>1.4241140580716783E-3</v>
      </c>
      <c r="AR514" s="11">
        <v>0.125</v>
      </c>
      <c r="AS514" s="11">
        <v>0</v>
      </c>
      <c r="AT514" s="11">
        <v>0</v>
      </c>
      <c r="AU514" s="11">
        <v>0</v>
      </c>
      <c r="AV514" s="11">
        <v>7.4999999999999997E-3</v>
      </c>
      <c r="AW514" s="11">
        <v>3204.9872574017163</v>
      </c>
      <c r="AX514" s="11">
        <v>0</v>
      </c>
      <c r="AY514" s="11">
        <v>0</v>
      </c>
      <c r="AZ514" s="11">
        <v>0</v>
      </c>
      <c r="BA514" s="11">
        <v>193.60585717121975</v>
      </c>
      <c r="BB514" s="11">
        <v>16993.535039722501</v>
      </c>
      <c r="BC514" s="11">
        <v>0</v>
      </c>
      <c r="BD514" s="11">
        <v>0</v>
      </c>
      <c r="BE514" s="11">
        <v>0</v>
      </c>
      <c r="BF514" s="11">
        <v>1019.61210238335</v>
      </c>
      <c r="BG514" s="9" t="s">
        <v>7</v>
      </c>
      <c r="BH514" s="9" t="s">
        <v>97</v>
      </c>
      <c r="BI514" s="9" t="s">
        <v>157</v>
      </c>
      <c r="BJ514" s="9" t="s">
        <v>193</v>
      </c>
      <c r="BK514" s="9" t="s">
        <v>1920</v>
      </c>
      <c r="BL514" s="29">
        <v>7.5000116092096239E-2</v>
      </c>
      <c r="BM514" s="29">
        <v>0</v>
      </c>
      <c r="BN514" s="29">
        <v>0</v>
      </c>
      <c r="BO514" s="29">
        <v>0</v>
      </c>
      <c r="BP514" s="29">
        <v>1.4241140580716783E-3</v>
      </c>
    </row>
    <row r="515" spans="1:68" x14ac:dyDescent="0.25">
      <c r="A515" s="9" t="s">
        <v>3</v>
      </c>
      <c r="B515" s="9" t="s">
        <v>58</v>
      </c>
      <c r="C515" s="9" t="s">
        <v>57</v>
      </c>
      <c r="D515" s="9" t="s">
        <v>1871</v>
      </c>
      <c r="E515" s="9" t="s">
        <v>116</v>
      </c>
      <c r="F515" s="9" t="s">
        <v>657</v>
      </c>
      <c r="G515" s="9" t="s">
        <v>164</v>
      </c>
      <c r="H515" s="9" t="s">
        <v>5</v>
      </c>
      <c r="I515" s="10" t="s">
        <v>1783</v>
      </c>
      <c r="J515" s="10" t="s">
        <v>1995</v>
      </c>
      <c r="K515" s="11">
        <v>101892.2314074</v>
      </c>
      <c r="L515" s="11">
        <v>101892.2314074</v>
      </c>
      <c r="M515" s="11">
        <v>0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1">
        <v>0</v>
      </c>
      <c r="T515" s="11">
        <v>0</v>
      </c>
      <c r="U515" s="11">
        <v>0</v>
      </c>
      <c r="V515" s="11">
        <v>0</v>
      </c>
      <c r="W515" s="11">
        <v>975.00610967845341</v>
      </c>
      <c r="X515" s="11">
        <v>0</v>
      </c>
      <c r="Y515" s="11">
        <v>0</v>
      </c>
      <c r="Z515" s="11">
        <v>0</v>
      </c>
      <c r="AA515" s="11">
        <v>176.37610522516638</v>
      </c>
      <c r="AB515" s="11">
        <v>475.51677906593886</v>
      </c>
      <c r="AC515" s="11" t="s">
        <v>7</v>
      </c>
      <c r="AD515" s="11" t="s">
        <v>97</v>
      </c>
      <c r="AE515" s="11" t="s">
        <v>157</v>
      </c>
      <c r="AF515" s="11" t="s">
        <v>193</v>
      </c>
      <c r="AG515" s="11" t="s">
        <v>299</v>
      </c>
      <c r="AH515" s="11" t="s">
        <v>7</v>
      </c>
      <c r="AI515" s="11" t="s">
        <v>97</v>
      </c>
      <c r="AJ515" s="11" t="s">
        <v>157</v>
      </c>
      <c r="AK515" s="11" t="s">
        <v>193</v>
      </c>
      <c r="AL515" s="11" t="s">
        <v>142</v>
      </c>
      <c r="AM515" s="11">
        <v>2.3575048172069828E-2</v>
      </c>
      <c r="AN515" s="11">
        <v>0</v>
      </c>
      <c r="AO515" s="11">
        <v>0</v>
      </c>
      <c r="AP515" s="11">
        <v>0</v>
      </c>
      <c r="AQ515" s="11">
        <v>1.4241140580716783E-3</v>
      </c>
      <c r="AR515" s="11">
        <v>0.125</v>
      </c>
      <c r="AS515" s="11">
        <v>0</v>
      </c>
      <c r="AT515" s="11">
        <v>0</v>
      </c>
      <c r="AU515" s="11">
        <v>0</v>
      </c>
      <c r="AV515" s="11">
        <v>7.4999999999999997E-3</v>
      </c>
      <c r="AW515" s="11">
        <v>2402.1142637891412</v>
      </c>
      <c r="AX515" s="11">
        <v>0</v>
      </c>
      <c r="AY515" s="11">
        <v>0</v>
      </c>
      <c r="AZ515" s="11">
        <v>0</v>
      </c>
      <c r="BA515" s="11">
        <v>145.10615915557094</v>
      </c>
      <c r="BB515" s="11">
        <v>12736.528925925</v>
      </c>
      <c r="BC515" s="11">
        <v>0</v>
      </c>
      <c r="BD515" s="11">
        <v>0</v>
      </c>
      <c r="BE515" s="11">
        <v>0</v>
      </c>
      <c r="BF515" s="11">
        <v>764.19173555550003</v>
      </c>
      <c r="BG515" s="9" t="s">
        <v>7</v>
      </c>
      <c r="BH515" s="9" t="s">
        <v>97</v>
      </c>
      <c r="BI515" s="9" t="s">
        <v>157</v>
      </c>
      <c r="BJ515" s="9" t="s">
        <v>193</v>
      </c>
      <c r="BK515" s="9" t="s">
        <v>1920</v>
      </c>
      <c r="BL515" s="29">
        <v>7.5000116092096239E-2</v>
      </c>
      <c r="BM515" s="29">
        <v>0</v>
      </c>
      <c r="BN515" s="29">
        <v>0</v>
      </c>
      <c r="BO515" s="29">
        <v>0</v>
      </c>
      <c r="BP515" s="29">
        <v>1.4241140580716783E-3</v>
      </c>
    </row>
    <row r="516" spans="1:68" x14ac:dyDescent="0.25">
      <c r="A516" s="9" t="s">
        <v>3</v>
      </c>
      <c r="B516" s="9" t="s">
        <v>58</v>
      </c>
      <c r="C516" s="9" t="s">
        <v>57</v>
      </c>
      <c r="D516" s="9" t="s">
        <v>1872</v>
      </c>
      <c r="E516" s="9" t="s">
        <v>116</v>
      </c>
      <c r="F516" s="9" t="s">
        <v>691</v>
      </c>
      <c r="G516" s="9" t="s">
        <v>164</v>
      </c>
      <c r="H516" s="9" t="s">
        <v>5</v>
      </c>
      <c r="I516" s="10" t="s">
        <v>1807</v>
      </c>
      <c r="J516" s="10" t="s">
        <v>1995</v>
      </c>
      <c r="K516" s="11">
        <v>170326.91227771636</v>
      </c>
      <c r="L516" s="11">
        <v>170326.9123</v>
      </c>
      <c r="M516" s="11">
        <v>0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11">
        <v>0</v>
      </c>
      <c r="U516" s="11">
        <v>0</v>
      </c>
      <c r="V516" s="11">
        <v>0</v>
      </c>
      <c r="W516" s="11">
        <v>1310.1267668704672</v>
      </c>
      <c r="X516" s="11">
        <v>4270.6729673310037</v>
      </c>
      <c r="Y516" s="11">
        <v>0</v>
      </c>
      <c r="Z516" s="11">
        <v>0</v>
      </c>
      <c r="AA516" s="11">
        <v>295.47874014852817</v>
      </c>
      <c r="AB516" s="11">
        <v>980.22116067176194</v>
      </c>
      <c r="AC516" s="11" t="s">
        <v>7</v>
      </c>
      <c r="AD516" s="11" t="s">
        <v>109</v>
      </c>
      <c r="AE516" s="11" t="s">
        <v>157</v>
      </c>
      <c r="AF516" s="11" t="s">
        <v>193</v>
      </c>
      <c r="AG516" s="11" t="s">
        <v>299</v>
      </c>
      <c r="AH516" s="11" t="s">
        <v>7</v>
      </c>
      <c r="AI516" s="11" t="s">
        <v>97</v>
      </c>
      <c r="AJ516" s="11" t="s">
        <v>157</v>
      </c>
      <c r="AK516" s="11" t="s">
        <v>193</v>
      </c>
      <c r="AL516" s="11" t="s">
        <v>142</v>
      </c>
      <c r="AM516" s="11">
        <v>2.3575048172069828E-2</v>
      </c>
      <c r="AN516" s="11">
        <v>2.5100000000000004E-2</v>
      </c>
      <c r="AO516" s="11">
        <v>0</v>
      </c>
      <c r="AP516" s="11">
        <v>0</v>
      </c>
      <c r="AQ516" s="11">
        <v>1.4241140580716783E-3</v>
      </c>
      <c r="AR516" s="11">
        <v>0.125</v>
      </c>
      <c r="AS516" s="11">
        <v>0</v>
      </c>
      <c r="AT516" s="11">
        <v>0</v>
      </c>
      <c r="AU516" s="11">
        <v>0</v>
      </c>
      <c r="AV516" s="11">
        <v>7.4999999999999997E-3</v>
      </c>
      <c r="AW516" s="11">
        <v>4015.4651619470751</v>
      </c>
      <c r="AX516" s="11">
        <v>4275.2054981706815</v>
      </c>
      <c r="AY516" s="11">
        <v>0</v>
      </c>
      <c r="AZ516" s="11">
        <v>0</v>
      </c>
      <c r="BA516" s="11">
        <v>242.56495024263742</v>
      </c>
      <c r="BB516" s="11">
        <v>21290.864034714545</v>
      </c>
      <c r="BC516" s="11">
        <v>0</v>
      </c>
      <c r="BD516" s="11">
        <v>0</v>
      </c>
      <c r="BE516" s="11">
        <v>0</v>
      </c>
      <c r="BF516" s="11">
        <v>1277.4518420828726</v>
      </c>
      <c r="BG516" s="9" t="s">
        <v>7</v>
      </c>
      <c r="BH516" s="9" t="s">
        <v>109</v>
      </c>
      <c r="BI516" s="9" t="s">
        <v>157</v>
      </c>
      <c r="BJ516" s="9" t="s">
        <v>193</v>
      </c>
      <c r="BK516" s="9" t="s">
        <v>1920</v>
      </c>
      <c r="BL516" s="29">
        <v>7.5000116092096239E-2</v>
      </c>
      <c r="BM516" s="29">
        <v>2.5100000000000008E-2</v>
      </c>
      <c r="BN516" s="29">
        <v>0</v>
      </c>
      <c r="BO516" s="29">
        <v>0</v>
      </c>
      <c r="BP516" s="29">
        <v>1.4241140580716783E-3</v>
      </c>
    </row>
    <row r="517" spans="1:68" x14ac:dyDescent="0.25">
      <c r="A517" s="9" t="s">
        <v>3</v>
      </c>
      <c r="B517" s="9" t="s">
        <v>58</v>
      </c>
      <c r="C517" s="9" t="s">
        <v>57</v>
      </c>
      <c r="D517" s="9" t="s">
        <v>1872</v>
      </c>
      <c r="E517" s="9" t="s">
        <v>116</v>
      </c>
      <c r="F517" s="9" t="s">
        <v>1309</v>
      </c>
      <c r="G517" s="9" t="s">
        <v>274</v>
      </c>
      <c r="H517" s="9" t="s">
        <v>5</v>
      </c>
      <c r="I517" s="10" t="s">
        <v>1807</v>
      </c>
      <c r="J517" s="10" t="s">
        <v>1995</v>
      </c>
      <c r="K517" s="11">
        <v>591761.47635576001</v>
      </c>
      <c r="L517" s="11">
        <v>591761.47635575989</v>
      </c>
      <c r="M517" s="11">
        <v>0</v>
      </c>
      <c r="N517" s="11">
        <v>0</v>
      </c>
      <c r="O517" s="11">
        <v>0</v>
      </c>
      <c r="P517" s="11">
        <v>0</v>
      </c>
      <c r="Q517" s="11">
        <v>0</v>
      </c>
      <c r="R517" s="11">
        <v>0</v>
      </c>
      <c r="S517" s="11">
        <v>0</v>
      </c>
      <c r="T517" s="11">
        <v>0</v>
      </c>
      <c r="U517" s="11">
        <v>0</v>
      </c>
      <c r="V517" s="11">
        <v>0</v>
      </c>
      <c r="W517" s="11">
        <v>4551.7325436566753</v>
      </c>
      <c r="X517" s="11">
        <v>14837.465824127601</v>
      </c>
      <c r="Y517" s="11">
        <v>0</v>
      </c>
      <c r="Z517" s="11">
        <v>0</v>
      </c>
      <c r="AA517" s="11">
        <v>1026.5725664894412</v>
      </c>
      <c r="AB517" s="11">
        <v>3405.5517907388166</v>
      </c>
      <c r="AC517" s="11" t="s">
        <v>7</v>
      </c>
      <c r="AD517" s="11" t="s">
        <v>109</v>
      </c>
      <c r="AE517" s="11" t="s">
        <v>157</v>
      </c>
      <c r="AF517" s="11" t="s">
        <v>193</v>
      </c>
      <c r="AG517" s="11" t="s">
        <v>299</v>
      </c>
      <c r="AH517" s="11" t="s">
        <v>7</v>
      </c>
      <c r="AI517" s="11" t="s">
        <v>97</v>
      </c>
      <c r="AJ517" s="11" t="s">
        <v>157</v>
      </c>
      <c r="AK517" s="11" t="s">
        <v>193</v>
      </c>
      <c r="AL517" s="11" t="s">
        <v>142</v>
      </c>
      <c r="AM517" s="11">
        <v>2.3575048172069828E-2</v>
      </c>
      <c r="AN517" s="11">
        <v>2.5100000000000004E-2</v>
      </c>
      <c r="AO517" s="11">
        <v>0</v>
      </c>
      <c r="AP517" s="11">
        <v>0</v>
      </c>
      <c r="AQ517" s="11">
        <v>1.4241140580716783E-3</v>
      </c>
      <c r="AR517" s="11">
        <v>0.125</v>
      </c>
      <c r="AS517" s="11">
        <v>0</v>
      </c>
      <c r="AT517" s="11">
        <v>0</v>
      </c>
      <c r="AU517" s="11">
        <v>0</v>
      </c>
      <c r="AV517" s="11">
        <v>7.4999999999999997E-3</v>
      </c>
      <c r="AW517" s="11">
        <v>13950.805311462203</v>
      </c>
      <c r="AX517" s="11">
        <v>14853.213056529579</v>
      </c>
      <c r="AY517" s="11">
        <v>0</v>
      </c>
      <c r="AZ517" s="11">
        <v>0</v>
      </c>
      <c r="BA517" s="11">
        <v>842.73583750348894</v>
      </c>
      <c r="BB517" s="11">
        <v>73970.184544470001</v>
      </c>
      <c r="BC517" s="11">
        <v>0</v>
      </c>
      <c r="BD517" s="11">
        <v>0</v>
      </c>
      <c r="BE517" s="11">
        <v>0</v>
      </c>
      <c r="BF517" s="11">
        <v>4438.2110726681994</v>
      </c>
      <c r="BG517" s="9" t="s">
        <v>7</v>
      </c>
      <c r="BH517" s="9" t="s">
        <v>109</v>
      </c>
      <c r="BI517" s="9" t="s">
        <v>157</v>
      </c>
      <c r="BJ517" s="9" t="s">
        <v>193</v>
      </c>
      <c r="BK517" s="9" t="s">
        <v>1920</v>
      </c>
      <c r="BL517" s="29">
        <v>7.5000116092096239E-2</v>
      </c>
      <c r="BM517" s="29">
        <v>2.5100000000000008E-2</v>
      </c>
      <c r="BN517" s="29">
        <v>0</v>
      </c>
      <c r="BO517" s="29">
        <v>0</v>
      </c>
      <c r="BP517" s="29">
        <v>1.4241140580716783E-3</v>
      </c>
    </row>
    <row r="518" spans="1:68" x14ac:dyDescent="0.25">
      <c r="A518" s="9" t="s">
        <v>3</v>
      </c>
      <c r="B518" s="9" t="s">
        <v>58</v>
      </c>
      <c r="C518" s="9" t="s">
        <v>57</v>
      </c>
      <c r="D518" s="9" t="s">
        <v>1873</v>
      </c>
      <c r="E518" s="9" t="s">
        <v>116</v>
      </c>
      <c r="F518" s="9" t="s">
        <v>1303</v>
      </c>
      <c r="G518" s="9" t="s">
        <v>274</v>
      </c>
      <c r="H518" s="9" t="s">
        <v>12</v>
      </c>
      <c r="I518" s="10" t="s">
        <v>1807</v>
      </c>
      <c r="J518" s="10" t="s">
        <v>1995</v>
      </c>
      <c r="K518" s="11">
        <v>100871.35094831999</v>
      </c>
      <c r="L518" s="11">
        <v>100871.35094831999</v>
      </c>
      <c r="M518" s="11">
        <v>0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11">
        <v>0</v>
      </c>
      <c r="U518" s="11">
        <v>0</v>
      </c>
      <c r="V518" s="11">
        <v>0</v>
      </c>
      <c r="W518" s="11">
        <v>7017.0424957107443</v>
      </c>
      <c r="X518" s="11">
        <v>0</v>
      </c>
      <c r="Y518" s="11">
        <v>0</v>
      </c>
      <c r="Z518" s="11">
        <v>0</v>
      </c>
      <c r="AA518" s="11">
        <v>175.0848269044715</v>
      </c>
      <c r="AB518" s="11">
        <v>754.60445445524783</v>
      </c>
      <c r="AC518" s="11" t="s">
        <v>7</v>
      </c>
      <c r="AD518" s="11" t="s">
        <v>97</v>
      </c>
      <c r="AE518" s="11" t="s">
        <v>157</v>
      </c>
      <c r="AF518" s="11" t="s">
        <v>193</v>
      </c>
      <c r="AG518" s="11" t="s">
        <v>299</v>
      </c>
      <c r="AH518" s="11" t="s">
        <v>7</v>
      </c>
      <c r="AI518" s="11" t="s">
        <v>97</v>
      </c>
      <c r="AJ518" s="11" t="s">
        <v>157</v>
      </c>
      <c r="AK518" s="11" t="s">
        <v>193</v>
      </c>
      <c r="AL518" s="11" t="s">
        <v>142</v>
      </c>
      <c r="AM518" s="11">
        <v>0.17091909924750626</v>
      </c>
      <c r="AN518" s="11">
        <v>0</v>
      </c>
      <c r="AO518" s="11">
        <v>0</v>
      </c>
      <c r="AP518" s="11">
        <v>0</v>
      </c>
      <c r="AQ518" s="11">
        <v>1.4241140580716783E-3</v>
      </c>
      <c r="AR518" s="11">
        <v>0.125</v>
      </c>
      <c r="AS518" s="11">
        <v>0</v>
      </c>
      <c r="AT518" s="11">
        <v>0</v>
      </c>
      <c r="AU518" s="11">
        <v>0</v>
      </c>
      <c r="AV518" s="11">
        <v>7.4999999999999997E-3</v>
      </c>
      <c r="AW518" s="11">
        <v>17240.840443965939</v>
      </c>
      <c r="AX518" s="11">
        <v>0</v>
      </c>
      <c r="AY518" s="11">
        <v>0</v>
      </c>
      <c r="AZ518" s="11">
        <v>0</v>
      </c>
      <c r="BA518" s="11">
        <v>143.65230894218442</v>
      </c>
      <c r="BB518" s="11">
        <v>12608.918868539999</v>
      </c>
      <c r="BC518" s="11">
        <v>0</v>
      </c>
      <c r="BD518" s="11">
        <v>0</v>
      </c>
      <c r="BE518" s="11">
        <v>0</v>
      </c>
      <c r="BF518" s="11">
        <v>756.53513211239988</v>
      </c>
      <c r="BG518" s="9" t="s">
        <v>7</v>
      </c>
      <c r="BH518" s="9" t="s">
        <v>97</v>
      </c>
      <c r="BI518" s="9" t="s">
        <v>157</v>
      </c>
      <c r="BJ518" s="9" t="s">
        <v>193</v>
      </c>
      <c r="BK518" s="9" t="s">
        <v>1920</v>
      </c>
      <c r="BL518" s="29">
        <v>7.5000116092096239E-2</v>
      </c>
      <c r="BM518" s="29">
        <v>0</v>
      </c>
      <c r="BN518" s="29">
        <v>0</v>
      </c>
      <c r="BO518" s="29">
        <v>0</v>
      </c>
      <c r="BP518" s="29">
        <v>1.4241140580716783E-3</v>
      </c>
    </row>
    <row r="519" spans="1:68" x14ac:dyDescent="0.25">
      <c r="A519" s="9" t="s">
        <v>3</v>
      </c>
      <c r="B519" s="9" t="s">
        <v>58</v>
      </c>
      <c r="C519" s="9" t="s">
        <v>57</v>
      </c>
      <c r="D519" s="9" t="s">
        <v>1873</v>
      </c>
      <c r="E519" s="9" t="s">
        <v>116</v>
      </c>
      <c r="F519" s="9" t="s">
        <v>407</v>
      </c>
      <c r="G519" s="9" t="s">
        <v>164</v>
      </c>
      <c r="H519" s="9" t="s">
        <v>5</v>
      </c>
      <c r="I519" s="10" t="s">
        <v>1783</v>
      </c>
      <c r="J519" s="10" t="s">
        <v>1995</v>
      </c>
      <c r="K519" s="11">
        <v>106463.85001578</v>
      </c>
      <c r="L519" s="11">
        <v>106463.85001578</v>
      </c>
      <c r="M519" s="11">
        <v>0</v>
      </c>
      <c r="N519" s="11">
        <v>1</v>
      </c>
      <c r="O519" s="11">
        <v>0</v>
      </c>
      <c r="P519" s="11">
        <v>0</v>
      </c>
      <c r="Q519" s="11">
        <v>0</v>
      </c>
      <c r="R519" s="11">
        <v>0</v>
      </c>
      <c r="S519" s="11">
        <v>0</v>
      </c>
      <c r="T519" s="11">
        <v>0</v>
      </c>
      <c r="U519" s="11">
        <v>0</v>
      </c>
      <c r="V519" s="11">
        <v>1</v>
      </c>
      <c r="W519" s="11">
        <v>1018.751898859065</v>
      </c>
      <c r="X519" s="11">
        <v>0</v>
      </c>
      <c r="Y519" s="11">
        <v>0</v>
      </c>
      <c r="Z519" s="11">
        <v>0</v>
      </c>
      <c r="AA519" s="11">
        <v>184.28960631924883</v>
      </c>
      <c r="AB519" s="11">
        <v>496.85188308464308</v>
      </c>
      <c r="AC519" s="11" t="s">
        <v>7</v>
      </c>
      <c r="AD519" s="11" t="s">
        <v>97</v>
      </c>
      <c r="AE519" s="11" t="s">
        <v>157</v>
      </c>
      <c r="AF519" s="11" t="s">
        <v>193</v>
      </c>
      <c r="AG519" s="11" t="s">
        <v>299</v>
      </c>
      <c r="AH519" s="11" t="s">
        <v>7</v>
      </c>
      <c r="AI519" s="11" t="s">
        <v>97</v>
      </c>
      <c r="AJ519" s="11" t="s">
        <v>157</v>
      </c>
      <c r="AK519" s="11" t="s">
        <v>193</v>
      </c>
      <c r="AL519" s="11" t="s">
        <v>142</v>
      </c>
      <c r="AM519" s="11">
        <v>2.3575048172069828E-2</v>
      </c>
      <c r="AN519" s="11">
        <v>0</v>
      </c>
      <c r="AO519" s="11">
        <v>0</v>
      </c>
      <c r="AP519" s="11">
        <v>0</v>
      </c>
      <c r="AQ519" s="11">
        <v>1.4241140580716783E-3</v>
      </c>
      <c r="AR519" s="11">
        <v>0.125</v>
      </c>
      <c r="AS519" s="11">
        <v>0</v>
      </c>
      <c r="AT519" s="11">
        <v>0</v>
      </c>
      <c r="AU519" s="11">
        <v>0</v>
      </c>
      <c r="AV519" s="11">
        <v>7.4999999999999997E-3</v>
      </c>
      <c r="AW519" s="11">
        <v>2509.8903927060305</v>
      </c>
      <c r="AX519" s="11">
        <v>0</v>
      </c>
      <c r="AY519" s="11">
        <v>0</v>
      </c>
      <c r="AZ519" s="11">
        <v>0</v>
      </c>
      <c r="BA519" s="11">
        <v>151.61666548390696</v>
      </c>
      <c r="BB519" s="11">
        <v>13307.9812519725</v>
      </c>
      <c r="BC519" s="11">
        <v>0</v>
      </c>
      <c r="BD519" s="11">
        <v>0</v>
      </c>
      <c r="BE519" s="11">
        <v>0</v>
      </c>
      <c r="BF519" s="11">
        <v>798.47887511834995</v>
      </c>
      <c r="BG519" s="9" t="s">
        <v>7</v>
      </c>
      <c r="BH519" s="9" t="s">
        <v>97</v>
      </c>
      <c r="BI519" s="9" t="s">
        <v>157</v>
      </c>
      <c r="BJ519" s="9" t="s">
        <v>193</v>
      </c>
      <c r="BK519" s="9" t="s">
        <v>1920</v>
      </c>
      <c r="BL519" s="29">
        <v>7.5000116092096239E-2</v>
      </c>
      <c r="BM519" s="29">
        <v>0</v>
      </c>
      <c r="BN519" s="29">
        <v>0</v>
      </c>
      <c r="BO519" s="29">
        <v>0</v>
      </c>
      <c r="BP519" s="29">
        <v>1.4241140580716783E-3</v>
      </c>
    </row>
    <row r="520" spans="1:68" x14ac:dyDescent="0.25">
      <c r="A520" s="9" t="s">
        <v>3</v>
      </c>
      <c r="B520" s="9" t="s">
        <v>58</v>
      </c>
      <c r="C520" s="9" t="s">
        <v>57</v>
      </c>
      <c r="D520" s="9" t="s">
        <v>1873</v>
      </c>
      <c r="E520" s="9" t="s">
        <v>116</v>
      </c>
      <c r="F520" s="9" t="s">
        <v>1207</v>
      </c>
      <c r="G520" s="9" t="s">
        <v>274</v>
      </c>
      <c r="H520" s="9" t="s">
        <v>5</v>
      </c>
      <c r="I520" s="10" t="s">
        <v>1807</v>
      </c>
      <c r="J520" s="10" t="s">
        <v>1995</v>
      </c>
      <c r="K520" s="11">
        <v>124405.77817248</v>
      </c>
      <c r="L520" s="11">
        <v>124405.77817248</v>
      </c>
      <c r="M520" s="11">
        <v>0</v>
      </c>
      <c r="N520" s="11">
        <v>0</v>
      </c>
      <c r="O520" s="11">
        <v>0</v>
      </c>
      <c r="P520" s="11">
        <v>1</v>
      </c>
      <c r="Q520" s="11">
        <v>0</v>
      </c>
      <c r="R520" s="11">
        <v>0</v>
      </c>
      <c r="S520" s="11">
        <v>0</v>
      </c>
      <c r="T520" s="11">
        <v>0</v>
      </c>
      <c r="U520" s="11">
        <v>0</v>
      </c>
      <c r="V520" s="11">
        <v>1</v>
      </c>
      <c r="W520" s="11">
        <v>1190.438094465572</v>
      </c>
      <c r="X520" s="11">
        <v>0</v>
      </c>
      <c r="Y520" s="11">
        <v>0</v>
      </c>
      <c r="Z520" s="11">
        <v>0</v>
      </c>
      <c r="AA520" s="11">
        <v>215.34719888345163</v>
      </c>
      <c r="AB520" s="11">
        <v>580.58434992202001</v>
      </c>
      <c r="AC520" s="11" t="s">
        <v>7</v>
      </c>
      <c r="AD520" s="11" t="s">
        <v>97</v>
      </c>
      <c r="AE520" s="11" t="s">
        <v>157</v>
      </c>
      <c r="AF520" s="11" t="s">
        <v>193</v>
      </c>
      <c r="AG520" s="11" t="s">
        <v>299</v>
      </c>
      <c r="AH520" s="11" t="s">
        <v>7</v>
      </c>
      <c r="AI520" s="11" t="s">
        <v>97</v>
      </c>
      <c r="AJ520" s="11" t="s">
        <v>157</v>
      </c>
      <c r="AK520" s="11" t="s">
        <v>193</v>
      </c>
      <c r="AL520" s="11" t="s">
        <v>142</v>
      </c>
      <c r="AM520" s="11">
        <v>2.3575048172069828E-2</v>
      </c>
      <c r="AN520" s="11">
        <v>0</v>
      </c>
      <c r="AO520" s="11">
        <v>0</v>
      </c>
      <c r="AP520" s="11">
        <v>0</v>
      </c>
      <c r="AQ520" s="11">
        <v>1.4241140580716783E-3</v>
      </c>
      <c r="AR520" s="11">
        <v>0.125</v>
      </c>
      <c r="AS520" s="11">
        <v>0</v>
      </c>
      <c r="AT520" s="11">
        <v>0</v>
      </c>
      <c r="AU520" s="11">
        <v>0</v>
      </c>
      <c r="AV520" s="11">
        <v>7.4999999999999997E-3</v>
      </c>
      <c r="AW520" s="11">
        <v>2932.8722133000492</v>
      </c>
      <c r="AX520" s="11">
        <v>0</v>
      </c>
      <c r="AY520" s="11">
        <v>0</v>
      </c>
      <c r="AZ520" s="11">
        <v>0</v>
      </c>
      <c r="BA520" s="11">
        <v>177.1680176007755</v>
      </c>
      <c r="BB520" s="11">
        <v>15550.72227156</v>
      </c>
      <c r="BC520" s="11">
        <v>0</v>
      </c>
      <c r="BD520" s="11">
        <v>0</v>
      </c>
      <c r="BE520" s="11">
        <v>0</v>
      </c>
      <c r="BF520" s="11">
        <v>933.04333629359996</v>
      </c>
      <c r="BG520" s="9" t="s">
        <v>7</v>
      </c>
      <c r="BH520" s="9" t="s">
        <v>97</v>
      </c>
      <c r="BI520" s="9" t="s">
        <v>157</v>
      </c>
      <c r="BJ520" s="9" t="s">
        <v>193</v>
      </c>
      <c r="BK520" s="9" t="s">
        <v>1920</v>
      </c>
      <c r="BL520" s="29">
        <v>7.5000116092096239E-2</v>
      </c>
      <c r="BM520" s="29">
        <v>0</v>
      </c>
      <c r="BN520" s="29">
        <v>0</v>
      </c>
      <c r="BO520" s="29">
        <v>0</v>
      </c>
      <c r="BP520" s="29">
        <v>1.4241140580716783E-3</v>
      </c>
    </row>
    <row r="521" spans="1:68" x14ac:dyDescent="0.25">
      <c r="A521" s="9" t="s">
        <v>3</v>
      </c>
      <c r="B521" s="9" t="s">
        <v>58</v>
      </c>
      <c r="C521" s="9" t="s">
        <v>57</v>
      </c>
      <c r="D521" s="9" t="s">
        <v>1873</v>
      </c>
      <c r="E521" s="9" t="s">
        <v>99</v>
      </c>
      <c r="F521" s="9" t="s">
        <v>977</v>
      </c>
      <c r="G521" s="9" t="s">
        <v>140</v>
      </c>
      <c r="H521" s="9" t="s">
        <v>5</v>
      </c>
      <c r="I521" s="10" t="s">
        <v>1783</v>
      </c>
      <c r="J521" s="10" t="s">
        <v>1995</v>
      </c>
      <c r="K521" s="11">
        <v>220788.78</v>
      </c>
      <c r="L521" s="11">
        <v>220788.78</v>
      </c>
      <c r="M521" s="11">
        <v>0</v>
      </c>
      <c r="N521" s="11">
        <v>0</v>
      </c>
      <c r="O521" s="11">
        <v>0</v>
      </c>
      <c r="P521" s="11">
        <v>0</v>
      </c>
      <c r="Q521" s="11">
        <v>0</v>
      </c>
      <c r="R521" s="11">
        <v>0</v>
      </c>
      <c r="S521" s="11">
        <v>0</v>
      </c>
      <c r="T521" s="11">
        <v>0</v>
      </c>
      <c r="U521" s="11">
        <v>0</v>
      </c>
      <c r="V521" s="11">
        <v>0</v>
      </c>
      <c r="W521" s="11">
        <v>4401.3149563364177</v>
      </c>
      <c r="X521" s="11">
        <v>0</v>
      </c>
      <c r="Y521" s="11">
        <v>0</v>
      </c>
      <c r="Z521" s="11">
        <v>0</v>
      </c>
      <c r="AA521" s="11">
        <v>809.30025166358257</v>
      </c>
      <c r="AB521" s="11">
        <v>1166.8598707487999</v>
      </c>
      <c r="AC521" s="11" t="s">
        <v>32</v>
      </c>
      <c r="AD521" s="11" t="s">
        <v>97</v>
      </c>
      <c r="AE521" s="11" t="s">
        <v>157</v>
      </c>
      <c r="AF521" s="11" t="s">
        <v>193</v>
      </c>
      <c r="AG521" s="11" t="s">
        <v>302</v>
      </c>
      <c r="AH521" s="11" t="s">
        <v>32</v>
      </c>
      <c r="AI521" s="11" t="s">
        <v>97</v>
      </c>
      <c r="AJ521" s="11" t="s">
        <v>157</v>
      </c>
      <c r="AK521" s="11" t="s">
        <v>193</v>
      </c>
      <c r="AL521" s="11" t="s">
        <v>142</v>
      </c>
      <c r="AM521" s="11">
        <v>4.9114683691812142E-2</v>
      </c>
      <c r="AN521" s="11">
        <v>0</v>
      </c>
      <c r="AO521" s="11">
        <v>0</v>
      </c>
      <c r="AP521" s="11">
        <v>0</v>
      </c>
      <c r="AQ521" s="11">
        <v>3.0157709465047301E-3</v>
      </c>
      <c r="AR521" s="11">
        <v>7.4999999999999997E-2</v>
      </c>
      <c r="AS521" s="11">
        <v>0</v>
      </c>
      <c r="AT521" s="11">
        <v>0</v>
      </c>
      <c r="AU521" s="11">
        <v>0</v>
      </c>
      <c r="AV521" s="11">
        <v>7.4999999999999997E-3</v>
      </c>
      <c r="AW521" s="11">
        <v>10843.971092401098</v>
      </c>
      <c r="AX521" s="11">
        <v>0</v>
      </c>
      <c r="AY521" s="11">
        <v>0</v>
      </c>
      <c r="AZ521" s="11">
        <v>0</v>
      </c>
      <c r="BA521" s="11">
        <v>665.84838803822458</v>
      </c>
      <c r="BB521" s="11">
        <v>16559.158499999998</v>
      </c>
      <c r="BC521" s="11">
        <v>0</v>
      </c>
      <c r="BD521" s="11">
        <v>0</v>
      </c>
      <c r="BE521" s="11">
        <v>0</v>
      </c>
      <c r="BF521" s="11">
        <v>1655.9158499999999</v>
      </c>
      <c r="BG521" s="9" t="s">
        <v>32</v>
      </c>
      <c r="BH521" s="9" t="s">
        <v>97</v>
      </c>
      <c r="BI521" s="9" t="s">
        <v>157</v>
      </c>
      <c r="BJ521" s="9" t="s">
        <v>193</v>
      </c>
      <c r="BK521" s="9" t="s">
        <v>1921</v>
      </c>
      <c r="BL521" s="29">
        <v>8.3096107331410485E-2</v>
      </c>
      <c r="BM521" s="29">
        <v>0</v>
      </c>
      <c r="BN521" s="29">
        <v>0</v>
      </c>
      <c r="BO521" s="29">
        <v>0</v>
      </c>
      <c r="BP521" s="29">
        <v>3.0157709465047297E-3</v>
      </c>
    </row>
    <row r="522" spans="1:68" x14ac:dyDescent="0.25">
      <c r="A522" s="9" t="s">
        <v>3</v>
      </c>
      <c r="B522" s="9" t="s">
        <v>58</v>
      </c>
      <c r="C522" s="9" t="s">
        <v>57</v>
      </c>
      <c r="D522" s="9" t="s">
        <v>1873</v>
      </c>
      <c r="E522" s="9" t="s">
        <v>116</v>
      </c>
      <c r="F522" s="9" t="s">
        <v>687</v>
      </c>
      <c r="G522" s="9" t="s">
        <v>164</v>
      </c>
      <c r="H522" s="9" t="s">
        <v>5</v>
      </c>
      <c r="I522" s="10" t="s">
        <v>1783</v>
      </c>
      <c r="J522" s="10" t="s">
        <v>1995</v>
      </c>
      <c r="K522" s="11">
        <v>160762.48138395947</v>
      </c>
      <c r="L522" s="11">
        <v>160762.48140000002</v>
      </c>
      <c r="M522" s="11">
        <v>0</v>
      </c>
      <c r="N522" s="11">
        <v>0</v>
      </c>
      <c r="O522" s="11">
        <v>0</v>
      </c>
      <c r="P522" s="11">
        <v>0</v>
      </c>
      <c r="Q522" s="11">
        <v>0</v>
      </c>
      <c r="R522" s="11">
        <v>0</v>
      </c>
      <c r="S522" s="11">
        <v>0</v>
      </c>
      <c r="T522" s="11">
        <v>0</v>
      </c>
      <c r="U522" s="11">
        <v>0</v>
      </c>
      <c r="V522" s="11">
        <v>0</v>
      </c>
      <c r="W522" s="11">
        <v>1534.3071083559516</v>
      </c>
      <c r="X522" s="11">
        <v>0</v>
      </c>
      <c r="Y522" s="11">
        <v>0</v>
      </c>
      <c r="Z522" s="11">
        <v>0</v>
      </c>
      <c r="AA522" s="11">
        <v>587.75764612404907</v>
      </c>
      <c r="AB522" s="11">
        <v>771.20977577207941</v>
      </c>
      <c r="AC522" s="11" t="s">
        <v>7</v>
      </c>
      <c r="AD522" s="11" t="s">
        <v>97</v>
      </c>
      <c r="AE522" s="11" t="s">
        <v>157</v>
      </c>
      <c r="AF522" s="11" t="s">
        <v>193</v>
      </c>
      <c r="AG522" s="11" t="s">
        <v>302</v>
      </c>
      <c r="AH522" s="11" t="s">
        <v>7</v>
      </c>
      <c r="AI522" s="11" t="s">
        <v>97</v>
      </c>
      <c r="AJ522" s="11" t="s">
        <v>157</v>
      </c>
      <c r="AK522" s="11" t="s">
        <v>193</v>
      </c>
      <c r="AL522" s="11" t="s">
        <v>142</v>
      </c>
      <c r="AM522" s="11">
        <v>2.3575048172069828E-2</v>
      </c>
      <c r="AN522" s="11">
        <v>0</v>
      </c>
      <c r="AO522" s="11">
        <v>0</v>
      </c>
      <c r="AP522" s="11">
        <v>0</v>
      </c>
      <c r="AQ522" s="11">
        <v>3.0157709465047301E-3</v>
      </c>
      <c r="AR522" s="11">
        <v>0.125</v>
      </c>
      <c r="AS522" s="11">
        <v>0</v>
      </c>
      <c r="AT522" s="11">
        <v>0</v>
      </c>
      <c r="AU522" s="11">
        <v>0</v>
      </c>
      <c r="AV522" s="11">
        <v>7.4999999999999997E-3</v>
      </c>
      <c r="AW522" s="11">
        <v>3789.9832428883237</v>
      </c>
      <c r="AX522" s="11">
        <v>0</v>
      </c>
      <c r="AY522" s="11">
        <v>0</v>
      </c>
      <c r="AZ522" s="11">
        <v>0</v>
      </c>
      <c r="BA522" s="11">
        <v>484.82282064575253</v>
      </c>
      <c r="BB522" s="11">
        <v>20095.310172994934</v>
      </c>
      <c r="BC522" s="11">
        <v>0</v>
      </c>
      <c r="BD522" s="11">
        <v>0</v>
      </c>
      <c r="BE522" s="11">
        <v>0</v>
      </c>
      <c r="BF522" s="11">
        <v>1205.718610379696</v>
      </c>
      <c r="BG522" s="9" t="s">
        <v>7</v>
      </c>
      <c r="BH522" s="9" t="s">
        <v>97</v>
      </c>
      <c r="BI522" s="9" t="s">
        <v>157</v>
      </c>
      <c r="BJ522" s="9" t="s">
        <v>193</v>
      </c>
      <c r="BK522" s="9" t="s">
        <v>1921</v>
      </c>
      <c r="BL522" s="29">
        <v>7.5000116092096239E-2</v>
      </c>
      <c r="BM522" s="29">
        <v>0</v>
      </c>
      <c r="BN522" s="29">
        <v>0</v>
      </c>
      <c r="BO522" s="29">
        <v>0</v>
      </c>
      <c r="BP522" s="29">
        <v>3.0157709465047297E-3</v>
      </c>
    </row>
    <row r="523" spans="1:68" x14ac:dyDescent="0.25">
      <c r="A523" s="9" t="s">
        <v>3</v>
      </c>
      <c r="B523" s="9" t="s">
        <v>58</v>
      </c>
      <c r="C523" s="9" t="s">
        <v>57</v>
      </c>
      <c r="D523" s="9" t="s">
        <v>1873</v>
      </c>
      <c r="E523" s="9" t="s">
        <v>116</v>
      </c>
      <c r="F523" s="9" t="s">
        <v>1305</v>
      </c>
      <c r="G523" s="9" t="s">
        <v>274</v>
      </c>
      <c r="H523" s="9" t="s">
        <v>5</v>
      </c>
      <c r="I523" s="10" t="s">
        <v>1807</v>
      </c>
      <c r="J523" s="10" t="s">
        <v>1995</v>
      </c>
      <c r="K523" s="11">
        <v>134916.21050052001</v>
      </c>
      <c r="L523" s="11">
        <v>134916.21050052001</v>
      </c>
      <c r="M523" s="11">
        <v>0</v>
      </c>
      <c r="N523" s="11">
        <v>0</v>
      </c>
      <c r="O523" s="11">
        <v>0</v>
      </c>
      <c r="P523" s="11">
        <v>0</v>
      </c>
      <c r="Q523" s="11">
        <v>0</v>
      </c>
      <c r="R523" s="11">
        <v>0</v>
      </c>
      <c r="S523" s="11">
        <v>0</v>
      </c>
      <c r="T523" s="11">
        <v>0</v>
      </c>
      <c r="U523" s="11">
        <v>0</v>
      </c>
      <c r="V523" s="11">
        <v>0</v>
      </c>
      <c r="W523" s="11">
        <v>1287.6319088926152</v>
      </c>
      <c r="X523" s="11">
        <v>0</v>
      </c>
      <c r="Y523" s="11">
        <v>0</v>
      </c>
      <c r="Z523" s="11">
        <v>0</v>
      </c>
      <c r="AA523" s="11">
        <v>493.26206971424801</v>
      </c>
      <c r="AB523" s="11">
        <v>647.22004501309539</v>
      </c>
      <c r="AC523" s="11" t="s">
        <v>7</v>
      </c>
      <c r="AD523" s="11" t="s">
        <v>97</v>
      </c>
      <c r="AE523" s="11" t="s">
        <v>157</v>
      </c>
      <c r="AF523" s="11" t="s">
        <v>193</v>
      </c>
      <c r="AG523" s="11" t="s">
        <v>302</v>
      </c>
      <c r="AH523" s="11" t="s">
        <v>7</v>
      </c>
      <c r="AI523" s="11" t="s">
        <v>97</v>
      </c>
      <c r="AJ523" s="11" t="s">
        <v>157</v>
      </c>
      <c r="AK523" s="11" t="s">
        <v>193</v>
      </c>
      <c r="AL523" s="11" t="s">
        <v>142</v>
      </c>
      <c r="AM523" s="11">
        <v>2.3575048172069828E-2</v>
      </c>
      <c r="AN523" s="11">
        <v>0</v>
      </c>
      <c r="AO523" s="11">
        <v>0</v>
      </c>
      <c r="AP523" s="11">
        <v>0</v>
      </c>
      <c r="AQ523" s="11">
        <v>3.0157709465047301E-3</v>
      </c>
      <c r="AR523" s="11">
        <v>0.125</v>
      </c>
      <c r="AS523" s="11">
        <v>0</v>
      </c>
      <c r="AT523" s="11">
        <v>0</v>
      </c>
      <c r="AU523" s="11">
        <v>0</v>
      </c>
      <c r="AV523" s="11">
        <v>7.4999999999999997E-3</v>
      </c>
      <c r="AW523" s="11">
        <v>3180.6561617428724</v>
      </c>
      <c r="AX523" s="11">
        <v>0</v>
      </c>
      <c r="AY523" s="11">
        <v>0</v>
      </c>
      <c r="AZ523" s="11">
        <v>0</v>
      </c>
      <c r="BA523" s="11">
        <v>406.87638783998466</v>
      </c>
      <c r="BB523" s="11">
        <v>16864.526312565002</v>
      </c>
      <c r="BC523" s="11">
        <v>0</v>
      </c>
      <c r="BD523" s="11">
        <v>0</v>
      </c>
      <c r="BE523" s="11">
        <v>0</v>
      </c>
      <c r="BF523" s="11">
        <v>1011.8715787539001</v>
      </c>
      <c r="BG523" s="9" t="s">
        <v>7</v>
      </c>
      <c r="BH523" s="9" t="s">
        <v>97</v>
      </c>
      <c r="BI523" s="9" t="s">
        <v>157</v>
      </c>
      <c r="BJ523" s="9" t="s">
        <v>193</v>
      </c>
      <c r="BK523" s="9" t="s">
        <v>1921</v>
      </c>
      <c r="BL523" s="29">
        <v>7.5000116092096239E-2</v>
      </c>
      <c r="BM523" s="29">
        <v>0</v>
      </c>
      <c r="BN523" s="29">
        <v>0</v>
      </c>
      <c r="BO523" s="29">
        <v>0</v>
      </c>
      <c r="BP523" s="29">
        <v>3.0157709465047297E-3</v>
      </c>
    </row>
    <row r="524" spans="1:68" x14ac:dyDescent="0.25">
      <c r="A524" s="9" t="s">
        <v>3</v>
      </c>
      <c r="B524" s="9" t="s">
        <v>58</v>
      </c>
      <c r="C524" s="9" t="s">
        <v>57</v>
      </c>
      <c r="D524" s="9" t="s">
        <v>1873</v>
      </c>
      <c r="E524" s="9" t="s">
        <v>116</v>
      </c>
      <c r="F524" s="9" t="s">
        <v>673</v>
      </c>
      <c r="G524" s="9" t="s">
        <v>164</v>
      </c>
      <c r="H524" s="9" t="s">
        <v>5</v>
      </c>
      <c r="I524" s="10" t="s">
        <v>1807</v>
      </c>
      <c r="J524" s="10" t="s">
        <v>1995</v>
      </c>
      <c r="K524" s="11">
        <v>277830.87247827998</v>
      </c>
      <c r="L524" s="11">
        <v>277830.87247827998</v>
      </c>
      <c r="M524" s="11">
        <v>0</v>
      </c>
      <c r="N524" s="11">
        <v>0</v>
      </c>
      <c r="O524" s="11">
        <v>0</v>
      </c>
      <c r="P524" s="11">
        <v>2</v>
      </c>
      <c r="Q524" s="11">
        <v>0</v>
      </c>
      <c r="R524" s="11">
        <v>0</v>
      </c>
      <c r="S524" s="11">
        <v>0</v>
      </c>
      <c r="T524" s="11">
        <v>0</v>
      </c>
      <c r="U524" s="11">
        <v>0</v>
      </c>
      <c r="V524" s="11">
        <v>2</v>
      </c>
      <c r="W524" s="11">
        <v>2658.5618391309954</v>
      </c>
      <c r="X524" s="11">
        <v>0</v>
      </c>
      <c r="Y524" s="11">
        <v>0</v>
      </c>
      <c r="Z524" s="11">
        <v>0</v>
      </c>
      <c r="AA524" s="11">
        <v>480.92701987356855</v>
      </c>
      <c r="AB524" s="11">
        <v>1296.5977855339861</v>
      </c>
      <c r="AC524" s="11" t="s">
        <v>7</v>
      </c>
      <c r="AD524" s="11" t="s">
        <v>97</v>
      </c>
      <c r="AE524" s="11" t="s">
        <v>157</v>
      </c>
      <c r="AF524" s="11" t="s">
        <v>193</v>
      </c>
      <c r="AG524" s="11" t="s">
        <v>299</v>
      </c>
      <c r="AH524" s="11" t="s">
        <v>7</v>
      </c>
      <c r="AI524" s="11" t="s">
        <v>97</v>
      </c>
      <c r="AJ524" s="11" t="s">
        <v>157</v>
      </c>
      <c r="AK524" s="11" t="s">
        <v>193</v>
      </c>
      <c r="AL524" s="11" t="s">
        <v>142</v>
      </c>
      <c r="AM524" s="11">
        <v>2.3575048172069828E-2</v>
      </c>
      <c r="AN524" s="11">
        <v>0</v>
      </c>
      <c r="AO524" s="11">
        <v>0</v>
      </c>
      <c r="AP524" s="11">
        <v>0</v>
      </c>
      <c r="AQ524" s="11">
        <v>1.4241140580716783E-3</v>
      </c>
      <c r="AR524" s="11">
        <v>0.125</v>
      </c>
      <c r="AS524" s="11">
        <v>0</v>
      </c>
      <c r="AT524" s="11">
        <v>0</v>
      </c>
      <c r="AU524" s="11">
        <v>0</v>
      </c>
      <c r="AV524" s="11">
        <v>7.4999999999999997E-3</v>
      </c>
      <c r="AW524" s="11">
        <v>6549.87620236364</v>
      </c>
      <c r="AX524" s="11">
        <v>0</v>
      </c>
      <c r="AY524" s="11">
        <v>0</v>
      </c>
      <c r="AZ524" s="11">
        <v>0</v>
      </c>
      <c r="BA524" s="11">
        <v>395.6628512626383</v>
      </c>
      <c r="BB524" s="11">
        <v>34728.859059784998</v>
      </c>
      <c r="BC524" s="11">
        <v>0</v>
      </c>
      <c r="BD524" s="11">
        <v>0</v>
      </c>
      <c r="BE524" s="11">
        <v>0</v>
      </c>
      <c r="BF524" s="11">
        <v>2083.7315435870996</v>
      </c>
      <c r="BG524" s="9" t="s">
        <v>7</v>
      </c>
      <c r="BH524" s="9" t="s">
        <v>97</v>
      </c>
      <c r="BI524" s="9" t="s">
        <v>157</v>
      </c>
      <c r="BJ524" s="9" t="s">
        <v>193</v>
      </c>
      <c r="BK524" s="9" t="s">
        <v>1920</v>
      </c>
      <c r="BL524" s="29">
        <v>7.5000116092096239E-2</v>
      </c>
      <c r="BM524" s="29">
        <v>0</v>
      </c>
      <c r="BN524" s="29">
        <v>0</v>
      </c>
      <c r="BO524" s="29">
        <v>0</v>
      </c>
      <c r="BP524" s="29">
        <v>1.4241140580716783E-3</v>
      </c>
    </row>
    <row r="525" spans="1:68" x14ac:dyDescent="0.25">
      <c r="A525" s="9" t="s">
        <v>3</v>
      </c>
      <c r="B525" s="9" t="s">
        <v>58</v>
      </c>
      <c r="C525" s="9" t="s">
        <v>57</v>
      </c>
      <c r="D525" s="9" t="s">
        <v>1873</v>
      </c>
      <c r="E525" s="9" t="s">
        <v>116</v>
      </c>
      <c r="F525" s="9" t="s">
        <v>669</v>
      </c>
      <c r="G525" s="9" t="s">
        <v>164</v>
      </c>
      <c r="H525" s="9" t="s">
        <v>5</v>
      </c>
      <c r="I525" s="10" t="s">
        <v>1783</v>
      </c>
      <c r="J525" s="10" t="s">
        <v>1995</v>
      </c>
      <c r="K525" s="11">
        <v>176465.71575210133</v>
      </c>
      <c r="L525" s="11">
        <v>176465.71579999998</v>
      </c>
      <c r="M525" s="11">
        <v>0</v>
      </c>
      <c r="N525" s="11">
        <v>0</v>
      </c>
      <c r="O525" s="11">
        <v>0</v>
      </c>
      <c r="P525" s="11">
        <v>0</v>
      </c>
      <c r="Q525" s="11">
        <v>0</v>
      </c>
      <c r="R525" s="11">
        <v>0</v>
      </c>
      <c r="S525" s="11">
        <v>0</v>
      </c>
      <c r="T525" s="11">
        <v>0</v>
      </c>
      <c r="U525" s="11">
        <v>0</v>
      </c>
      <c r="V525" s="11">
        <v>0</v>
      </c>
      <c r="W525" s="11">
        <v>1684.1777992925468</v>
      </c>
      <c r="X525" s="11">
        <v>0</v>
      </c>
      <c r="Y525" s="11">
        <v>0</v>
      </c>
      <c r="Z525" s="11">
        <v>0</v>
      </c>
      <c r="AA525" s="11">
        <v>645.16964926745254</v>
      </c>
      <c r="AB525" s="11">
        <v>846.5413318357605</v>
      </c>
      <c r="AC525" s="11" t="s">
        <v>7</v>
      </c>
      <c r="AD525" s="11" t="s">
        <v>97</v>
      </c>
      <c r="AE525" s="11" t="s">
        <v>157</v>
      </c>
      <c r="AF525" s="11" t="s">
        <v>193</v>
      </c>
      <c r="AG525" s="11" t="s">
        <v>302</v>
      </c>
      <c r="AH525" s="11" t="s">
        <v>7</v>
      </c>
      <c r="AI525" s="11" t="s">
        <v>97</v>
      </c>
      <c r="AJ525" s="11" t="s">
        <v>157</v>
      </c>
      <c r="AK525" s="11" t="s">
        <v>193</v>
      </c>
      <c r="AL525" s="11" t="s">
        <v>142</v>
      </c>
      <c r="AM525" s="11">
        <v>2.3575048172069828E-2</v>
      </c>
      <c r="AN525" s="11">
        <v>0</v>
      </c>
      <c r="AO525" s="11">
        <v>0</v>
      </c>
      <c r="AP525" s="11">
        <v>0</v>
      </c>
      <c r="AQ525" s="11">
        <v>3.0157709465047301E-3</v>
      </c>
      <c r="AR525" s="11">
        <v>0.125</v>
      </c>
      <c r="AS525" s="11">
        <v>0</v>
      </c>
      <c r="AT525" s="11">
        <v>0</v>
      </c>
      <c r="AU525" s="11">
        <v>0</v>
      </c>
      <c r="AV525" s="11">
        <v>7.4999999999999997E-3</v>
      </c>
      <c r="AW525" s="11">
        <v>4160.1877495745703</v>
      </c>
      <c r="AX525" s="11">
        <v>0</v>
      </c>
      <c r="AY525" s="11">
        <v>0</v>
      </c>
      <c r="AZ525" s="11">
        <v>0</v>
      </c>
      <c r="BA525" s="11">
        <v>532.18017861934925</v>
      </c>
      <c r="BB525" s="11">
        <v>22058.214469012666</v>
      </c>
      <c r="BC525" s="11">
        <v>0</v>
      </c>
      <c r="BD525" s="11">
        <v>0</v>
      </c>
      <c r="BE525" s="11">
        <v>0</v>
      </c>
      <c r="BF525" s="11">
        <v>1323.4928681407598</v>
      </c>
      <c r="BG525" s="9" t="s">
        <v>7</v>
      </c>
      <c r="BH525" s="9" t="s">
        <v>97</v>
      </c>
      <c r="BI525" s="9" t="s">
        <v>157</v>
      </c>
      <c r="BJ525" s="9" t="s">
        <v>193</v>
      </c>
      <c r="BK525" s="9" t="s">
        <v>1921</v>
      </c>
      <c r="BL525" s="29">
        <v>7.5000116092096239E-2</v>
      </c>
      <c r="BM525" s="29">
        <v>0</v>
      </c>
      <c r="BN525" s="29">
        <v>0</v>
      </c>
      <c r="BO525" s="29">
        <v>0</v>
      </c>
      <c r="BP525" s="29">
        <v>3.0157709465047297E-3</v>
      </c>
    </row>
    <row r="526" spans="1:68" x14ac:dyDescent="0.25">
      <c r="A526" s="9" t="s">
        <v>3</v>
      </c>
      <c r="B526" s="9" t="s">
        <v>58</v>
      </c>
      <c r="C526" s="9" t="s">
        <v>57</v>
      </c>
      <c r="D526" s="9" t="s">
        <v>1873</v>
      </c>
      <c r="E526" s="9" t="s">
        <v>83</v>
      </c>
      <c r="F526" s="9" t="s">
        <v>1133</v>
      </c>
      <c r="G526" s="9" t="s">
        <v>231</v>
      </c>
      <c r="H526" s="9" t="s">
        <v>5</v>
      </c>
      <c r="I526" s="10" t="s">
        <v>1807</v>
      </c>
      <c r="J526" s="10" t="s">
        <v>1995</v>
      </c>
      <c r="K526" s="11">
        <v>4096806.8624</v>
      </c>
      <c r="L526" s="11">
        <v>4096806.8624</v>
      </c>
      <c r="M526" s="11">
        <v>0</v>
      </c>
      <c r="N526" s="11">
        <v>0</v>
      </c>
      <c r="O526" s="11">
        <v>1</v>
      </c>
      <c r="P526" s="11">
        <v>0</v>
      </c>
      <c r="Q526" s="11">
        <v>0</v>
      </c>
      <c r="R526" s="11">
        <v>0</v>
      </c>
      <c r="S526" s="11">
        <v>0</v>
      </c>
      <c r="T526" s="11">
        <v>0</v>
      </c>
      <c r="U526" s="11">
        <v>0</v>
      </c>
      <c r="V526" s="11">
        <v>1</v>
      </c>
      <c r="W526" s="11">
        <v>38756.474907555763</v>
      </c>
      <c r="X526" s="11">
        <v>0</v>
      </c>
      <c r="Y526" s="11">
        <v>0</v>
      </c>
      <c r="Z526" s="11">
        <v>0</v>
      </c>
      <c r="AA526" s="11">
        <v>86605.815081884211</v>
      </c>
      <c r="AB526" s="11">
        <v>24543.314423540432</v>
      </c>
      <c r="AC526" s="11" t="s">
        <v>7</v>
      </c>
      <c r="AD526" s="11" t="s">
        <v>97</v>
      </c>
      <c r="AE526" s="11" t="s">
        <v>157</v>
      </c>
      <c r="AF526" s="11" t="s">
        <v>193</v>
      </c>
      <c r="AG526" s="11" t="s">
        <v>296</v>
      </c>
      <c r="AH526" s="11" t="s">
        <v>33</v>
      </c>
      <c r="AI526" s="11" t="s">
        <v>97</v>
      </c>
      <c r="AJ526" s="11" t="s">
        <v>157</v>
      </c>
      <c r="AK526" s="11" t="s">
        <v>193</v>
      </c>
      <c r="AL526" s="11" t="s">
        <v>142</v>
      </c>
      <c r="AM526" s="11">
        <v>2.3575048172069828E-2</v>
      </c>
      <c r="AN526" s="11">
        <v>0</v>
      </c>
      <c r="AO526" s="11">
        <v>0</v>
      </c>
      <c r="AP526" s="11">
        <v>0</v>
      </c>
      <c r="AQ526" s="11">
        <v>1.7591997187944262E-2</v>
      </c>
      <c r="AR526" s="11">
        <v>7.4999999999999997E-2</v>
      </c>
      <c r="AS526" s="11">
        <v>0</v>
      </c>
      <c r="AT526" s="11">
        <v>0</v>
      </c>
      <c r="AU526" s="11">
        <v>0</v>
      </c>
      <c r="AV526" s="11">
        <v>7.4999999999999997E-3</v>
      </c>
      <c r="AW526" s="11">
        <v>96582.419132746247</v>
      </c>
      <c r="AX526" s="11">
        <v>0</v>
      </c>
      <c r="AY526" s="11">
        <v>0</v>
      </c>
      <c r="AZ526" s="11">
        <v>0</v>
      </c>
      <c r="BA526" s="11">
        <v>72071.014802891557</v>
      </c>
      <c r="BB526" s="11">
        <v>307260.51467999996</v>
      </c>
      <c r="BC526" s="11">
        <v>0</v>
      </c>
      <c r="BD526" s="11">
        <v>0</v>
      </c>
      <c r="BE526" s="11">
        <v>0</v>
      </c>
      <c r="BF526" s="11">
        <v>30726.051467999998</v>
      </c>
      <c r="BG526" s="9" t="s">
        <v>7</v>
      </c>
      <c r="BH526" s="9" t="s">
        <v>97</v>
      </c>
      <c r="BI526" s="9" t="s">
        <v>157</v>
      </c>
      <c r="BJ526" s="9" t="s">
        <v>193</v>
      </c>
      <c r="BK526" s="9" t="s">
        <v>1919</v>
      </c>
      <c r="BL526" s="29">
        <v>7.5000116092096239E-2</v>
      </c>
      <c r="BM526" s="29">
        <v>0</v>
      </c>
      <c r="BN526" s="29">
        <v>0</v>
      </c>
      <c r="BO526" s="29">
        <v>0</v>
      </c>
      <c r="BP526" s="29">
        <v>1.7591997187944262E-2</v>
      </c>
    </row>
    <row r="527" spans="1:68" x14ac:dyDescent="0.25">
      <c r="A527" s="9" t="s">
        <v>3</v>
      </c>
      <c r="B527" s="9" t="s">
        <v>58</v>
      </c>
      <c r="C527" s="9" t="s">
        <v>57</v>
      </c>
      <c r="D527" s="9" t="s">
        <v>1873</v>
      </c>
      <c r="E527" s="9" t="s">
        <v>83</v>
      </c>
      <c r="F527" s="9" t="s">
        <v>1633</v>
      </c>
      <c r="G527" s="9" t="s">
        <v>256</v>
      </c>
      <c r="H527" s="9" t="s">
        <v>5</v>
      </c>
      <c r="I527" s="10" t="s">
        <v>1783</v>
      </c>
      <c r="J527" s="10" t="s">
        <v>1995</v>
      </c>
      <c r="K527" s="11">
        <v>1897641.8849200001</v>
      </c>
      <c r="L527" s="11">
        <v>1897641.8849199999</v>
      </c>
      <c r="M527" s="11">
        <v>0</v>
      </c>
      <c r="N527" s="11">
        <v>1</v>
      </c>
      <c r="O527" s="11">
        <v>0</v>
      </c>
      <c r="P527" s="11">
        <v>0</v>
      </c>
      <c r="Q527" s="11">
        <v>0</v>
      </c>
      <c r="R527" s="11">
        <v>0</v>
      </c>
      <c r="S527" s="11">
        <v>0</v>
      </c>
      <c r="T527" s="11">
        <v>0</v>
      </c>
      <c r="U527" s="11">
        <v>0</v>
      </c>
      <c r="V527" s="11">
        <v>1</v>
      </c>
      <c r="W527" s="11">
        <v>17952.008128922142</v>
      </c>
      <c r="X527" s="11">
        <v>0</v>
      </c>
      <c r="Y527" s="11">
        <v>0</v>
      </c>
      <c r="Z527" s="11">
        <v>0</v>
      </c>
      <c r="AA527" s="11">
        <v>40115.83354962986</v>
      </c>
      <c r="AB527" s="11">
        <v>11368.468909854135</v>
      </c>
      <c r="AC527" s="11" t="s">
        <v>7</v>
      </c>
      <c r="AD527" s="11" t="s">
        <v>97</v>
      </c>
      <c r="AE527" s="11" t="s">
        <v>157</v>
      </c>
      <c r="AF527" s="11" t="s">
        <v>193</v>
      </c>
      <c r="AG527" s="11" t="s">
        <v>296</v>
      </c>
      <c r="AH527" s="11" t="s">
        <v>33</v>
      </c>
      <c r="AI527" s="11" t="s">
        <v>97</v>
      </c>
      <c r="AJ527" s="11" t="s">
        <v>157</v>
      </c>
      <c r="AK527" s="11" t="s">
        <v>193</v>
      </c>
      <c r="AL527" s="11" t="s">
        <v>142</v>
      </c>
      <c r="AM527" s="11">
        <v>2.3575048172069828E-2</v>
      </c>
      <c r="AN527" s="11">
        <v>0</v>
      </c>
      <c r="AO527" s="11">
        <v>0</v>
      </c>
      <c r="AP527" s="11">
        <v>0</v>
      </c>
      <c r="AQ527" s="11">
        <v>1.7591997187944262E-2</v>
      </c>
      <c r="AR527" s="11">
        <v>7.4999999999999997E-2</v>
      </c>
      <c r="AS527" s="11">
        <v>0</v>
      </c>
      <c r="AT527" s="11">
        <v>0</v>
      </c>
      <c r="AU527" s="11">
        <v>0</v>
      </c>
      <c r="AV527" s="11">
        <v>7.4999999999999997E-3</v>
      </c>
      <c r="AW527" s="11">
        <v>44736.998850326388</v>
      </c>
      <c r="AX527" s="11">
        <v>0</v>
      </c>
      <c r="AY527" s="11">
        <v>0</v>
      </c>
      <c r="AZ527" s="11">
        <v>0</v>
      </c>
      <c r="BA527" s="11">
        <v>33383.31070323789</v>
      </c>
      <c r="BB527" s="11">
        <v>142323.14136899999</v>
      </c>
      <c r="BC527" s="11">
        <v>0</v>
      </c>
      <c r="BD527" s="11">
        <v>0</v>
      </c>
      <c r="BE527" s="11">
        <v>0</v>
      </c>
      <c r="BF527" s="11">
        <v>14232.3141369</v>
      </c>
      <c r="BG527" s="9" t="s">
        <v>7</v>
      </c>
      <c r="BH527" s="9" t="s">
        <v>97</v>
      </c>
      <c r="BI527" s="9" t="s">
        <v>157</v>
      </c>
      <c r="BJ527" s="9" t="s">
        <v>193</v>
      </c>
      <c r="BK527" s="9" t="s">
        <v>1919</v>
      </c>
      <c r="BL527" s="29">
        <v>7.5000116092096239E-2</v>
      </c>
      <c r="BM527" s="29">
        <v>0</v>
      </c>
      <c r="BN527" s="29">
        <v>0</v>
      </c>
      <c r="BO527" s="29">
        <v>0</v>
      </c>
      <c r="BP527" s="29">
        <v>1.7591997187944262E-2</v>
      </c>
    </row>
    <row r="528" spans="1:68" x14ac:dyDescent="0.25">
      <c r="A528" s="9" t="s">
        <v>3</v>
      </c>
      <c r="B528" s="9" t="s">
        <v>58</v>
      </c>
      <c r="C528" s="9" t="s">
        <v>57</v>
      </c>
      <c r="D528" s="9" t="s">
        <v>1873</v>
      </c>
      <c r="E528" s="9" t="s">
        <v>83</v>
      </c>
      <c r="F528" s="9" t="s">
        <v>1569</v>
      </c>
      <c r="G528" s="9" t="s">
        <v>279</v>
      </c>
      <c r="H528" s="9" t="s">
        <v>5</v>
      </c>
      <c r="I528" s="10" t="s">
        <v>1783</v>
      </c>
      <c r="J528" s="10" t="s">
        <v>1995</v>
      </c>
      <c r="K528" s="11">
        <v>2606227.605</v>
      </c>
      <c r="L528" s="11">
        <v>2606227.605</v>
      </c>
      <c r="M528" s="11">
        <v>0</v>
      </c>
      <c r="N528" s="11">
        <v>1</v>
      </c>
      <c r="O528" s="11">
        <v>2</v>
      </c>
      <c r="P528" s="11">
        <v>1</v>
      </c>
      <c r="Q528" s="11">
        <v>1</v>
      </c>
      <c r="R528" s="11">
        <v>1</v>
      </c>
      <c r="S528" s="11">
        <v>1</v>
      </c>
      <c r="T528" s="11">
        <v>0</v>
      </c>
      <c r="U528" s="11">
        <v>0</v>
      </c>
      <c r="V528" s="11">
        <v>7</v>
      </c>
      <c r="W528" s="11">
        <v>24655.346998073721</v>
      </c>
      <c r="X528" s="11">
        <v>0</v>
      </c>
      <c r="Y528" s="11">
        <v>0</v>
      </c>
      <c r="Z528" s="11">
        <v>0</v>
      </c>
      <c r="AA528" s="11">
        <v>55095.217714926279</v>
      </c>
      <c r="AB528" s="11">
        <v>15613.4925851382</v>
      </c>
      <c r="AC528" s="11" t="s">
        <v>7</v>
      </c>
      <c r="AD528" s="11" t="s">
        <v>97</v>
      </c>
      <c r="AE528" s="11" t="s">
        <v>157</v>
      </c>
      <c r="AF528" s="11" t="s">
        <v>193</v>
      </c>
      <c r="AG528" s="11" t="s">
        <v>296</v>
      </c>
      <c r="AH528" s="11" t="s">
        <v>33</v>
      </c>
      <c r="AI528" s="11" t="s">
        <v>97</v>
      </c>
      <c r="AJ528" s="11" t="s">
        <v>157</v>
      </c>
      <c r="AK528" s="11" t="s">
        <v>193</v>
      </c>
      <c r="AL528" s="11" t="s">
        <v>142</v>
      </c>
      <c r="AM528" s="11">
        <v>2.3575048172069828E-2</v>
      </c>
      <c r="AN528" s="11">
        <v>0</v>
      </c>
      <c r="AO528" s="11">
        <v>0</v>
      </c>
      <c r="AP528" s="11">
        <v>0</v>
      </c>
      <c r="AQ528" s="11">
        <v>1.7591997187944262E-2</v>
      </c>
      <c r="AR528" s="11">
        <v>7.4999999999999997E-2</v>
      </c>
      <c r="AS528" s="11">
        <v>0</v>
      </c>
      <c r="AT528" s="11">
        <v>0</v>
      </c>
      <c r="AU528" s="11">
        <v>0</v>
      </c>
      <c r="AV528" s="11">
        <v>7.4999999999999997E-3</v>
      </c>
      <c r="AW528" s="11">
        <v>61441.941335253177</v>
      </c>
      <c r="AX528" s="11">
        <v>0</v>
      </c>
      <c r="AY528" s="11">
        <v>0</v>
      </c>
      <c r="AZ528" s="11">
        <v>0</v>
      </c>
      <c r="BA528" s="11">
        <v>45848.748698302712</v>
      </c>
      <c r="BB528" s="11">
        <v>195467.07037499998</v>
      </c>
      <c r="BC528" s="11">
        <v>0</v>
      </c>
      <c r="BD528" s="11">
        <v>0</v>
      </c>
      <c r="BE528" s="11">
        <v>0</v>
      </c>
      <c r="BF528" s="11">
        <v>19546.7070375</v>
      </c>
      <c r="BG528" s="9" t="s">
        <v>7</v>
      </c>
      <c r="BH528" s="9" t="s">
        <v>97</v>
      </c>
      <c r="BI528" s="9" t="s">
        <v>157</v>
      </c>
      <c r="BJ528" s="9" t="s">
        <v>193</v>
      </c>
      <c r="BK528" s="9" t="s">
        <v>1919</v>
      </c>
      <c r="BL528" s="29">
        <v>7.5000116092096239E-2</v>
      </c>
      <c r="BM528" s="29">
        <v>0</v>
      </c>
      <c r="BN528" s="29">
        <v>0</v>
      </c>
      <c r="BO528" s="29">
        <v>0</v>
      </c>
      <c r="BP528" s="29">
        <v>1.7591997187944262E-2</v>
      </c>
    </row>
    <row r="529" spans="1:68" x14ac:dyDescent="0.25">
      <c r="A529" s="9" t="s">
        <v>3</v>
      </c>
      <c r="B529" s="9" t="s">
        <v>58</v>
      </c>
      <c r="C529" s="9" t="s">
        <v>57</v>
      </c>
      <c r="D529" s="9" t="s">
        <v>1873</v>
      </c>
      <c r="E529" s="9" t="s">
        <v>116</v>
      </c>
      <c r="F529" s="9" t="s">
        <v>675</v>
      </c>
      <c r="G529" s="9" t="s">
        <v>164</v>
      </c>
      <c r="H529" s="9" t="s">
        <v>5</v>
      </c>
      <c r="I529" s="10" t="s">
        <v>1783</v>
      </c>
      <c r="J529" s="10" t="s">
        <v>1995</v>
      </c>
      <c r="K529" s="11">
        <v>228410.17928621999</v>
      </c>
      <c r="L529" s="11">
        <v>228410.17928621999</v>
      </c>
      <c r="M529" s="11">
        <v>0</v>
      </c>
      <c r="N529" s="11">
        <v>2</v>
      </c>
      <c r="O529" s="11">
        <v>0</v>
      </c>
      <c r="P529" s="11">
        <v>0</v>
      </c>
      <c r="Q529" s="11">
        <v>0</v>
      </c>
      <c r="R529" s="11">
        <v>0</v>
      </c>
      <c r="S529" s="11">
        <v>0</v>
      </c>
      <c r="T529" s="11">
        <v>0</v>
      </c>
      <c r="U529" s="11">
        <v>0</v>
      </c>
      <c r="V529" s="11">
        <v>2</v>
      </c>
      <c r="W529" s="11">
        <v>2179.9325231098637</v>
      </c>
      <c r="X529" s="11">
        <v>0</v>
      </c>
      <c r="Y529" s="11">
        <v>0</v>
      </c>
      <c r="Z529" s="11">
        <v>0</v>
      </c>
      <c r="AA529" s="11">
        <v>835.08184346823998</v>
      </c>
      <c r="AB529" s="11">
        <v>1095.7293120718546</v>
      </c>
      <c r="AC529" s="11" t="s">
        <v>7</v>
      </c>
      <c r="AD529" s="11" t="s">
        <v>97</v>
      </c>
      <c r="AE529" s="11" t="s">
        <v>157</v>
      </c>
      <c r="AF529" s="11" t="s">
        <v>193</v>
      </c>
      <c r="AG529" s="11" t="s">
        <v>302</v>
      </c>
      <c r="AH529" s="11" t="s">
        <v>7</v>
      </c>
      <c r="AI529" s="11" t="s">
        <v>97</v>
      </c>
      <c r="AJ529" s="11" t="s">
        <v>157</v>
      </c>
      <c r="AK529" s="11" t="s">
        <v>193</v>
      </c>
      <c r="AL529" s="11" t="s">
        <v>142</v>
      </c>
      <c r="AM529" s="11">
        <v>2.3575048172069828E-2</v>
      </c>
      <c r="AN529" s="11">
        <v>0</v>
      </c>
      <c r="AO529" s="11">
        <v>0</v>
      </c>
      <c r="AP529" s="11">
        <v>0</v>
      </c>
      <c r="AQ529" s="11">
        <v>3.0157709465047301E-3</v>
      </c>
      <c r="AR529" s="11">
        <v>0.125</v>
      </c>
      <c r="AS529" s="11">
        <v>0</v>
      </c>
      <c r="AT529" s="11">
        <v>0</v>
      </c>
      <c r="AU529" s="11">
        <v>0</v>
      </c>
      <c r="AV529" s="11">
        <v>7.4999999999999997E-3</v>
      </c>
      <c r="AW529" s="11">
        <v>5384.7809796637421</v>
      </c>
      <c r="AX529" s="11">
        <v>0</v>
      </c>
      <c r="AY529" s="11">
        <v>0</v>
      </c>
      <c r="AZ529" s="11">
        <v>0</v>
      </c>
      <c r="BA529" s="11">
        <v>688.83278257731877</v>
      </c>
      <c r="BB529" s="11">
        <v>28551.272410777499</v>
      </c>
      <c r="BC529" s="11">
        <v>0</v>
      </c>
      <c r="BD529" s="11">
        <v>0</v>
      </c>
      <c r="BE529" s="11">
        <v>0</v>
      </c>
      <c r="BF529" s="11">
        <v>1713.0763446466499</v>
      </c>
      <c r="BG529" s="9" t="s">
        <v>7</v>
      </c>
      <c r="BH529" s="9" t="s">
        <v>97</v>
      </c>
      <c r="BI529" s="9" t="s">
        <v>157</v>
      </c>
      <c r="BJ529" s="9" t="s">
        <v>193</v>
      </c>
      <c r="BK529" s="9" t="s">
        <v>1921</v>
      </c>
      <c r="BL529" s="29">
        <v>7.5000116092096239E-2</v>
      </c>
      <c r="BM529" s="29">
        <v>0</v>
      </c>
      <c r="BN529" s="29">
        <v>0</v>
      </c>
      <c r="BO529" s="29">
        <v>0</v>
      </c>
      <c r="BP529" s="29">
        <v>3.0157709465047297E-3</v>
      </c>
    </row>
    <row r="530" spans="1:68" x14ac:dyDescent="0.25">
      <c r="A530" s="9" t="s">
        <v>3</v>
      </c>
      <c r="B530" s="9" t="s">
        <v>58</v>
      </c>
      <c r="C530" s="9" t="s">
        <v>57</v>
      </c>
      <c r="D530" s="9" t="s">
        <v>1873</v>
      </c>
      <c r="E530" s="9" t="s">
        <v>116</v>
      </c>
      <c r="F530" s="9" t="s">
        <v>671</v>
      </c>
      <c r="G530" s="9" t="s">
        <v>164</v>
      </c>
      <c r="H530" s="9" t="s">
        <v>5</v>
      </c>
      <c r="I530" s="10" t="s">
        <v>1783</v>
      </c>
      <c r="J530" s="10" t="s">
        <v>1995</v>
      </c>
      <c r="K530" s="11">
        <v>173116.15046796959</v>
      </c>
      <c r="L530" s="11">
        <v>173116.15050000002</v>
      </c>
      <c r="M530" s="11">
        <v>0</v>
      </c>
      <c r="N530" s="11">
        <v>1</v>
      </c>
      <c r="O530" s="11">
        <v>0</v>
      </c>
      <c r="P530" s="11">
        <v>0</v>
      </c>
      <c r="Q530" s="11">
        <v>0</v>
      </c>
      <c r="R530" s="11">
        <v>0</v>
      </c>
      <c r="S530" s="11">
        <v>0</v>
      </c>
      <c r="T530" s="11">
        <v>0</v>
      </c>
      <c r="U530" s="11">
        <v>0</v>
      </c>
      <c r="V530" s="11">
        <v>1</v>
      </c>
      <c r="W530" s="11">
        <v>1652.209756718576</v>
      </c>
      <c r="X530" s="11">
        <v>0</v>
      </c>
      <c r="Y530" s="11">
        <v>0</v>
      </c>
      <c r="Z530" s="11">
        <v>0</v>
      </c>
      <c r="AA530" s="11">
        <v>632.92342988142389</v>
      </c>
      <c r="AB530" s="11">
        <v>830.4727971786001</v>
      </c>
      <c r="AC530" s="11" t="s">
        <v>7</v>
      </c>
      <c r="AD530" s="11" t="s">
        <v>97</v>
      </c>
      <c r="AE530" s="11" t="s">
        <v>157</v>
      </c>
      <c r="AF530" s="11" t="s">
        <v>193</v>
      </c>
      <c r="AG530" s="11" t="s">
        <v>302</v>
      </c>
      <c r="AH530" s="11" t="s">
        <v>7</v>
      </c>
      <c r="AI530" s="11" t="s">
        <v>97</v>
      </c>
      <c r="AJ530" s="11" t="s">
        <v>157</v>
      </c>
      <c r="AK530" s="11" t="s">
        <v>193</v>
      </c>
      <c r="AL530" s="11" t="s">
        <v>142</v>
      </c>
      <c r="AM530" s="11">
        <v>2.3575048172069828E-2</v>
      </c>
      <c r="AN530" s="11">
        <v>0</v>
      </c>
      <c r="AO530" s="11">
        <v>0</v>
      </c>
      <c r="AP530" s="11">
        <v>0</v>
      </c>
      <c r="AQ530" s="11">
        <v>3.0157709465047301E-3</v>
      </c>
      <c r="AR530" s="11">
        <v>0.125</v>
      </c>
      <c r="AS530" s="11">
        <v>0</v>
      </c>
      <c r="AT530" s="11">
        <v>0</v>
      </c>
      <c r="AU530" s="11">
        <v>0</v>
      </c>
      <c r="AV530" s="11">
        <v>7.4999999999999997E-3</v>
      </c>
      <c r="AW530" s="11">
        <v>4081.2215866456718</v>
      </c>
      <c r="AX530" s="11">
        <v>0</v>
      </c>
      <c r="AY530" s="11">
        <v>0</v>
      </c>
      <c r="AZ530" s="11">
        <v>0</v>
      </c>
      <c r="BA530" s="11">
        <v>522.07865695204396</v>
      </c>
      <c r="BB530" s="11">
        <v>21639.518808496199</v>
      </c>
      <c r="BC530" s="11">
        <v>0</v>
      </c>
      <c r="BD530" s="11">
        <v>0</v>
      </c>
      <c r="BE530" s="11">
        <v>0</v>
      </c>
      <c r="BF530" s="11">
        <v>1298.371128509772</v>
      </c>
      <c r="BG530" s="9" t="s">
        <v>7</v>
      </c>
      <c r="BH530" s="9" t="s">
        <v>97</v>
      </c>
      <c r="BI530" s="9" t="s">
        <v>157</v>
      </c>
      <c r="BJ530" s="9" t="s">
        <v>193</v>
      </c>
      <c r="BK530" s="9" t="s">
        <v>1921</v>
      </c>
      <c r="BL530" s="29">
        <v>7.5000116092096239E-2</v>
      </c>
      <c r="BM530" s="29">
        <v>0</v>
      </c>
      <c r="BN530" s="29">
        <v>0</v>
      </c>
      <c r="BO530" s="29">
        <v>0</v>
      </c>
      <c r="BP530" s="29">
        <v>3.0157709465047297E-3</v>
      </c>
    </row>
    <row r="531" spans="1:68" x14ac:dyDescent="0.25">
      <c r="A531" s="9" t="s">
        <v>3</v>
      </c>
      <c r="B531" s="9" t="s">
        <v>58</v>
      </c>
      <c r="C531" s="9" t="s">
        <v>57</v>
      </c>
      <c r="D531" s="9" t="s">
        <v>1873</v>
      </c>
      <c r="E531" s="9" t="s">
        <v>116</v>
      </c>
      <c r="F531" s="9" t="s">
        <v>677</v>
      </c>
      <c r="G531" s="9" t="s">
        <v>164</v>
      </c>
      <c r="H531" s="9" t="s">
        <v>5</v>
      </c>
      <c r="I531" s="10" t="s">
        <v>1807</v>
      </c>
      <c r="J531" s="10" t="s">
        <v>1995</v>
      </c>
      <c r="K531" s="11">
        <v>167974.48139128159</v>
      </c>
      <c r="L531" s="11">
        <v>167974.48140000002</v>
      </c>
      <c r="M531" s="11">
        <v>0</v>
      </c>
      <c r="N531" s="11">
        <v>0</v>
      </c>
      <c r="O531" s="11">
        <v>0</v>
      </c>
      <c r="P531" s="11">
        <v>0</v>
      </c>
      <c r="Q531" s="11">
        <v>0</v>
      </c>
      <c r="R531" s="11">
        <v>0</v>
      </c>
      <c r="S531" s="11">
        <v>0</v>
      </c>
      <c r="T531" s="11">
        <v>0</v>
      </c>
      <c r="U531" s="11">
        <v>0</v>
      </c>
      <c r="V531" s="11">
        <v>0</v>
      </c>
      <c r="W531" s="11">
        <v>1603.1379871101219</v>
      </c>
      <c r="X531" s="11">
        <v>0</v>
      </c>
      <c r="Y531" s="11">
        <v>0</v>
      </c>
      <c r="Z531" s="11">
        <v>0</v>
      </c>
      <c r="AA531" s="11">
        <v>614.12516736987743</v>
      </c>
      <c r="AB531" s="11">
        <v>805.80718217208096</v>
      </c>
      <c r="AC531" s="11" t="s">
        <v>7</v>
      </c>
      <c r="AD531" s="11" t="s">
        <v>97</v>
      </c>
      <c r="AE531" s="11" t="s">
        <v>157</v>
      </c>
      <c r="AF531" s="11" t="s">
        <v>193</v>
      </c>
      <c r="AG531" s="11" t="s">
        <v>302</v>
      </c>
      <c r="AH531" s="11" t="s">
        <v>7</v>
      </c>
      <c r="AI531" s="11" t="s">
        <v>97</v>
      </c>
      <c r="AJ531" s="11" t="s">
        <v>157</v>
      </c>
      <c r="AK531" s="11" t="s">
        <v>193</v>
      </c>
      <c r="AL531" s="11" t="s">
        <v>142</v>
      </c>
      <c r="AM531" s="11">
        <v>2.3575048172069828E-2</v>
      </c>
      <c r="AN531" s="11">
        <v>0</v>
      </c>
      <c r="AO531" s="11">
        <v>0</v>
      </c>
      <c r="AP531" s="11">
        <v>0</v>
      </c>
      <c r="AQ531" s="11">
        <v>3.0157709465047301E-3</v>
      </c>
      <c r="AR531" s="11">
        <v>0.125</v>
      </c>
      <c r="AS531" s="11">
        <v>0</v>
      </c>
      <c r="AT531" s="11">
        <v>0</v>
      </c>
      <c r="AU531" s="11">
        <v>0</v>
      </c>
      <c r="AV531" s="11">
        <v>7.4999999999999997E-3</v>
      </c>
      <c r="AW531" s="11">
        <v>3960.0064904779106</v>
      </c>
      <c r="AX531" s="11">
        <v>0</v>
      </c>
      <c r="AY531" s="11">
        <v>0</v>
      </c>
      <c r="AZ531" s="11">
        <v>0</v>
      </c>
      <c r="BA531" s="11">
        <v>506.57256073402647</v>
      </c>
      <c r="BB531" s="11">
        <v>20996.810173910199</v>
      </c>
      <c r="BC531" s="11">
        <v>0</v>
      </c>
      <c r="BD531" s="11">
        <v>0</v>
      </c>
      <c r="BE531" s="11">
        <v>0</v>
      </c>
      <c r="BF531" s="11">
        <v>1259.8086104346119</v>
      </c>
      <c r="BG531" s="9" t="s">
        <v>7</v>
      </c>
      <c r="BH531" s="9" t="s">
        <v>97</v>
      </c>
      <c r="BI531" s="9" t="s">
        <v>157</v>
      </c>
      <c r="BJ531" s="9" t="s">
        <v>193</v>
      </c>
      <c r="BK531" s="9" t="s">
        <v>1921</v>
      </c>
      <c r="BL531" s="29">
        <v>7.5000116092096239E-2</v>
      </c>
      <c r="BM531" s="29">
        <v>0</v>
      </c>
      <c r="BN531" s="29">
        <v>0</v>
      </c>
      <c r="BO531" s="29">
        <v>0</v>
      </c>
      <c r="BP531" s="29">
        <v>3.0157709465047297E-3</v>
      </c>
    </row>
    <row r="532" spans="1:68" x14ac:dyDescent="0.25">
      <c r="A532" s="9" t="s">
        <v>3</v>
      </c>
      <c r="B532" s="9" t="s">
        <v>58</v>
      </c>
      <c r="C532" s="9" t="s">
        <v>57</v>
      </c>
      <c r="D532" s="9" t="s">
        <v>1873</v>
      </c>
      <c r="E532" s="9" t="s">
        <v>116</v>
      </c>
      <c r="F532" s="9" t="s">
        <v>1449</v>
      </c>
      <c r="G532" s="9" t="s">
        <v>285</v>
      </c>
      <c r="H532" s="9" t="s">
        <v>5</v>
      </c>
      <c r="I532" s="10" t="s">
        <v>1783</v>
      </c>
      <c r="J532" s="10" t="s">
        <v>1995</v>
      </c>
      <c r="K532" s="11">
        <v>265643.92933246004</v>
      </c>
      <c r="L532" s="11">
        <v>265643.92933246004</v>
      </c>
      <c r="M532" s="11">
        <v>0</v>
      </c>
      <c r="N532" s="11">
        <v>1</v>
      </c>
      <c r="O532" s="11">
        <v>0</v>
      </c>
      <c r="P532" s="11">
        <v>1</v>
      </c>
      <c r="Q532" s="11">
        <v>0</v>
      </c>
      <c r="R532" s="11">
        <v>0</v>
      </c>
      <c r="S532" s="11">
        <v>0</v>
      </c>
      <c r="T532" s="11">
        <v>0</v>
      </c>
      <c r="U532" s="11">
        <v>0</v>
      </c>
      <c r="V532" s="11">
        <v>2</v>
      </c>
      <c r="W532" s="11">
        <v>2535.2891142074609</v>
      </c>
      <c r="X532" s="11">
        <v>0</v>
      </c>
      <c r="Y532" s="11">
        <v>0</v>
      </c>
      <c r="Z532" s="11">
        <v>0</v>
      </c>
      <c r="AA532" s="11">
        <v>971.21075298101186</v>
      </c>
      <c r="AB532" s="11">
        <v>1274.3470577936773</v>
      </c>
      <c r="AC532" s="11" t="s">
        <v>7</v>
      </c>
      <c r="AD532" s="11" t="s">
        <v>97</v>
      </c>
      <c r="AE532" s="11" t="s">
        <v>157</v>
      </c>
      <c r="AF532" s="11" t="s">
        <v>193</v>
      </c>
      <c r="AG532" s="11" t="s">
        <v>302</v>
      </c>
      <c r="AH532" s="11" t="s">
        <v>7</v>
      </c>
      <c r="AI532" s="11" t="s">
        <v>97</v>
      </c>
      <c r="AJ532" s="11" t="s">
        <v>157</v>
      </c>
      <c r="AK532" s="11" t="s">
        <v>193</v>
      </c>
      <c r="AL532" s="11" t="s">
        <v>142</v>
      </c>
      <c r="AM532" s="11">
        <v>2.3575048172069828E-2</v>
      </c>
      <c r="AN532" s="11">
        <v>0</v>
      </c>
      <c r="AO532" s="11">
        <v>0</v>
      </c>
      <c r="AP532" s="11">
        <v>0</v>
      </c>
      <c r="AQ532" s="11">
        <v>3.0157709465047301E-3</v>
      </c>
      <c r="AR532" s="11">
        <v>0.125</v>
      </c>
      <c r="AS532" s="11">
        <v>0</v>
      </c>
      <c r="AT532" s="11">
        <v>0</v>
      </c>
      <c r="AU532" s="11">
        <v>0</v>
      </c>
      <c r="AV532" s="11">
        <v>7.4999999999999997E-3</v>
      </c>
      <c r="AW532" s="11">
        <v>6262.5684306306584</v>
      </c>
      <c r="AX532" s="11">
        <v>0</v>
      </c>
      <c r="AY532" s="11">
        <v>0</v>
      </c>
      <c r="AZ532" s="11">
        <v>0</v>
      </c>
      <c r="BA532" s="11">
        <v>801.12124419618863</v>
      </c>
      <c r="BB532" s="11">
        <v>33205.491166557505</v>
      </c>
      <c r="BC532" s="11">
        <v>0</v>
      </c>
      <c r="BD532" s="11">
        <v>0</v>
      </c>
      <c r="BE532" s="11">
        <v>0</v>
      </c>
      <c r="BF532" s="11">
        <v>1992.3294699934502</v>
      </c>
      <c r="BG532" s="9" t="s">
        <v>7</v>
      </c>
      <c r="BH532" s="9" t="s">
        <v>97</v>
      </c>
      <c r="BI532" s="9" t="s">
        <v>157</v>
      </c>
      <c r="BJ532" s="9" t="s">
        <v>193</v>
      </c>
      <c r="BK532" s="9" t="s">
        <v>1921</v>
      </c>
      <c r="BL532" s="29">
        <v>7.5000116092096239E-2</v>
      </c>
      <c r="BM532" s="29">
        <v>0</v>
      </c>
      <c r="BN532" s="29">
        <v>0</v>
      </c>
      <c r="BO532" s="29">
        <v>0</v>
      </c>
      <c r="BP532" s="29">
        <v>3.0157709465047297E-3</v>
      </c>
    </row>
    <row r="533" spans="1:68" x14ac:dyDescent="0.25">
      <c r="A533" s="9" t="s">
        <v>3</v>
      </c>
      <c r="B533" s="9" t="s">
        <v>34</v>
      </c>
      <c r="C533" s="9" t="s">
        <v>57</v>
      </c>
      <c r="D533" s="9" t="s">
        <v>250</v>
      </c>
      <c r="E533" s="9" t="s">
        <v>83</v>
      </c>
      <c r="F533" s="9" t="s">
        <v>1635</v>
      </c>
      <c r="G533" s="9" t="s">
        <v>256</v>
      </c>
      <c r="H533" s="9" t="s">
        <v>5</v>
      </c>
      <c r="I533" s="10" t="s">
        <v>1783</v>
      </c>
      <c r="J533" s="10" t="s">
        <v>1896</v>
      </c>
      <c r="K533" s="11">
        <v>1729454.02</v>
      </c>
      <c r="L533" s="11">
        <v>1729454.02</v>
      </c>
      <c r="M533" s="11">
        <v>0</v>
      </c>
      <c r="N533" s="11">
        <v>0</v>
      </c>
      <c r="O533" s="11">
        <v>0</v>
      </c>
      <c r="P533" s="11">
        <v>0</v>
      </c>
      <c r="Q533" s="11">
        <v>0</v>
      </c>
      <c r="R533" s="11">
        <v>0</v>
      </c>
      <c r="S533" s="11">
        <v>0</v>
      </c>
      <c r="T533" s="11">
        <v>0</v>
      </c>
      <c r="U533" s="11">
        <v>0</v>
      </c>
      <c r="V533" s="11">
        <v>0</v>
      </c>
      <c r="W533" s="11">
        <v>13316.344634445726</v>
      </c>
      <c r="X533" s="11">
        <v>84567.435405765704</v>
      </c>
      <c r="Y533" s="11">
        <v>3852401.2087910771</v>
      </c>
      <c r="Z533" s="11">
        <v>0</v>
      </c>
      <c r="AA533" s="11">
        <v>6359.918124711101</v>
      </c>
      <c r="AB533" s="11">
        <v>116824.93035272369</v>
      </c>
      <c r="AC533" s="11" t="s">
        <v>21</v>
      </c>
      <c r="AD533" s="11" t="s">
        <v>103</v>
      </c>
      <c r="AE533" s="11" t="s">
        <v>191</v>
      </c>
      <c r="AF533" s="11" t="s">
        <v>193</v>
      </c>
      <c r="AG533" s="11" t="s">
        <v>302</v>
      </c>
      <c r="AH533" s="11" t="s">
        <v>33</v>
      </c>
      <c r="AI533" s="11" t="s">
        <v>97</v>
      </c>
      <c r="AJ533" s="11" t="s">
        <v>108</v>
      </c>
      <c r="AK533" s="11" t="s">
        <v>193</v>
      </c>
      <c r="AL533" s="11" t="s">
        <v>142</v>
      </c>
      <c r="AM533" s="11">
        <v>2.1610460824397347E-2</v>
      </c>
      <c r="AN533" s="11">
        <v>4.8899999999999999E-2</v>
      </c>
      <c r="AO533" s="11">
        <v>2.2275999999999998</v>
      </c>
      <c r="AP533" s="11">
        <v>0</v>
      </c>
      <c r="AQ533" s="11">
        <v>3.0157709465047301E-3</v>
      </c>
      <c r="AR533" s="11">
        <v>7.4999999999999997E-2</v>
      </c>
      <c r="AS533" s="11">
        <v>0</v>
      </c>
      <c r="AT533" s="11">
        <v>1</v>
      </c>
      <c r="AU533" s="11">
        <v>0</v>
      </c>
      <c r="AV533" s="11">
        <v>7.4999999999999997E-3</v>
      </c>
      <c r="AW533" s="11">
        <v>37374.298346806507</v>
      </c>
      <c r="AX533" s="11">
        <v>84570.301577999999</v>
      </c>
      <c r="AY533" s="11">
        <v>3852531.7749519995</v>
      </c>
      <c r="AZ533" s="11">
        <v>0</v>
      </c>
      <c r="BA533" s="11">
        <v>5215.6371868318101</v>
      </c>
      <c r="BB533" s="11">
        <v>129709.0515</v>
      </c>
      <c r="BC533" s="11">
        <v>0</v>
      </c>
      <c r="BD533" s="11">
        <v>1729454.02</v>
      </c>
      <c r="BE533" s="11">
        <v>0</v>
      </c>
      <c r="BF533" s="11">
        <v>12970.905150000001</v>
      </c>
      <c r="BG533" s="9" t="s">
        <v>21</v>
      </c>
      <c r="BH533" s="9" t="s">
        <v>103</v>
      </c>
      <c r="BI533" s="9" t="s">
        <v>1915</v>
      </c>
      <c r="BJ533" s="9" t="s">
        <v>193</v>
      </c>
      <c r="BK533" s="9" t="s">
        <v>1921</v>
      </c>
      <c r="BL533" s="29">
        <v>2.8908827771726594E-2</v>
      </c>
      <c r="BM533" s="29">
        <v>4.8899999999999999E-2</v>
      </c>
      <c r="BN533" s="29">
        <v>2.2275999999999998</v>
      </c>
      <c r="BO533" s="29">
        <v>0</v>
      </c>
      <c r="BP533" s="29">
        <v>3.0157709465047297E-3</v>
      </c>
    </row>
    <row r="534" spans="1:68" x14ac:dyDescent="0.25">
      <c r="A534" s="9" t="s">
        <v>3</v>
      </c>
      <c r="B534" s="9" t="s">
        <v>34</v>
      </c>
      <c r="C534" s="9" t="s">
        <v>57</v>
      </c>
      <c r="D534" s="9" t="s">
        <v>250</v>
      </c>
      <c r="E534" s="9" t="s">
        <v>83</v>
      </c>
      <c r="F534" s="9" t="s">
        <v>843</v>
      </c>
      <c r="G534" s="9" t="s">
        <v>256</v>
      </c>
      <c r="H534" s="9" t="s">
        <v>5</v>
      </c>
      <c r="I534" s="10" t="s">
        <v>1807</v>
      </c>
      <c r="J534" s="10" t="s">
        <v>1896</v>
      </c>
      <c r="K534" s="11">
        <v>18322.12</v>
      </c>
      <c r="L534" s="11">
        <v>18322.12</v>
      </c>
      <c r="M534" s="11">
        <v>0</v>
      </c>
      <c r="N534" s="11">
        <v>0</v>
      </c>
      <c r="O534" s="11">
        <v>0</v>
      </c>
      <c r="P534" s="11">
        <v>0</v>
      </c>
      <c r="Q534" s="11">
        <v>0</v>
      </c>
      <c r="R534" s="11">
        <v>0</v>
      </c>
      <c r="S534" s="11">
        <v>0</v>
      </c>
      <c r="T534" s="11">
        <v>0</v>
      </c>
      <c r="U534" s="11">
        <v>0</v>
      </c>
      <c r="V534" s="11">
        <v>0</v>
      </c>
      <c r="W534" s="11">
        <v>141.07554264649985</v>
      </c>
      <c r="X534" s="11">
        <v>895.92130330049895</v>
      </c>
      <c r="Y534" s="11">
        <v>40812.971272641953</v>
      </c>
      <c r="Z534" s="11">
        <v>0</v>
      </c>
      <c r="AA534" s="11">
        <v>67.378017411027628</v>
      </c>
      <c r="AB534" s="11">
        <v>2042.4755497928054</v>
      </c>
      <c r="AC534" s="11" t="s">
        <v>21</v>
      </c>
      <c r="AD534" s="11" t="s">
        <v>103</v>
      </c>
      <c r="AE534" s="11" t="s">
        <v>191</v>
      </c>
      <c r="AF534" s="11" t="s">
        <v>193</v>
      </c>
      <c r="AG534" s="11" t="s">
        <v>302</v>
      </c>
      <c r="AH534" s="11" t="s">
        <v>21</v>
      </c>
      <c r="AI534" s="11" t="s">
        <v>97</v>
      </c>
      <c r="AJ534" s="11" t="s">
        <v>108</v>
      </c>
      <c r="AK534" s="11" t="s">
        <v>193</v>
      </c>
      <c r="AL534" s="11" t="s">
        <v>142</v>
      </c>
      <c r="AM534" s="11">
        <v>2.1610460824397347E-2</v>
      </c>
      <c r="AN534" s="11">
        <v>4.8899999999999999E-2</v>
      </c>
      <c r="AO534" s="11">
        <v>2.2275999999999998</v>
      </c>
      <c r="AP534" s="11">
        <v>0</v>
      </c>
      <c r="AQ534" s="11">
        <v>3.0157709465047301E-3</v>
      </c>
      <c r="AR534" s="11">
        <v>7.4999999999999997E-2</v>
      </c>
      <c r="AS534" s="11">
        <v>0</v>
      </c>
      <c r="AT534" s="11">
        <v>1</v>
      </c>
      <c r="AU534" s="11">
        <v>0</v>
      </c>
      <c r="AV534" s="11">
        <v>7.4999999999999997E-3</v>
      </c>
      <c r="AW534" s="11">
        <v>395.9494564799071</v>
      </c>
      <c r="AX534" s="11">
        <v>895.95166799999993</v>
      </c>
      <c r="AY534" s="11">
        <v>40814.354511999991</v>
      </c>
      <c r="AZ534" s="11">
        <v>0</v>
      </c>
      <c r="BA534" s="11">
        <v>55.255317174373246</v>
      </c>
      <c r="BB534" s="11">
        <v>1374.1589999999999</v>
      </c>
      <c r="BC534" s="11">
        <v>0</v>
      </c>
      <c r="BD534" s="11">
        <v>18322.12</v>
      </c>
      <c r="BE534" s="11">
        <v>0</v>
      </c>
      <c r="BF534" s="11">
        <v>137.41589999999999</v>
      </c>
      <c r="BG534" s="9" t="s">
        <v>21</v>
      </c>
      <c r="BH534" s="9" t="s">
        <v>103</v>
      </c>
      <c r="BI534" s="9" t="s">
        <v>1915</v>
      </c>
      <c r="BJ534" s="9" t="s">
        <v>193</v>
      </c>
      <c r="BK534" s="9" t="s">
        <v>1921</v>
      </c>
      <c r="BL534" s="29">
        <v>2.8908827771726594E-2</v>
      </c>
      <c r="BM534" s="29">
        <v>4.8899999999999999E-2</v>
      </c>
      <c r="BN534" s="29">
        <v>2.2275999999999998</v>
      </c>
      <c r="BO534" s="29">
        <v>0</v>
      </c>
      <c r="BP534" s="29">
        <v>3.0157709465047297E-3</v>
      </c>
    </row>
    <row r="535" spans="1:68" x14ac:dyDescent="0.25">
      <c r="A535" s="9" t="s">
        <v>3</v>
      </c>
      <c r="B535" s="9" t="s">
        <v>34</v>
      </c>
      <c r="C535" s="9" t="s">
        <v>57</v>
      </c>
      <c r="D535" s="9" t="s">
        <v>250</v>
      </c>
      <c r="E535" s="9" t="s">
        <v>83</v>
      </c>
      <c r="F535" s="9" t="s">
        <v>841</v>
      </c>
      <c r="G535" s="9" t="s">
        <v>256</v>
      </c>
      <c r="H535" s="9" t="s">
        <v>5</v>
      </c>
      <c r="I535" s="10" t="s">
        <v>1807</v>
      </c>
      <c r="J535" s="10" t="s">
        <v>1896</v>
      </c>
      <c r="K535" s="11">
        <v>122781.71</v>
      </c>
      <c r="L535" s="11">
        <v>122781.71</v>
      </c>
      <c r="M535" s="11">
        <v>0</v>
      </c>
      <c r="N535" s="11">
        <v>0</v>
      </c>
      <c r="O535" s="11">
        <v>0</v>
      </c>
      <c r="P535" s="11">
        <v>0</v>
      </c>
      <c r="Q535" s="11">
        <v>0</v>
      </c>
      <c r="R535" s="11">
        <v>0</v>
      </c>
      <c r="S535" s="11">
        <v>0</v>
      </c>
      <c r="T535" s="11">
        <v>0</v>
      </c>
      <c r="U535" s="11">
        <v>0</v>
      </c>
      <c r="V535" s="11">
        <v>0</v>
      </c>
      <c r="W535" s="11">
        <v>945.38712579740661</v>
      </c>
      <c r="X535" s="11">
        <v>6003.8221365575546</v>
      </c>
      <c r="Y535" s="11">
        <v>273499.26771770162</v>
      </c>
      <c r="Z535" s="11">
        <v>0</v>
      </c>
      <c r="AA535" s="11">
        <v>451.5191579432809</v>
      </c>
      <c r="AB535" s="11">
        <v>65687.206537057529</v>
      </c>
      <c r="AC535" s="11" t="s">
        <v>21</v>
      </c>
      <c r="AD535" s="11" t="s">
        <v>103</v>
      </c>
      <c r="AE535" s="11" t="s">
        <v>191</v>
      </c>
      <c r="AF535" s="11" t="s">
        <v>193</v>
      </c>
      <c r="AG535" s="11" t="s">
        <v>302</v>
      </c>
      <c r="AH535" s="11" t="s">
        <v>21</v>
      </c>
      <c r="AI535" s="11" t="s">
        <v>97</v>
      </c>
      <c r="AJ535" s="11" t="s">
        <v>108</v>
      </c>
      <c r="AK535" s="11" t="s">
        <v>193</v>
      </c>
      <c r="AL535" s="11" t="s">
        <v>142</v>
      </c>
      <c r="AM535" s="11">
        <v>2.1610460824397347E-2</v>
      </c>
      <c r="AN535" s="11">
        <v>4.8899999999999999E-2</v>
      </c>
      <c r="AO535" s="11">
        <v>2.2275999999999998</v>
      </c>
      <c r="AP535" s="11">
        <v>0</v>
      </c>
      <c r="AQ535" s="11">
        <v>3.0157709465047301E-3</v>
      </c>
      <c r="AR535" s="11">
        <v>7.4999999999999997E-2</v>
      </c>
      <c r="AS535" s="11">
        <v>0</v>
      </c>
      <c r="AT535" s="11">
        <v>1</v>
      </c>
      <c r="AU535" s="11">
        <v>0</v>
      </c>
      <c r="AV535" s="11">
        <v>7.4999999999999997E-3</v>
      </c>
      <c r="AW535" s="11">
        <v>2653.3693339075162</v>
      </c>
      <c r="AX535" s="11">
        <v>6004.025619</v>
      </c>
      <c r="AY535" s="11">
        <v>273508.53719599999</v>
      </c>
      <c r="AZ535" s="11">
        <v>0</v>
      </c>
      <c r="BA535" s="11">
        <v>370.28151378016929</v>
      </c>
      <c r="BB535" s="11">
        <v>9208.6282499999998</v>
      </c>
      <c r="BC535" s="11">
        <v>0</v>
      </c>
      <c r="BD535" s="11">
        <v>122781.71</v>
      </c>
      <c r="BE535" s="11">
        <v>0</v>
      </c>
      <c r="BF535" s="11">
        <v>920.86282500000004</v>
      </c>
      <c r="BG535" s="9" t="s">
        <v>21</v>
      </c>
      <c r="BH535" s="9" t="s">
        <v>103</v>
      </c>
      <c r="BI535" s="9" t="s">
        <v>1915</v>
      </c>
      <c r="BJ535" s="9" t="s">
        <v>193</v>
      </c>
      <c r="BK535" s="9" t="s">
        <v>1921</v>
      </c>
      <c r="BL535" s="29">
        <v>2.8908827771726594E-2</v>
      </c>
      <c r="BM535" s="29">
        <v>4.8899999999999999E-2</v>
      </c>
      <c r="BN535" s="29">
        <v>2.2275999999999998</v>
      </c>
      <c r="BO535" s="29">
        <v>0</v>
      </c>
      <c r="BP535" s="29">
        <v>3.0157709465047297E-3</v>
      </c>
    </row>
    <row r="536" spans="1:68" x14ac:dyDescent="0.25">
      <c r="A536" s="9" t="s">
        <v>3</v>
      </c>
      <c r="B536" s="9" t="s">
        <v>34</v>
      </c>
      <c r="C536" s="9" t="s">
        <v>57</v>
      </c>
      <c r="D536" s="9" t="s">
        <v>250</v>
      </c>
      <c r="E536" s="9" t="s">
        <v>83</v>
      </c>
      <c r="F536" s="9" t="s">
        <v>839</v>
      </c>
      <c r="G536" s="9" t="s">
        <v>256</v>
      </c>
      <c r="H536" s="9" t="s">
        <v>5</v>
      </c>
      <c r="I536" s="10" t="s">
        <v>1783</v>
      </c>
      <c r="J536" s="10" t="s">
        <v>1896</v>
      </c>
      <c r="K536" s="11">
        <v>171737.62</v>
      </c>
      <c r="L536" s="11">
        <v>171737.62</v>
      </c>
      <c r="M536" s="11">
        <v>0</v>
      </c>
      <c r="N536" s="11">
        <v>0</v>
      </c>
      <c r="O536" s="11">
        <v>0</v>
      </c>
      <c r="P536" s="11">
        <v>0</v>
      </c>
      <c r="Q536" s="11">
        <v>0</v>
      </c>
      <c r="R536" s="11">
        <v>0</v>
      </c>
      <c r="S536" s="11">
        <v>0</v>
      </c>
      <c r="T536" s="11">
        <v>0</v>
      </c>
      <c r="U536" s="11">
        <v>0</v>
      </c>
      <c r="V536" s="11">
        <v>0</v>
      </c>
      <c r="W536" s="11">
        <v>1322.3295511025424</v>
      </c>
      <c r="X536" s="11">
        <v>8397.6513050538069</v>
      </c>
      <c r="Y536" s="11">
        <v>340954.94685181655</v>
      </c>
      <c r="Z536" s="11">
        <v>0</v>
      </c>
      <c r="AA536" s="11">
        <v>631.54776402707625</v>
      </c>
      <c r="AB536" s="11">
        <v>14383.362280735222</v>
      </c>
      <c r="AC536" s="11" t="s">
        <v>21</v>
      </c>
      <c r="AD536" s="11" t="s">
        <v>103</v>
      </c>
      <c r="AE536" s="11" t="s">
        <v>215</v>
      </c>
      <c r="AF536" s="11" t="s">
        <v>193</v>
      </c>
      <c r="AG536" s="11" t="s">
        <v>302</v>
      </c>
      <c r="AH536" s="11" t="s">
        <v>21</v>
      </c>
      <c r="AI536" s="11" t="s">
        <v>97</v>
      </c>
      <c r="AJ536" s="11" t="s">
        <v>108</v>
      </c>
      <c r="AK536" s="11" t="s">
        <v>193</v>
      </c>
      <c r="AL536" s="11" t="s">
        <v>142</v>
      </c>
      <c r="AM536" s="11">
        <v>2.1610460824397347E-2</v>
      </c>
      <c r="AN536" s="11">
        <v>4.8899999999999999E-2</v>
      </c>
      <c r="AO536" s="11">
        <v>1.9854000000000001</v>
      </c>
      <c r="AP536" s="11">
        <v>0</v>
      </c>
      <c r="AQ536" s="11">
        <v>3.0157709465047301E-3</v>
      </c>
      <c r="AR536" s="11">
        <v>7.4999999999999997E-2</v>
      </c>
      <c r="AS536" s="11">
        <v>0</v>
      </c>
      <c r="AT536" s="11">
        <v>1</v>
      </c>
      <c r="AU536" s="11">
        <v>0</v>
      </c>
      <c r="AV536" s="11">
        <v>7.4999999999999997E-3</v>
      </c>
      <c r="AW536" s="11">
        <v>3711.3291090852381</v>
      </c>
      <c r="AX536" s="11">
        <v>8397.9696179999992</v>
      </c>
      <c r="AY536" s="11">
        <v>340967.87074799999</v>
      </c>
      <c r="AZ536" s="11">
        <v>0</v>
      </c>
      <c r="BA536" s="11">
        <v>517.92132481786962</v>
      </c>
      <c r="BB536" s="11">
        <v>12880.3215</v>
      </c>
      <c r="BC536" s="11">
        <v>0</v>
      </c>
      <c r="BD536" s="11">
        <v>171737.62</v>
      </c>
      <c r="BE536" s="11">
        <v>0</v>
      </c>
      <c r="BF536" s="11">
        <v>1288.03215</v>
      </c>
      <c r="BG536" s="9" t="s">
        <v>21</v>
      </c>
      <c r="BH536" s="9" t="s">
        <v>103</v>
      </c>
      <c r="BI536" s="9" t="s">
        <v>1915</v>
      </c>
      <c r="BJ536" s="9" t="s">
        <v>193</v>
      </c>
      <c r="BK536" s="9" t="s">
        <v>1921</v>
      </c>
      <c r="BL536" s="29">
        <v>2.8908827771726594E-2</v>
      </c>
      <c r="BM536" s="29">
        <v>4.8899999999999999E-2</v>
      </c>
      <c r="BN536" s="29">
        <v>2.2275999999999998</v>
      </c>
      <c r="BO536" s="29">
        <v>0</v>
      </c>
      <c r="BP536" s="29">
        <v>3.0157709465047297E-3</v>
      </c>
    </row>
    <row r="537" spans="1:68" x14ac:dyDescent="0.25">
      <c r="A537" s="9" t="s">
        <v>3</v>
      </c>
      <c r="B537" s="9" t="s">
        <v>34</v>
      </c>
      <c r="C537" s="9" t="s">
        <v>57</v>
      </c>
      <c r="D537" s="9" t="s">
        <v>250</v>
      </c>
      <c r="E537" s="9" t="s">
        <v>83</v>
      </c>
      <c r="F537" s="9" t="s">
        <v>837</v>
      </c>
      <c r="G537" s="9" t="s">
        <v>256</v>
      </c>
      <c r="H537" s="9" t="s">
        <v>5</v>
      </c>
      <c r="I537" s="10" t="s">
        <v>1807</v>
      </c>
      <c r="J537" s="10" t="s">
        <v>1896</v>
      </c>
      <c r="K537" s="11">
        <v>4628.21</v>
      </c>
      <c r="L537" s="11">
        <v>4628.21</v>
      </c>
      <c r="M537" s="11">
        <v>0</v>
      </c>
      <c r="N537" s="11">
        <v>0</v>
      </c>
      <c r="O537" s="11">
        <v>0</v>
      </c>
      <c r="P537" s="11">
        <v>0</v>
      </c>
      <c r="Q537" s="11">
        <v>0</v>
      </c>
      <c r="R537" s="11">
        <v>0</v>
      </c>
      <c r="S537" s="11">
        <v>0</v>
      </c>
      <c r="T537" s="11">
        <v>0</v>
      </c>
      <c r="U537" s="11">
        <v>0</v>
      </c>
      <c r="V537" s="11">
        <v>0</v>
      </c>
      <c r="W537" s="11">
        <v>35.636009219018177</v>
      </c>
      <c r="X537" s="11">
        <v>226.31179880649202</v>
      </c>
      <c r="Y537" s="11">
        <v>10309.451186530505</v>
      </c>
      <c r="Z537" s="11">
        <v>0</v>
      </c>
      <c r="AA537" s="11">
        <v>17.019843443984225</v>
      </c>
      <c r="AB537" s="11">
        <v>515.93406026740013</v>
      </c>
      <c r="AC537" s="11" t="s">
        <v>21</v>
      </c>
      <c r="AD537" s="11" t="s">
        <v>103</v>
      </c>
      <c r="AE537" s="11" t="s">
        <v>191</v>
      </c>
      <c r="AF537" s="11" t="s">
        <v>193</v>
      </c>
      <c r="AG537" s="11" t="s">
        <v>302</v>
      </c>
      <c r="AH537" s="11" t="s">
        <v>21</v>
      </c>
      <c r="AI537" s="11" t="s">
        <v>97</v>
      </c>
      <c r="AJ537" s="11" t="s">
        <v>108</v>
      </c>
      <c r="AK537" s="11" t="s">
        <v>193</v>
      </c>
      <c r="AL537" s="11" t="s">
        <v>142</v>
      </c>
      <c r="AM537" s="11">
        <v>2.1610460824397347E-2</v>
      </c>
      <c r="AN537" s="11">
        <v>4.8899999999999999E-2</v>
      </c>
      <c r="AO537" s="11">
        <v>2.2275999999999998</v>
      </c>
      <c r="AP537" s="11">
        <v>0</v>
      </c>
      <c r="AQ537" s="11">
        <v>3.0157709465047301E-3</v>
      </c>
      <c r="AR537" s="11">
        <v>7.4999999999999997E-2</v>
      </c>
      <c r="AS537" s="11">
        <v>0</v>
      </c>
      <c r="AT537" s="11">
        <v>1</v>
      </c>
      <c r="AU537" s="11">
        <v>0</v>
      </c>
      <c r="AV537" s="11">
        <v>7.4999999999999997E-3</v>
      </c>
      <c r="AW537" s="11">
        <v>100.01775089208405</v>
      </c>
      <c r="AX537" s="11">
        <v>226.319469</v>
      </c>
      <c r="AY537" s="11">
        <v>10309.800595999999</v>
      </c>
      <c r="AZ537" s="11">
        <v>0</v>
      </c>
      <c r="BA537" s="11">
        <v>13.957621252322657</v>
      </c>
      <c r="BB537" s="11">
        <v>347.11574999999999</v>
      </c>
      <c r="BC537" s="11">
        <v>0</v>
      </c>
      <c r="BD537" s="11">
        <v>4628.21</v>
      </c>
      <c r="BE537" s="11">
        <v>0</v>
      </c>
      <c r="BF537" s="11">
        <v>34.711574999999996</v>
      </c>
      <c r="BG537" s="9" t="s">
        <v>21</v>
      </c>
      <c r="BH537" s="9" t="s">
        <v>103</v>
      </c>
      <c r="BI537" s="9" t="s">
        <v>1915</v>
      </c>
      <c r="BJ537" s="9" t="s">
        <v>193</v>
      </c>
      <c r="BK537" s="9" t="s">
        <v>1921</v>
      </c>
      <c r="BL537" s="29">
        <v>2.8908827771726594E-2</v>
      </c>
      <c r="BM537" s="29">
        <v>4.8899999999999999E-2</v>
      </c>
      <c r="BN537" s="29">
        <v>2.2275999999999998</v>
      </c>
      <c r="BO537" s="29">
        <v>0</v>
      </c>
      <c r="BP537" s="29">
        <v>3.0157709465047297E-3</v>
      </c>
    </row>
    <row r="538" spans="1:68" x14ac:dyDescent="0.25">
      <c r="A538" s="9" t="s">
        <v>3</v>
      </c>
      <c r="B538" s="9" t="s">
        <v>34</v>
      </c>
      <c r="C538" s="9" t="s">
        <v>57</v>
      </c>
      <c r="D538" s="9" t="s">
        <v>250</v>
      </c>
      <c r="E538" s="9" t="s">
        <v>83</v>
      </c>
      <c r="F538" s="9" t="s">
        <v>835</v>
      </c>
      <c r="G538" s="9" t="s">
        <v>256</v>
      </c>
      <c r="H538" s="9" t="s">
        <v>5</v>
      </c>
      <c r="I538" s="10" t="s">
        <v>1783</v>
      </c>
      <c r="J538" s="10" t="s">
        <v>1896</v>
      </c>
      <c r="K538" s="11">
        <v>14480.14</v>
      </c>
      <c r="L538" s="11">
        <v>14480.14</v>
      </c>
      <c r="M538" s="11">
        <v>0</v>
      </c>
      <c r="N538" s="11">
        <v>0</v>
      </c>
      <c r="O538" s="11">
        <v>0</v>
      </c>
      <c r="P538" s="11">
        <v>0</v>
      </c>
      <c r="Q538" s="11">
        <v>0</v>
      </c>
      <c r="R538" s="11">
        <v>0</v>
      </c>
      <c r="S538" s="11">
        <v>0</v>
      </c>
      <c r="T538" s="11">
        <v>0</v>
      </c>
      <c r="U538" s="11">
        <v>0</v>
      </c>
      <c r="V538" s="11">
        <v>0</v>
      </c>
      <c r="W538" s="11">
        <v>111.49285186380227</v>
      </c>
      <c r="X538" s="11">
        <v>708.05200729090006</v>
      </c>
      <c r="Y538" s="11">
        <v>28747.780271479613</v>
      </c>
      <c r="Z538" s="11">
        <v>0</v>
      </c>
      <c r="AA538" s="11">
        <v>53.249253365680907</v>
      </c>
      <c r="AB538" s="11">
        <v>1449.7047011464019</v>
      </c>
      <c r="AC538" s="11" t="s">
        <v>21</v>
      </c>
      <c r="AD538" s="11" t="s">
        <v>103</v>
      </c>
      <c r="AE538" s="11" t="s">
        <v>215</v>
      </c>
      <c r="AF538" s="11" t="s">
        <v>193</v>
      </c>
      <c r="AG538" s="11" t="s">
        <v>302</v>
      </c>
      <c r="AH538" s="11" t="s">
        <v>21</v>
      </c>
      <c r="AI538" s="11" t="s">
        <v>97</v>
      </c>
      <c r="AJ538" s="11" t="s">
        <v>108</v>
      </c>
      <c r="AK538" s="11" t="s">
        <v>193</v>
      </c>
      <c r="AL538" s="11" t="s">
        <v>142</v>
      </c>
      <c r="AM538" s="11">
        <v>2.1610460824397347E-2</v>
      </c>
      <c r="AN538" s="11">
        <v>4.8899999999999999E-2</v>
      </c>
      <c r="AO538" s="11">
        <v>1.9854000000000001</v>
      </c>
      <c r="AP538" s="11">
        <v>0</v>
      </c>
      <c r="AQ538" s="11">
        <v>3.0157709465047301E-3</v>
      </c>
      <c r="AR538" s="11">
        <v>7.4999999999999997E-2</v>
      </c>
      <c r="AS538" s="11">
        <v>0</v>
      </c>
      <c r="AT538" s="11">
        <v>1</v>
      </c>
      <c r="AU538" s="11">
        <v>0</v>
      </c>
      <c r="AV538" s="11">
        <v>7.4999999999999997E-3</v>
      </c>
      <c r="AW538" s="11">
        <v>312.92249820178898</v>
      </c>
      <c r="AX538" s="11">
        <v>708.078846</v>
      </c>
      <c r="AY538" s="11">
        <v>28748.869955999999</v>
      </c>
      <c r="AZ538" s="11">
        <v>0</v>
      </c>
      <c r="BA538" s="11">
        <v>43.668785513320998</v>
      </c>
      <c r="BB538" s="11">
        <v>1086.0104999999999</v>
      </c>
      <c r="BC538" s="11">
        <v>0</v>
      </c>
      <c r="BD538" s="11">
        <v>14480.14</v>
      </c>
      <c r="BE538" s="11">
        <v>0</v>
      </c>
      <c r="BF538" s="11">
        <v>108.60104999999999</v>
      </c>
      <c r="BG538" s="9" t="s">
        <v>21</v>
      </c>
      <c r="BH538" s="9" t="s">
        <v>103</v>
      </c>
      <c r="BI538" s="9" t="s">
        <v>1915</v>
      </c>
      <c r="BJ538" s="9" t="s">
        <v>193</v>
      </c>
      <c r="BK538" s="9" t="s">
        <v>1921</v>
      </c>
      <c r="BL538" s="29">
        <v>2.8908827771726594E-2</v>
      </c>
      <c r="BM538" s="29">
        <v>4.8899999999999999E-2</v>
      </c>
      <c r="BN538" s="29">
        <v>2.2275999999999998</v>
      </c>
      <c r="BO538" s="29">
        <v>0</v>
      </c>
      <c r="BP538" s="29">
        <v>3.0157709465047297E-3</v>
      </c>
    </row>
    <row r="539" spans="1:68" x14ac:dyDescent="0.25">
      <c r="A539" s="9" t="s">
        <v>3</v>
      </c>
      <c r="B539" s="9" t="s">
        <v>34</v>
      </c>
      <c r="C539" s="9" t="s">
        <v>57</v>
      </c>
      <c r="D539" s="9" t="s">
        <v>250</v>
      </c>
      <c r="E539" s="9" t="s">
        <v>83</v>
      </c>
      <c r="F539" s="9" t="s">
        <v>831</v>
      </c>
      <c r="G539" s="9" t="s">
        <v>256</v>
      </c>
      <c r="H539" s="9" t="s">
        <v>5</v>
      </c>
      <c r="I539" s="10" t="s">
        <v>1807</v>
      </c>
      <c r="J539" s="10" t="s">
        <v>1896</v>
      </c>
      <c r="K539" s="11">
        <v>108691.11</v>
      </c>
      <c r="L539" s="11">
        <v>108691.11</v>
      </c>
      <c r="M539" s="11">
        <v>0</v>
      </c>
      <c r="N539" s="11">
        <v>0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11">
        <v>0</v>
      </c>
      <c r="U539" s="11">
        <v>0</v>
      </c>
      <c r="V539" s="11">
        <v>0</v>
      </c>
      <c r="W539" s="11">
        <v>836.89318289043047</v>
      </c>
      <c r="X539" s="11">
        <v>5314.8151484859791</v>
      </c>
      <c r="Y539" s="11">
        <v>242112.11093593799</v>
      </c>
      <c r="Z539" s="11">
        <v>0</v>
      </c>
      <c r="AA539" s="11">
        <v>399.70219068557134</v>
      </c>
      <c r="AB539" s="11">
        <v>12116.443656893418</v>
      </c>
      <c r="AC539" s="11" t="s">
        <v>21</v>
      </c>
      <c r="AD539" s="11" t="s">
        <v>103</v>
      </c>
      <c r="AE539" s="11" t="s">
        <v>191</v>
      </c>
      <c r="AF539" s="11" t="s">
        <v>193</v>
      </c>
      <c r="AG539" s="11" t="s">
        <v>302</v>
      </c>
      <c r="AH539" s="11" t="s">
        <v>21</v>
      </c>
      <c r="AI539" s="11" t="s">
        <v>97</v>
      </c>
      <c r="AJ539" s="11" t="s">
        <v>108</v>
      </c>
      <c r="AK539" s="11" t="s">
        <v>193</v>
      </c>
      <c r="AL539" s="11" t="s">
        <v>142</v>
      </c>
      <c r="AM539" s="11">
        <v>2.1610460824397347E-2</v>
      </c>
      <c r="AN539" s="11">
        <v>4.8899999999999999E-2</v>
      </c>
      <c r="AO539" s="11">
        <v>2.2275999999999998</v>
      </c>
      <c r="AP539" s="11">
        <v>0</v>
      </c>
      <c r="AQ539" s="11">
        <v>3.0157709465047301E-3</v>
      </c>
      <c r="AR539" s="11">
        <v>7.4999999999999997E-2</v>
      </c>
      <c r="AS539" s="11">
        <v>0</v>
      </c>
      <c r="AT539" s="11">
        <v>1</v>
      </c>
      <c r="AU539" s="11">
        <v>0</v>
      </c>
      <c r="AV539" s="11">
        <v>7.4999999999999997E-3</v>
      </c>
      <c r="AW539" s="11">
        <v>2348.8649746152628</v>
      </c>
      <c r="AX539" s="11">
        <v>5314.9952789999998</v>
      </c>
      <c r="AY539" s="11">
        <v>242120.31663599997</v>
      </c>
      <c r="AZ539" s="11">
        <v>0</v>
      </c>
      <c r="BA539" s="11">
        <v>327.78749168134976</v>
      </c>
      <c r="BB539" s="11">
        <v>8151.8332499999997</v>
      </c>
      <c r="BC539" s="11">
        <v>0</v>
      </c>
      <c r="BD539" s="11">
        <v>108691.11</v>
      </c>
      <c r="BE539" s="11">
        <v>0</v>
      </c>
      <c r="BF539" s="11">
        <v>815.18332499999997</v>
      </c>
      <c r="BG539" s="9" t="s">
        <v>21</v>
      </c>
      <c r="BH539" s="9" t="s">
        <v>103</v>
      </c>
      <c r="BI539" s="9" t="s">
        <v>1915</v>
      </c>
      <c r="BJ539" s="9" t="s">
        <v>193</v>
      </c>
      <c r="BK539" s="9" t="s">
        <v>1921</v>
      </c>
      <c r="BL539" s="29">
        <v>2.8908827771726594E-2</v>
      </c>
      <c r="BM539" s="29">
        <v>4.8899999999999999E-2</v>
      </c>
      <c r="BN539" s="29">
        <v>2.2275999999999998</v>
      </c>
      <c r="BO539" s="29">
        <v>0</v>
      </c>
      <c r="BP539" s="29">
        <v>3.0157709465047297E-3</v>
      </c>
    </row>
    <row r="540" spans="1:68" x14ac:dyDescent="0.25">
      <c r="A540" s="9" t="s">
        <v>3</v>
      </c>
      <c r="B540" s="9" t="s">
        <v>34</v>
      </c>
      <c r="C540" s="9" t="s">
        <v>57</v>
      </c>
      <c r="D540" s="9" t="s">
        <v>250</v>
      </c>
      <c r="E540" s="9" t="s">
        <v>83</v>
      </c>
      <c r="F540" s="9" t="s">
        <v>833</v>
      </c>
      <c r="G540" s="9" t="s">
        <v>256</v>
      </c>
      <c r="H540" s="9" t="s">
        <v>5</v>
      </c>
      <c r="I540" s="10" t="s">
        <v>1783</v>
      </c>
      <c r="J540" s="10" t="s">
        <v>1896</v>
      </c>
      <c r="K540" s="11">
        <v>106121.62</v>
      </c>
      <c r="L540" s="11">
        <v>106121.62</v>
      </c>
      <c r="M540" s="11">
        <v>0</v>
      </c>
      <c r="N540" s="11">
        <v>0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11">
        <v>0</v>
      </c>
      <c r="U540" s="11">
        <v>0</v>
      </c>
      <c r="V540" s="11">
        <v>0</v>
      </c>
      <c r="W540" s="11">
        <v>817.10550161854212</v>
      </c>
      <c r="X540" s="11">
        <v>5189.1505232658055</v>
      </c>
      <c r="Y540" s="11">
        <v>210685.8783004485</v>
      </c>
      <c r="Z540" s="11">
        <v>0</v>
      </c>
      <c r="AA540" s="11">
        <v>390.25154666712547</v>
      </c>
      <c r="AB540" s="11">
        <v>10624.552760351216</v>
      </c>
      <c r="AC540" s="11" t="s">
        <v>21</v>
      </c>
      <c r="AD540" s="11" t="s">
        <v>103</v>
      </c>
      <c r="AE540" s="11" t="s">
        <v>215</v>
      </c>
      <c r="AF540" s="11" t="s">
        <v>193</v>
      </c>
      <c r="AG540" s="11" t="s">
        <v>302</v>
      </c>
      <c r="AH540" s="11" t="s">
        <v>21</v>
      </c>
      <c r="AI540" s="11" t="s">
        <v>97</v>
      </c>
      <c r="AJ540" s="11" t="s">
        <v>108</v>
      </c>
      <c r="AK540" s="11" t="s">
        <v>193</v>
      </c>
      <c r="AL540" s="11" t="s">
        <v>142</v>
      </c>
      <c r="AM540" s="11">
        <v>2.1610460824397347E-2</v>
      </c>
      <c r="AN540" s="11">
        <v>4.8899999999999999E-2</v>
      </c>
      <c r="AO540" s="11">
        <v>1.9854000000000001</v>
      </c>
      <c r="AP540" s="11">
        <v>0</v>
      </c>
      <c r="AQ540" s="11">
        <v>3.0157709465047301E-3</v>
      </c>
      <c r="AR540" s="11">
        <v>7.4999999999999997E-2</v>
      </c>
      <c r="AS540" s="11">
        <v>0</v>
      </c>
      <c r="AT540" s="11">
        <v>1</v>
      </c>
      <c r="AU540" s="11">
        <v>0</v>
      </c>
      <c r="AV540" s="11">
        <v>7.4999999999999997E-3</v>
      </c>
      <c r="AW540" s="11">
        <v>2293.337111631582</v>
      </c>
      <c r="AX540" s="11">
        <v>5189.3472179999999</v>
      </c>
      <c r="AY540" s="11">
        <v>210693.864348</v>
      </c>
      <c r="AZ540" s="11">
        <v>0</v>
      </c>
      <c r="BA540" s="11">
        <v>320.0384983920153</v>
      </c>
      <c r="BB540" s="11">
        <v>7959.1214999999993</v>
      </c>
      <c r="BC540" s="11">
        <v>0</v>
      </c>
      <c r="BD540" s="11">
        <v>106121.62</v>
      </c>
      <c r="BE540" s="11">
        <v>0</v>
      </c>
      <c r="BF540" s="11">
        <v>795.91214999999988</v>
      </c>
      <c r="BG540" s="9" t="s">
        <v>21</v>
      </c>
      <c r="BH540" s="9" t="s">
        <v>103</v>
      </c>
      <c r="BI540" s="9" t="s">
        <v>1915</v>
      </c>
      <c r="BJ540" s="9" t="s">
        <v>193</v>
      </c>
      <c r="BK540" s="9" t="s">
        <v>1921</v>
      </c>
      <c r="BL540" s="29">
        <v>2.8908827771726594E-2</v>
      </c>
      <c r="BM540" s="29">
        <v>4.8899999999999999E-2</v>
      </c>
      <c r="BN540" s="29">
        <v>2.2275999999999998</v>
      </c>
      <c r="BO540" s="29">
        <v>0</v>
      </c>
      <c r="BP540" s="29">
        <v>3.0157709465047297E-3</v>
      </c>
    </row>
    <row r="541" spans="1:68" x14ac:dyDescent="0.25">
      <c r="A541" s="9" t="s">
        <v>3</v>
      </c>
      <c r="B541" s="9" t="s">
        <v>34</v>
      </c>
      <c r="C541" s="9" t="s">
        <v>57</v>
      </c>
      <c r="D541" s="9" t="s">
        <v>250</v>
      </c>
      <c r="E541" s="9" t="s">
        <v>83</v>
      </c>
      <c r="F541" s="9" t="s">
        <v>829</v>
      </c>
      <c r="G541" s="9" t="s">
        <v>256</v>
      </c>
      <c r="H541" s="9" t="s">
        <v>5</v>
      </c>
      <c r="I541" s="10" t="s">
        <v>1783</v>
      </c>
      <c r="J541" s="10" t="s">
        <v>1896</v>
      </c>
      <c r="K541" s="11">
        <v>740839.62444000004</v>
      </c>
      <c r="L541" s="11">
        <v>740839.62444000004</v>
      </c>
      <c r="M541" s="11">
        <v>0</v>
      </c>
      <c r="N541" s="11">
        <v>0</v>
      </c>
      <c r="O541" s="11">
        <v>0</v>
      </c>
      <c r="P541" s="11">
        <v>0</v>
      </c>
      <c r="Q541" s="11">
        <v>0</v>
      </c>
      <c r="R541" s="11">
        <v>0</v>
      </c>
      <c r="S541" s="11">
        <v>0</v>
      </c>
      <c r="T541" s="11">
        <v>0</v>
      </c>
      <c r="U541" s="11">
        <v>0</v>
      </c>
      <c r="V541" s="11">
        <v>0</v>
      </c>
      <c r="W541" s="11">
        <v>5704.248888651894</v>
      </c>
      <c r="X541" s="11">
        <v>36225.68450065943</v>
      </c>
      <c r="Y541" s="11">
        <v>1470807.2394194121</v>
      </c>
      <c r="Z541" s="11">
        <v>0</v>
      </c>
      <c r="AA541" s="11">
        <v>2724.362945740957</v>
      </c>
      <c r="AB541" s="11">
        <v>110073.60139206355</v>
      </c>
      <c r="AC541" s="11" t="s">
        <v>21</v>
      </c>
      <c r="AD541" s="11" t="s">
        <v>103</v>
      </c>
      <c r="AE541" s="11" t="s">
        <v>215</v>
      </c>
      <c r="AF541" s="11" t="s">
        <v>193</v>
      </c>
      <c r="AG541" s="11" t="s">
        <v>302</v>
      </c>
      <c r="AH541" s="11" t="s">
        <v>21</v>
      </c>
      <c r="AI541" s="11" t="s">
        <v>97</v>
      </c>
      <c r="AJ541" s="11" t="s">
        <v>108</v>
      </c>
      <c r="AK541" s="11" t="s">
        <v>193</v>
      </c>
      <c r="AL541" s="11" t="s">
        <v>142</v>
      </c>
      <c r="AM541" s="11">
        <v>2.1610460824397347E-2</v>
      </c>
      <c r="AN541" s="11">
        <v>4.8899999999999999E-2</v>
      </c>
      <c r="AO541" s="11">
        <v>1.9854000000000001</v>
      </c>
      <c r="AP541" s="11">
        <v>0</v>
      </c>
      <c r="AQ541" s="11">
        <v>3.0157709465047301E-3</v>
      </c>
      <c r="AR541" s="11">
        <v>7.4999999999999997E-2</v>
      </c>
      <c r="AS541" s="11">
        <v>0</v>
      </c>
      <c r="AT541" s="11">
        <v>1</v>
      </c>
      <c r="AU541" s="11">
        <v>0</v>
      </c>
      <c r="AV541" s="11">
        <v>7.4999999999999997E-3</v>
      </c>
      <c r="AW541" s="11">
        <v>16009.885681121865</v>
      </c>
      <c r="AX541" s="11">
        <v>36227.057635115998</v>
      </c>
      <c r="AY541" s="11">
        <v>1470862.9903631762</v>
      </c>
      <c r="AZ541" s="11">
        <v>0</v>
      </c>
      <c r="BA541" s="11">
        <v>2234.202615405628</v>
      </c>
      <c r="BB541" s="11">
        <v>55562.971833000003</v>
      </c>
      <c r="BC541" s="11">
        <v>0</v>
      </c>
      <c r="BD541" s="11">
        <v>740839.62444000004</v>
      </c>
      <c r="BE541" s="11">
        <v>0</v>
      </c>
      <c r="BF541" s="11">
        <v>5556.2971833000001</v>
      </c>
      <c r="BG541" s="9" t="s">
        <v>21</v>
      </c>
      <c r="BH541" s="9" t="s">
        <v>103</v>
      </c>
      <c r="BI541" s="9" t="s">
        <v>1915</v>
      </c>
      <c r="BJ541" s="9" t="s">
        <v>193</v>
      </c>
      <c r="BK541" s="9" t="s">
        <v>1921</v>
      </c>
      <c r="BL541" s="29">
        <v>2.8908827771726594E-2</v>
      </c>
      <c r="BM541" s="29">
        <v>4.8899999999999999E-2</v>
      </c>
      <c r="BN541" s="29">
        <v>2.2275999999999998</v>
      </c>
      <c r="BO541" s="29">
        <v>0</v>
      </c>
      <c r="BP541" s="29">
        <v>3.0157709465047297E-3</v>
      </c>
    </row>
    <row r="542" spans="1:68" x14ac:dyDescent="0.25">
      <c r="A542" s="9" t="s">
        <v>3</v>
      </c>
      <c r="B542" s="9" t="s">
        <v>34</v>
      </c>
      <c r="C542" s="9" t="s">
        <v>57</v>
      </c>
      <c r="D542" s="9" t="s">
        <v>250</v>
      </c>
      <c r="E542" s="9" t="s">
        <v>83</v>
      </c>
      <c r="F542" s="9" t="s">
        <v>827</v>
      </c>
      <c r="G542" s="9" t="s">
        <v>266</v>
      </c>
      <c r="H542" s="9" t="s">
        <v>5</v>
      </c>
      <c r="I542" s="10" t="s">
        <v>1783</v>
      </c>
      <c r="J542" s="10" t="s">
        <v>1896</v>
      </c>
      <c r="K542" s="11">
        <v>26654.32</v>
      </c>
      <c r="L542" s="11">
        <v>122781.71</v>
      </c>
      <c r="M542" s="11">
        <v>0</v>
      </c>
      <c r="N542" s="11">
        <v>0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11">
        <v>0</v>
      </c>
      <c r="U542" s="11">
        <v>0</v>
      </c>
      <c r="V542" s="11">
        <v>0</v>
      </c>
      <c r="W542" s="11">
        <v>945.38712579740661</v>
      </c>
      <c r="X542" s="11">
        <v>6003.8221365575546</v>
      </c>
      <c r="Y542" s="11">
        <v>273499.26771770162</v>
      </c>
      <c r="Z542" s="11">
        <v>0</v>
      </c>
      <c r="AA542" s="11">
        <v>451.5191579432809</v>
      </c>
      <c r="AB542" s="11">
        <v>65687.206537057529</v>
      </c>
      <c r="AC542" s="11" t="s">
        <v>21</v>
      </c>
      <c r="AD542" s="11" t="s">
        <v>103</v>
      </c>
      <c r="AE542" s="11" t="s">
        <v>191</v>
      </c>
      <c r="AF542" s="11" t="s">
        <v>193</v>
      </c>
      <c r="AG542" s="11" t="s">
        <v>302</v>
      </c>
      <c r="AH542" s="11" t="s">
        <v>21</v>
      </c>
      <c r="AI542" s="11" t="s">
        <v>97</v>
      </c>
      <c r="AJ542" s="11" t="s">
        <v>108</v>
      </c>
      <c r="AK542" s="11" t="s">
        <v>193</v>
      </c>
      <c r="AL542" s="11" t="s">
        <v>142</v>
      </c>
      <c r="AM542" s="11">
        <v>2.1610460824397347E-2</v>
      </c>
      <c r="AN542" s="11">
        <v>4.8899999999999999E-2</v>
      </c>
      <c r="AO542" s="11">
        <v>2.2275999999999998</v>
      </c>
      <c r="AP542" s="11">
        <v>0</v>
      </c>
      <c r="AQ542" s="11">
        <v>3.0157709465047301E-3</v>
      </c>
      <c r="AR542" s="11">
        <v>7.4999999999999997E-2</v>
      </c>
      <c r="AS542" s="11">
        <v>0</v>
      </c>
      <c r="AT542" s="11">
        <v>1</v>
      </c>
      <c r="AU542" s="11">
        <v>0</v>
      </c>
      <c r="AV542" s="11">
        <v>7.4999999999999997E-3</v>
      </c>
      <c r="AW542" s="11">
        <v>576.01213816095071</v>
      </c>
      <c r="AX542" s="11">
        <v>1303.396248</v>
      </c>
      <c r="AY542" s="11">
        <v>59375.163231999992</v>
      </c>
      <c r="AZ542" s="11">
        <v>0</v>
      </c>
      <c r="BA542" s="11">
        <v>80.383323854839958</v>
      </c>
      <c r="BB542" s="11">
        <v>1999.0739999999998</v>
      </c>
      <c r="BC542" s="11">
        <v>0</v>
      </c>
      <c r="BD542" s="11">
        <v>26654.32</v>
      </c>
      <c r="BE542" s="11">
        <v>0</v>
      </c>
      <c r="BF542" s="11">
        <v>199.9074</v>
      </c>
      <c r="BG542" s="9" t="s">
        <v>21</v>
      </c>
      <c r="BH542" s="9" t="s">
        <v>103</v>
      </c>
      <c r="BI542" s="9" t="s">
        <v>1915</v>
      </c>
      <c r="BJ542" s="9" t="s">
        <v>193</v>
      </c>
      <c r="BK542" s="9" t="s">
        <v>1921</v>
      </c>
      <c r="BL542" s="29">
        <v>2.8908827771726594E-2</v>
      </c>
      <c r="BM542" s="29">
        <v>4.8899999999999999E-2</v>
      </c>
      <c r="BN542" s="29">
        <v>2.2275999999999998</v>
      </c>
      <c r="BO542" s="29">
        <v>0</v>
      </c>
      <c r="BP542" s="29">
        <v>3.0157709465047297E-3</v>
      </c>
    </row>
    <row r="543" spans="1:68" x14ac:dyDescent="0.25">
      <c r="A543" s="9" t="s">
        <v>3</v>
      </c>
      <c r="B543" s="9" t="s">
        <v>58</v>
      </c>
      <c r="C543" s="9" t="s">
        <v>57</v>
      </c>
      <c r="D543" s="9" t="s">
        <v>273</v>
      </c>
      <c r="E543" s="9" t="s">
        <v>116</v>
      </c>
      <c r="F543" s="9" t="s">
        <v>647</v>
      </c>
      <c r="G543" s="9" t="s">
        <v>164</v>
      </c>
      <c r="H543" s="9" t="s">
        <v>5</v>
      </c>
      <c r="I543" s="10" t="s">
        <v>1807</v>
      </c>
      <c r="J543" s="10" t="s">
        <v>1995</v>
      </c>
      <c r="K543" s="11">
        <v>173585.60197070389</v>
      </c>
      <c r="L543" s="11">
        <v>173585.60199999998</v>
      </c>
      <c r="M543" s="11">
        <v>0</v>
      </c>
      <c r="N543" s="11">
        <v>0</v>
      </c>
      <c r="O543" s="11">
        <v>0</v>
      </c>
      <c r="P543" s="11">
        <v>0</v>
      </c>
      <c r="Q543" s="11">
        <v>0</v>
      </c>
      <c r="R543" s="11">
        <v>0</v>
      </c>
      <c r="S543" s="11">
        <v>0</v>
      </c>
      <c r="T543" s="11">
        <v>0</v>
      </c>
      <c r="U543" s="11">
        <v>0</v>
      </c>
      <c r="V543" s="11">
        <v>0</v>
      </c>
      <c r="W543" s="11">
        <v>1656.6901725917683</v>
      </c>
      <c r="X543" s="11">
        <v>0</v>
      </c>
      <c r="Y543" s="11">
        <v>0</v>
      </c>
      <c r="Z543" s="11">
        <v>0</v>
      </c>
      <c r="AA543" s="11">
        <v>634.63977380823121</v>
      </c>
      <c r="AB543" s="11">
        <v>832.72484991440069</v>
      </c>
      <c r="AC543" s="11" t="s">
        <v>7</v>
      </c>
      <c r="AD543" s="11" t="s">
        <v>97</v>
      </c>
      <c r="AE543" s="11" t="s">
        <v>157</v>
      </c>
      <c r="AF543" s="11" t="s">
        <v>193</v>
      </c>
      <c r="AG543" s="11" t="s">
        <v>302</v>
      </c>
      <c r="AH543" s="11" t="s">
        <v>7</v>
      </c>
      <c r="AI543" s="11" t="s">
        <v>97</v>
      </c>
      <c r="AJ543" s="11" t="s">
        <v>157</v>
      </c>
      <c r="AK543" s="11" t="s">
        <v>193</v>
      </c>
      <c r="AL543" s="11" t="s">
        <v>142</v>
      </c>
      <c r="AM543" s="11">
        <v>2.3575048172069828E-2</v>
      </c>
      <c r="AN543" s="11">
        <v>0</v>
      </c>
      <c r="AO543" s="11">
        <v>0</v>
      </c>
      <c r="AP543" s="11">
        <v>0</v>
      </c>
      <c r="AQ543" s="11">
        <v>3.0157709465047301E-3</v>
      </c>
      <c r="AR543" s="11">
        <v>0.125</v>
      </c>
      <c r="AS543" s="11">
        <v>0</v>
      </c>
      <c r="AT543" s="11">
        <v>0</v>
      </c>
      <c r="AU543" s="11">
        <v>0</v>
      </c>
      <c r="AV543" s="11">
        <v>7.4999999999999997E-3</v>
      </c>
      <c r="AW543" s="11">
        <v>4092.2889284370835</v>
      </c>
      <c r="AX543" s="11">
        <v>0</v>
      </c>
      <c r="AY543" s="11">
        <v>0</v>
      </c>
      <c r="AZ543" s="11">
        <v>0</v>
      </c>
      <c r="BA543" s="11">
        <v>523.49441515478304</v>
      </c>
      <c r="BB543" s="11">
        <v>21698.200246337987</v>
      </c>
      <c r="BC543" s="11">
        <v>0</v>
      </c>
      <c r="BD543" s="11">
        <v>0</v>
      </c>
      <c r="BE543" s="11">
        <v>0</v>
      </c>
      <c r="BF543" s="11">
        <v>1301.8920147802792</v>
      </c>
      <c r="BG543" s="9" t="s">
        <v>7</v>
      </c>
      <c r="BH543" s="9" t="s">
        <v>97</v>
      </c>
      <c r="BI543" s="9" t="s">
        <v>157</v>
      </c>
      <c r="BJ543" s="9" t="s">
        <v>193</v>
      </c>
      <c r="BK543" s="9" t="s">
        <v>1921</v>
      </c>
      <c r="BL543" s="29">
        <v>7.5000116092096239E-2</v>
      </c>
      <c r="BM543" s="29">
        <v>0</v>
      </c>
      <c r="BN543" s="29">
        <v>0</v>
      </c>
      <c r="BO543" s="29">
        <v>0</v>
      </c>
      <c r="BP543" s="29">
        <v>3.0157709465047297E-3</v>
      </c>
    </row>
    <row r="544" spans="1:68" x14ac:dyDescent="0.25">
      <c r="A544" s="9" t="s">
        <v>3</v>
      </c>
      <c r="B544" s="9" t="s">
        <v>58</v>
      </c>
      <c r="C544" s="9" t="s">
        <v>57</v>
      </c>
      <c r="D544" s="9" t="s">
        <v>273</v>
      </c>
      <c r="E544" s="9" t="s">
        <v>83</v>
      </c>
      <c r="F544" s="9" t="s">
        <v>1111</v>
      </c>
      <c r="G544" s="9" t="s">
        <v>231</v>
      </c>
      <c r="H544" s="9" t="s">
        <v>5</v>
      </c>
      <c r="I544" s="10" t="s">
        <v>1783</v>
      </c>
      <c r="J544" s="10" t="s">
        <v>1995</v>
      </c>
      <c r="K544" s="11">
        <v>647719.74473999999</v>
      </c>
      <c r="L544" s="11">
        <v>647719.74473999999</v>
      </c>
      <c r="M544" s="11">
        <v>0</v>
      </c>
      <c r="N544" s="11">
        <v>1</v>
      </c>
      <c r="O544" s="11">
        <v>0</v>
      </c>
      <c r="P544" s="11">
        <v>0</v>
      </c>
      <c r="Q544" s="11">
        <v>0</v>
      </c>
      <c r="R544" s="11">
        <v>0</v>
      </c>
      <c r="S544" s="11">
        <v>0</v>
      </c>
      <c r="T544" s="11">
        <v>0</v>
      </c>
      <c r="U544" s="11">
        <v>0</v>
      </c>
      <c r="V544" s="11">
        <v>1</v>
      </c>
      <c r="W544" s="11">
        <v>4982.3319504462597</v>
      </c>
      <c r="X544" s="11">
        <v>0</v>
      </c>
      <c r="Y544" s="11">
        <v>0</v>
      </c>
      <c r="Z544" s="11">
        <v>41605.707066713563</v>
      </c>
      <c r="AA544" s="11">
        <v>2379.5736851841634</v>
      </c>
      <c r="AB544" s="11">
        <v>5002.8318556330269</v>
      </c>
      <c r="AC544" s="11" t="s">
        <v>7</v>
      </c>
      <c r="AD544" s="11" t="s">
        <v>97</v>
      </c>
      <c r="AE544" s="11" t="s">
        <v>157</v>
      </c>
      <c r="AF544" s="11" t="s">
        <v>125</v>
      </c>
      <c r="AG544" s="11" t="s">
        <v>302</v>
      </c>
      <c r="AH544" s="11" t="s">
        <v>7</v>
      </c>
      <c r="AI544" s="11" t="s">
        <v>97</v>
      </c>
      <c r="AJ544" s="11" t="s">
        <v>157</v>
      </c>
      <c r="AK544" s="11" t="s">
        <v>125</v>
      </c>
      <c r="AL544" s="11" t="s">
        <v>142</v>
      </c>
      <c r="AM544" s="11">
        <v>2.3575048172069828E-2</v>
      </c>
      <c r="AN544" s="11">
        <v>0</v>
      </c>
      <c r="AO544" s="11">
        <v>0</v>
      </c>
      <c r="AP544" s="11">
        <v>5.3600000000000002E-2</v>
      </c>
      <c r="AQ544" s="11">
        <v>3.0157709465047301E-3</v>
      </c>
      <c r="AR544" s="11">
        <v>0.125</v>
      </c>
      <c r="AS544" s="11">
        <v>0</v>
      </c>
      <c r="AT544" s="11">
        <v>0</v>
      </c>
      <c r="AU544" s="11">
        <v>5.5E-2</v>
      </c>
      <c r="AV544" s="11">
        <v>7.4999999999999997E-3</v>
      </c>
      <c r="AW544" s="11">
        <v>15270.024184246273</v>
      </c>
      <c r="AX544" s="11">
        <v>0</v>
      </c>
      <c r="AY544" s="11">
        <v>0</v>
      </c>
      <c r="AZ544" s="11">
        <v>34717.778318064004</v>
      </c>
      <c r="BA544" s="11">
        <v>1953.3743876643521</v>
      </c>
      <c r="BB544" s="11">
        <v>80964.968092499999</v>
      </c>
      <c r="BC544" s="11">
        <v>0</v>
      </c>
      <c r="BD544" s="11">
        <v>0</v>
      </c>
      <c r="BE544" s="11">
        <v>35624.585960700002</v>
      </c>
      <c r="BF544" s="11">
        <v>4857.8980855499995</v>
      </c>
      <c r="BG544" s="9" t="s">
        <v>7</v>
      </c>
      <c r="BH544" s="9" t="s">
        <v>97</v>
      </c>
      <c r="BI544" s="9" t="s">
        <v>157</v>
      </c>
      <c r="BJ544" s="9" t="s">
        <v>125</v>
      </c>
      <c r="BK544" s="9" t="s">
        <v>1921</v>
      </c>
      <c r="BL544" s="29">
        <v>7.5000116092096239E-2</v>
      </c>
      <c r="BM544" s="29">
        <v>0</v>
      </c>
      <c r="BN544" s="29">
        <v>0</v>
      </c>
      <c r="BO544" s="29">
        <v>5.3600000000000002E-2</v>
      </c>
      <c r="BP544" s="29">
        <v>3.0157709465047297E-3</v>
      </c>
    </row>
    <row r="545" spans="1:68" x14ac:dyDescent="0.25">
      <c r="A545" s="9" t="s">
        <v>3</v>
      </c>
      <c r="B545" s="9" t="s">
        <v>58</v>
      </c>
      <c r="C545" s="9" t="s">
        <v>57</v>
      </c>
      <c r="D545" s="9" t="s">
        <v>1874</v>
      </c>
      <c r="E545" s="9" t="s">
        <v>116</v>
      </c>
      <c r="F545" s="9" t="s">
        <v>563</v>
      </c>
      <c r="G545" s="9" t="s">
        <v>164</v>
      </c>
      <c r="H545" s="9" t="s">
        <v>5</v>
      </c>
      <c r="I545" s="10" t="s">
        <v>1783</v>
      </c>
      <c r="J545" s="10" t="s">
        <v>1995</v>
      </c>
      <c r="K545" s="11">
        <v>170267.65058592215</v>
      </c>
      <c r="L545" s="11">
        <v>170267.65060000002</v>
      </c>
      <c r="M545" s="11">
        <v>0</v>
      </c>
      <c r="N545" s="11">
        <v>0</v>
      </c>
      <c r="O545" s="11">
        <v>0</v>
      </c>
      <c r="P545" s="11">
        <v>0</v>
      </c>
      <c r="Q545" s="11">
        <v>0</v>
      </c>
      <c r="R545" s="11">
        <v>1</v>
      </c>
      <c r="S545" s="11">
        <v>0</v>
      </c>
      <c r="T545" s="11">
        <v>0</v>
      </c>
      <c r="U545" s="11">
        <v>0</v>
      </c>
      <c r="V545" s="11">
        <v>1</v>
      </c>
      <c r="W545" s="11">
        <v>1629.2900579615682</v>
      </c>
      <c r="X545" s="11">
        <v>0</v>
      </c>
      <c r="Y545" s="11">
        <v>0</v>
      </c>
      <c r="Z545" s="11">
        <v>0</v>
      </c>
      <c r="AA545" s="11">
        <v>294.73439381843241</v>
      </c>
      <c r="AB545" s="11">
        <v>794.61528787911584</v>
      </c>
      <c r="AC545" s="11" t="s">
        <v>7</v>
      </c>
      <c r="AD545" s="11" t="s">
        <v>97</v>
      </c>
      <c r="AE545" s="11" t="s">
        <v>157</v>
      </c>
      <c r="AF545" s="11" t="s">
        <v>193</v>
      </c>
      <c r="AG545" s="11" t="s">
        <v>299</v>
      </c>
      <c r="AH545" s="11" t="s">
        <v>7</v>
      </c>
      <c r="AI545" s="11" t="s">
        <v>97</v>
      </c>
      <c r="AJ545" s="11" t="s">
        <v>157</v>
      </c>
      <c r="AK545" s="11" t="s">
        <v>193</v>
      </c>
      <c r="AL545" s="11" t="s">
        <v>142</v>
      </c>
      <c r="AM545" s="11">
        <v>2.3575048172069828E-2</v>
      </c>
      <c r="AN545" s="11">
        <v>0</v>
      </c>
      <c r="AO545" s="11">
        <v>0</v>
      </c>
      <c r="AP545" s="11">
        <v>0</v>
      </c>
      <c r="AQ545" s="11">
        <v>1.4241140580716783E-3</v>
      </c>
      <c r="AR545" s="11">
        <v>0.125</v>
      </c>
      <c r="AS545" s="11">
        <v>0</v>
      </c>
      <c r="AT545" s="11">
        <v>0</v>
      </c>
      <c r="AU545" s="11">
        <v>0</v>
      </c>
      <c r="AV545" s="11">
        <v>7.4999999999999997E-3</v>
      </c>
      <c r="AW545" s="11">
        <v>4014.0680647082681</v>
      </c>
      <c r="AX545" s="11">
        <v>0</v>
      </c>
      <c r="AY545" s="11">
        <v>0</v>
      </c>
      <c r="AZ545" s="11">
        <v>0</v>
      </c>
      <c r="BA545" s="11">
        <v>242.48055483424818</v>
      </c>
      <c r="BB545" s="11">
        <v>21283.456323240269</v>
      </c>
      <c r="BC545" s="11">
        <v>0</v>
      </c>
      <c r="BD545" s="11">
        <v>0</v>
      </c>
      <c r="BE545" s="11">
        <v>0</v>
      </c>
      <c r="BF545" s="11">
        <v>1277.0073793944161</v>
      </c>
      <c r="BG545" s="9" t="s">
        <v>7</v>
      </c>
      <c r="BH545" s="9" t="s">
        <v>97</v>
      </c>
      <c r="BI545" s="9" t="s">
        <v>157</v>
      </c>
      <c r="BJ545" s="9" t="s">
        <v>193</v>
      </c>
      <c r="BK545" s="9" t="s">
        <v>1920</v>
      </c>
      <c r="BL545" s="29">
        <v>7.5000116092096239E-2</v>
      </c>
      <c r="BM545" s="29">
        <v>0</v>
      </c>
      <c r="BN545" s="29">
        <v>0</v>
      </c>
      <c r="BO545" s="29">
        <v>0</v>
      </c>
      <c r="BP545" s="29">
        <v>1.4241140580716783E-3</v>
      </c>
    </row>
    <row r="546" spans="1:68" x14ac:dyDescent="0.25">
      <c r="A546" s="9" t="s">
        <v>3</v>
      </c>
      <c r="B546" s="9" t="s">
        <v>58</v>
      </c>
      <c r="C546" s="9" t="s">
        <v>57</v>
      </c>
      <c r="D546" s="9" t="s">
        <v>1874</v>
      </c>
      <c r="E546" s="9" t="s">
        <v>116</v>
      </c>
      <c r="F546" s="9" t="s">
        <v>649</v>
      </c>
      <c r="G546" s="9" t="s">
        <v>164</v>
      </c>
      <c r="H546" s="9" t="s">
        <v>5</v>
      </c>
      <c r="I546" s="10" t="s">
        <v>1807</v>
      </c>
      <c r="J546" s="10" t="s">
        <v>1995</v>
      </c>
      <c r="K546" s="11">
        <v>118942.68449248001</v>
      </c>
      <c r="L546" s="11">
        <v>118942.68449248001</v>
      </c>
      <c r="M546" s="11">
        <v>0</v>
      </c>
      <c r="N546" s="11">
        <v>0</v>
      </c>
      <c r="O546" s="11">
        <v>0</v>
      </c>
      <c r="P546" s="11">
        <v>1</v>
      </c>
      <c r="Q546" s="11">
        <v>0</v>
      </c>
      <c r="R546" s="11">
        <v>0</v>
      </c>
      <c r="S546" s="11">
        <v>0</v>
      </c>
      <c r="T546" s="11">
        <v>0</v>
      </c>
      <c r="U546" s="11">
        <v>0</v>
      </c>
      <c r="V546" s="11">
        <v>1</v>
      </c>
      <c r="W546" s="11">
        <v>1138.1617860348701</v>
      </c>
      <c r="X546" s="11">
        <v>0</v>
      </c>
      <c r="Y546" s="11">
        <v>0</v>
      </c>
      <c r="Z546" s="11">
        <v>0</v>
      </c>
      <c r="AA546" s="11">
        <v>205.89054873015405</v>
      </c>
      <c r="AB546" s="11">
        <v>555.0888565505752</v>
      </c>
      <c r="AC546" s="11" t="s">
        <v>7</v>
      </c>
      <c r="AD546" s="11" t="s">
        <v>97</v>
      </c>
      <c r="AE546" s="11" t="s">
        <v>157</v>
      </c>
      <c r="AF546" s="11" t="s">
        <v>193</v>
      </c>
      <c r="AG546" s="11" t="s">
        <v>299</v>
      </c>
      <c r="AH546" s="11" t="s">
        <v>7</v>
      </c>
      <c r="AI546" s="11" t="s">
        <v>97</v>
      </c>
      <c r="AJ546" s="11" t="s">
        <v>157</v>
      </c>
      <c r="AK546" s="11" t="s">
        <v>193</v>
      </c>
      <c r="AL546" s="11" t="s">
        <v>142</v>
      </c>
      <c r="AM546" s="11">
        <v>2.3575048172069828E-2</v>
      </c>
      <c r="AN546" s="11">
        <v>0</v>
      </c>
      <c r="AO546" s="11">
        <v>0</v>
      </c>
      <c r="AP546" s="11">
        <v>0</v>
      </c>
      <c r="AQ546" s="11">
        <v>1.4241140580716783E-3</v>
      </c>
      <c r="AR546" s="11">
        <v>0.125</v>
      </c>
      <c r="AS546" s="11">
        <v>0</v>
      </c>
      <c r="AT546" s="11">
        <v>0</v>
      </c>
      <c r="AU546" s="11">
        <v>0</v>
      </c>
      <c r="AV546" s="11">
        <v>7.4999999999999997E-3</v>
      </c>
      <c r="AW546" s="11">
        <v>2804.0795166255193</v>
      </c>
      <c r="AX546" s="11">
        <v>0</v>
      </c>
      <c r="AY546" s="11">
        <v>0</v>
      </c>
      <c r="AZ546" s="11">
        <v>0</v>
      </c>
      <c r="BA546" s="11">
        <v>169.38794909052498</v>
      </c>
      <c r="BB546" s="11">
        <v>14867.835561560001</v>
      </c>
      <c r="BC546" s="11">
        <v>0</v>
      </c>
      <c r="BD546" s="11">
        <v>0</v>
      </c>
      <c r="BE546" s="11">
        <v>0</v>
      </c>
      <c r="BF546" s="11">
        <v>892.07013369360004</v>
      </c>
      <c r="BG546" s="9" t="s">
        <v>7</v>
      </c>
      <c r="BH546" s="9" t="s">
        <v>97</v>
      </c>
      <c r="BI546" s="9" t="s">
        <v>157</v>
      </c>
      <c r="BJ546" s="9" t="s">
        <v>193</v>
      </c>
      <c r="BK546" s="9" t="s">
        <v>1920</v>
      </c>
      <c r="BL546" s="29">
        <v>7.5000116092096239E-2</v>
      </c>
      <c r="BM546" s="29">
        <v>0</v>
      </c>
      <c r="BN546" s="29">
        <v>0</v>
      </c>
      <c r="BO546" s="29">
        <v>0</v>
      </c>
      <c r="BP546" s="29">
        <v>1.4241140580716783E-3</v>
      </c>
    </row>
    <row r="547" spans="1:68" x14ac:dyDescent="0.25">
      <c r="A547" s="9" t="s">
        <v>3</v>
      </c>
      <c r="B547" s="9" t="s">
        <v>58</v>
      </c>
      <c r="C547" s="9" t="s">
        <v>57</v>
      </c>
      <c r="D547" s="9" t="s">
        <v>1874</v>
      </c>
      <c r="E547" s="9" t="s">
        <v>116</v>
      </c>
      <c r="F547" s="9" t="s">
        <v>737</v>
      </c>
      <c r="G547" s="9" t="s">
        <v>164</v>
      </c>
      <c r="H547" s="9" t="s">
        <v>5</v>
      </c>
      <c r="I547" s="10" t="s">
        <v>1783</v>
      </c>
      <c r="J547" s="10" t="s">
        <v>1995</v>
      </c>
      <c r="K547" s="11">
        <v>161076.26171740174</v>
      </c>
      <c r="L547" s="11">
        <v>161076.2617</v>
      </c>
      <c r="M547" s="11">
        <v>0</v>
      </c>
      <c r="N547" s="11">
        <v>1</v>
      </c>
      <c r="O547" s="11">
        <v>0</v>
      </c>
      <c r="P547" s="11">
        <v>1</v>
      </c>
      <c r="Q547" s="11">
        <v>0</v>
      </c>
      <c r="R547" s="11">
        <v>0</v>
      </c>
      <c r="S547" s="11">
        <v>0</v>
      </c>
      <c r="T547" s="11">
        <v>0</v>
      </c>
      <c r="U547" s="11">
        <v>0</v>
      </c>
      <c r="V547" s="11">
        <v>2</v>
      </c>
      <c r="W547" s="11">
        <v>1541.3377164518508</v>
      </c>
      <c r="X547" s="11">
        <v>0</v>
      </c>
      <c r="Y547" s="11">
        <v>0</v>
      </c>
      <c r="Z547" s="11">
        <v>0</v>
      </c>
      <c r="AA547" s="11">
        <v>278.82404075814895</v>
      </c>
      <c r="AB547" s="11">
        <v>751.72036267726207</v>
      </c>
      <c r="AC547" s="11" t="s">
        <v>7</v>
      </c>
      <c r="AD547" s="11" t="s">
        <v>97</v>
      </c>
      <c r="AE547" s="11" t="s">
        <v>157</v>
      </c>
      <c r="AF547" s="11" t="s">
        <v>193</v>
      </c>
      <c r="AG547" s="11" t="s">
        <v>299</v>
      </c>
      <c r="AH547" s="11" t="s">
        <v>7</v>
      </c>
      <c r="AI547" s="11" t="s">
        <v>97</v>
      </c>
      <c r="AJ547" s="11" t="s">
        <v>157</v>
      </c>
      <c r="AK547" s="11" t="s">
        <v>193</v>
      </c>
      <c r="AL547" s="11" t="s">
        <v>142</v>
      </c>
      <c r="AM547" s="11">
        <v>2.3575048172069828E-2</v>
      </c>
      <c r="AN547" s="11">
        <v>0</v>
      </c>
      <c r="AO547" s="11">
        <v>0</v>
      </c>
      <c r="AP547" s="11">
        <v>0</v>
      </c>
      <c r="AQ547" s="11">
        <v>1.4241140580716783E-3</v>
      </c>
      <c r="AR547" s="11">
        <v>0.125</v>
      </c>
      <c r="AS547" s="11">
        <v>0</v>
      </c>
      <c r="AT547" s="11">
        <v>0</v>
      </c>
      <c r="AU547" s="11">
        <v>0</v>
      </c>
      <c r="AV547" s="11">
        <v>7.4999999999999997E-3</v>
      </c>
      <c r="AW547" s="11">
        <v>3797.380629364673</v>
      </c>
      <c r="AX547" s="11">
        <v>0</v>
      </c>
      <c r="AY547" s="11">
        <v>0</v>
      </c>
      <c r="AZ547" s="11">
        <v>0</v>
      </c>
      <c r="BA547" s="11">
        <v>229.39096873338471</v>
      </c>
      <c r="BB547" s="11">
        <v>20134.532714675217</v>
      </c>
      <c r="BC547" s="11">
        <v>0</v>
      </c>
      <c r="BD547" s="11">
        <v>0</v>
      </c>
      <c r="BE547" s="11">
        <v>0</v>
      </c>
      <c r="BF547" s="11">
        <v>1208.071962880513</v>
      </c>
      <c r="BG547" s="9" t="s">
        <v>7</v>
      </c>
      <c r="BH547" s="9" t="s">
        <v>97</v>
      </c>
      <c r="BI547" s="9" t="s">
        <v>157</v>
      </c>
      <c r="BJ547" s="9" t="s">
        <v>193</v>
      </c>
      <c r="BK547" s="9" t="s">
        <v>1920</v>
      </c>
      <c r="BL547" s="29">
        <v>7.5000116092096239E-2</v>
      </c>
      <c r="BM547" s="29">
        <v>0</v>
      </c>
      <c r="BN547" s="29">
        <v>0</v>
      </c>
      <c r="BO547" s="29">
        <v>0</v>
      </c>
      <c r="BP547" s="29">
        <v>1.4241140580716783E-3</v>
      </c>
    </row>
    <row r="548" spans="1:68" x14ac:dyDescent="0.25">
      <c r="A548" s="9" t="s">
        <v>3</v>
      </c>
      <c r="B548" s="9" t="s">
        <v>58</v>
      </c>
      <c r="C548" s="9" t="s">
        <v>57</v>
      </c>
      <c r="D548" s="9" t="s">
        <v>1875</v>
      </c>
      <c r="E548" s="9" t="s">
        <v>116</v>
      </c>
      <c r="F548" s="9" t="s">
        <v>1289</v>
      </c>
      <c r="G548" s="9" t="s">
        <v>274</v>
      </c>
      <c r="H548" s="9" t="s">
        <v>5</v>
      </c>
      <c r="I548" s="10" t="s">
        <v>1807</v>
      </c>
      <c r="J548" s="10" t="s">
        <v>1995</v>
      </c>
      <c r="K548" s="11">
        <v>135978.39864288</v>
      </c>
      <c r="L548" s="11">
        <v>135978.39864288</v>
      </c>
      <c r="M548" s="11">
        <v>0</v>
      </c>
      <c r="N548" s="11">
        <v>0</v>
      </c>
      <c r="O548" s="11">
        <v>0</v>
      </c>
      <c r="P548" s="11">
        <v>0</v>
      </c>
      <c r="Q548" s="11">
        <v>0</v>
      </c>
      <c r="R548" s="11">
        <v>0</v>
      </c>
      <c r="S548" s="11">
        <v>0</v>
      </c>
      <c r="T548" s="11">
        <v>0</v>
      </c>
      <c r="U548" s="11">
        <v>0</v>
      </c>
      <c r="V548" s="11">
        <v>0</v>
      </c>
      <c r="W548" s="11">
        <v>1301.1764256197418</v>
      </c>
      <c r="X548" s="11">
        <v>0</v>
      </c>
      <c r="Y548" s="11">
        <v>0</v>
      </c>
      <c r="Z548" s="11">
        <v>0</v>
      </c>
      <c r="AA548" s="11">
        <v>235.37947904480203</v>
      </c>
      <c r="AB548" s="11">
        <v>634.59214949051102</v>
      </c>
      <c r="AC548" s="11" t="s">
        <v>7</v>
      </c>
      <c r="AD548" s="11" t="s">
        <v>97</v>
      </c>
      <c r="AE548" s="11" t="s">
        <v>157</v>
      </c>
      <c r="AF548" s="11" t="s">
        <v>193</v>
      </c>
      <c r="AG548" s="11" t="s">
        <v>299</v>
      </c>
      <c r="AH548" s="11" t="s">
        <v>7</v>
      </c>
      <c r="AI548" s="11" t="s">
        <v>97</v>
      </c>
      <c r="AJ548" s="11" t="s">
        <v>157</v>
      </c>
      <c r="AK548" s="11" t="s">
        <v>193</v>
      </c>
      <c r="AL548" s="11" t="s">
        <v>142</v>
      </c>
      <c r="AM548" s="11">
        <v>2.3575048172069828E-2</v>
      </c>
      <c r="AN548" s="11">
        <v>0</v>
      </c>
      <c r="AO548" s="11">
        <v>0</v>
      </c>
      <c r="AP548" s="11">
        <v>0</v>
      </c>
      <c r="AQ548" s="11">
        <v>1.4241140580716783E-3</v>
      </c>
      <c r="AR548" s="11">
        <v>0.125</v>
      </c>
      <c r="AS548" s="11">
        <v>0</v>
      </c>
      <c r="AT548" s="11">
        <v>0</v>
      </c>
      <c r="AU548" s="11">
        <v>0</v>
      </c>
      <c r="AV548" s="11">
        <v>7.4999999999999997E-3</v>
      </c>
      <c r="AW548" s="11">
        <v>3205.6972983668106</v>
      </c>
      <c r="AX548" s="11">
        <v>0</v>
      </c>
      <c r="AY548" s="11">
        <v>0</v>
      </c>
      <c r="AZ548" s="11">
        <v>0</v>
      </c>
      <c r="BA548" s="11">
        <v>193.64874910140023</v>
      </c>
      <c r="BB548" s="11">
        <v>16997.29983036</v>
      </c>
      <c r="BC548" s="11">
        <v>0</v>
      </c>
      <c r="BD548" s="11">
        <v>0</v>
      </c>
      <c r="BE548" s="11">
        <v>0</v>
      </c>
      <c r="BF548" s="11">
        <v>1019.8379898216</v>
      </c>
      <c r="BG548" s="9" t="s">
        <v>7</v>
      </c>
      <c r="BH548" s="9" t="s">
        <v>97</v>
      </c>
      <c r="BI548" s="9" t="s">
        <v>157</v>
      </c>
      <c r="BJ548" s="9" t="s">
        <v>193</v>
      </c>
      <c r="BK548" s="9" t="s">
        <v>1920</v>
      </c>
      <c r="BL548" s="29">
        <v>7.5000116092096239E-2</v>
      </c>
      <c r="BM548" s="29">
        <v>0</v>
      </c>
      <c r="BN548" s="29">
        <v>0</v>
      </c>
      <c r="BO548" s="29">
        <v>0</v>
      </c>
      <c r="BP548" s="29">
        <v>1.4241140580716783E-3</v>
      </c>
    </row>
    <row r="549" spans="1:68" x14ac:dyDescent="0.25">
      <c r="A549" s="9" t="s">
        <v>3</v>
      </c>
      <c r="B549" s="9" t="s">
        <v>58</v>
      </c>
      <c r="C549" s="9" t="s">
        <v>57</v>
      </c>
      <c r="D549" s="9" t="s">
        <v>1875</v>
      </c>
      <c r="E549" s="9" t="s">
        <v>116</v>
      </c>
      <c r="F549" s="9" t="s">
        <v>489</v>
      </c>
      <c r="G549" s="9" t="s">
        <v>164</v>
      </c>
      <c r="H549" s="9" t="s">
        <v>5</v>
      </c>
      <c r="I549" s="10" t="s">
        <v>1807</v>
      </c>
      <c r="J549" s="10" t="s">
        <v>1995</v>
      </c>
      <c r="K549" s="11">
        <v>161366.5396514101</v>
      </c>
      <c r="L549" s="11">
        <v>161366.53969999999</v>
      </c>
      <c r="M549" s="11">
        <v>0</v>
      </c>
      <c r="N549" s="11">
        <v>0</v>
      </c>
      <c r="O549" s="11">
        <v>0</v>
      </c>
      <c r="P549" s="11">
        <v>0</v>
      </c>
      <c r="Q549" s="11">
        <v>0</v>
      </c>
      <c r="R549" s="11">
        <v>0</v>
      </c>
      <c r="S549" s="11">
        <v>0</v>
      </c>
      <c r="T549" s="11">
        <v>0</v>
      </c>
      <c r="U549" s="11">
        <v>0</v>
      </c>
      <c r="V549" s="11">
        <v>0</v>
      </c>
      <c r="W549" s="11">
        <v>1544.1153847745088</v>
      </c>
      <c r="X549" s="11">
        <v>0</v>
      </c>
      <c r="Y549" s="11">
        <v>0</v>
      </c>
      <c r="Z549" s="11">
        <v>0</v>
      </c>
      <c r="AA549" s="11">
        <v>279.3265138354912</v>
      </c>
      <c r="AB549" s="11">
        <v>753.0750494643421</v>
      </c>
      <c r="AC549" s="11" t="s">
        <v>7</v>
      </c>
      <c r="AD549" s="11" t="s">
        <v>97</v>
      </c>
      <c r="AE549" s="11" t="s">
        <v>157</v>
      </c>
      <c r="AF549" s="11" t="s">
        <v>193</v>
      </c>
      <c r="AG549" s="11" t="s">
        <v>299</v>
      </c>
      <c r="AH549" s="11" t="s">
        <v>7</v>
      </c>
      <c r="AI549" s="11" t="s">
        <v>97</v>
      </c>
      <c r="AJ549" s="11" t="s">
        <v>157</v>
      </c>
      <c r="AK549" s="11" t="s">
        <v>193</v>
      </c>
      <c r="AL549" s="11" t="s">
        <v>142</v>
      </c>
      <c r="AM549" s="11">
        <v>2.3575048172069828E-2</v>
      </c>
      <c r="AN549" s="11">
        <v>0</v>
      </c>
      <c r="AO549" s="11">
        <v>0</v>
      </c>
      <c r="AP549" s="11">
        <v>0</v>
      </c>
      <c r="AQ549" s="11">
        <v>1.4241140580716783E-3</v>
      </c>
      <c r="AR549" s="11">
        <v>0.125</v>
      </c>
      <c r="AS549" s="11">
        <v>0</v>
      </c>
      <c r="AT549" s="11">
        <v>0</v>
      </c>
      <c r="AU549" s="11">
        <v>0</v>
      </c>
      <c r="AV549" s="11">
        <v>7.4999999999999997E-3</v>
      </c>
      <c r="AW549" s="11">
        <v>3804.2239456422094</v>
      </c>
      <c r="AX549" s="11">
        <v>0</v>
      </c>
      <c r="AY549" s="11">
        <v>0</v>
      </c>
      <c r="AZ549" s="11">
        <v>0</v>
      </c>
      <c r="BA549" s="11">
        <v>229.80435761995403</v>
      </c>
      <c r="BB549" s="11">
        <v>20170.817456426263</v>
      </c>
      <c r="BC549" s="11">
        <v>0</v>
      </c>
      <c r="BD549" s="11">
        <v>0</v>
      </c>
      <c r="BE549" s="11">
        <v>0</v>
      </c>
      <c r="BF549" s="11">
        <v>1210.2490473855758</v>
      </c>
      <c r="BG549" s="9" t="s">
        <v>7</v>
      </c>
      <c r="BH549" s="9" t="s">
        <v>97</v>
      </c>
      <c r="BI549" s="9" t="s">
        <v>157</v>
      </c>
      <c r="BJ549" s="9" t="s">
        <v>193</v>
      </c>
      <c r="BK549" s="9" t="s">
        <v>1920</v>
      </c>
      <c r="BL549" s="29">
        <v>7.5000116092096239E-2</v>
      </c>
      <c r="BM549" s="29">
        <v>0</v>
      </c>
      <c r="BN549" s="29">
        <v>0</v>
      </c>
      <c r="BO549" s="29">
        <v>0</v>
      </c>
      <c r="BP549" s="29">
        <v>1.4241140580716783E-3</v>
      </c>
    </row>
    <row r="550" spans="1:68" x14ac:dyDescent="0.25">
      <c r="A550" s="9" t="s">
        <v>3</v>
      </c>
      <c r="B550" s="9" t="s">
        <v>58</v>
      </c>
      <c r="C550" s="9" t="s">
        <v>57</v>
      </c>
      <c r="D550" s="9" t="s">
        <v>1875</v>
      </c>
      <c r="E550" s="9" t="s">
        <v>116</v>
      </c>
      <c r="F550" s="9" t="s">
        <v>1681</v>
      </c>
      <c r="G550" s="9" t="s">
        <v>293</v>
      </c>
      <c r="H550" s="9" t="s">
        <v>5</v>
      </c>
      <c r="I550" s="10" t="s">
        <v>1783</v>
      </c>
      <c r="J550" s="10" t="s">
        <v>1995</v>
      </c>
      <c r="K550" s="11">
        <v>156635.27219933999</v>
      </c>
      <c r="L550" s="11">
        <v>156635.27219933999</v>
      </c>
      <c r="M550" s="11">
        <v>0</v>
      </c>
      <c r="N550" s="11">
        <v>0</v>
      </c>
      <c r="O550" s="11">
        <v>0</v>
      </c>
      <c r="P550" s="11">
        <v>0</v>
      </c>
      <c r="Q550" s="11">
        <v>0</v>
      </c>
      <c r="R550" s="11">
        <v>0</v>
      </c>
      <c r="S550" s="11">
        <v>0</v>
      </c>
      <c r="T550" s="11">
        <v>0</v>
      </c>
      <c r="U550" s="11">
        <v>0</v>
      </c>
      <c r="V550" s="11">
        <v>0</v>
      </c>
      <c r="W550" s="11">
        <v>1498.841916366282</v>
      </c>
      <c r="X550" s="11">
        <v>0</v>
      </c>
      <c r="Y550" s="11">
        <v>0</v>
      </c>
      <c r="Z550" s="11">
        <v>0</v>
      </c>
      <c r="AA550" s="11">
        <v>271.13665948625948</v>
      </c>
      <c r="AB550" s="11">
        <v>730.99488641621178</v>
      </c>
      <c r="AC550" s="11" t="s">
        <v>7</v>
      </c>
      <c r="AD550" s="11" t="s">
        <v>97</v>
      </c>
      <c r="AE550" s="11" t="s">
        <v>157</v>
      </c>
      <c r="AF550" s="11" t="s">
        <v>193</v>
      </c>
      <c r="AG550" s="11" t="s">
        <v>299</v>
      </c>
      <c r="AH550" s="11" t="s">
        <v>7</v>
      </c>
      <c r="AI550" s="11" t="s">
        <v>97</v>
      </c>
      <c r="AJ550" s="11" t="s">
        <v>157</v>
      </c>
      <c r="AK550" s="11" t="s">
        <v>193</v>
      </c>
      <c r="AL550" s="11" t="s">
        <v>142</v>
      </c>
      <c r="AM550" s="11">
        <v>2.3575048172069828E-2</v>
      </c>
      <c r="AN550" s="11">
        <v>0</v>
      </c>
      <c r="AO550" s="11">
        <v>0</v>
      </c>
      <c r="AP550" s="11">
        <v>0</v>
      </c>
      <c r="AQ550" s="11">
        <v>1.4241140580716783E-3</v>
      </c>
      <c r="AR550" s="11">
        <v>0.125</v>
      </c>
      <c r="AS550" s="11">
        <v>0</v>
      </c>
      <c r="AT550" s="11">
        <v>0</v>
      </c>
      <c r="AU550" s="11">
        <v>0</v>
      </c>
      <c r="AV550" s="11">
        <v>7.4999999999999997E-3</v>
      </c>
      <c r="AW550" s="11">
        <v>3692.6840875447101</v>
      </c>
      <c r="AX550" s="11">
        <v>0</v>
      </c>
      <c r="AY550" s="11">
        <v>0</v>
      </c>
      <c r="AZ550" s="11">
        <v>0</v>
      </c>
      <c r="BA550" s="11">
        <v>223.066493128964</v>
      </c>
      <c r="BB550" s="11">
        <v>19579.409024917499</v>
      </c>
      <c r="BC550" s="11">
        <v>0</v>
      </c>
      <c r="BD550" s="11">
        <v>0</v>
      </c>
      <c r="BE550" s="11">
        <v>0</v>
      </c>
      <c r="BF550" s="11">
        <v>1174.7645414950498</v>
      </c>
      <c r="BG550" s="9" t="s">
        <v>7</v>
      </c>
      <c r="BH550" s="9" t="s">
        <v>97</v>
      </c>
      <c r="BI550" s="9" t="s">
        <v>157</v>
      </c>
      <c r="BJ550" s="9" t="s">
        <v>193</v>
      </c>
      <c r="BK550" s="9" t="s">
        <v>1920</v>
      </c>
      <c r="BL550" s="29">
        <v>7.5000116092096239E-2</v>
      </c>
      <c r="BM550" s="29">
        <v>0</v>
      </c>
      <c r="BN550" s="29">
        <v>0</v>
      </c>
      <c r="BO550" s="29">
        <v>0</v>
      </c>
      <c r="BP550" s="29">
        <v>1.4241140580716783E-3</v>
      </c>
    </row>
    <row r="551" spans="1:68" x14ac:dyDescent="0.25">
      <c r="A551" s="9" t="s">
        <v>3</v>
      </c>
      <c r="B551" s="9" t="s">
        <v>58</v>
      </c>
      <c r="C551" s="9" t="s">
        <v>57</v>
      </c>
      <c r="D551" s="9" t="s">
        <v>1875</v>
      </c>
      <c r="E551" s="9" t="s">
        <v>116</v>
      </c>
      <c r="F551" s="9" t="s">
        <v>631</v>
      </c>
      <c r="G551" s="9" t="s">
        <v>164</v>
      </c>
      <c r="H551" s="9" t="s">
        <v>5</v>
      </c>
      <c r="I551" s="10" t="s">
        <v>1783</v>
      </c>
      <c r="J551" s="10" t="s">
        <v>1995</v>
      </c>
      <c r="K551" s="11">
        <v>127505.08441185999</v>
      </c>
      <c r="L551" s="11">
        <v>127505.08441185999</v>
      </c>
      <c r="M551" s="11">
        <v>0</v>
      </c>
      <c r="N551" s="11">
        <v>0</v>
      </c>
      <c r="O551" s="11">
        <v>0</v>
      </c>
      <c r="P551" s="11">
        <v>0</v>
      </c>
      <c r="Q551" s="11">
        <v>0</v>
      </c>
      <c r="R551" s="11">
        <v>0</v>
      </c>
      <c r="S551" s="11">
        <v>0</v>
      </c>
      <c r="T551" s="11">
        <v>0</v>
      </c>
      <c r="U551" s="11">
        <v>0</v>
      </c>
      <c r="V551" s="11">
        <v>0</v>
      </c>
      <c r="W551" s="11">
        <v>1220.0953360179501</v>
      </c>
      <c r="X551" s="11">
        <v>0</v>
      </c>
      <c r="Y551" s="11">
        <v>0</v>
      </c>
      <c r="Z551" s="11">
        <v>0</v>
      </c>
      <c r="AA551" s="11">
        <v>220.71211783606762</v>
      </c>
      <c r="AB551" s="11">
        <v>595.04837823833304</v>
      </c>
      <c r="AC551" s="11" t="s">
        <v>7</v>
      </c>
      <c r="AD551" s="11" t="s">
        <v>97</v>
      </c>
      <c r="AE551" s="11" t="s">
        <v>157</v>
      </c>
      <c r="AF551" s="11" t="s">
        <v>193</v>
      </c>
      <c r="AG551" s="11" t="s">
        <v>299</v>
      </c>
      <c r="AH551" s="11" t="s">
        <v>7</v>
      </c>
      <c r="AI551" s="11" t="s">
        <v>97</v>
      </c>
      <c r="AJ551" s="11" t="s">
        <v>157</v>
      </c>
      <c r="AK551" s="11" t="s">
        <v>193</v>
      </c>
      <c r="AL551" s="11" t="s">
        <v>142</v>
      </c>
      <c r="AM551" s="11">
        <v>2.3575048172069828E-2</v>
      </c>
      <c r="AN551" s="11">
        <v>0</v>
      </c>
      <c r="AO551" s="11">
        <v>0</v>
      </c>
      <c r="AP551" s="11">
        <v>0</v>
      </c>
      <c r="AQ551" s="11">
        <v>1.4241140580716783E-3</v>
      </c>
      <c r="AR551" s="11">
        <v>0.125</v>
      </c>
      <c r="AS551" s="11">
        <v>0</v>
      </c>
      <c r="AT551" s="11">
        <v>0</v>
      </c>
      <c r="AU551" s="11">
        <v>0</v>
      </c>
      <c r="AV551" s="11">
        <v>7.4999999999999997E-3</v>
      </c>
      <c r="AW551" s="11">
        <v>3005.9385071934289</v>
      </c>
      <c r="AX551" s="11">
        <v>0</v>
      </c>
      <c r="AY551" s="11">
        <v>0</v>
      </c>
      <c r="AZ551" s="11">
        <v>0</v>
      </c>
      <c r="BA551" s="11">
        <v>181.58178318654583</v>
      </c>
      <c r="BB551" s="11">
        <v>15938.135551482499</v>
      </c>
      <c r="BC551" s="11">
        <v>0</v>
      </c>
      <c r="BD551" s="11">
        <v>0</v>
      </c>
      <c r="BE551" s="11">
        <v>0</v>
      </c>
      <c r="BF551" s="11">
        <v>956.28813308894996</v>
      </c>
      <c r="BG551" s="9" t="s">
        <v>7</v>
      </c>
      <c r="BH551" s="9" t="s">
        <v>97</v>
      </c>
      <c r="BI551" s="9" t="s">
        <v>157</v>
      </c>
      <c r="BJ551" s="9" t="s">
        <v>193</v>
      </c>
      <c r="BK551" s="9" t="s">
        <v>1920</v>
      </c>
      <c r="BL551" s="29">
        <v>7.5000116092096239E-2</v>
      </c>
      <c r="BM551" s="29">
        <v>0</v>
      </c>
      <c r="BN551" s="29">
        <v>0</v>
      </c>
      <c r="BO551" s="29">
        <v>0</v>
      </c>
      <c r="BP551" s="29">
        <v>1.4241140580716783E-3</v>
      </c>
    </row>
    <row r="552" spans="1:68" x14ac:dyDescent="0.25">
      <c r="A552" s="9" t="s">
        <v>3</v>
      </c>
      <c r="B552" s="9" t="s">
        <v>58</v>
      </c>
      <c r="C552" s="9" t="s">
        <v>57</v>
      </c>
      <c r="D552" s="9" t="s">
        <v>1875</v>
      </c>
      <c r="E552" s="9" t="s">
        <v>116</v>
      </c>
      <c r="F552" s="9" t="s">
        <v>1699</v>
      </c>
      <c r="G552" s="9" t="s">
        <v>293</v>
      </c>
      <c r="H552" s="9" t="s">
        <v>5</v>
      </c>
      <c r="I552" s="10" t="s">
        <v>1783</v>
      </c>
      <c r="J552" s="10" t="s">
        <v>1995</v>
      </c>
      <c r="K552" s="11">
        <v>144402.02950149999</v>
      </c>
      <c r="L552" s="11">
        <v>144402.02950149999</v>
      </c>
      <c r="M552" s="11">
        <v>0</v>
      </c>
      <c r="N552" s="11">
        <v>0</v>
      </c>
      <c r="O552" s="11">
        <v>0</v>
      </c>
      <c r="P552" s="11">
        <v>0</v>
      </c>
      <c r="Q552" s="11">
        <v>0</v>
      </c>
      <c r="R552" s="11">
        <v>0</v>
      </c>
      <c r="S552" s="11">
        <v>0</v>
      </c>
      <c r="T552" s="11">
        <v>0</v>
      </c>
      <c r="U552" s="11">
        <v>0</v>
      </c>
      <c r="V552" s="11">
        <v>0</v>
      </c>
      <c r="W552" s="11">
        <v>1381.782095349279</v>
      </c>
      <c r="X552" s="11">
        <v>0</v>
      </c>
      <c r="Y552" s="11">
        <v>0</v>
      </c>
      <c r="Z552" s="11">
        <v>0</v>
      </c>
      <c r="AA552" s="11">
        <v>249.96083801767088</v>
      </c>
      <c r="AB552" s="11">
        <v>673.90405539937046</v>
      </c>
      <c r="AC552" s="11" t="s">
        <v>7</v>
      </c>
      <c r="AD552" s="11" t="s">
        <v>97</v>
      </c>
      <c r="AE552" s="11" t="s">
        <v>157</v>
      </c>
      <c r="AF552" s="11" t="s">
        <v>193</v>
      </c>
      <c r="AG552" s="11" t="s">
        <v>299</v>
      </c>
      <c r="AH552" s="11" t="s">
        <v>7</v>
      </c>
      <c r="AI552" s="11" t="s">
        <v>97</v>
      </c>
      <c r="AJ552" s="11" t="s">
        <v>157</v>
      </c>
      <c r="AK552" s="11" t="s">
        <v>193</v>
      </c>
      <c r="AL552" s="11" t="s">
        <v>142</v>
      </c>
      <c r="AM552" s="11">
        <v>2.3575048172069828E-2</v>
      </c>
      <c r="AN552" s="11">
        <v>0</v>
      </c>
      <c r="AO552" s="11">
        <v>0</v>
      </c>
      <c r="AP552" s="11">
        <v>0</v>
      </c>
      <c r="AQ552" s="11">
        <v>1.4241140580716783E-3</v>
      </c>
      <c r="AR552" s="11">
        <v>0.125</v>
      </c>
      <c r="AS552" s="11">
        <v>0</v>
      </c>
      <c r="AT552" s="11">
        <v>0</v>
      </c>
      <c r="AU552" s="11">
        <v>0</v>
      </c>
      <c r="AV552" s="11">
        <v>7.4999999999999997E-3</v>
      </c>
      <c r="AW552" s="11">
        <v>3404.2848016425105</v>
      </c>
      <c r="AX552" s="11">
        <v>0</v>
      </c>
      <c r="AY552" s="11">
        <v>0</v>
      </c>
      <c r="AZ552" s="11">
        <v>0</v>
      </c>
      <c r="BA552" s="11">
        <v>205.64496022716736</v>
      </c>
      <c r="BB552" s="11">
        <v>18050.253687687498</v>
      </c>
      <c r="BC552" s="11">
        <v>0</v>
      </c>
      <c r="BD552" s="11">
        <v>0</v>
      </c>
      <c r="BE552" s="11">
        <v>0</v>
      </c>
      <c r="BF552" s="11">
        <v>1083.01522126125</v>
      </c>
      <c r="BG552" s="9" t="s">
        <v>7</v>
      </c>
      <c r="BH552" s="9" t="s">
        <v>97</v>
      </c>
      <c r="BI552" s="9" t="s">
        <v>157</v>
      </c>
      <c r="BJ552" s="9" t="s">
        <v>193</v>
      </c>
      <c r="BK552" s="9" t="s">
        <v>1920</v>
      </c>
      <c r="BL552" s="29">
        <v>7.5000116092096239E-2</v>
      </c>
      <c r="BM552" s="29">
        <v>0</v>
      </c>
      <c r="BN552" s="29">
        <v>0</v>
      </c>
      <c r="BO552" s="29">
        <v>0</v>
      </c>
      <c r="BP552" s="29">
        <v>1.4241140580716783E-3</v>
      </c>
    </row>
    <row r="553" spans="1:68" x14ac:dyDescent="0.25">
      <c r="A553" s="9" t="s">
        <v>3</v>
      </c>
      <c r="B553" s="9" t="s">
        <v>58</v>
      </c>
      <c r="C553" s="9" t="s">
        <v>57</v>
      </c>
      <c r="D553" s="9" t="s">
        <v>1875</v>
      </c>
      <c r="E553" s="9" t="s">
        <v>83</v>
      </c>
      <c r="F553" s="9" t="s">
        <v>1085</v>
      </c>
      <c r="G553" s="9" t="s">
        <v>224</v>
      </c>
      <c r="H553" s="9" t="s">
        <v>5</v>
      </c>
      <c r="I553" s="10" t="s">
        <v>1807</v>
      </c>
      <c r="J553" s="10" t="s">
        <v>1995</v>
      </c>
      <c r="K553" s="11">
        <v>582582.46097999997</v>
      </c>
      <c r="L553" s="11">
        <v>582582.46098000009</v>
      </c>
      <c r="M553" s="11">
        <v>0</v>
      </c>
      <c r="N553" s="11">
        <v>0</v>
      </c>
      <c r="O553" s="11">
        <v>0</v>
      </c>
      <c r="P553" s="11">
        <v>0</v>
      </c>
      <c r="Q553" s="11">
        <v>0</v>
      </c>
      <c r="R553" s="11">
        <v>0</v>
      </c>
      <c r="S553" s="11">
        <v>0</v>
      </c>
      <c r="T553" s="11">
        <v>0</v>
      </c>
      <c r="U553" s="11">
        <v>0</v>
      </c>
      <c r="V553" s="11">
        <v>0</v>
      </c>
      <c r="W553" s="11">
        <v>5560.1307176956607</v>
      </c>
      <c r="X553" s="11">
        <v>0</v>
      </c>
      <c r="Y553" s="11">
        <v>0</v>
      </c>
      <c r="Z553" s="11">
        <v>0</v>
      </c>
      <c r="AA553" s="11">
        <v>2129.9577672403384</v>
      </c>
      <c r="AB553" s="11">
        <v>2794.7645818132569</v>
      </c>
      <c r="AC553" s="11" t="s">
        <v>7</v>
      </c>
      <c r="AD553" s="11" t="s">
        <v>97</v>
      </c>
      <c r="AE553" s="11" t="s">
        <v>157</v>
      </c>
      <c r="AF553" s="11" t="s">
        <v>193</v>
      </c>
      <c r="AG553" s="11" t="s">
        <v>302</v>
      </c>
      <c r="AH553" s="11" t="s">
        <v>7</v>
      </c>
      <c r="AI553" s="11" t="s">
        <v>97</v>
      </c>
      <c r="AJ553" s="11" t="s">
        <v>157</v>
      </c>
      <c r="AK553" s="11" t="s">
        <v>193</v>
      </c>
      <c r="AL553" s="11" t="s">
        <v>142</v>
      </c>
      <c r="AM553" s="11">
        <v>2.3575048172069828E-2</v>
      </c>
      <c r="AN553" s="11">
        <v>0</v>
      </c>
      <c r="AO553" s="11">
        <v>0</v>
      </c>
      <c r="AP553" s="11">
        <v>0</v>
      </c>
      <c r="AQ553" s="11">
        <v>3.0157709465047301E-3</v>
      </c>
      <c r="AR553" s="11">
        <v>0.125</v>
      </c>
      <c r="AS553" s="11">
        <v>0</v>
      </c>
      <c r="AT553" s="11">
        <v>0</v>
      </c>
      <c r="AU553" s="11">
        <v>0</v>
      </c>
      <c r="AV553" s="11">
        <v>7.4999999999999997E-3</v>
      </c>
      <c r="AW553" s="11">
        <v>13734.409581806491</v>
      </c>
      <c r="AX553" s="11">
        <v>0</v>
      </c>
      <c r="AY553" s="11">
        <v>0</v>
      </c>
      <c r="AZ553" s="11">
        <v>0</v>
      </c>
      <c r="BA553" s="11">
        <v>1756.9352597667096</v>
      </c>
      <c r="BB553" s="11">
        <v>72822.807622499997</v>
      </c>
      <c r="BC553" s="11">
        <v>0</v>
      </c>
      <c r="BD553" s="11">
        <v>0</v>
      </c>
      <c r="BE553" s="11">
        <v>0</v>
      </c>
      <c r="BF553" s="11">
        <v>4369.3684573499995</v>
      </c>
      <c r="BG553" s="9" t="s">
        <v>7</v>
      </c>
      <c r="BH553" s="9" t="s">
        <v>97</v>
      </c>
      <c r="BI553" s="9" t="s">
        <v>157</v>
      </c>
      <c r="BJ553" s="9" t="s">
        <v>193</v>
      </c>
      <c r="BK553" s="9" t="s">
        <v>1921</v>
      </c>
      <c r="BL553" s="29">
        <v>7.5000116092096239E-2</v>
      </c>
      <c r="BM553" s="29">
        <v>0</v>
      </c>
      <c r="BN553" s="29">
        <v>0</v>
      </c>
      <c r="BO553" s="29">
        <v>0</v>
      </c>
      <c r="BP553" s="29">
        <v>3.0157709465047297E-3</v>
      </c>
    </row>
    <row r="554" spans="1:68" x14ac:dyDescent="0.25">
      <c r="A554" s="9" t="s">
        <v>3</v>
      </c>
      <c r="B554" s="9" t="s">
        <v>58</v>
      </c>
      <c r="C554" s="9" t="s">
        <v>57</v>
      </c>
      <c r="D554" s="9" t="s">
        <v>1875</v>
      </c>
      <c r="E554" s="9" t="s">
        <v>105</v>
      </c>
      <c r="F554" s="9" t="s">
        <v>379</v>
      </c>
      <c r="G554" s="9" t="s">
        <v>228</v>
      </c>
      <c r="H554" s="9" t="s">
        <v>5</v>
      </c>
      <c r="I554" s="10" t="s">
        <v>1807</v>
      </c>
      <c r="J554" s="10" t="s">
        <v>1995</v>
      </c>
      <c r="K554" s="11">
        <v>103679.14</v>
      </c>
      <c r="L554" s="11">
        <v>103679.14</v>
      </c>
      <c r="M554" s="11">
        <v>0</v>
      </c>
      <c r="N554" s="11">
        <v>0</v>
      </c>
      <c r="O554" s="11">
        <v>0</v>
      </c>
      <c r="P554" s="11">
        <v>0</v>
      </c>
      <c r="Q554" s="11">
        <v>0</v>
      </c>
      <c r="R554" s="11">
        <v>0</v>
      </c>
      <c r="S554" s="11">
        <v>1</v>
      </c>
      <c r="T554" s="11">
        <v>0</v>
      </c>
      <c r="U554" s="11">
        <v>0</v>
      </c>
      <c r="V554" s="11">
        <v>1</v>
      </c>
      <c r="W554" s="11">
        <v>992.10502655520565</v>
      </c>
      <c r="X554" s="11">
        <v>0</v>
      </c>
      <c r="Y554" s="11">
        <v>0</v>
      </c>
      <c r="Z554" s="11">
        <v>0</v>
      </c>
      <c r="AA554" s="11">
        <v>179.46925544479427</v>
      </c>
      <c r="AB554" s="11">
        <v>483.85603130039999</v>
      </c>
      <c r="AC554" s="11" t="s">
        <v>7</v>
      </c>
      <c r="AD554" s="11" t="s">
        <v>97</v>
      </c>
      <c r="AE554" s="11" t="s">
        <v>157</v>
      </c>
      <c r="AF554" s="11" t="s">
        <v>193</v>
      </c>
      <c r="AG554" s="11" t="s">
        <v>299</v>
      </c>
      <c r="AH554" s="11" t="s">
        <v>7</v>
      </c>
      <c r="AI554" s="11" t="s">
        <v>97</v>
      </c>
      <c r="AJ554" s="11" t="s">
        <v>157</v>
      </c>
      <c r="AK554" s="11" t="s">
        <v>193</v>
      </c>
      <c r="AL554" s="11" t="s">
        <v>142</v>
      </c>
      <c r="AM554" s="11">
        <v>2.3575048172069828E-2</v>
      </c>
      <c r="AN554" s="11">
        <v>0</v>
      </c>
      <c r="AO554" s="11">
        <v>0</v>
      </c>
      <c r="AP554" s="11">
        <v>0</v>
      </c>
      <c r="AQ554" s="11">
        <v>1.4241140580716783E-3</v>
      </c>
      <c r="AR554" s="11">
        <v>0.125</v>
      </c>
      <c r="AS554" s="11">
        <v>0</v>
      </c>
      <c r="AT554" s="11">
        <v>0</v>
      </c>
      <c r="AU554" s="11">
        <v>0</v>
      </c>
      <c r="AV554" s="11">
        <v>7.4999999999999997E-3</v>
      </c>
      <c r="AW554" s="11">
        <v>2444.2407199387717</v>
      </c>
      <c r="AX554" s="11">
        <v>0</v>
      </c>
      <c r="AY554" s="11">
        <v>0</v>
      </c>
      <c r="AZ554" s="11">
        <v>0</v>
      </c>
      <c r="BA554" s="11">
        <v>147.65092080278166</v>
      </c>
      <c r="BB554" s="11">
        <v>12959.8925</v>
      </c>
      <c r="BC554" s="11">
        <v>0</v>
      </c>
      <c r="BD554" s="11">
        <v>0</v>
      </c>
      <c r="BE554" s="11">
        <v>0</v>
      </c>
      <c r="BF554" s="11">
        <v>777.59354999999994</v>
      </c>
      <c r="BG554" s="9" t="s">
        <v>7</v>
      </c>
      <c r="BH554" s="9" t="s">
        <v>97</v>
      </c>
      <c r="BI554" s="9" t="s">
        <v>157</v>
      </c>
      <c r="BJ554" s="9" t="s">
        <v>193</v>
      </c>
      <c r="BK554" s="9" t="s">
        <v>1920</v>
      </c>
      <c r="BL554" s="29">
        <v>7.5000116092096239E-2</v>
      </c>
      <c r="BM554" s="29">
        <v>0</v>
      </c>
      <c r="BN554" s="29">
        <v>0</v>
      </c>
      <c r="BO554" s="29">
        <v>0</v>
      </c>
      <c r="BP554" s="29">
        <v>1.4241140580716783E-3</v>
      </c>
    </row>
    <row r="555" spans="1:68" x14ac:dyDescent="0.25">
      <c r="A555" s="9" t="s">
        <v>3</v>
      </c>
      <c r="B555" s="9" t="s">
        <v>58</v>
      </c>
      <c r="C555" s="9" t="s">
        <v>57</v>
      </c>
      <c r="D555" s="9" t="s">
        <v>1875</v>
      </c>
      <c r="E555" s="9" t="s">
        <v>116</v>
      </c>
      <c r="F555" s="9" t="s">
        <v>613</v>
      </c>
      <c r="G555" s="9" t="s">
        <v>164</v>
      </c>
      <c r="H555" s="9" t="s">
        <v>5</v>
      </c>
      <c r="I555" s="10" t="s">
        <v>1807</v>
      </c>
      <c r="J555" s="10" t="s">
        <v>1995</v>
      </c>
      <c r="K555" s="11">
        <v>174303.18187532717</v>
      </c>
      <c r="L555" s="11">
        <v>174303.18189999997</v>
      </c>
      <c r="M555" s="11">
        <v>0</v>
      </c>
      <c r="N555" s="11">
        <v>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  <c r="T555" s="11">
        <v>0</v>
      </c>
      <c r="U555" s="11">
        <v>0</v>
      </c>
      <c r="V555" s="11">
        <v>0</v>
      </c>
      <c r="W555" s="11">
        <v>1341.2921005246433</v>
      </c>
      <c r="X555" s="11">
        <v>8518.0758072279295</v>
      </c>
      <c r="Y555" s="11">
        <v>0</v>
      </c>
      <c r="Z555" s="11">
        <v>0</v>
      </c>
      <c r="AA555" s="11">
        <v>302.50759701742601</v>
      </c>
      <c r="AB555" s="11">
        <v>1197.6650513440036</v>
      </c>
      <c r="AC555" s="11" t="s">
        <v>7</v>
      </c>
      <c r="AD555" s="11" t="s">
        <v>103</v>
      </c>
      <c r="AE555" s="11" t="s">
        <v>157</v>
      </c>
      <c r="AF555" s="11" t="s">
        <v>193</v>
      </c>
      <c r="AG555" s="11" t="s">
        <v>299</v>
      </c>
      <c r="AH555" s="11" t="s">
        <v>7</v>
      </c>
      <c r="AI555" s="11" t="s">
        <v>97</v>
      </c>
      <c r="AJ555" s="11" t="s">
        <v>157</v>
      </c>
      <c r="AK555" s="11" t="s">
        <v>193</v>
      </c>
      <c r="AL555" s="11" t="s">
        <v>142</v>
      </c>
      <c r="AM555" s="11">
        <v>2.3575048172069828E-2</v>
      </c>
      <c r="AN555" s="11">
        <v>4.8899999999999999E-2</v>
      </c>
      <c r="AO555" s="11">
        <v>0</v>
      </c>
      <c r="AP555" s="11">
        <v>0</v>
      </c>
      <c r="AQ555" s="11">
        <v>1.4241140580716783E-3</v>
      </c>
      <c r="AR555" s="11">
        <v>0.125</v>
      </c>
      <c r="AS555" s="11">
        <v>0</v>
      </c>
      <c r="AT555" s="11">
        <v>0</v>
      </c>
      <c r="AU555" s="11">
        <v>0</v>
      </c>
      <c r="AV555" s="11">
        <v>7.4999999999999997E-3</v>
      </c>
      <c r="AW555" s="11">
        <v>4109.2059092558866</v>
      </c>
      <c r="AX555" s="11">
        <v>8523.4255937034977</v>
      </c>
      <c r="AY555" s="11">
        <v>0</v>
      </c>
      <c r="AZ555" s="11">
        <v>0</v>
      </c>
      <c r="BA555" s="11">
        <v>248.22761167527798</v>
      </c>
      <c r="BB555" s="11">
        <v>21787.897734415896</v>
      </c>
      <c r="BC555" s="11">
        <v>0</v>
      </c>
      <c r="BD555" s="11">
        <v>0</v>
      </c>
      <c r="BE555" s="11">
        <v>0</v>
      </c>
      <c r="BF555" s="11">
        <v>1307.2738640649536</v>
      </c>
      <c r="BG555" s="9" t="s">
        <v>7</v>
      </c>
      <c r="BH555" s="9" t="s">
        <v>103</v>
      </c>
      <c r="BI555" s="9" t="s">
        <v>157</v>
      </c>
      <c r="BJ555" s="9" t="s">
        <v>193</v>
      </c>
      <c r="BK555" s="9" t="s">
        <v>1920</v>
      </c>
      <c r="BL555" s="29">
        <v>7.5000116092096239E-2</v>
      </c>
      <c r="BM555" s="29">
        <v>4.8899999999999999E-2</v>
      </c>
      <c r="BN555" s="29">
        <v>0</v>
      </c>
      <c r="BO555" s="29">
        <v>0</v>
      </c>
      <c r="BP555" s="29">
        <v>1.4241140580716783E-3</v>
      </c>
    </row>
    <row r="556" spans="1:68" x14ac:dyDescent="0.25">
      <c r="A556" s="9" t="s">
        <v>3</v>
      </c>
      <c r="B556" s="9" t="s">
        <v>58</v>
      </c>
      <c r="C556" s="9" t="s">
        <v>57</v>
      </c>
      <c r="D556" s="9" t="s">
        <v>1875</v>
      </c>
      <c r="E556" s="9" t="s">
        <v>116</v>
      </c>
      <c r="F556" s="9" t="s">
        <v>629</v>
      </c>
      <c r="G556" s="9" t="s">
        <v>164</v>
      </c>
      <c r="H556" s="9" t="s">
        <v>5</v>
      </c>
      <c r="I556" s="10" t="s">
        <v>1783</v>
      </c>
      <c r="J556" s="10" t="s">
        <v>1995</v>
      </c>
      <c r="K556" s="11">
        <v>302943.03509198001</v>
      </c>
      <c r="L556" s="11">
        <v>302943.03509198001</v>
      </c>
      <c r="M556" s="11">
        <v>0</v>
      </c>
      <c r="N556" s="11">
        <v>1</v>
      </c>
      <c r="O556" s="11">
        <v>0</v>
      </c>
      <c r="P556" s="11">
        <v>1</v>
      </c>
      <c r="Q556" s="11">
        <v>0</v>
      </c>
      <c r="R556" s="11">
        <v>0</v>
      </c>
      <c r="S556" s="11">
        <v>0</v>
      </c>
      <c r="T556" s="11">
        <v>0</v>
      </c>
      <c r="U556" s="11">
        <v>0</v>
      </c>
      <c r="V556" s="11">
        <v>2</v>
      </c>
      <c r="W556" s="11">
        <v>2891.2694561614994</v>
      </c>
      <c r="X556" s="11">
        <v>0</v>
      </c>
      <c r="Y556" s="11">
        <v>0</v>
      </c>
      <c r="Z556" s="11">
        <v>0</v>
      </c>
      <c r="AA556" s="11">
        <v>1107.5786070526362</v>
      </c>
      <c r="AB556" s="11">
        <v>1453.2783279432469</v>
      </c>
      <c r="AC556" s="11" t="s">
        <v>7</v>
      </c>
      <c r="AD556" s="11" t="s">
        <v>97</v>
      </c>
      <c r="AE556" s="11" t="s">
        <v>157</v>
      </c>
      <c r="AF556" s="11" t="s">
        <v>193</v>
      </c>
      <c r="AG556" s="11" t="s">
        <v>302</v>
      </c>
      <c r="AH556" s="11" t="s">
        <v>7</v>
      </c>
      <c r="AI556" s="11" t="s">
        <v>97</v>
      </c>
      <c r="AJ556" s="11" t="s">
        <v>157</v>
      </c>
      <c r="AK556" s="11" t="s">
        <v>193</v>
      </c>
      <c r="AL556" s="11" t="s">
        <v>142</v>
      </c>
      <c r="AM556" s="11">
        <v>2.3575048172069828E-2</v>
      </c>
      <c r="AN556" s="11">
        <v>0</v>
      </c>
      <c r="AO556" s="11">
        <v>0</v>
      </c>
      <c r="AP556" s="11">
        <v>0</v>
      </c>
      <c r="AQ556" s="11">
        <v>3.0157709465047301E-3</v>
      </c>
      <c r="AR556" s="11">
        <v>0.125</v>
      </c>
      <c r="AS556" s="11">
        <v>0</v>
      </c>
      <c r="AT556" s="11">
        <v>0</v>
      </c>
      <c r="AU556" s="11">
        <v>0</v>
      </c>
      <c r="AV556" s="11">
        <v>7.4999999999999997E-3</v>
      </c>
      <c r="AW556" s="11">
        <v>7141.8966456864691</v>
      </c>
      <c r="AX556" s="11">
        <v>0</v>
      </c>
      <c r="AY556" s="11">
        <v>0</v>
      </c>
      <c r="AZ556" s="11">
        <v>0</v>
      </c>
      <c r="BA556" s="11">
        <v>913.60680367635621</v>
      </c>
      <c r="BB556" s="11">
        <v>37867.879386497501</v>
      </c>
      <c r="BC556" s="11">
        <v>0</v>
      </c>
      <c r="BD556" s="11">
        <v>0</v>
      </c>
      <c r="BE556" s="11">
        <v>0</v>
      </c>
      <c r="BF556" s="11">
        <v>2272.0727631898499</v>
      </c>
      <c r="BG556" s="9" t="s">
        <v>7</v>
      </c>
      <c r="BH556" s="9" t="s">
        <v>97</v>
      </c>
      <c r="BI556" s="9" t="s">
        <v>157</v>
      </c>
      <c r="BJ556" s="9" t="s">
        <v>193</v>
      </c>
      <c r="BK556" s="9" t="s">
        <v>1921</v>
      </c>
      <c r="BL556" s="29">
        <v>7.5000116092096239E-2</v>
      </c>
      <c r="BM556" s="29">
        <v>0</v>
      </c>
      <c r="BN556" s="29">
        <v>0</v>
      </c>
      <c r="BO556" s="29">
        <v>0</v>
      </c>
      <c r="BP556" s="29">
        <v>3.0157709465047297E-3</v>
      </c>
    </row>
    <row r="557" spans="1:68" x14ac:dyDescent="0.25">
      <c r="A557" s="9" t="s">
        <v>3</v>
      </c>
      <c r="B557" s="9" t="s">
        <v>58</v>
      </c>
      <c r="C557" s="9" t="s">
        <v>57</v>
      </c>
      <c r="D557" s="9" t="s">
        <v>1875</v>
      </c>
      <c r="E557" s="9" t="s">
        <v>116</v>
      </c>
      <c r="F557" s="9" t="s">
        <v>627</v>
      </c>
      <c r="G557" s="9" t="s">
        <v>164</v>
      </c>
      <c r="H557" s="9" t="s">
        <v>5</v>
      </c>
      <c r="I557" s="10" t="s">
        <v>1807</v>
      </c>
      <c r="J557" s="10" t="s">
        <v>1995</v>
      </c>
      <c r="K557" s="11">
        <v>181826.03162767657</v>
      </c>
      <c r="L557" s="11">
        <v>181826.03159999999</v>
      </c>
      <c r="M557" s="11">
        <v>0</v>
      </c>
      <c r="N557" s="11">
        <v>0</v>
      </c>
      <c r="O557" s="11">
        <v>0</v>
      </c>
      <c r="P557" s="11">
        <v>0</v>
      </c>
      <c r="Q557" s="11">
        <v>0</v>
      </c>
      <c r="R557" s="11">
        <v>0</v>
      </c>
      <c r="S557" s="11">
        <v>0</v>
      </c>
      <c r="T557" s="11">
        <v>0</v>
      </c>
      <c r="U557" s="11">
        <v>0</v>
      </c>
      <c r="V557" s="11">
        <v>0</v>
      </c>
      <c r="W557" s="11">
        <v>1735.3363193859836</v>
      </c>
      <c r="X557" s="11">
        <v>0</v>
      </c>
      <c r="Y557" s="11">
        <v>0</v>
      </c>
      <c r="Z557" s="11">
        <v>0</v>
      </c>
      <c r="AA557" s="11">
        <v>664.7672977340153</v>
      </c>
      <c r="AB557" s="11">
        <v>872.25583879152009</v>
      </c>
      <c r="AC557" s="11" t="s">
        <v>7</v>
      </c>
      <c r="AD557" s="11" t="s">
        <v>97</v>
      </c>
      <c r="AE557" s="11" t="s">
        <v>157</v>
      </c>
      <c r="AF557" s="11" t="s">
        <v>193</v>
      </c>
      <c r="AG557" s="11" t="s">
        <v>302</v>
      </c>
      <c r="AH557" s="11" t="s">
        <v>7</v>
      </c>
      <c r="AI557" s="11" t="s">
        <v>97</v>
      </c>
      <c r="AJ557" s="11" t="s">
        <v>157</v>
      </c>
      <c r="AK557" s="11" t="s">
        <v>193</v>
      </c>
      <c r="AL557" s="11" t="s">
        <v>142</v>
      </c>
      <c r="AM557" s="11">
        <v>2.3575048172069828E-2</v>
      </c>
      <c r="AN557" s="11">
        <v>0</v>
      </c>
      <c r="AO557" s="11">
        <v>0</v>
      </c>
      <c r="AP557" s="11">
        <v>0</v>
      </c>
      <c r="AQ557" s="11">
        <v>3.0157709465047301E-3</v>
      </c>
      <c r="AR557" s="11">
        <v>0.125</v>
      </c>
      <c r="AS557" s="11">
        <v>0</v>
      </c>
      <c r="AT557" s="11">
        <v>0</v>
      </c>
      <c r="AU557" s="11">
        <v>0</v>
      </c>
      <c r="AV557" s="11">
        <v>7.4999999999999997E-3</v>
      </c>
      <c r="AW557" s="11">
        <v>4286.5574545587669</v>
      </c>
      <c r="AX557" s="11">
        <v>0</v>
      </c>
      <c r="AY557" s="11">
        <v>0</v>
      </c>
      <c r="AZ557" s="11">
        <v>0</v>
      </c>
      <c r="BA557" s="11">
        <v>548.34566350099715</v>
      </c>
      <c r="BB557" s="11">
        <v>22728.253953459571</v>
      </c>
      <c r="BC557" s="11">
        <v>0</v>
      </c>
      <c r="BD557" s="11">
        <v>0</v>
      </c>
      <c r="BE557" s="11">
        <v>0</v>
      </c>
      <c r="BF557" s="11">
        <v>1363.6952372075741</v>
      </c>
      <c r="BG557" s="9" t="s">
        <v>7</v>
      </c>
      <c r="BH557" s="9" t="s">
        <v>97</v>
      </c>
      <c r="BI557" s="9" t="s">
        <v>157</v>
      </c>
      <c r="BJ557" s="9" t="s">
        <v>193</v>
      </c>
      <c r="BK557" s="9" t="s">
        <v>1921</v>
      </c>
      <c r="BL557" s="29">
        <v>7.5000116092096239E-2</v>
      </c>
      <c r="BM557" s="29">
        <v>0</v>
      </c>
      <c r="BN557" s="29">
        <v>0</v>
      </c>
      <c r="BO557" s="29">
        <v>0</v>
      </c>
      <c r="BP557" s="29">
        <v>3.0157709465047297E-3</v>
      </c>
    </row>
    <row r="558" spans="1:68" x14ac:dyDescent="0.25">
      <c r="A558" s="9" t="s">
        <v>3</v>
      </c>
      <c r="B558" s="9" t="s">
        <v>58</v>
      </c>
      <c r="C558" s="9" t="s">
        <v>57</v>
      </c>
      <c r="D558" s="9" t="s">
        <v>1875</v>
      </c>
      <c r="E558" s="9" t="s">
        <v>105</v>
      </c>
      <c r="F558" s="9" t="s">
        <v>893</v>
      </c>
      <c r="G558" s="9" t="s">
        <v>206</v>
      </c>
      <c r="H558" s="9" t="s">
        <v>5</v>
      </c>
      <c r="I558" s="10" t="s">
        <v>1807</v>
      </c>
      <c r="J558" s="10" t="s">
        <v>1995</v>
      </c>
      <c r="K558" s="11">
        <v>140183.17000000001</v>
      </c>
      <c r="L558" s="11">
        <v>140183.17000000001</v>
      </c>
      <c r="M558" s="11">
        <v>0</v>
      </c>
      <c r="N558" s="11">
        <v>0</v>
      </c>
      <c r="O558" s="11">
        <v>0</v>
      </c>
      <c r="P558" s="11">
        <v>0</v>
      </c>
      <c r="Q558" s="11">
        <v>0</v>
      </c>
      <c r="R558" s="11">
        <v>1</v>
      </c>
      <c r="S558" s="11">
        <v>0</v>
      </c>
      <c r="T558" s="11">
        <v>0</v>
      </c>
      <c r="U558" s="11">
        <v>0</v>
      </c>
      <c r="V558" s="11">
        <v>1</v>
      </c>
      <c r="W558" s="11">
        <v>1078.3044557120902</v>
      </c>
      <c r="X558" s="11">
        <v>0</v>
      </c>
      <c r="Y558" s="11">
        <v>0</v>
      </c>
      <c r="Z558" s="11">
        <v>9004.5424028944653</v>
      </c>
      <c r="AA558" s="11">
        <v>515.00079339344256</v>
      </c>
      <c r="AB558" s="11">
        <v>1082.7411611192001</v>
      </c>
      <c r="AC558" s="11" t="s">
        <v>7</v>
      </c>
      <c r="AD558" s="11" t="s">
        <v>97</v>
      </c>
      <c r="AE558" s="11" t="s">
        <v>157</v>
      </c>
      <c r="AF558" s="11" t="s">
        <v>125</v>
      </c>
      <c r="AG558" s="11" t="s">
        <v>302</v>
      </c>
      <c r="AH558" s="11" t="s">
        <v>7</v>
      </c>
      <c r="AI558" s="11" t="s">
        <v>97</v>
      </c>
      <c r="AJ558" s="11" t="s">
        <v>157</v>
      </c>
      <c r="AK558" s="11" t="s">
        <v>125</v>
      </c>
      <c r="AL558" s="11" t="s">
        <v>142</v>
      </c>
      <c r="AM558" s="11">
        <v>2.3575048172069828E-2</v>
      </c>
      <c r="AN558" s="11">
        <v>0</v>
      </c>
      <c r="AO558" s="11">
        <v>0</v>
      </c>
      <c r="AP558" s="11">
        <v>5.3600000000000002E-2</v>
      </c>
      <c r="AQ558" s="11">
        <v>3.0157709465047301E-3</v>
      </c>
      <c r="AR558" s="11">
        <v>0.125</v>
      </c>
      <c r="AS558" s="11">
        <v>0</v>
      </c>
      <c r="AT558" s="11">
        <v>0</v>
      </c>
      <c r="AU558" s="11">
        <v>5.5E-2</v>
      </c>
      <c r="AV558" s="11">
        <v>7.4999999999999997E-3</v>
      </c>
      <c r="AW558" s="11">
        <v>3304.8249856634543</v>
      </c>
      <c r="AX558" s="11">
        <v>0</v>
      </c>
      <c r="AY558" s="11">
        <v>0</v>
      </c>
      <c r="AZ558" s="11">
        <v>7513.8179120000013</v>
      </c>
      <c r="BA558" s="11">
        <v>422.76033127493355</v>
      </c>
      <c r="BB558" s="11">
        <v>17522.896250000002</v>
      </c>
      <c r="BC558" s="11">
        <v>0</v>
      </c>
      <c r="BD558" s="11">
        <v>0</v>
      </c>
      <c r="BE558" s="11">
        <v>7710.0743500000008</v>
      </c>
      <c r="BF558" s="11">
        <v>1051.373775</v>
      </c>
      <c r="BG558" s="9" t="s">
        <v>7</v>
      </c>
      <c r="BH558" s="9" t="s">
        <v>97</v>
      </c>
      <c r="BI558" s="9" t="s">
        <v>157</v>
      </c>
      <c r="BJ558" s="9" t="s">
        <v>125</v>
      </c>
      <c r="BK558" s="9" t="s">
        <v>1921</v>
      </c>
      <c r="BL558" s="29">
        <v>7.5000116092096239E-2</v>
      </c>
      <c r="BM558" s="29">
        <v>0</v>
      </c>
      <c r="BN558" s="29">
        <v>0</v>
      </c>
      <c r="BO558" s="29">
        <v>5.3600000000000002E-2</v>
      </c>
      <c r="BP558" s="29">
        <v>3.0157709465047297E-3</v>
      </c>
    </row>
    <row r="559" spans="1:68" x14ac:dyDescent="0.25">
      <c r="A559" s="9" t="s">
        <v>3</v>
      </c>
      <c r="B559" s="9" t="s">
        <v>58</v>
      </c>
      <c r="C559" s="9" t="s">
        <v>57</v>
      </c>
      <c r="D559" s="9" t="s">
        <v>1875</v>
      </c>
      <c r="E559" s="9" t="s">
        <v>83</v>
      </c>
      <c r="F559" s="9" t="s">
        <v>887</v>
      </c>
      <c r="G559" s="9" t="s">
        <v>206</v>
      </c>
      <c r="H559" s="9" t="s">
        <v>5</v>
      </c>
      <c r="I559" s="10" t="s">
        <v>1783</v>
      </c>
      <c r="J559" s="10" t="s">
        <v>1995</v>
      </c>
      <c r="K559" s="11">
        <v>17341150.871440001</v>
      </c>
      <c r="L559" s="11">
        <v>17341150.871440001</v>
      </c>
      <c r="M559" s="11">
        <v>0</v>
      </c>
      <c r="N559" s="11">
        <v>0</v>
      </c>
      <c r="O559" s="11">
        <v>1</v>
      </c>
      <c r="P559" s="11">
        <v>0</v>
      </c>
      <c r="Q559" s="11">
        <v>1</v>
      </c>
      <c r="R559" s="11">
        <v>1</v>
      </c>
      <c r="S559" s="11">
        <v>0</v>
      </c>
      <c r="T559" s="11">
        <v>0</v>
      </c>
      <c r="U559" s="11">
        <v>0</v>
      </c>
      <c r="V559" s="11">
        <v>3</v>
      </c>
      <c r="W559" s="11">
        <v>415308.99426168593</v>
      </c>
      <c r="X559" s="11">
        <v>0</v>
      </c>
      <c r="Y559" s="11">
        <v>0</v>
      </c>
      <c r="Z559" s="11">
        <v>0</v>
      </c>
      <c r="AA559" s="11">
        <v>63594.197241322108</v>
      </c>
      <c r="AB559" s="11">
        <v>91082.743428447866</v>
      </c>
      <c r="AC559" s="11" t="s">
        <v>7</v>
      </c>
      <c r="AD559" s="11" t="s">
        <v>97</v>
      </c>
      <c r="AE559" s="11" t="s">
        <v>157</v>
      </c>
      <c r="AF559" s="11" t="s">
        <v>193</v>
      </c>
      <c r="AG559" s="11" t="s">
        <v>302</v>
      </c>
      <c r="AH559" s="11" t="s">
        <v>39</v>
      </c>
      <c r="AI559" s="11" t="s">
        <v>97</v>
      </c>
      <c r="AJ559" s="11" t="s">
        <v>157</v>
      </c>
      <c r="AK559" s="11" t="s">
        <v>193</v>
      </c>
      <c r="AL559" s="11" t="s">
        <v>142</v>
      </c>
      <c r="AM559" s="11">
        <v>2.3575048172069828E-2</v>
      </c>
      <c r="AN559" s="11">
        <v>0</v>
      </c>
      <c r="AO559" s="11">
        <v>0</v>
      </c>
      <c r="AP559" s="11">
        <v>0</v>
      </c>
      <c r="AQ559" s="11">
        <v>3.0157709465047301E-3</v>
      </c>
      <c r="AR559" s="11">
        <v>4.4999999999999998E-2</v>
      </c>
      <c r="AS559" s="11">
        <v>0</v>
      </c>
      <c r="AT559" s="11">
        <v>0</v>
      </c>
      <c r="AU559" s="11">
        <v>0</v>
      </c>
      <c r="AV559" s="11">
        <v>7.4999999999999997E-3</v>
      </c>
      <c r="AW559" s="11">
        <v>408818.4671533287</v>
      </c>
      <c r="AX559" s="11">
        <v>0</v>
      </c>
      <c r="AY559" s="11">
        <v>0</v>
      </c>
      <c r="AZ559" s="11">
        <v>0</v>
      </c>
      <c r="BA559" s="11">
        <v>52296.938977043937</v>
      </c>
      <c r="BB559" s="11">
        <v>780351.7892148</v>
      </c>
      <c r="BC559" s="11">
        <v>0</v>
      </c>
      <c r="BD559" s="11">
        <v>0</v>
      </c>
      <c r="BE559" s="11">
        <v>0</v>
      </c>
      <c r="BF559" s="11">
        <v>130058.6315358</v>
      </c>
      <c r="BG559" s="9" t="s">
        <v>7</v>
      </c>
      <c r="BH559" s="9" t="s">
        <v>97</v>
      </c>
      <c r="BI559" s="9" t="s">
        <v>157</v>
      </c>
      <c r="BJ559" s="9" t="s">
        <v>193</v>
      </c>
      <c r="BK559" s="9" t="s">
        <v>1921</v>
      </c>
      <c r="BL559" s="29">
        <v>7.5000116092096239E-2</v>
      </c>
      <c r="BM559" s="29">
        <v>0</v>
      </c>
      <c r="BN559" s="29">
        <v>0</v>
      </c>
      <c r="BO559" s="29">
        <v>0</v>
      </c>
      <c r="BP559" s="29">
        <v>3.0157709465047297E-3</v>
      </c>
    </row>
    <row r="560" spans="1:68" x14ac:dyDescent="0.25">
      <c r="A560" s="9" t="s">
        <v>3</v>
      </c>
      <c r="B560" s="9" t="s">
        <v>58</v>
      </c>
      <c r="C560" s="9" t="s">
        <v>57</v>
      </c>
      <c r="D560" s="9" t="s">
        <v>1875</v>
      </c>
      <c r="E560" s="9" t="s">
        <v>105</v>
      </c>
      <c r="F560" s="9" t="s">
        <v>885</v>
      </c>
      <c r="G560" s="9" t="s">
        <v>206</v>
      </c>
      <c r="H560" s="9" t="s">
        <v>5</v>
      </c>
      <c r="I560" s="10" t="s">
        <v>1807</v>
      </c>
      <c r="J560" s="10" t="s">
        <v>1995</v>
      </c>
      <c r="K560" s="11">
        <v>257194.89</v>
      </c>
      <c r="L560" s="11">
        <v>257194.89</v>
      </c>
      <c r="M560" s="11">
        <v>0</v>
      </c>
      <c r="N560" s="11">
        <v>0</v>
      </c>
      <c r="O560" s="11">
        <v>0</v>
      </c>
      <c r="P560" s="11">
        <v>0</v>
      </c>
      <c r="Q560" s="11">
        <v>0</v>
      </c>
      <c r="R560" s="11">
        <v>0</v>
      </c>
      <c r="S560" s="11">
        <v>0</v>
      </c>
      <c r="T560" s="11">
        <v>0</v>
      </c>
      <c r="U560" s="11">
        <v>0</v>
      </c>
      <c r="V560" s="11">
        <v>0</v>
      </c>
      <c r="W560" s="11">
        <v>2454.652009121246</v>
      </c>
      <c r="X560" s="11">
        <v>0</v>
      </c>
      <c r="Y560" s="11">
        <v>0</v>
      </c>
      <c r="Z560" s="11">
        <v>0</v>
      </c>
      <c r="AA560" s="11">
        <v>940.32053887875429</v>
      </c>
      <c r="AB560" s="11">
        <v>1233.8153263079998</v>
      </c>
      <c r="AC560" s="11" t="s">
        <v>7</v>
      </c>
      <c r="AD560" s="11" t="s">
        <v>97</v>
      </c>
      <c r="AE560" s="11" t="s">
        <v>157</v>
      </c>
      <c r="AF560" s="11" t="s">
        <v>193</v>
      </c>
      <c r="AG560" s="11" t="s">
        <v>302</v>
      </c>
      <c r="AH560" s="11" t="s">
        <v>7</v>
      </c>
      <c r="AI560" s="11" t="s">
        <v>97</v>
      </c>
      <c r="AJ560" s="11" t="s">
        <v>157</v>
      </c>
      <c r="AK560" s="11" t="s">
        <v>193</v>
      </c>
      <c r="AL560" s="11" t="s">
        <v>142</v>
      </c>
      <c r="AM560" s="11">
        <v>2.3575048172069828E-2</v>
      </c>
      <c r="AN560" s="11">
        <v>0</v>
      </c>
      <c r="AO560" s="11">
        <v>0</v>
      </c>
      <c r="AP560" s="11">
        <v>0</v>
      </c>
      <c r="AQ560" s="11">
        <v>3.0157709465047301E-3</v>
      </c>
      <c r="AR560" s="11">
        <v>0.125</v>
      </c>
      <c r="AS560" s="11">
        <v>0</v>
      </c>
      <c r="AT560" s="11">
        <v>0</v>
      </c>
      <c r="AU560" s="11">
        <v>0</v>
      </c>
      <c r="AV560" s="11">
        <v>7.4999999999999997E-3</v>
      </c>
      <c r="AW560" s="11">
        <v>6063.381921360201</v>
      </c>
      <c r="AX560" s="11">
        <v>0</v>
      </c>
      <c r="AY560" s="11">
        <v>0</v>
      </c>
      <c r="AZ560" s="11">
        <v>0</v>
      </c>
      <c r="BA560" s="11">
        <v>775.64087685148002</v>
      </c>
      <c r="BB560" s="11">
        <v>32149.361250000002</v>
      </c>
      <c r="BC560" s="11">
        <v>0</v>
      </c>
      <c r="BD560" s="11">
        <v>0</v>
      </c>
      <c r="BE560" s="11">
        <v>0</v>
      </c>
      <c r="BF560" s="11">
        <v>1928.961675</v>
      </c>
      <c r="BG560" s="9" t="s">
        <v>7</v>
      </c>
      <c r="BH560" s="9" t="s">
        <v>97</v>
      </c>
      <c r="BI560" s="9" t="s">
        <v>157</v>
      </c>
      <c r="BJ560" s="9" t="s">
        <v>193</v>
      </c>
      <c r="BK560" s="9" t="s">
        <v>1921</v>
      </c>
      <c r="BL560" s="29">
        <v>7.5000116092096239E-2</v>
      </c>
      <c r="BM560" s="29">
        <v>0</v>
      </c>
      <c r="BN560" s="29">
        <v>0</v>
      </c>
      <c r="BO560" s="29">
        <v>0</v>
      </c>
      <c r="BP560" s="29">
        <v>3.0157709465047297E-3</v>
      </c>
    </row>
    <row r="561" spans="1:68" x14ac:dyDescent="0.25">
      <c r="A561" s="9" t="s">
        <v>3</v>
      </c>
      <c r="B561" s="9" t="s">
        <v>58</v>
      </c>
      <c r="C561" s="9" t="s">
        <v>57</v>
      </c>
      <c r="D561" s="9" t="s">
        <v>1875</v>
      </c>
      <c r="E561" s="9" t="s">
        <v>105</v>
      </c>
      <c r="F561" s="9" t="s">
        <v>883</v>
      </c>
      <c r="G561" s="9" t="s">
        <v>206</v>
      </c>
      <c r="H561" s="9" t="s">
        <v>5</v>
      </c>
      <c r="I561" s="10" t="s">
        <v>1783</v>
      </c>
      <c r="J561" s="10" t="s">
        <v>1995</v>
      </c>
      <c r="K561" s="11">
        <v>27677.96</v>
      </c>
      <c r="L561" s="11">
        <v>27677.96</v>
      </c>
      <c r="M561" s="11">
        <v>0</v>
      </c>
      <c r="N561" s="11">
        <v>0</v>
      </c>
      <c r="O561" s="11">
        <v>0</v>
      </c>
      <c r="P561" s="11">
        <v>0</v>
      </c>
      <c r="Q561" s="11">
        <v>0</v>
      </c>
      <c r="R561" s="11">
        <v>0</v>
      </c>
      <c r="S561" s="11">
        <v>0</v>
      </c>
      <c r="T561" s="11">
        <v>0</v>
      </c>
      <c r="U561" s="11">
        <v>0</v>
      </c>
      <c r="V561" s="11">
        <v>0</v>
      </c>
      <c r="W561" s="11">
        <v>551.74642166545379</v>
      </c>
      <c r="X561" s="11">
        <v>0</v>
      </c>
      <c r="Y561" s="11">
        <v>0</v>
      </c>
      <c r="Z561" s="11">
        <v>0</v>
      </c>
      <c r="AA561" s="11">
        <v>101.45343433454622</v>
      </c>
      <c r="AB561" s="11">
        <v>146.27691148160011</v>
      </c>
      <c r="AC561" s="11" t="s">
        <v>32</v>
      </c>
      <c r="AD561" s="11" t="s">
        <v>97</v>
      </c>
      <c r="AE561" s="11" t="s">
        <v>157</v>
      </c>
      <c r="AF561" s="11" t="s">
        <v>193</v>
      </c>
      <c r="AG561" s="11" t="s">
        <v>302</v>
      </c>
      <c r="AH561" s="11" t="s">
        <v>32</v>
      </c>
      <c r="AI561" s="11" t="s">
        <v>97</v>
      </c>
      <c r="AJ561" s="11" t="s">
        <v>157</v>
      </c>
      <c r="AK561" s="11" t="s">
        <v>193</v>
      </c>
      <c r="AL561" s="11" t="s">
        <v>142</v>
      </c>
      <c r="AM561" s="11">
        <v>4.9114683691812142E-2</v>
      </c>
      <c r="AN561" s="11">
        <v>0</v>
      </c>
      <c r="AO561" s="11">
        <v>0</v>
      </c>
      <c r="AP561" s="11">
        <v>0</v>
      </c>
      <c r="AQ561" s="11">
        <v>3.0157709465047301E-3</v>
      </c>
      <c r="AR561" s="11">
        <v>7.4999999999999997E-2</v>
      </c>
      <c r="AS561" s="11">
        <v>0</v>
      </c>
      <c r="AT561" s="11">
        <v>0</v>
      </c>
      <c r="AU561" s="11">
        <v>0</v>
      </c>
      <c r="AV561" s="11">
        <v>7.4999999999999997E-3</v>
      </c>
      <c r="AW561" s="11">
        <v>1359.3942506346286</v>
      </c>
      <c r="AX561" s="11">
        <v>0</v>
      </c>
      <c r="AY561" s="11">
        <v>0</v>
      </c>
      <c r="AZ561" s="11">
        <v>0</v>
      </c>
      <c r="BA561" s="11">
        <v>83.470387626520065</v>
      </c>
      <c r="BB561" s="11">
        <v>2075.8469999999998</v>
      </c>
      <c r="BC561" s="11">
        <v>0</v>
      </c>
      <c r="BD561" s="11">
        <v>0</v>
      </c>
      <c r="BE561" s="11">
        <v>0</v>
      </c>
      <c r="BF561" s="11">
        <v>207.5847</v>
      </c>
      <c r="BG561" s="9" t="s">
        <v>32</v>
      </c>
      <c r="BH561" s="9" t="s">
        <v>97</v>
      </c>
      <c r="BI561" s="9" t="s">
        <v>157</v>
      </c>
      <c r="BJ561" s="9" t="s">
        <v>193</v>
      </c>
      <c r="BK561" s="9" t="s">
        <v>1921</v>
      </c>
      <c r="BL561" s="29">
        <v>8.3096107331410485E-2</v>
      </c>
      <c r="BM561" s="29">
        <v>0</v>
      </c>
      <c r="BN561" s="29">
        <v>0</v>
      </c>
      <c r="BO561" s="29">
        <v>0</v>
      </c>
      <c r="BP561" s="29">
        <v>3.0157709465047297E-3</v>
      </c>
    </row>
    <row r="562" spans="1:68" x14ac:dyDescent="0.25">
      <c r="A562" s="9" t="s">
        <v>3</v>
      </c>
      <c r="B562" s="9" t="s">
        <v>58</v>
      </c>
      <c r="C562" s="9" t="s">
        <v>57</v>
      </c>
      <c r="D562" s="9" t="s">
        <v>1875</v>
      </c>
      <c r="E562" s="9" t="s">
        <v>83</v>
      </c>
      <c r="F562" s="9" t="s">
        <v>1549</v>
      </c>
      <c r="G562" s="9" t="s">
        <v>206</v>
      </c>
      <c r="H562" s="9" t="s">
        <v>5</v>
      </c>
      <c r="I562" s="10" t="s">
        <v>1783</v>
      </c>
      <c r="J562" s="10" t="s">
        <v>1995</v>
      </c>
      <c r="K562" s="11">
        <v>408509.57343999995</v>
      </c>
      <c r="L562" s="11">
        <v>408509.57343999995</v>
      </c>
      <c r="M562" s="11">
        <v>0</v>
      </c>
      <c r="N562" s="11">
        <v>0</v>
      </c>
      <c r="O562" s="11">
        <v>0</v>
      </c>
      <c r="P562" s="11">
        <v>0</v>
      </c>
      <c r="Q562" s="11">
        <v>0</v>
      </c>
      <c r="R562" s="11">
        <v>0</v>
      </c>
      <c r="S562" s="11">
        <v>0</v>
      </c>
      <c r="T562" s="11">
        <v>0</v>
      </c>
      <c r="U562" s="11">
        <v>0</v>
      </c>
      <c r="V562" s="11">
        <v>0</v>
      </c>
      <c r="W562" s="11">
        <v>3898.7899222638466</v>
      </c>
      <c r="X562" s="11">
        <v>0</v>
      </c>
      <c r="Y562" s="11">
        <v>0</v>
      </c>
      <c r="Z562" s="11">
        <v>0</v>
      </c>
      <c r="AA562" s="11">
        <v>1493.536447144151</v>
      </c>
      <c r="AB562" s="11">
        <v>1959.702125706368</v>
      </c>
      <c r="AC562" s="11" t="s">
        <v>7</v>
      </c>
      <c r="AD562" s="11" t="s">
        <v>97</v>
      </c>
      <c r="AE562" s="11" t="s">
        <v>157</v>
      </c>
      <c r="AF562" s="11" t="s">
        <v>193</v>
      </c>
      <c r="AG562" s="11" t="s">
        <v>302</v>
      </c>
      <c r="AH562" s="11" t="s">
        <v>7</v>
      </c>
      <c r="AI562" s="11" t="s">
        <v>97</v>
      </c>
      <c r="AJ562" s="11" t="s">
        <v>157</v>
      </c>
      <c r="AK562" s="11" t="s">
        <v>193</v>
      </c>
      <c r="AL562" s="11" t="s">
        <v>142</v>
      </c>
      <c r="AM562" s="11">
        <v>2.3575048172069828E-2</v>
      </c>
      <c r="AN562" s="11">
        <v>0</v>
      </c>
      <c r="AO562" s="11">
        <v>0</v>
      </c>
      <c r="AP562" s="11">
        <v>0</v>
      </c>
      <c r="AQ562" s="11">
        <v>3.0157709465047301E-3</v>
      </c>
      <c r="AR562" s="11">
        <v>0.125</v>
      </c>
      <c r="AS562" s="11">
        <v>0</v>
      </c>
      <c r="AT562" s="11">
        <v>0</v>
      </c>
      <c r="AU562" s="11">
        <v>0</v>
      </c>
      <c r="AV562" s="11">
        <v>7.4999999999999997E-3</v>
      </c>
      <c r="AW562" s="11">
        <v>9630.6328725996955</v>
      </c>
      <c r="AX562" s="11">
        <v>0</v>
      </c>
      <c r="AY562" s="11">
        <v>0</v>
      </c>
      <c r="AZ562" s="11">
        <v>0</v>
      </c>
      <c r="BA562" s="11">
        <v>1231.9713029493921</v>
      </c>
      <c r="BB562" s="11">
        <v>51063.696679999994</v>
      </c>
      <c r="BC562" s="11">
        <v>0</v>
      </c>
      <c r="BD562" s="11">
        <v>0</v>
      </c>
      <c r="BE562" s="11">
        <v>0</v>
      </c>
      <c r="BF562" s="11">
        <v>3063.8218007999994</v>
      </c>
      <c r="BG562" s="9" t="s">
        <v>7</v>
      </c>
      <c r="BH562" s="9" t="s">
        <v>97</v>
      </c>
      <c r="BI562" s="9" t="s">
        <v>157</v>
      </c>
      <c r="BJ562" s="9" t="s">
        <v>193</v>
      </c>
      <c r="BK562" s="9" t="s">
        <v>1921</v>
      </c>
      <c r="BL562" s="29">
        <v>7.5000116092096239E-2</v>
      </c>
      <c r="BM562" s="29">
        <v>0</v>
      </c>
      <c r="BN562" s="29">
        <v>0</v>
      </c>
      <c r="BO562" s="29">
        <v>0</v>
      </c>
      <c r="BP562" s="29">
        <v>3.0157709465047297E-3</v>
      </c>
    </row>
    <row r="563" spans="1:68" x14ac:dyDescent="0.25">
      <c r="A563" s="9" t="s">
        <v>3</v>
      </c>
      <c r="B563" s="9" t="s">
        <v>58</v>
      </c>
      <c r="C563" s="9" t="s">
        <v>57</v>
      </c>
      <c r="D563" s="9" t="s">
        <v>1875</v>
      </c>
      <c r="E563" s="9" t="s">
        <v>83</v>
      </c>
      <c r="F563" s="9" t="s">
        <v>1103</v>
      </c>
      <c r="G563" s="9" t="s">
        <v>231</v>
      </c>
      <c r="H563" s="9" t="s">
        <v>5</v>
      </c>
      <c r="I563" s="10" t="s">
        <v>1807</v>
      </c>
      <c r="J563" s="10" t="s">
        <v>1995</v>
      </c>
      <c r="K563" s="11">
        <v>827078.17840000009</v>
      </c>
      <c r="L563" s="11">
        <v>827078.17840000009</v>
      </c>
      <c r="M563" s="11">
        <v>0</v>
      </c>
      <c r="N563" s="11">
        <v>0</v>
      </c>
      <c r="O563" s="11">
        <v>1</v>
      </c>
      <c r="P563" s="11">
        <v>1</v>
      </c>
      <c r="Q563" s="11">
        <v>1</v>
      </c>
      <c r="R563" s="11">
        <v>0</v>
      </c>
      <c r="S563" s="11">
        <v>0</v>
      </c>
      <c r="T563" s="11">
        <v>0</v>
      </c>
      <c r="U563" s="11">
        <v>0</v>
      </c>
      <c r="V563" s="11">
        <v>3</v>
      </c>
      <c r="W563" s="11">
        <v>7893.5826147630687</v>
      </c>
      <c r="X563" s="11">
        <v>0</v>
      </c>
      <c r="Y563" s="11">
        <v>0</v>
      </c>
      <c r="Z563" s="11">
        <v>0</v>
      </c>
      <c r="AA563" s="11">
        <v>3023.8493401169303</v>
      </c>
      <c r="AB563" s="11">
        <v>3967.6594374204815</v>
      </c>
      <c r="AC563" s="11" t="s">
        <v>7</v>
      </c>
      <c r="AD563" s="11" t="s">
        <v>97</v>
      </c>
      <c r="AE563" s="11" t="s">
        <v>157</v>
      </c>
      <c r="AF563" s="11" t="s">
        <v>193</v>
      </c>
      <c r="AG563" s="11" t="s">
        <v>302</v>
      </c>
      <c r="AH563" s="11" t="s">
        <v>7</v>
      </c>
      <c r="AI563" s="11" t="s">
        <v>97</v>
      </c>
      <c r="AJ563" s="11" t="s">
        <v>157</v>
      </c>
      <c r="AK563" s="11" t="s">
        <v>193</v>
      </c>
      <c r="AL563" s="11" t="s">
        <v>142</v>
      </c>
      <c r="AM563" s="11">
        <v>2.3575048172069828E-2</v>
      </c>
      <c r="AN563" s="11">
        <v>0</v>
      </c>
      <c r="AO563" s="11">
        <v>0</v>
      </c>
      <c r="AP563" s="11">
        <v>0</v>
      </c>
      <c r="AQ563" s="11">
        <v>3.0157709465047301E-3</v>
      </c>
      <c r="AR563" s="11">
        <v>0.125</v>
      </c>
      <c r="AS563" s="11">
        <v>0</v>
      </c>
      <c r="AT563" s="11">
        <v>0</v>
      </c>
      <c r="AU563" s="11">
        <v>0</v>
      </c>
      <c r="AV563" s="11">
        <v>7.4999999999999997E-3</v>
      </c>
      <c r="AW563" s="11">
        <v>19498.407897847766</v>
      </c>
      <c r="AX563" s="11">
        <v>0</v>
      </c>
      <c r="AY563" s="11">
        <v>0</v>
      </c>
      <c r="AZ563" s="11">
        <v>0</v>
      </c>
      <c r="BA563" s="11">
        <v>2494.2783409067765</v>
      </c>
      <c r="BB563" s="11">
        <v>103384.77230000001</v>
      </c>
      <c r="BC563" s="11">
        <v>0</v>
      </c>
      <c r="BD563" s="11">
        <v>0</v>
      </c>
      <c r="BE563" s="11">
        <v>0</v>
      </c>
      <c r="BF563" s="11">
        <v>6203.0863380000001</v>
      </c>
      <c r="BG563" s="9" t="s">
        <v>7</v>
      </c>
      <c r="BH563" s="9" t="s">
        <v>97</v>
      </c>
      <c r="BI563" s="9" t="s">
        <v>157</v>
      </c>
      <c r="BJ563" s="9" t="s">
        <v>193</v>
      </c>
      <c r="BK563" s="9" t="s">
        <v>1921</v>
      </c>
      <c r="BL563" s="29">
        <v>7.5000116092096239E-2</v>
      </c>
      <c r="BM563" s="29">
        <v>0</v>
      </c>
      <c r="BN563" s="29">
        <v>0</v>
      </c>
      <c r="BO563" s="29">
        <v>0</v>
      </c>
      <c r="BP563" s="29">
        <v>3.0157709465047297E-3</v>
      </c>
    </row>
    <row r="564" spans="1:68" x14ac:dyDescent="0.25">
      <c r="A564" s="9" t="s">
        <v>3</v>
      </c>
      <c r="B564" s="9" t="s">
        <v>58</v>
      </c>
      <c r="C564" s="9" t="s">
        <v>57</v>
      </c>
      <c r="D564" s="9" t="s">
        <v>1875</v>
      </c>
      <c r="E564" s="9" t="s">
        <v>116</v>
      </c>
      <c r="F564" s="9" t="s">
        <v>1291</v>
      </c>
      <c r="G564" s="9" t="s">
        <v>274</v>
      </c>
      <c r="H564" s="9" t="s">
        <v>5</v>
      </c>
      <c r="I564" s="10" t="s">
        <v>1807</v>
      </c>
      <c r="J564" s="10" t="s">
        <v>1995</v>
      </c>
      <c r="K564" s="11">
        <v>289526.07932259998</v>
      </c>
      <c r="L564" s="11">
        <v>289526.07932259998</v>
      </c>
      <c r="M564" s="11">
        <v>0</v>
      </c>
      <c r="N564" s="11">
        <v>0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11">
        <v>0</v>
      </c>
      <c r="U564" s="11">
        <v>0</v>
      </c>
      <c r="V564" s="11">
        <v>0</v>
      </c>
      <c r="W564" s="11">
        <v>2763.2188660599641</v>
      </c>
      <c r="X564" s="11">
        <v>0</v>
      </c>
      <c r="Y564" s="11">
        <v>0</v>
      </c>
      <c r="Z564" s="11">
        <v>0</v>
      </c>
      <c r="AA564" s="11">
        <v>1058.5253809983556</v>
      </c>
      <c r="AB564" s="11">
        <v>1388.914507726377</v>
      </c>
      <c r="AC564" s="11" t="s">
        <v>7</v>
      </c>
      <c r="AD564" s="11" t="s">
        <v>97</v>
      </c>
      <c r="AE564" s="11" t="s">
        <v>157</v>
      </c>
      <c r="AF564" s="11" t="s">
        <v>193</v>
      </c>
      <c r="AG564" s="11" t="s">
        <v>302</v>
      </c>
      <c r="AH564" s="11" t="s">
        <v>7</v>
      </c>
      <c r="AI564" s="11" t="s">
        <v>97</v>
      </c>
      <c r="AJ564" s="11" t="s">
        <v>157</v>
      </c>
      <c r="AK564" s="11" t="s">
        <v>193</v>
      </c>
      <c r="AL564" s="11" t="s">
        <v>142</v>
      </c>
      <c r="AM564" s="11">
        <v>2.3575048172069828E-2</v>
      </c>
      <c r="AN564" s="11">
        <v>0</v>
      </c>
      <c r="AO564" s="11">
        <v>0</v>
      </c>
      <c r="AP564" s="11">
        <v>0</v>
      </c>
      <c r="AQ564" s="11">
        <v>3.0157709465047301E-3</v>
      </c>
      <c r="AR564" s="11">
        <v>0.125</v>
      </c>
      <c r="AS564" s="11">
        <v>0</v>
      </c>
      <c r="AT564" s="11">
        <v>0</v>
      </c>
      <c r="AU564" s="11">
        <v>0</v>
      </c>
      <c r="AV564" s="11">
        <v>7.4999999999999997E-3</v>
      </c>
      <c r="AW564" s="11">
        <v>6825.5912671008045</v>
      </c>
      <c r="AX564" s="11">
        <v>0</v>
      </c>
      <c r="AY564" s="11">
        <v>0</v>
      </c>
      <c r="AZ564" s="11">
        <v>0</v>
      </c>
      <c r="BA564" s="11">
        <v>873.1443382765209</v>
      </c>
      <c r="BB564" s="11">
        <v>36190.759915324998</v>
      </c>
      <c r="BC564" s="11">
        <v>0</v>
      </c>
      <c r="BD564" s="11">
        <v>0</v>
      </c>
      <c r="BE564" s="11">
        <v>0</v>
      </c>
      <c r="BF564" s="11">
        <v>2171.4455949194999</v>
      </c>
      <c r="BG564" s="9" t="s">
        <v>7</v>
      </c>
      <c r="BH564" s="9" t="s">
        <v>97</v>
      </c>
      <c r="BI564" s="9" t="s">
        <v>157</v>
      </c>
      <c r="BJ564" s="9" t="s">
        <v>193</v>
      </c>
      <c r="BK564" s="9" t="s">
        <v>1921</v>
      </c>
      <c r="BL564" s="29">
        <v>7.5000116092096239E-2</v>
      </c>
      <c r="BM564" s="29">
        <v>0</v>
      </c>
      <c r="BN564" s="29">
        <v>0</v>
      </c>
      <c r="BO564" s="29">
        <v>0</v>
      </c>
      <c r="BP564" s="29">
        <v>3.0157709465047297E-3</v>
      </c>
    </row>
    <row r="565" spans="1:68" x14ac:dyDescent="0.25">
      <c r="A565" s="9" t="s">
        <v>3</v>
      </c>
      <c r="B565" s="9" t="s">
        <v>58</v>
      </c>
      <c r="C565" s="9" t="s">
        <v>57</v>
      </c>
      <c r="D565" s="9" t="s">
        <v>1875</v>
      </c>
      <c r="E565" s="9" t="s">
        <v>116</v>
      </c>
      <c r="F565" s="9" t="s">
        <v>1445</v>
      </c>
      <c r="G565" s="9" t="s">
        <v>285</v>
      </c>
      <c r="H565" s="9" t="s">
        <v>5</v>
      </c>
      <c r="I565" s="10" t="s">
        <v>1783</v>
      </c>
      <c r="J565" s="10" t="s">
        <v>1995</v>
      </c>
      <c r="K565" s="11">
        <v>195409.78000815999</v>
      </c>
      <c r="L565" s="11">
        <v>195409.78000816001</v>
      </c>
      <c r="M565" s="11">
        <v>0</v>
      </c>
      <c r="N565" s="11">
        <v>0</v>
      </c>
      <c r="O565" s="11">
        <v>0</v>
      </c>
      <c r="P565" s="11">
        <v>0</v>
      </c>
      <c r="Q565" s="11">
        <v>0</v>
      </c>
      <c r="R565" s="11">
        <v>0</v>
      </c>
      <c r="S565" s="11">
        <v>0</v>
      </c>
      <c r="T565" s="11">
        <v>0</v>
      </c>
      <c r="U565" s="11">
        <v>0</v>
      </c>
      <c r="V565" s="11">
        <v>0</v>
      </c>
      <c r="W565" s="11">
        <v>1864.9787680422833</v>
      </c>
      <c r="X565" s="11">
        <v>0</v>
      </c>
      <c r="Y565" s="11">
        <v>0</v>
      </c>
      <c r="Z565" s="11">
        <v>0</v>
      </c>
      <c r="AA565" s="11">
        <v>714.43032806542863</v>
      </c>
      <c r="AB565" s="11">
        <v>937.41979665514555</v>
      </c>
      <c r="AC565" s="11" t="s">
        <v>7</v>
      </c>
      <c r="AD565" s="11" t="s">
        <v>97</v>
      </c>
      <c r="AE565" s="11" t="s">
        <v>157</v>
      </c>
      <c r="AF565" s="11" t="s">
        <v>193</v>
      </c>
      <c r="AG565" s="11" t="s">
        <v>302</v>
      </c>
      <c r="AH565" s="11" t="s">
        <v>7</v>
      </c>
      <c r="AI565" s="11" t="s">
        <v>97</v>
      </c>
      <c r="AJ565" s="11" t="s">
        <v>157</v>
      </c>
      <c r="AK565" s="11" t="s">
        <v>193</v>
      </c>
      <c r="AL565" s="11" t="s">
        <v>142</v>
      </c>
      <c r="AM565" s="11">
        <v>2.3575048172069828E-2</v>
      </c>
      <c r="AN565" s="11">
        <v>0</v>
      </c>
      <c r="AO565" s="11">
        <v>0</v>
      </c>
      <c r="AP565" s="11">
        <v>0</v>
      </c>
      <c r="AQ565" s="11">
        <v>3.0157709465047301E-3</v>
      </c>
      <c r="AR565" s="11">
        <v>0.125</v>
      </c>
      <c r="AS565" s="11">
        <v>0</v>
      </c>
      <c r="AT565" s="11">
        <v>0</v>
      </c>
      <c r="AU565" s="11">
        <v>0</v>
      </c>
      <c r="AV565" s="11">
        <v>7.4999999999999997E-3</v>
      </c>
      <c r="AW565" s="11">
        <v>4606.7949769859397</v>
      </c>
      <c r="AX565" s="11">
        <v>0</v>
      </c>
      <c r="AY565" s="11">
        <v>0</v>
      </c>
      <c r="AZ565" s="11">
        <v>0</v>
      </c>
      <c r="BA565" s="11">
        <v>589.31113721148972</v>
      </c>
      <c r="BB565" s="11">
        <v>24426.222501019998</v>
      </c>
      <c r="BC565" s="11">
        <v>0</v>
      </c>
      <c r="BD565" s="11">
        <v>0</v>
      </c>
      <c r="BE565" s="11">
        <v>0</v>
      </c>
      <c r="BF565" s="11">
        <v>1465.5733500611998</v>
      </c>
      <c r="BG565" s="9" t="s">
        <v>7</v>
      </c>
      <c r="BH565" s="9" t="s">
        <v>97</v>
      </c>
      <c r="BI565" s="9" t="s">
        <v>157</v>
      </c>
      <c r="BJ565" s="9" t="s">
        <v>193</v>
      </c>
      <c r="BK565" s="9" t="s">
        <v>1921</v>
      </c>
      <c r="BL565" s="29">
        <v>7.5000116092096239E-2</v>
      </c>
      <c r="BM565" s="29">
        <v>0</v>
      </c>
      <c r="BN565" s="29">
        <v>0</v>
      </c>
      <c r="BO565" s="29">
        <v>0</v>
      </c>
      <c r="BP565" s="29">
        <v>3.0157709465047297E-3</v>
      </c>
    </row>
    <row r="566" spans="1:68" x14ac:dyDescent="0.25">
      <c r="A566" s="9" t="s">
        <v>3</v>
      </c>
      <c r="B566" s="9" t="s">
        <v>58</v>
      </c>
      <c r="C566" s="9" t="s">
        <v>57</v>
      </c>
      <c r="D566" s="9" t="s">
        <v>1875</v>
      </c>
      <c r="E566" s="9" t="s">
        <v>116</v>
      </c>
      <c r="F566" s="9" t="s">
        <v>1443</v>
      </c>
      <c r="G566" s="9" t="s">
        <v>285</v>
      </c>
      <c r="H566" s="9" t="s">
        <v>5</v>
      </c>
      <c r="I566" s="10" t="s">
        <v>1807</v>
      </c>
      <c r="J566" s="10" t="s">
        <v>1995</v>
      </c>
      <c r="K566" s="11">
        <v>160519.9630744</v>
      </c>
      <c r="L566" s="11">
        <v>160519.9630744</v>
      </c>
      <c r="M566" s="11">
        <v>0</v>
      </c>
      <c r="N566" s="11">
        <v>1</v>
      </c>
      <c r="O566" s="11">
        <v>0</v>
      </c>
      <c r="P566" s="11">
        <v>0</v>
      </c>
      <c r="Q566" s="11">
        <v>0</v>
      </c>
      <c r="R566" s="11">
        <v>0</v>
      </c>
      <c r="S566" s="11">
        <v>0</v>
      </c>
      <c r="T566" s="11">
        <v>0</v>
      </c>
      <c r="U566" s="11">
        <v>0</v>
      </c>
      <c r="V566" s="11">
        <v>1</v>
      </c>
      <c r="W566" s="11">
        <v>1531.9925285632389</v>
      </c>
      <c r="X566" s="11">
        <v>0</v>
      </c>
      <c r="Y566" s="11">
        <v>0</v>
      </c>
      <c r="Z566" s="11">
        <v>0</v>
      </c>
      <c r="AA566" s="11">
        <v>586.87098401884077</v>
      </c>
      <c r="AB566" s="11">
        <v>770.04636686051208</v>
      </c>
      <c r="AC566" s="11" t="s">
        <v>7</v>
      </c>
      <c r="AD566" s="11" t="s">
        <v>97</v>
      </c>
      <c r="AE566" s="11" t="s">
        <v>157</v>
      </c>
      <c r="AF566" s="11" t="s">
        <v>193</v>
      </c>
      <c r="AG566" s="11" t="s">
        <v>302</v>
      </c>
      <c r="AH566" s="11" t="s">
        <v>7</v>
      </c>
      <c r="AI566" s="11" t="s">
        <v>97</v>
      </c>
      <c r="AJ566" s="11" t="s">
        <v>157</v>
      </c>
      <c r="AK566" s="11" t="s">
        <v>193</v>
      </c>
      <c r="AL566" s="11" t="s">
        <v>142</v>
      </c>
      <c r="AM566" s="11">
        <v>2.3575048172069828E-2</v>
      </c>
      <c r="AN566" s="11">
        <v>0</v>
      </c>
      <c r="AO566" s="11">
        <v>0</v>
      </c>
      <c r="AP566" s="11">
        <v>0</v>
      </c>
      <c r="AQ566" s="11">
        <v>3.0157709465047301E-3</v>
      </c>
      <c r="AR566" s="11">
        <v>0.125</v>
      </c>
      <c r="AS566" s="11">
        <v>0</v>
      </c>
      <c r="AT566" s="11">
        <v>0</v>
      </c>
      <c r="AU566" s="11">
        <v>0</v>
      </c>
      <c r="AV566" s="11">
        <v>7.4999999999999997E-3</v>
      </c>
      <c r="AW566" s="11">
        <v>3784.26586205785</v>
      </c>
      <c r="AX566" s="11">
        <v>0</v>
      </c>
      <c r="AY566" s="11">
        <v>0</v>
      </c>
      <c r="AZ566" s="11">
        <v>0</v>
      </c>
      <c r="BA566" s="11">
        <v>484.09144097378766</v>
      </c>
      <c r="BB566" s="11">
        <v>20064.9953843</v>
      </c>
      <c r="BC566" s="11">
        <v>0</v>
      </c>
      <c r="BD566" s="11">
        <v>0</v>
      </c>
      <c r="BE566" s="11">
        <v>0</v>
      </c>
      <c r="BF566" s="11">
        <v>1203.8997230580001</v>
      </c>
      <c r="BG566" s="9" t="s">
        <v>7</v>
      </c>
      <c r="BH566" s="9" t="s">
        <v>97</v>
      </c>
      <c r="BI566" s="9" t="s">
        <v>157</v>
      </c>
      <c r="BJ566" s="9" t="s">
        <v>193</v>
      </c>
      <c r="BK566" s="9" t="s">
        <v>1921</v>
      </c>
      <c r="BL566" s="29">
        <v>7.5000116092096239E-2</v>
      </c>
      <c r="BM566" s="29">
        <v>0</v>
      </c>
      <c r="BN566" s="29">
        <v>0</v>
      </c>
      <c r="BO566" s="29">
        <v>0</v>
      </c>
      <c r="BP566" s="29">
        <v>3.0157709465047297E-3</v>
      </c>
    </row>
    <row r="567" spans="1:68" x14ac:dyDescent="0.25">
      <c r="A567" s="9" t="s">
        <v>3</v>
      </c>
      <c r="B567" s="9" t="s">
        <v>58</v>
      </c>
      <c r="C567" s="9" t="s">
        <v>57</v>
      </c>
      <c r="D567" s="9" t="s">
        <v>1876</v>
      </c>
      <c r="E567" s="9" t="s">
        <v>116</v>
      </c>
      <c r="F567" s="9" t="s">
        <v>1415</v>
      </c>
      <c r="G567" s="9" t="s">
        <v>285</v>
      </c>
      <c r="H567" s="9" t="s">
        <v>5</v>
      </c>
      <c r="I567" s="10" t="s">
        <v>1807</v>
      </c>
      <c r="J567" s="10" t="s">
        <v>1995</v>
      </c>
      <c r="K567" s="11">
        <v>144703.2898651</v>
      </c>
      <c r="L567" s="11">
        <v>144703.2898651</v>
      </c>
      <c r="M567" s="11">
        <v>0</v>
      </c>
      <c r="N567" s="11">
        <v>0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11">
        <v>0</v>
      </c>
      <c r="U567" s="11">
        <v>0</v>
      </c>
      <c r="V567" s="11">
        <v>0</v>
      </c>
      <c r="W567" s="11">
        <v>1381.0391846969496</v>
      </c>
      <c r="X567" s="11">
        <v>0</v>
      </c>
      <c r="Y567" s="11">
        <v>0</v>
      </c>
      <c r="Z567" s="11">
        <v>0</v>
      </c>
      <c r="AA567" s="11">
        <v>529.04424152237004</v>
      </c>
      <c r="AB567" s="11">
        <v>694.17062214085763</v>
      </c>
      <c r="AC567" s="11" t="s">
        <v>7</v>
      </c>
      <c r="AD567" s="11" t="s">
        <v>97</v>
      </c>
      <c r="AE567" s="11" t="s">
        <v>157</v>
      </c>
      <c r="AF567" s="11" t="s">
        <v>193</v>
      </c>
      <c r="AG567" s="11" t="s">
        <v>302</v>
      </c>
      <c r="AH567" s="11" t="s">
        <v>7</v>
      </c>
      <c r="AI567" s="11" t="s">
        <v>97</v>
      </c>
      <c r="AJ567" s="11" t="s">
        <v>157</v>
      </c>
      <c r="AK567" s="11" t="s">
        <v>193</v>
      </c>
      <c r="AL567" s="11" t="s">
        <v>142</v>
      </c>
      <c r="AM567" s="11">
        <v>2.3575048172069828E-2</v>
      </c>
      <c r="AN567" s="11">
        <v>0</v>
      </c>
      <c r="AO567" s="11">
        <v>0</v>
      </c>
      <c r="AP567" s="11">
        <v>0</v>
      </c>
      <c r="AQ567" s="11">
        <v>3.0157709465047301E-3</v>
      </c>
      <c r="AR567" s="11">
        <v>0.125</v>
      </c>
      <c r="AS567" s="11">
        <v>0</v>
      </c>
      <c r="AT567" s="11">
        <v>0</v>
      </c>
      <c r="AU567" s="11">
        <v>0</v>
      </c>
      <c r="AV567" s="11">
        <v>7.4999999999999997E-3</v>
      </c>
      <c r="AW567" s="11">
        <v>3411.3870292267161</v>
      </c>
      <c r="AX567" s="11">
        <v>0</v>
      </c>
      <c r="AY567" s="11">
        <v>0</v>
      </c>
      <c r="AZ567" s="11">
        <v>0</v>
      </c>
      <c r="BA567" s="11">
        <v>436.39197743882096</v>
      </c>
      <c r="BB567" s="11">
        <v>18087.9112331375</v>
      </c>
      <c r="BC567" s="11">
        <v>0</v>
      </c>
      <c r="BD567" s="11">
        <v>0</v>
      </c>
      <c r="BE567" s="11">
        <v>0</v>
      </c>
      <c r="BF567" s="11">
        <v>1085.27467398825</v>
      </c>
      <c r="BG567" s="9" t="s">
        <v>7</v>
      </c>
      <c r="BH567" s="9" t="s">
        <v>97</v>
      </c>
      <c r="BI567" s="9" t="s">
        <v>157</v>
      </c>
      <c r="BJ567" s="9" t="s">
        <v>193</v>
      </c>
      <c r="BK567" s="9" t="s">
        <v>1921</v>
      </c>
      <c r="BL567" s="29">
        <v>7.5000116092096239E-2</v>
      </c>
      <c r="BM567" s="29">
        <v>0</v>
      </c>
      <c r="BN567" s="29">
        <v>0</v>
      </c>
      <c r="BO567" s="29">
        <v>0</v>
      </c>
      <c r="BP567" s="29">
        <v>3.0157709465047297E-3</v>
      </c>
    </row>
    <row r="568" spans="1:68" x14ac:dyDescent="0.25">
      <c r="A568" s="9" t="s">
        <v>10</v>
      </c>
      <c r="B568" s="9" t="s">
        <v>58</v>
      </c>
      <c r="C568" s="9" t="s">
        <v>57</v>
      </c>
      <c r="D568" s="9" t="s">
        <v>1876</v>
      </c>
      <c r="E568" s="9" t="s">
        <v>99</v>
      </c>
      <c r="F568" s="9" t="s">
        <v>333</v>
      </c>
      <c r="G568" s="9" t="s">
        <v>154</v>
      </c>
      <c r="H568" s="9" t="s">
        <v>5</v>
      </c>
      <c r="I568" s="10" t="s">
        <v>1807</v>
      </c>
      <c r="J568" s="10" t="s">
        <v>1995</v>
      </c>
      <c r="K568" s="11">
        <v>82770.05</v>
      </c>
      <c r="L568" s="11">
        <v>82770.05</v>
      </c>
      <c r="M568" s="11">
        <v>0</v>
      </c>
      <c r="N568" s="11">
        <v>0</v>
      </c>
      <c r="O568" s="11">
        <v>0</v>
      </c>
      <c r="P568" s="11">
        <v>0</v>
      </c>
      <c r="Q568" s="11">
        <v>0</v>
      </c>
      <c r="R568" s="11">
        <v>0</v>
      </c>
      <c r="S568" s="11">
        <v>0</v>
      </c>
      <c r="T568" s="11">
        <v>0</v>
      </c>
      <c r="U568" s="11">
        <v>0</v>
      </c>
      <c r="V568" s="11">
        <v>0</v>
      </c>
      <c r="W568" s="11">
        <v>2510.1527099087916</v>
      </c>
      <c r="X568" s="11">
        <v>0</v>
      </c>
      <c r="Y568" s="11">
        <v>0</v>
      </c>
      <c r="Z568" s="11">
        <v>0</v>
      </c>
      <c r="AA568" s="11">
        <v>461.55915675122873</v>
      </c>
      <c r="AB568" s="11">
        <v>665.48213333998001</v>
      </c>
      <c r="AC568" s="11" t="s">
        <v>32</v>
      </c>
      <c r="AD568" s="11" t="s">
        <v>97</v>
      </c>
      <c r="AE568" s="11" t="s">
        <v>157</v>
      </c>
      <c r="AF568" s="11" t="s">
        <v>193</v>
      </c>
      <c r="AG568" s="11" t="s">
        <v>302</v>
      </c>
      <c r="AH568" s="11" t="s">
        <v>32</v>
      </c>
      <c r="AI568" s="11" t="s">
        <v>97</v>
      </c>
      <c r="AJ568" s="11" t="s">
        <v>157</v>
      </c>
      <c r="AK568" s="11" t="s">
        <v>193</v>
      </c>
      <c r="AL568" s="11" t="s">
        <v>142</v>
      </c>
      <c r="AM568" s="11">
        <v>9.8229367383624283E-2</v>
      </c>
      <c r="AN568" s="11">
        <v>0</v>
      </c>
      <c r="AO568" s="11">
        <v>0</v>
      </c>
      <c r="AP568" s="11">
        <v>0</v>
      </c>
      <c r="AQ568" s="11">
        <v>3.0157709465047301E-3</v>
      </c>
      <c r="AR568" s="11">
        <v>7.4999999999999997E-2</v>
      </c>
      <c r="AS568" s="11">
        <v>0</v>
      </c>
      <c r="AT568" s="11">
        <v>0</v>
      </c>
      <c r="AU568" s="11">
        <v>0</v>
      </c>
      <c r="AV568" s="11">
        <v>7.4999999999999997E-3</v>
      </c>
      <c r="AW568" s="11">
        <v>8130.4496498109511</v>
      </c>
      <c r="AX568" s="11">
        <v>0</v>
      </c>
      <c r="AY568" s="11">
        <v>0</v>
      </c>
      <c r="AZ568" s="11">
        <v>0</v>
      </c>
      <c r="BA568" s="11">
        <v>249.61551203074384</v>
      </c>
      <c r="BB568" s="11">
        <v>6207.7537499999999</v>
      </c>
      <c r="BC568" s="11">
        <v>0</v>
      </c>
      <c r="BD568" s="11">
        <v>0</v>
      </c>
      <c r="BE568" s="11">
        <v>0</v>
      </c>
      <c r="BF568" s="11">
        <v>620.77537500000005</v>
      </c>
      <c r="BG568" s="9" t="s">
        <v>32</v>
      </c>
      <c r="BH568" s="9" t="s">
        <v>97</v>
      </c>
      <c r="BI568" s="9" t="s">
        <v>157</v>
      </c>
      <c r="BJ568" s="9" t="s">
        <v>193</v>
      </c>
      <c r="BK568" s="9" t="s">
        <v>1921</v>
      </c>
      <c r="BL568" s="29">
        <v>8.3096107331410485E-2</v>
      </c>
      <c r="BM568" s="29">
        <v>0</v>
      </c>
      <c r="BN568" s="29">
        <v>0</v>
      </c>
      <c r="BO568" s="29">
        <v>0</v>
      </c>
      <c r="BP568" s="29">
        <v>3.0157709465047297E-3</v>
      </c>
    </row>
    <row r="569" spans="1:68" x14ac:dyDescent="0.25">
      <c r="A569" s="9" t="s">
        <v>3</v>
      </c>
      <c r="B569" s="9" t="s">
        <v>58</v>
      </c>
      <c r="C569" s="9" t="s">
        <v>57</v>
      </c>
      <c r="D569" s="9" t="s">
        <v>1876</v>
      </c>
      <c r="E569" s="9" t="s">
        <v>83</v>
      </c>
      <c r="F569" s="9" t="s">
        <v>1173</v>
      </c>
      <c r="G569" s="9" t="s">
        <v>270</v>
      </c>
      <c r="H569" s="9" t="s">
        <v>5</v>
      </c>
      <c r="I569" s="10" t="s">
        <v>1807</v>
      </c>
      <c r="J569" s="10" t="s">
        <v>1995</v>
      </c>
      <c r="K569" s="11">
        <v>1152440.54232</v>
      </c>
      <c r="L569" s="11">
        <v>1152440.54232</v>
      </c>
      <c r="M569" s="11">
        <v>0</v>
      </c>
      <c r="N569" s="11">
        <v>0</v>
      </c>
      <c r="O569" s="11">
        <v>0</v>
      </c>
      <c r="P569" s="11">
        <v>0</v>
      </c>
      <c r="Q569" s="11">
        <v>0</v>
      </c>
      <c r="R569" s="11">
        <v>0</v>
      </c>
      <c r="S569" s="11">
        <v>0</v>
      </c>
      <c r="T569" s="11">
        <v>0</v>
      </c>
      <c r="U569" s="11">
        <v>0</v>
      </c>
      <c r="V569" s="11">
        <v>0</v>
      </c>
      <c r="W569" s="11">
        <v>10998.82074872703</v>
      </c>
      <c r="X569" s="11">
        <v>0</v>
      </c>
      <c r="Y569" s="11">
        <v>0</v>
      </c>
      <c r="Z569" s="11">
        <v>0</v>
      </c>
      <c r="AA569" s="11">
        <v>4213.3944098969696</v>
      </c>
      <c r="AB569" s="11">
        <v>5528.4877696175026</v>
      </c>
      <c r="AC569" s="11" t="s">
        <v>7</v>
      </c>
      <c r="AD569" s="11" t="s">
        <v>97</v>
      </c>
      <c r="AE569" s="11" t="s">
        <v>157</v>
      </c>
      <c r="AF569" s="11" t="s">
        <v>193</v>
      </c>
      <c r="AG569" s="11" t="s">
        <v>302</v>
      </c>
      <c r="AH569" s="11" t="s">
        <v>7</v>
      </c>
      <c r="AI569" s="11" t="s">
        <v>97</v>
      </c>
      <c r="AJ569" s="11" t="s">
        <v>157</v>
      </c>
      <c r="AK569" s="11" t="s">
        <v>193</v>
      </c>
      <c r="AL569" s="11" t="s">
        <v>142</v>
      </c>
      <c r="AM569" s="11">
        <v>2.3575048172069828E-2</v>
      </c>
      <c r="AN569" s="11">
        <v>0</v>
      </c>
      <c r="AO569" s="11">
        <v>0</v>
      </c>
      <c r="AP569" s="11">
        <v>0</v>
      </c>
      <c r="AQ569" s="11">
        <v>3.0157709465047301E-3</v>
      </c>
      <c r="AR569" s="11">
        <v>0.125</v>
      </c>
      <c r="AS569" s="11">
        <v>0</v>
      </c>
      <c r="AT569" s="11">
        <v>0</v>
      </c>
      <c r="AU569" s="11">
        <v>0</v>
      </c>
      <c r="AV569" s="11">
        <v>7.4999999999999997E-3</v>
      </c>
      <c r="AW569" s="11">
        <v>27168.841300640277</v>
      </c>
      <c r="AX569" s="11">
        <v>0</v>
      </c>
      <c r="AY569" s="11">
        <v>0</v>
      </c>
      <c r="AZ569" s="11">
        <v>0</v>
      </c>
      <c r="BA569" s="11">
        <v>3475.4967051028111</v>
      </c>
      <c r="BB569" s="11">
        <v>144055.06779</v>
      </c>
      <c r="BC569" s="11">
        <v>0</v>
      </c>
      <c r="BD569" s="11">
        <v>0</v>
      </c>
      <c r="BE569" s="11">
        <v>0</v>
      </c>
      <c r="BF569" s="11">
        <v>8643.3040674000003</v>
      </c>
      <c r="BG569" s="9" t="s">
        <v>7</v>
      </c>
      <c r="BH569" s="9" t="s">
        <v>97</v>
      </c>
      <c r="BI569" s="9" t="s">
        <v>157</v>
      </c>
      <c r="BJ569" s="9" t="s">
        <v>193</v>
      </c>
      <c r="BK569" s="9" t="s">
        <v>1921</v>
      </c>
      <c r="BL569" s="29">
        <v>7.5000116092096239E-2</v>
      </c>
      <c r="BM569" s="29">
        <v>0</v>
      </c>
      <c r="BN569" s="29">
        <v>0</v>
      </c>
      <c r="BO569" s="29">
        <v>0</v>
      </c>
      <c r="BP569" s="29">
        <v>3.0157709465047297E-3</v>
      </c>
    </row>
    <row r="570" spans="1:68" x14ac:dyDescent="0.25">
      <c r="A570" s="9" t="s">
        <v>3</v>
      </c>
      <c r="B570" s="9" t="s">
        <v>58</v>
      </c>
      <c r="C570" s="9" t="s">
        <v>57</v>
      </c>
      <c r="D570" s="9" t="s">
        <v>1876</v>
      </c>
      <c r="E570" s="9" t="s">
        <v>116</v>
      </c>
      <c r="F570" s="9" t="s">
        <v>515</v>
      </c>
      <c r="G570" s="9" t="s">
        <v>164</v>
      </c>
      <c r="H570" s="9" t="s">
        <v>5</v>
      </c>
      <c r="I570" s="10" t="s">
        <v>1783</v>
      </c>
      <c r="J570" s="10" t="s">
        <v>1995</v>
      </c>
      <c r="K570" s="11">
        <v>169777.44097752613</v>
      </c>
      <c r="L570" s="11">
        <v>169777.44100000002</v>
      </c>
      <c r="M570" s="11">
        <v>0</v>
      </c>
      <c r="N570" s="11">
        <v>0</v>
      </c>
      <c r="O570" s="11">
        <v>0</v>
      </c>
      <c r="P570" s="11">
        <v>0</v>
      </c>
      <c r="Q570" s="11">
        <v>0</v>
      </c>
      <c r="R570" s="11">
        <v>0</v>
      </c>
      <c r="S570" s="11">
        <v>0</v>
      </c>
      <c r="T570" s="11">
        <v>0</v>
      </c>
      <c r="U570" s="11">
        <v>0</v>
      </c>
      <c r="V570" s="11">
        <v>0</v>
      </c>
      <c r="W570" s="11">
        <v>1620.3453212235815</v>
      </c>
      <c r="X570" s="11">
        <v>0</v>
      </c>
      <c r="Y570" s="11">
        <v>0</v>
      </c>
      <c r="Z570" s="11">
        <v>0</v>
      </c>
      <c r="AA570" s="11">
        <v>620.71689997641818</v>
      </c>
      <c r="AB570" s="11">
        <v>814.45633996520019</v>
      </c>
      <c r="AC570" s="11" t="s">
        <v>7</v>
      </c>
      <c r="AD570" s="11" t="s">
        <v>97</v>
      </c>
      <c r="AE570" s="11" t="s">
        <v>157</v>
      </c>
      <c r="AF570" s="11" t="s">
        <v>193</v>
      </c>
      <c r="AG570" s="11" t="s">
        <v>302</v>
      </c>
      <c r="AH570" s="11" t="s">
        <v>7</v>
      </c>
      <c r="AI570" s="11" t="s">
        <v>97</v>
      </c>
      <c r="AJ570" s="11" t="s">
        <v>157</v>
      </c>
      <c r="AK570" s="11" t="s">
        <v>193</v>
      </c>
      <c r="AL570" s="11" t="s">
        <v>142</v>
      </c>
      <c r="AM570" s="11">
        <v>2.3575048172069828E-2</v>
      </c>
      <c r="AN570" s="11">
        <v>0</v>
      </c>
      <c r="AO570" s="11">
        <v>0</v>
      </c>
      <c r="AP570" s="11">
        <v>0</v>
      </c>
      <c r="AQ570" s="11">
        <v>3.0157709465047301E-3</v>
      </c>
      <c r="AR570" s="11">
        <v>0.125</v>
      </c>
      <c r="AS570" s="11">
        <v>0</v>
      </c>
      <c r="AT570" s="11">
        <v>0</v>
      </c>
      <c r="AU570" s="11">
        <v>0</v>
      </c>
      <c r="AV570" s="11">
        <v>7.4999999999999997E-3</v>
      </c>
      <c r="AW570" s="11">
        <v>4002.5113495759206</v>
      </c>
      <c r="AX570" s="11">
        <v>0</v>
      </c>
      <c r="AY570" s="11">
        <v>0</v>
      </c>
      <c r="AZ570" s="11">
        <v>0</v>
      </c>
      <c r="BA570" s="11">
        <v>512.00987387194493</v>
      </c>
      <c r="BB570" s="11">
        <v>21222.180122190766</v>
      </c>
      <c r="BC570" s="11">
        <v>0</v>
      </c>
      <c r="BD570" s="11">
        <v>0</v>
      </c>
      <c r="BE570" s="11">
        <v>0</v>
      </c>
      <c r="BF570" s="11">
        <v>1273.3308073314458</v>
      </c>
      <c r="BG570" s="9" t="s">
        <v>7</v>
      </c>
      <c r="BH570" s="9" t="s">
        <v>97</v>
      </c>
      <c r="BI570" s="9" t="s">
        <v>157</v>
      </c>
      <c r="BJ570" s="9" t="s">
        <v>193</v>
      </c>
      <c r="BK570" s="9" t="s">
        <v>1921</v>
      </c>
      <c r="BL570" s="29">
        <v>7.5000116092096239E-2</v>
      </c>
      <c r="BM570" s="29">
        <v>0</v>
      </c>
      <c r="BN570" s="29">
        <v>0</v>
      </c>
      <c r="BO570" s="29">
        <v>0</v>
      </c>
      <c r="BP570" s="29">
        <v>3.0157709465047297E-3</v>
      </c>
    </row>
    <row r="571" spans="1:68" x14ac:dyDescent="0.25">
      <c r="A571" s="9" t="s">
        <v>3</v>
      </c>
      <c r="B571" s="9" t="s">
        <v>58</v>
      </c>
      <c r="C571" s="9" t="s">
        <v>57</v>
      </c>
      <c r="D571" s="9" t="s">
        <v>1876</v>
      </c>
      <c r="E571" s="9" t="s">
        <v>83</v>
      </c>
      <c r="F571" s="9" t="s">
        <v>1619</v>
      </c>
      <c r="G571" s="9" t="s">
        <v>256</v>
      </c>
      <c r="H571" s="9" t="s">
        <v>5</v>
      </c>
      <c r="I571" s="10" t="s">
        <v>1783</v>
      </c>
      <c r="J571" s="10" t="s">
        <v>1995</v>
      </c>
      <c r="K571" s="11">
        <v>1827192.2245199999</v>
      </c>
      <c r="L571" s="11">
        <v>1827192.2245199999</v>
      </c>
      <c r="M571" s="11">
        <v>0</v>
      </c>
      <c r="N571" s="11">
        <v>4</v>
      </c>
      <c r="O571" s="11">
        <v>2</v>
      </c>
      <c r="P571" s="11">
        <v>1</v>
      </c>
      <c r="Q571" s="11">
        <v>0</v>
      </c>
      <c r="R571" s="11">
        <v>0</v>
      </c>
      <c r="S571" s="11">
        <v>0</v>
      </c>
      <c r="T571" s="11">
        <v>0</v>
      </c>
      <c r="U571" s="11">
        <v>0</v>
      </c>
      <c r="V571" s="11">
        <v>7</v>
      </c>
      <c r="W571" s="11">
        <v>17438.608772393327</v>
      </c>
      <c r="X571" s="11">
        <v>0</v>
      </c>
      <c r="Y571" s="11">
        <v>0</v>
      </c>
      <c r="Z571" s="11">
        <v>0</v>
      </c>
      <c r="AA571" s="11">
        <v>6680.3285912706751</v>
      </c>
      <c r="AB571" s="11">
        <v>8765.4065394673453</v>
      </c>
      <c r="AC571" s="11" t="s">
        <v>7</v>
      </c>
      <c r="AD571" s="11" t="s">
        <v>97</v>
      </c>
      <c r="AE571" s="11" t="s">
        <v>157</v>
      </c>
      <c r="AF571" s="11" t="s">
        <v>193</v>
      </c>
      <c r="AG571" s="11" t="s">
        <v>302</v>
      </c>
      <c r="AH571" s="11" t="s">
        <v>33</v>
      </c>
      <c r="AI571" s="11" t="s">
        <v>97</v>
      </c>
      <c r="AJ571" s="11" t="s">
        <v>157</v>
      </c>
      <c r="AK571" s="11" t="s">
        <v>193</v>
      </c>
      <c r="AL571" s="11" t="s">
        <v>142</v>
      </c>
      <c r="AM571" s="11">
        <v>2.3575048172069828E-2</v>
      </c>
      <c r="AN571" s="11">
        <v>0</v>
      </c>
      <c r="AO571" s="11">
        <v>0</v>
      </c>
      <c r="AP571" s="11">
        <v>0</v>
      </c>
      <c r="AQ571" s="11">
        <v>3.0157709465047301E-3</v>
      </c>
      <c r="AR571" s="11">
        <v>7.4999999999999997E-2</v>
      </c>
      <c r="AS571" s="11">
        <v>0</v>
      </c>
      <c r="AT571" s="11">
        <v>0</v>
      </c>
      <c r="AU571" s="11">
        <v>0</v>
      </c>
      <c r="AV571" s="11">
        <v>7.4999999999999997E-3</v>
      </c>
      <c r="AW571" s="11">
        <v>43076.144712690431</v>
      </c>
      <c r="AX571" s="11">
        <v>0</v>
      </c>
      <c r="AY571" s="11">
        <v>0</v>
      </c>
      <c r="AZ571" s="11">
        <v>0</v>
      </c>
      <c r="BA571" s="11">
        <v>5510.3932243867639</v>
      </c>
      <c r="BB571" s="11">
        <v>137039.41683899998</v>
      </c>
      <c r="BC571" s="11">
        <v>0</v>
      </c>
      <c r="BD571" s="11">
        <v>0</v>
      </c>
      <c r="BE571" s="11">
        <v>0</v>
      </c>
      <c r="BF571" s="11">
        <v>13703.941683899999</v>
      </c>
      <c r="BG571" s="9" t="s">
        <v>7</v>
      </c>
      <c r="BH571" s="9" t="s">
        <v>97</v>
      </c>
      <c r="BI571" s="9" t="s">
        <v>157</v>
      </c>
      <c r="BJ571" s="9" t="s">
        <v>193</v>
      </c>
      <c r="BK571" s="9" t="s">
        <v>1921</v>
      </c>
      <c r="BL571" s="29">
        <v>7.5000116092096239E-2</v>
      </c>
      <c r="BM571" s="29">
        <v>0</v>
      </c>
      <c r="BN571" s="29">
        <v>0</v>
      </c>
      <c r="BO571" s="29">
        <v>0</v>
      </c>
      <c r="BP571" s="29">
        <v>3.0157709465047297E-3</v>
      </c>
    </row>
    <row r="572" spans="1:68" x14ac:dyDescent="0.25">
      <c r="A572" s="9" t="s">
        <v>3</v>
      </c>
      <c r="B572" s="9" t="s">
        <v>58</v>
      </c>
      <c r="C572" s="9" t="s">
        <v>57</v>
      </c>
      <c r="D572" s="9" t="s">
        <v>1876</v>
      </c>
      <c r="E572" s="9" t="s">
        <v>111</v>
      </c>
      <c r="F572" s="9" t="s">
        <v>1567</v>
      </c>
      <c r="G572" s="9" t="s">
        <v>266</v>
      </c>
      <c r="H572" s="9" t="s">
        <v>5</v>
      </c>
      <c r="I572" s="10" t="s">
        <v>1807</v>
      </c>
      <c r="J572" s="10" t="s">
        <v>1995</v>
      </c>
      <c r="K572" s="11">
        <v>99421.02</v>
      </c>
      <c r="L572" s="11">
        <v>99421.02</v>
      </c>
      <c r="M572" s="11">
        <v>0</v>
      </c>
      <c r="N572" s="11">
        <v>0</v>
      </c>
      <c r="O572" s="11">
        <v>0</v>
      </c>
      <c r="P572" s="11">
        <v>0</v>
      </c>
      <c r="Q572" s="11">
        <v>0</v>
      </c>
      <c r="R572" s="11">
        <v>0</v>
      </c>
      <c r="S572" s="11">
        <v>0</v>
      </c>
      <c r="T572" s="11">
        <v>0</v>
      </c>
      <c r="U572" s="11">
        <v>0</v>
      </c>
      <c r="V572" s="11">
        <v>0</v>
      </c>
      <c r="W572" s="11">
        <v>948.86802180200254</v>
      </c>
      <c r="X572" s="11">
        <v>0</v>
      </c>
      <c r="Y572" s="11">
        <v>0</v>
      </c>
      <c r="Z572" s="11">
        <v>0</v>
      </c>
      <c r="AA572" s="11">
        <v>363.4894421979979</v>
      </c>
      <c r="AB572" s="11">
        <v>476.94251714399979</v>
      </c>
      <c r="AC572" s="11" t="s">
        <v>7</v>
      </c>
      <c r="AD572" s="11" t="s">
        <v>97</v>
      </c>
      <c r="AE572" s="11" t="s">
        <v>157</v>
      </c>
      <c r="AF572" s="11" t="s">
        <v>193</v>
      </c>
      <c r="AG572" s="11" t="s">
        <v>302</v>
      </c>
      <c r="AH572" s="11" t="s">
        <v>7</v>
      </c>
      <c r="AI572" s="11" t="s">
        <v>97</v>
      </c>
      <c r="AJ572" s="11" t="s">
        <v>157</v>
      </c>
      <c r="AK572" s="11" t="s">
        <v>193</v>
      </c>
      <c r="AL572" s="11" t="s">
        <v>142</v>
      </c>
      <c r="AM572" s="11">
        <v>2.3575048172069828E-2</v>
      </c>
      <c r="AN572" s="11">
        <v>0</v>
      </c>
      <c r="AO572" s="11">
        <v>0</v>
      </c>
      <c r="AP572" s="11">
        <v>0</v>
      </c>
      <c r="AQ572" s="11">
        <v>3.0157709465047301E-3</v>
      </c>
      <c r="AR572" s="11">
        <v>0.125</v>
      </c>
      <c r="AS572" s="11">
        <v>0</v>
      </c>
      <c r="AT572" s="11">
        <v>0</v>
      </c>
      <c r="AU572" s="11">
        <v>0</v>
      </c>
      <c r="AV572" s="11">
        <v>7.4999999999999997E-3</v>
      </c>
      <c r="AW572" s="11">
        <v>2343.8553358163181</v>
      </c>
      <c r="AX572" s="11">
        <v>0</v>
      </c>
      <c r="AY572" s="11">
        <v>0</v>
      </c>
      <c r="AZ572" s="11">
        <v>0</v>
      </c>
      <c r="BA572" s="11">
        <v>299.83102358786573</v>
      </c>
      <c r="BB572" s="11">
        <v>12427.627500000001</v>
      </c>
      <c r="BC572" s="11">
        <v>0</v>
      </c>
      <c r="BD572" s="11">
        <v>0</v>
      </c>
      <c r="BE572" s="11">
        <v>0</v>
      </c>
      <c r="BF572" s="11">
        <v>745.65764999999999</v>
      </c>
      <c r="BG572" s="9" t="s">
        <v>7</v>
      </c>
      <c r="BH572" s="9" t="s">
        <v>97</v>
      </c>
      <c r="BI572" s="9" t="s">
        <v>157</v>
      </c>
      <c r="BJ572" s="9" t="s">
        <v>193</v>
      </c>
      <c r="BK572" s="9" t="s">
        <v>1921</v>
      </c>
      <c r="BL572" s="29">
        <v>7.5000116092096239E-2</v>
      </c>
      <c r="BM572" s="29">
        <v>0</v>
      </c>
      <c r="BN572" s="29">
        <v>0</v>
      </c>
      <c r="BO572" s="29">
        <v>0</v>
      </c>
      <c r="BP572" s="29">
        <v>3.0157709465047297E-3</v>
      </c>
    </row>
    <row r="573" spans="1:68" x14ac:dyDescent="0.25">
      <c r="A573" s="9" t="s">
        <v>3</v>
      </c>
      <c r="B573" s="9" t="s">
        <v>58</v>
      </c>
      <c r="C573" s="9" t="s">
        <v>57</v>
      </c>
      <c r="D573" s="9" t="s">
        <v>1876</v>
      </c>
      <c r="E573" s="9" t="s">
        <v>111</v>
      </c>
      <c r="F573" s="9" t="s">
        <v>1565</v>
      </c>
      <c r="G573" s="9" t="s">
        <v>266</v>
      </c>
      <c r="H573" s="9" t="s">
        <v>5</v>
      </c>
      <c r="I573" s="10" t="s">
        <v>1783</v>
      </c>
      <c r="J573" s="10" t="s">
        <v>1995</v>
      </c>
      <c r="K573" s="11">
        <v>1040148.15</v>
      </c>
      <c r="L573" s="11">
        <v>1038487.505</v>
      </c>
      <c r="M573" s="11">
        <v>0</v>
      </c>
      <c r="N573" s="11">
        <v>0</v>
      </c>
      <c r="O573" s="11">
        <v>0</v>
      </c>
      <c r="P573" s="11">
        <v>1</v>
      </c>
      <c r="Q573" s="11">
        <v>0</v>
      </c>
      <c r="R573" s="11">
        <v>0</v>
      </c>
      <c r="S573" s="11">
        <v>0</v>
      </c>
      <c r="T573" s="11">
        <v>0</v>
      </c>
      <c r="U573" s="11">
        <v>0</v>
      </c>
      <c r="V573" s="11">
        <v>1</v>
      </c>
      <c r="W573" s="11">
        <v>9911.260058843156</v>
      </c>
      <c r="X573" s="11">
        <v>0</v>
      </c>
      <c r="Y573" s="11">
        <v>0</v>
      </c>
      <c r="Z573" s="11">
        <v>0</v>
      </c>
      <c r="AA573" s="11">
        <v>3796.7750071568403</v>
      </c>
      <c r="AB573" s="11">
        <v>4981.8322589859999</v>
      </c>
      <c r="AC573" s="11" t="s">
        <v>7</v>
      </c>
      <c r="AD573" s="11" t="s">
        <v>97</v>
      </c>
      <c r="AE573" s="11" t="s">
        <v>157</v>
      </c>
      <c r="AF573" s="11" t="s">
        <v>193</v>
      </c>
      <c r="AG573" s="11" t="s">
        <v>302</v>
      </c>
      <c r="AH573" s="11" t="s">
        <v>7</v>
      </c>
      <c r="AI573" s="11" t="s">
        <v>97</v>
      </c>
      <c r="AJ573" s="11" t="s">
        <v>157</v>
      </c>
      <c r="AK573" s="11" t="s">
        <v>193</v>
      </c>
      <c r="AL573" s="11" t="s">
        <v>142</v>
      </c>
      <c r="AM573" s="11">
        <v>2.3575048172069828E-2</v>
      </c>
      <c r="AN573" s="11">
        <v>0</v>
      </c>
      <c r="AO573" s="11">
        <v>0</v>
      </c>
      <c r="AP573" s="11">
        <v>0</v>
      </c>
      <c r="AQ573" s="11">
        <v>3.0157709465047301E-3</v>
      </c>
      <c r="AR573" s="11">
        <v>0.125</v>
      </c>
      <c r="AS573" s="11">
        <v>0</v>
      </c>
      <c r="AT573" s="11">
        <v>0</v>
      </c>
      <c r="AU573" s="11">
        <v>0</v>
      </c>
      <c r="AV573" s="11">
        <v>7.4999999999999997E-3</v>
      </c>
      <c r="AW573" s="11">
        <v>24521.542742339316</v>
      </c>
      <c r="AX573" s="11">
        <v>0</v>
      </c>
      <c r="AY573" s="11">
        <v>0</v>
      </c>
      <c r="AZ573" s="11">
        <v>0</v>
      </c>
      <c r="BA573" s="11">
        <v>3136.8485708306439</v>
      </c>
      <c r="BB573" s="11">
        <v>130018.51875</v>
      </c>
      <c r="BC573" s="11">
        <v>0</v>
      </c>
      <c r="BD573" s="11">
        <v>0</v>
      </c>
      <c r="BE573" s="11">
        <v>0</v>
      </c>
      <c r="BF573" s="11">
        <v>7801.1111249999994</v>
      </c>
      <c r="BG573" s="9" t="s">
        <v>7</v>
      </c>
      <c r="BH573" s="9" t="s">
        <v>97</v>
      </c>
      <c r="BI573" s="9" t="s">
        <v>157</v>
      </c>
      <c r="BJ573" s="9" t="s">
        <v>193</v>
      </c>
      <c r="BK573" s="9" t="s">
        <v>1921</v>
      </c>
      <c r="BL573" s="29">
        <v>7.5000116092096239E-2</v>
      </c>
      <c r="BM573" s="29">
        <v>0</v>
      </c>
      <c r="BN573" s="29">
        <v>0</v>
      </c>
      <c r="BO573" s="29">
        <v>0</v>
      </c>
      <c r="BP573" s="29">
        <v>3.0157709465047297E-3</v>
      </c>
    </row>
    <row r="574" spans="1:68" x14ac:dyDescent="0.25">
      <c r="A574" s="9" t="s">
        <v>3</v>
      </c>
      <c r="B574" s="9" t="s">
        <v>58</v>
      </c>
      <c r="C574" s="9" t="s">
        <v>57</v>
      </c>
      <c r="D574" s="9" t="s">
        <v>1876</v>
      </c>
      <c r="E574" s="9" t="s">
        <v>111</v>
      </c>
      <c r="F574" s="9" t="s">
        <v>1563</v>
      </c>
      <c r="G574" s="9" t="s">
        <v>266</v>
      </c>
      <c r="H574" s="9" t="s">
        <v>5</v>
      </c>
      <c r="I574" s="10" t="s">
        <v>1783</v>
      </c>
      <c r="J574" s="10" t="s">
        <v>1995</v>
      </c>
      <c r="K574" s="11">
        <v>11211.2</v>
      </c>
      <c r="L574" s="11">
        <v>11211.2</v>
      </c>
      <c r="M574" s="11">
        <v>0</v>
      </c>
      <c r="N574" s="11">
        <v>2</v>
      </c>
      <c r="O574" s="11">
        <v>0</v>
      </c>
      <c r="P574" s="11">
        <v>1</v>
      </c>
      <c r="Q574" s="11">
        <v>0</v>
      </c>
      <c r="R574" s="11">
        <v>0</v>
      </c>
      <c r="S574" s="11">
        <v>0</v>
      </c>
      <c r="T574" s="11">
        <v>0</v>
      </c>
      <c r="U574" s="11">
        <v>0</v>
      </c>
      <c r="V574" s="11">
        <v>3</v>
      </c>
      <c r="W574" s="11">
        <v>106.99899443826473</v>
      </c>
      <c r="X574" s="11">
        <v>0</v>
      </c>
      <c r="Y574" s="11">
        <v>0</v>
      </c>
      <c r="Z574" s="11">
        <v>0</v>
      </c>
      <c r="AA574" s="11">
        <v>40.988845561735275</v>
      </c>
      <c r="AB574" s="11">
        <v>53.782368640000016</v>
      </c>
      <c r="AC574" s="11" t="s">
        <v>7</v>
      </c>
      <c r="AD574" s="11" t="s">
        <v>97</v>
      </c>
      <c r="AE574" s="11" t="s">
        <v>157</v>
      </c>
      <c r="AF574" s="11" t="s">
        <v>193</v>
      </c>
      <c r="AG574" s="11" t="s">
        <v>302</v>
      </c>
      <c r="AH574" s="11" t="s">
        <v>7</v>
      </c>
      <c r="AI574" s="11" t="s">
        <v>97</v>
      </c>
      <c r="AJ574" s="11" t="s">
        <v>157</v>
      </c>
      <c r="AK574" s="11" t="s">
        <v>193</v>
      </c>
      <c r="AL574" s="11" t="s">
        <v>142</v>
      </c>
      <c r="AM574" s="11">
        <v>2.3575048172069828E-2</v>
      </c>
      <c r="AN574" s="11">
        <v>0</v>
      </c>
      <c r="AO574" s="11">
        <v>0</v>
      </c>
      <c r="AP574" s="11">
        <v>0</v>
      </c>
      <c r="AQ574" s="11">
        <v>3.0157709465047301E-3</v>
      </c>
      <c r="AR574" s="11">
        <v>0.125</v>
      </c>
      <c r="AS574" s="11">
        <v>0</v>
      </c>
      <c r="AT574" s="11">
        <v>0</v>
      </c>
      <c r="AU574" s="11">
        <v>0</v>
      </c>
      <c r="AV574" s="11">
        <v>7.4999999999999997E-3</v>
      </c>
      <c r="AW574" s="11">
        <v>264.30458006670926</v>
      </c>
      <c r="AX574" s="11">
        <v>0</v>
      </c>
      <c r="AY574" s="11">
        <v>0</v>
      </c>
      <c r="AZ574" s="11">
        <v>0</v>
      </c>
      <c r="BA574" s="11">
        <v>33.810411235453834</v>
      </c>
      <c r="BB574" s="11">
        <v>1401.4</v>
      </c>
      <c r="BC574" s="11">
        <v>0</v>
      </c>
      <c r="BD574" s="11">
        <v>0</v>
      </c>
      <c r="BE574" s="11">
        <v>0</v>
      </c>
      <c r="BF574" s="11">
        <v>84.084000000000003</v>
      </c>
      <c r="BG574" s="9" t="s">
        <v>7</v>
      </c>
      <c r="BH574" s="9" t="s">
        <v>97</v>
      </c>
      <c r="BI574" s="9" t="s">
        <v>157</v>
      </c>
      <c r="BJ574" s="9" t="s">
        <v>193</v>
      </c>
      <c r="BK574" s="9" t="s">
        <v>1921</v>
      </c>
      <c r="BL574" s="29">
        <v>7.5000116092096239E-2</v>
      </c>
      <c r="BM574" s="29">
        <v>0</v>
      </c>
      <c r="BN574" s="29">
        <v>0</v>
      </c>
      <c r="BO574" s="29">
        <v>0</v>
      </c>
      <c r="BP574" s="29">
        <v>3.0157709465047297E-3</v>
      </c>
    </row>
    <row r="575" spans="1:68" x14ac:dyDescent="0.25">
      <c r="A575" s="9" t="s">
        <v>3</v>
      </c>
      <c r="B575" s="9" t="s">
        <v>58</v>
      </c>
      <c r="C575" s="9" t="s">
        <v>57</v>
      </c>
      <c r="D575" s="9" t="s">
        <v>1876</v>
      </c>
      <c r="E575" s="9" t="s">
        <v>83</v>
      </c>
      <c r="F575" s="9" t="s">
        <v>1185</v>
      </c>
      <c r="G575" s="9" t="s">
        <v>270</v>
      </c>
      <c r="H575" s="9" t="s">
        <v>5</v>
      </c>
      <c r="I575" s="10" t="s">
        <v>1783</v>
      </c>
      <c r="J575" s="10" t="s">
        <v>1995</v>
      </c>
      <c r="K575" s="11">
        <v>1707819.4645800001</v>
      </c>
      <c r="L575" s="11">
        <v>1707819.4645800001</v>
      </c>
      <c r="M575" s="11">
        <v>0</v>
      </c>
      <c r="N575" s="11">
        <v>1</v>
      </c>
      <c r="O575" s="11">
        <v>0</v>
      </c>
      <c r="P575" s="11">
        <v>0</v>
      </c>
      <c r="Q575" s="11">
        <v>0</v>
      </c>
      <c r="R575" s="11">
        <v>1</v>
      </c>
      <c r="S575" s="11">
        <v>0</v>
      </c>
      <c r="T575" s="11">
        <v>0</v>
      </c>
      <c r="U575" s="11">
        <v>0</v>
      </c>
      <c r="V575" s="11">
        <v>2</v>
      </c>
      <c r="W575" s="11">
        <v>16299.32258742647</v>
      </c>
      <c r="X575" s="11">
        <v>0</v>
      </c>
      <c r="Y575" s="11">
        <v>0</v>
      </c>
      <c r="Z575" s="11">
        <v>0</v>
      </c>
      <c r="AA575" s="11">
        <v>6243.8943450295264</v>
      </c>
      <c r="AB575" s="11">
        <v>8192.7515354831812</v>
      </c>
      <c r="AC575" s="11" t="s">
        <v>7</v>
      </c>
      <c r="AD575" s="11" t="s">
        <v>97</v>
      </c>
      <c r="AE575" s="11" t="s">
        <v>157</v>
      </c>
      <c r="AF575" s="11" t="s">
        <v>193</v>
      </c>
      <c r="AG575" s="11" t="s">
        <v>302</v>
      </c>
      <c r="AH575" s="11" t="s">
        <v>33</v>
      </c>
      <c r="AI575" s="11" t="s">
        <v>97</v>
      </c>
      <c r="AJ575" s="11" t="s">
        <v>157</v>
      </c>
      <c r="AK575" s="11" t="s">
        <v>193</v>
      </c>
      <c r="AL575" s="11" t="s">
        <v>142</v>
      </c>
      <c r="AM575" s="11">
        <v>2.3575048172069828E-2</v>
      </c>
      <c r="AN575" s="11">
        <v>0</v>
      </c>
      <c r="AO575" s="11">
        <v>0</v>
      </c>
      <c r="AP575" s="11">
        <v>0</v>
      </c>
      <c r="AQ575" s="11">
        <v>3.0157709465047301E-3</v>
      </c>
      <c r="AR575" s="11">
        <v>7.4999999999999997E-2</v>
      </c>
      <c r="AS575" s="11">
        <v>0</v>
      </c>
      <c r="AT575" s="11">
        <v>0</v>
      </c>
      <c r="AU575" s="11">
        <v>0</v>
      </c>
      <c r="AV575" s="11">
        <v>7.4999999999999997E-3</v>
      </c>
      <c r="AW575" s="11">
        <v>40261.926146672005</v>
      </c>
      <c r="AX575" s="11">
        <v>0</v>
      </c>
      <c r="AY575" s="11">
        <v>0</v>
      </c>
      <c r="AZ575" s="11">
        <v>0</v>
      </c>
      <c r="BA575" s="11">
        <v>5150.3923231556282</v>
      </c>
      <c r="BB575" s="11">
        <v>128086.45984350001</v>
      </c>
      <c r="BC575" s="11">
        <v>0</v>
      </c>
      <c r="BD575" s="11">
        <v>0</v>
      </c>
      <c r="BE575" s="11">
        <v>0</v>
      </c>
      <c r="BF575" s="11">
        <v>12808.64598435</v>
      </c>
      <c r="BG575" s="9" t="s">
        <v>7</v>
      </c>
      <c r="BH575" s="9" t="s">
        <v>97</v>
      </c>
      <c r="BI575" s="9" t="s">
        <v>157</v>
      </c>
      <c r="BJ575" s="9" t="s">
        <v>193</v>
      </c>
      <c r="BK575" s="9" t="s">
        <v>1921</v>
      </c>
      <c r="BL575" s="29">
        <v>7.5000116092096239E-2</v>
      </c>
      <c r="BM575" s="29">
        <v>0</v>
      </c>
      <c r="BN575" s="29">
        <v>0</v>
      </c>
      <c r="BO575" s="29">
        <v>0</v>
      </c>
      <c r="BP575" s="29">
        <v>3.0157709465047297E-3</v>
      </c>
    </row>
    <row r="576" spans="1:68" x14ac:dyDescent="0.25">
      <c r="A576" s="9" t="s">
        <v>3</v>
      </c>
      <c r="B576" s="9" t="s">
        <v>58</v>
      </c>
      <c r="C576" s="9" t="s">
        <v>57</v>
      </c>
      <c r="D576" s="9" t="s">
        <v>1876</v>
      </c>
      <c r="E576" s="9" t="s">
        <v>116</v>
      </c>
      <c r="F576" s="9" t="s">
        <v>1253</v>
      </c>
      <c r="G576" s="9" t="s">
        <v>274</v>
      </c>
      <c r="H576" s="9" t="s">
        <v>5</v>
      </c>
      <c r="I576" s="10" t="s">
        <v>1807</v>
      </c>
      <c r="J576" s="10" t="s">
        <v>1995</v>
      </c>
      <c r="K576" s="11">
        <v>167138.71306790001</v>
      </c>
      <c r="L576" s="11">
        <v>167138.71306790001</v>
      </c>
      <c r="M576" s="11">
        <v>0</v>
      </c>
      <c r="N576" s="11">
        <v>0</v>
      </c>
      <c r="O576" s="11">
        <v>0</v>
      </c>
      <c r="P576" s="11">
        <v>0</v>
      </c>
      <c r="Q576" s="11">
        <v>0</v>
      </c>
      <c r="R576" s="11">
        <v>0</v>
      </c>
      <c r="S576" s="11">
        <v>0</v>
      </c>
      <c r="T576" s="11">
        <v>0</v>
      </c>
      <c r="U576" s="11">
        <v>0</v>
      </c>
      <c r="V576" s="11">
        <v>0</v>
      </c>
      <c r="W576" s="11">
        <v>1595.1614662097688</v>
      </c>
      <c r="X576" s="11">
        <v>0</v>
      </c>
      <c r="Y576" s="11">
        <v>0</v>
      </c>
      <c r="Z576" s="11">
        <v>0</v>
      </c>
      <c r="AA576" s="11">
        <v>611.06954628651147</v>
      </c>
      <c r="AB576" s="11">
        <v>801.79783432932982</v>
      </c>
      <c r="AC576" s="11" t="s">
        <v>7</v>
      </c>
      <c r="AD576" s="11" t="s">
        <v>97</v>
      </c>
      <c r="AE576" s="11" t="s">
        <v>157</v>
      </c>
      <c r="AF576" s="11" t="s">
        <v>193</v>
      </c>
      <c r="AG576" s="11" t="s">
        <v>302</v>
      </c>
      <c r="AH576" s="11" t="s">
        <v>7</v>
      </c>
      <c r="AI576" s="11" t="s">
        <v>97</v>
      </c>
      <c r="AJ576" s="11" t="s">
        <v>157</v>
      </c>
      <c r="AK576" s="11" t="s">
        <v>193</v>
      </c>
      <c r="AL576" s="11" t="s">
        <v>142</v>
      </c>
      <c r="AM576" s="11">
        <v>2.3575048172069828E-2</v>
      </c>
      <c r="AN576" s="11">
        <v>0</v>
      </c>
      <c r="AO576" s="11">
        <v>0</v>
      </c>
      <c r="AP576" s="11">
        <v>0</v>
      </c>
      <c r="AQ576" s="11">
        <v>3.0157709465047301E-3</v>
      </c>
      <c r="AR576" s="11">
        <v>0.125</v>
      </c>
      <c r="AS576" s="11">
        <v>0</v>
      </c>
      <c r="AT576" s="11">
        <v>0</v>
      </c>
      <c r="AU576" s="11">
        <v>0</v>
      </c>
      <c r="AV576" s="11">
        <v>7.4999999999999997E-3</v>
      </c>
      <c r="AW576" s="11">
        <v>3940.3032119934996</v>
      </c>
      <c r="AX576" s="11">
        <v>0</v>
      </c>
      <c r="AY576" s="11">
        <v>0</v>
      </c>
      <c r="AZ576" s="11">
        <v>0</v>
      </c>
      <c r="BA576" s="11">
        <v>504.05207490636332</v>
      </c>
      <c r="BB576" s="11">
        <v>20892.339133487501</v>
      </c>
      <c r="BC576" s="11">
        <v>0</v>
      </c>
      <c r="BD576" s="11">
        <v>0</v>
      </c>
      <c r="BE576" s="11">
        <v>0</v>
      </c>
      <c r="BF576" s="11">
        <v>1253.54034800925</v>
      </c>
      <c r="BG576" s="9" t="s">
        <v>7</v>
      </c>
      <c r="BH576" s="9" t="s">
        <v>97</v>
      </c>
      <c r="BI576" s="9" t="s">
        <v>157</v>
      </c>
      <c r="BJ576" s="9" t="s">
        <v>193</v>
      </c>
      <c r="BK576" s="9" t="s">
        <v>1921</v>
      </c>
      <c r="BL576" s="29">
        <v>7.5000116092096239E-2</v>
      </c>
      <c r="BM576" s="29">
        <v>0</v>
      </c>
      <c r="BN576" s="29">
        <v>0</v>
      </c>
      <c r="BO576" s="29">
        <v>0</v>
      </c>
      <c r="BP576" s="29">
        <v>3.0157709465047297E-3</v>
      </c>
    </row>
    <row r="577" spans="1:68" x14ac:dyDescent="0.25">
      <c r="A577" s="9" t="s">
        <v>3</v>
      </c>
      <c r="B577" s="9" t="s">
        <v>58</v>
      </c>
      <c r="C577" s="9" t="s">
        <v>57</v>
      </c>
      <c r="D577" s="9" t="s">
        <v>1876</v>
      </c>
      <c r="E577" s="9" t="s">
        <v>116</v>
      </c>
      <c r="F577" s="9" t="s">
        <v>1249</v>
      </c>
      <c r="G577" s="9" t="s">
        <v>274</v>
      </c>
      <c r="H577" s="9" t="s">
        <v>5</v>
      </c>
      <c r="I577" s="10" t="s">
        <v>1783</v>
      </c>
      <c r="J577" s="10" t="s">
        <v>1995</v>
      </c>
      <c r="K577" s="11">
        <v>118788.07847448</v>
      </c>
      <c r="L577" s="11">
        <v>118788.07847447999</v>
      </c>
      <c r="M577" s="11">
        <v>0</v>
      </c>
      <c r="N577" s="11">
        <v>0</v>
      </c>
      <c r="O577" s="11">
        <v>0</v>
      </c>
      <c r="P577" s="11">
        <v>1</v>
      </c>
      <c r="Q577" s="11">
        <v>0</v>
      </c>
      <c r="R577" s="11">
        <v>0</v>
      </c>
      <c r="S577" s="11">
        <v>0</v>
      </c>
      <c r="T577" s="11">
        <v>0</v>
      </c>
      <c r="U577" s="11">
        <v>0</v>
      </c>
      <c r="V577" s="11">
        <v>1</v>
      </c>
      <c r="W577" s="11">
        <v>1133.7060214805763</v>
      </c>
      <c r="X577" s="11">
        <v>0</v>
      </c>
      <c r="Y577" s="11">
        <v>0</v>
      </c>
      <c r="Z577" s="11">
        <v>0</v>
      </c>
      <c r="AA577" s="11">
        <v>434.29661438255931</v>
      </c>
      <c r="AB577" s="11">
        <v>569.85017005777559</v>
      </c>
      <c r="AC577" s="11" t="s">
        <v>7</v>
      </c>
      <c r="AD577" s="11" t="s">
        <v>97</v>
      </c>
      <c r="AE577" s="11" t="s">
        <v>157</v>
      </c>
      <c r="AF577" s="11" t="s">
        <v>193</v>
      </c>
      <c r="AG577" s="11" t="s">
        <v>302</v>
      </c>
      <c r="AH577" s="11" t="s">
        <v>7</v>
      </c>
      <c r="AI577" s="11" t="s">
        <v>97</v>
      </c>
      <c r="AJ577" s="11" t="s">
        <v>157</v>
      </c>
      <c r="AK577" s="11" t="s">
        <v>193</v>
      </c>
      <c r="AL577" s="11" t="s">
        <v>142</v>
      </c>
      <c r="AM577" s="11">
        <v>2.3575048172069828E-2</v>
      </c>
      <c r="AN577" s="11">
        <v>0</v>
      </c>
      <c r="AO577" s="11">
        <v>0</v>
      </c>
      <c r="AP577" s="11">
        <v>0</v>
      </c>
      <c r="AQ577" s="11">
        <v>3.0157709465047301E-3</v>
      </c>
      <c r="AR577" s="11">
        <v>0.125</v>
      </c>
      <c r="AS577" s="11">
        <v>0</v>
      </c>
      <c r="AT577" s="11">
        <v>0</v>
      </c>
      <c r="AU577" s="11">
        <v>0</v>
      </c>
      <c r="AV577" s="11">
        <v>7.4999999999999997E-3</v>
      </c>
      <c r="AW577" s="11">
        <v>2800.4346723034773</v>
      </c>
      <c r="AX577" s="11">
        <v>0</v>
      </c>
      <c r="AY577" s="11">
        <v>0</v>
      </c>
      <c r="AZ577" s="11">
        <v>0</v>
      </c>
      <c r="BA577" s="11">
        <v>358.23763585446073</v>
      </c>
      <c r="BB577" s="11">
        <v>14848.50980931</v>
      </c>
      <c r="BC577" s="11">
        <v>0</v>
      </c>
      <c r="BD577" s="11">
        <v>0</v>
      </c>
      <c r="BE577" s="11">
        <v>0</v>
      </c>
      <c r="BF577" s="11">
        <v>890.91058855860001</v>
      </c>
      <c r="BG577" s="9" t="s">
        <v>7</v>
      </c>
      <c r="BH577" s="9" t="s">
        <v>97</v>
      </c>
      <c r="BI577" s="9" t="s">
        <v>157</v>
      </c>
      <c r="BJ577" s="9" t="s">
        <v>193</v>
      </c>
      <c r="BK577" s="9" t="s">
        <v>1921</v>
      </c>
      <c r="BL577" s="29">
        <v>7.5000116092096239E-2</v>
      </c>
      <c r="BM577" s="29">
        <v>0</v>
      </c>
      <c r="BN577" s="29">
        <v>0</v>
      </c>
      <c r="BO577" s="29">
        <v>0</v>
      </c>
      <c r="BP577" s="29">
        <v>3.0157709465047297E-3</v>
      </c>
    </row>
    <row r="578" spans="1:68" x14ac:dyDescent="0.25">
      <c r="A578" s="9" t="s">
        <v>3</v>
      </c>
      <c r="B578" s="9" t="s">
        <v>58</v>
      </c>
      <c r="C578" s="9" t="s">
        <v>57</v>
      </c>
      <c r="D578" s="9" t="s">
        <v>1876</v>
      </c>
      <c r="E578" s="9" t="s">
        <v>83</v>
      </c>
      <c r="F578" s="9" t="s">
        <v>781</v>
      </c>
      <c r="G578" s="9" t="s">
        <v>283</v>
      </c>
      <c r="H578" s="9" t="s">
        <v>5</v>
      </c>
      <c r="I578" s="10" t="s">
        <v>1783</v>
      </c>
      <c r="J578" s="10" t="s">
        <v>1995</v>
      </c>
      <c r="K578" s="11">
        <v>5299227.0570799997</v>
      </c>
      <c r="L578" s="11">
        <v>5299227.0570799997</v>
      </c>
      <c r="M578" s="11">
        <v>0</v>
      </c>
      <c r="N578" s="11">
        <v>0</v>
      </c>
      <c r="O578" s="11">
        <v>1</v>
      </c>
      <c r="P578" s="11">
        <v>5</v>
      </c>
      <c r="Q578" s="11">
        <v>1</v>
      </c>
      <c r="R578" s="11">
        <v>1</v>
      </c>
      <c r="S578" s="11">
        <v>0</v>
      </c>
      <c r="T578" s="11">
        <v>0</v>
      </c>
      <c r="U578" s="11">
        <v>0</v>
      </c>
      <c r="V578" s="11">
        <v>8</v>
      </c>
      <c r="W578" s="11">
        <v>50575.492936314098</v>
      </c>
      <c r="X578" s="11">
        <v>0</v>
      </c>
      <c r="Y578" s="11">
        <v>0</v>
      </c>
      <c r="Z578" s="11">
        <v>0</v>
      </c>
      <c r="AA578" s="11">
        <v>19374.304217141875</v>
      </c>
      <c r="AB578" s="11">
        <v>25421.45203822419</v>
      </c>
      <c r="AC578" s="11" t="s">
        <v>7</v>
      </c>
      <c r="AD578" s="11" t="s">
        <v>97</v>
      </c>
      <c r="AE578" s="11" t="s">
        <v>157</v>
      </c>
      <c r="AF578" s="11" t="s">
        <v>193</v>
      </c>
      <c r="AG578" s="11" t="s">
        <v>302</v>
      </c>
      <c r="AH578" s="11" t="s">
        <v>39</v>
      </c>
      <c r="AI578" s="11" t="s">
        <v>97</v>
      </c>
      <c r="AJ578" s="11" t="s">
        <v>157</v>
      </c>
      <c r="AK578" s="11" t="s">
        <v>193</v>
      </c>
      <c r="AL578" s="11" t="s">
        <v>142</v>
      </c>
      <c r="AM578" s="11">
        <v>2.3575048172069828E-2</v>
      </c>
      <c r="AN578" s="11">
        <v>0</v>
      </c>
      <c r="AO578" s="11">
        <v>0</v>
      </c>
      <c r="AP578" s="11">
        <v>0</v>
      </c>
      <c r="AQ578" s="11">
        <v>3.0157709465047301E-3</v>
      </c>
      <c r="AR578" s="11">
        <v>4.4999999999999998E-2</v>
      </c>
      <c r="AS578" s="11">
        <v>0</v>
      </c>
      <c r="AT578" s="11">
        <v>0</v>
      </c>
      <c r="AU578" s="11">
        <v>0</v>
      </c>
      <c r="AV578" s="11">
        <v>7.4999999999999997E-3</v>
      </c>
      <c r="AW578" s="11">
        <v>124929.53314539682</v>
      </c>
      <c r="AX578" s="11">
        <v>0</v>
      </c>
      <c r="AY578" s="11">
        <v>0</v>
      </c>
      <c r="AZ578" s="11">
        <v>0</v>
      </c>
      <c r="BA578" s="11">
        <v>15981.254997673626</v>
      </c>
      <c r="BB578" s="11">
        <v>238465.21756859997</v>
      </c>
      <c r="BC578" s="11">
        <v>0</v>
      </c>
      <c r="BD578" s="11">
        <v>0</v>
      </c>
      <c r="BE578" s="11">
        <v>0</v>
      </c>
      <c r="BF578" s="11">
        <v>39744.2029281</v>
      </c>
      <c r="BG578" s="9" t="s">
        <v>7</v>
      </c>
      <c r="BH578" s="9" t="s">
        <v>97</v>
      </c>
      <c r="BI578" s="9" t="s">
        <v>157</v>
      </c>
      <c r="BJ578" s="9" t="s">
        <v>193</v>
      </c>
      <c r="BK578" s="9" t="s">
        <v>1921</v>
      </c>
      <c r="BL578" s="29">
        <v>7.5000116092096239E-2</v>
      </c>
      <c r="BM578" s="29">
        <v>0</v>
      </c>
      <c r="BN578" s="29">
        <v>0</v>
      </c>
      <c r="BO578" s="29">
        <v>0</v>
      </c>
      <c r="BP578" s="29">
        <v>3.0157709465047297E-3</v>
      </c>
    </row>
    <row r="579" spans="1:68" x14ac:dyDescent="0.25">
      <c r="A579" s="9" t="s">
        <v>3</v>
      </c>
      <c r="B579" s="9" t="s">
        <v>58</v>
      </c>
      <c r="C579" s="9" t="s">
        <v>57</v>
      </c>
      <c r="D579" s="9" t="s">
        <v>1876</v>
      </c>
      <c r="E579" s="9" t="s">
        <v>116</v>
      </c>
      <c r="F579" s="9" t="s">
        <v>555</v>
      </c>
      <c r="G579" s="9" t="s">
        <v>164</v>
      </c>
      <c r="H579" s="9" t="s">
        <v>5</v>
      </c>
      <c r="I579" s="10" t="s">
        <v>1807</v>
      </c>
      <c r="J579" s="10" t="s">
        <v>1995</v>
      </c>
      <c r="K579" s="11">
        <v>174456.47587318</v>
      </c>
      <c r="L579" s="11">
        <v>174456.47587318</v>
      </c>
      <c r="M579" s="11">
        <v>0</v>
      </c>
      <c r="N579" s="11">
        <v>0</v>
      </c>
      <c r="O579" s="11">
        <v>0</v>
      </c>
      <c r="P579" s="11">
        <v>1</v>
      </c>
      <c r="Q579" s="11">
        <v>0</v>
      </c>
      <c r="R579" s="11">
        <v>0</v>
      </c>
      <c r="S579" s="11">
        <v>0</v>
      </c>
      <c r="T579" s="11">
        <v>0</v>
      </c>
      <c r="U579" s="11">
        <v>0</v>
      </c>
      <c r="V579" s="11">
        <v>1</v>
      </c>
      <c r="W579" s="11">
        <v>1665.001738589415</v>
      </c>
      <c r="X579" s="11">
        <v>0</v>
      </c>
      <c r="Y579" s="11">
        <v>0</v>
      </c>
      <c r="Z579" s="11">
        <v>0</v>
      </c>
      <c r="AA579" s="11">
        <v>637.82374293656073</v>
      </c>
      <c r="AB579" s="11">
        <v>836.9026060588194</v>
      </c>
      <c r="AC579" s="11" t="s">
        <v>7</v>
      </c>
      <c r="AD579" s="11" t="s">
        <v>97</v>
      </c>
      <c r="AE579" s="11" t="s">
        <v>157</v>
      </c>
      <c r="AF579" s="11" t="s">
        <v>193</v>
      </c>
      <c r="AG579" s="11" t="s">
        <v>302</v>
      </c>
      <c r="AH579" s="11" t="s">
        <v>7</v>
      </c>
      <c r="AI579" s="11" t="s">
        <v>97</v>
      </c>
      <c r="AJ579" s="11" t="s">
        <v>157</v>
      </c>
      <c r="AK579" s="11" t="s">
        <v>193</v>
      </c>
      <c r="AL579" s="11" t="s">
        <v>142</v>
      </c>
      <c r="AM579" s="11">
        <v>2.3575048172069828E-2</v>
      </c>
      <c r="AN579" s="11">
        <v>0</v>
      </c>
      <c r="AO579" s="11">
        <v>0</v>
      </c>
      <c r="AP579" s="11">
        <v>0</v>
      </c>
      <c r="AQ579" s="11">
        <v>3.0157709465047301E-3</v>
      </c>
      <c r="AR579" s="11">
        <v>0.125</v>
      </c>
      <c r="AS579" s="11">
        <v>0</v>
      </c>
      <c r="AT579" s="11">
        <v>0</v>
      </c>
      <c r="AU579" s="11">
        <v>0</v>
      </c>
      <c r="AV579" s="11">
        <v>7.4999999999999997E-3</v>
      </c>
      <c r="AW579" s="11">
        <v>4112.8198226397562</v>
      </c>
      <c r="AX579" s="11">
        <v>0</v>
      </c>
      <c r="AY579" s="11">
        <v>0</v>
      </c>
      <c r="AZ579" s="11">
        <v>0</v>
      </c>
      <c r="BA579" s="11">
        <v>526.12077136793971</v>
      </c>
      <c r="BB579" s="11">
        <v>21807.059484147499</v>
      </c>
      <c r="BC579" s="11">
        <v>0</v>
      </c>
      <c r="BD579" s="11">
        <v>0</v>
      </c>
      <c r="BE579" s="11">
        <v>0</v>
      </c>
      <c r="BF579" s="11">
        <v>1308.4235690488499</v>
      </c>
      <c r="BG579" s="9" t="s">
        <v>7</v>
      </c>
      <c r="BH579" s="9" t="s">
        <v>97</v>
      </c>
      <c r="BI579" s="9" t="s">
        <v>157</v>
      </c>
      <c r="BJ579" s="9" t="s">
        <v>193</v>
      </c>
      <c r="BK579" s="9" t="s">
        <v>1921</v>
      </c>
      <c r="BL579" s="29">
        <v>7.5000116092096239E-2</v>
      </c>
      <c r="BM579" s="29">
        <v>0</v>
      </c>
      <c r="BN579" s="29">
        <v>0</v>
      </c>
      <c r="BO579" s="29">
        <v>0</v>
      </c>
      <c r="BP579" s="29">
        <v>3.0157709465047297E-3</v>
      </c>
    </row>
    <row r="580" spans="1:68" x14ac:dyDescent="0.25">
      <c r="A580" s="9" t="s">
        <v>3</v>
      </c>
      <c r="B580" s="9" t="s">
        <v>58</v>
      </c>
      <c r="C580" s="9" t="s">
        <v>57</v>
      </c>
      <c r="D580" s="9" t="s">
        <v>1876</v>
      </c>
      <c r="E580" s="9" t="s">
        <v>116</v>
      </c>
      <c r="F580" s="9" t="s">
        <v>553</v>
      </c>
      <c r="G580" s="9" t="s">
        <v>164</v>
      </c>
      <c r="H580" s="9" t="s">
        <v>5</v>
      </c>
      <c r="I580" s="10" t="s">
        <v>1783</v>
      </c>
      <c r="J580" s="10" t="s">
        <v>1995</v>
      </c>
      <c r="K580" s="11">
        <v>117601.28088762</v>
      </c>
      <c r="L580" s="11">
        <v>117601.28088762</v>
      </c>
      <c r="M580" s="11">
        <v>0</v>
      </c>
      <c r="N580" s="11">
        <v>1</v>
      </c>
      <c r="O580" s="11">
        <v>0</v>
      </c>
      <c r="P580" s="11">
        <v>0</v>
      </c>
      <c r="Q580" s="11">
        <v>0</v>
      </c>
      <c r="R580" s="11">
        <v>0</v>
      </c>
      <c r="S580" s="11">
        <v>0</v>
      </c>
      <c r="T580" s="11">
        <v>0</v>
      </c>
      <c r="U580" s="11">
        <v>0</v>
      </c>
      <c r="V580" s="11">
        <v>1</v>
      </c>
      <c r="W580" s="11">
        <v>1122.3792992389092</v>
      </c>
      <c r="X580" s="11">
        <v>0</v>
      </c>
      <c r="Y580" s="11">
        <v>0</v>
      </c>
      <c r="Z580" s="11">
        <v>0</v>
      </c>
      <c r="AA580" s="11">
        <v>429.95760847767446</v>
      </c>
      <c r="AB580" s="11">
        <v>564.15686467409091</v>
      </c>
      <c r="AC580" s="11" t="s">
        <v>7</v>
      </c>
      <c r="AD580" s="11" t="s">
        <v>97</v>
      </c>
      <c r="AE580" s="11" t="s">
        <v>157</v>
      </c>
      <c r="AF580" s="11" t="s">
        <v>193</v>
      </c>
      <c r="AG580" s="11" t="s">
        <v>302</v>
      </c>
      <c r="AH580" s="11" t="s">
        <v>7</v>
      </c>
      <c r="AI580" s="11" t="s">
        <v>97</v>
      </c>
      <c r="AJ580" s="11" t="s">
        <v>157</v>
      </c>
      <c r="AK580" s="11" t="s">
        <v>193</v>
      </c>
      <c r="AL580" s="11" t="s">
        <v>142</v>
      </c>
      <c r="AM580" s="11">
        <v>2.3575048172069828E-2</v>
      </c>
      <c r="AN580" s="11">
        <v>0</v>
      </c>
      <c r="AO580" s="11">
        <v>0</v>
      </c>
      <c r="AP580" s="11">
        <v>0</v>
      </c>
      <c r="AQ580" s="11">
        <v>3.0157709465047301E-3</v>
      </c>
      <c r="AR580" s="11">
        <v>0.125</v>
      </c>
      <c r="AS580" s="11">
        <v>0</v>
      </c>
      <c r="AT580" s="11">
        <v>0</v>
      </c>
      <c r="AU580" s="11">
        <v>0</v>
      </c>
      <c r="AV580" s="11">
        <v>7.4999999999999997E-3</v>
      </c>
      <c r="AW580" s="11">
        <v>2772.4558620227563</v>
      </c>
      <c r="AX580" s="11">
        <v>0</v>
      </c>
      <c r="AY580" s="11">
        <v>0</v>
      </c>
      <c r="AZ580" s="11">
        <v>0</v>
      </c>
      <c r="BA580" s="11">
        <v>354.65852617262641</v>
      </c>
      <c r="BB580" s="11">
        <v>14700.1601109525</v>
      </c>
      <c r="BC580" s="11">
        <v>0</v>
      </c>
      <c r="BD580" s="11">
        <v>0</v>
      </c>
      <c r="BE580" s="11">
        <v>0</v>
      </c>
      <c r="BF580" s="11">
        <v>882.00960665715002</v>
      </c>
      <c r="BG580" s="9" t="s">
        <v>7</v>
      </c>
      <c r="BH580" s="9" t="s">
        <v>97</v>
      </c>
      <c r="BI580" s="9" t="s">
        <v>157</v>
      </c>
      <c r="BJ580" s="9" t="s">
        <v>193</v>
      </c>
      <c r="BK580" s="9" t="s">
        <v>1921</v>
      </c>
      <c r="BL580" s="29">
        <v>7.5000116092096239E-2</v>
      </c>
      <c r="BM580" s="29">
        <v>0</v>
      </c>
      <c r="BN580" s="29">
        <v>0</v>
      </c>
      <c r="BO580" s="29">
        <v>0</v>
      </c>
      <c r="BP580" s="29">
        <v>3.0157709465047297E-3</v>
      </c>
    </row>
    <row r="581" spans="1:68" x14ac:dyDescent="0.25">
      <c r="A581" s="9" t="s">
        <v>3</v>
      </c>
      <c r="B581" s="9" t="s">
        <v>58</v>
      </c>
      <c r="C581" s="9" t="s">
        <v>57</v>
      </c>
      <c r="D581" s="9" t="s">
        <v>1876</v>
      </c>
      <c r="E581" s="9" t="s">
        <v>116</v>
      </c>
      <c r="F581" s="9" t="s">
        <v>551</v>
      </c>
      <c r="G581" s="9" t="s">
        <v>164</v>
      </c>
      <c r="H581" s="9" t="s">
        <v>5</v>
      </c>
      <c r="I581" s="10" t="s">
        <v>1783</v>
      </c>
      <c r="J581" s="10" t="s">
        <v>1995</v>
      </c>
      <c r="K581" s="11">
        <v>379736.5254712</v>
      </c>
      <c r="L581" s="11">
        <v>379736.5254712</v>
      </c>
      <c r="M581" s="11">
        <v>0</v>
      </c>
      <c r="N581" s="11">
        <v>0</v>
      </c>
      <c r="O581" s="11">
        <v>0</v>
      </c>
      <c r="P581" s="11">
        <v>0</v>
      </c>
      <c r="Q581" s="11">
        <v>0</v>
      </c>
      <c r="R581" s="11">
        <v>0</v>
      </c>
      <c r="S581" s="11">
        <v>0</v>
      </c>
      <c r="T581" s="11">
        <v>0</v>
      </c>
      <c r="U581" s="11">
        <v>0</v>
      </c>
      <c r="V581" s="11">
        <v>0</v>
      </c>
      <c r="W581" s="11">
        <v>3624.1817447640656</v>
      </c>
      <c r="X581" s="11">
        <v>0</v>
      </c>
      <c r="Y581" s="11">
        <v>0</v>
      </c>
      <c r="Z581" s="11">
        <v>0</v>
      </c>
      <c r="AA581" s="11">
        <v>1388.3403914557732</v>
      </c>
      <c r="AB581" s="11">
        <v>1821.6720599904411</v>
      </c>
      <c r="AC581" s="11" t="s">
        <v>7</v>
      </c>
      <c r="AD581" s="11" t="s">
        <v>97</v>
      </c>
      <c r="AE581" s="11" t="s">
        <v>157</v>
      </c>
      <c r="AF581" s="11" t="s">
        <v>193</v>
      </c>
      <c r="AG581" s="11" t="s">
        <v>302</v>
      </c>
      <c r="AH581" s="11" t="s">
        <v>7</v>
      </c>
      <c r="AI581" s="11" t="s">
        <v>97</v>
      </c>
      <c r="AJ581" s="11" t="s">
        <v>157</v>
      </c>
      <c r="AK581" s="11" t="s">
        <v>193</v>
      </c>
      <c r="AL581" s="11" t="s">
        <v>142</v>
      </c>
      <c r="AM581" s="11">
        <v>2.3575048172069828E-2</v>
      </c>
      <c r="AN581" s="11">
        <v>0</v>
      </c>
      <c r="AO581" s="11">
        <v>0</v>
      </c>
      <c r="AP581" s="11">
        <v>0</v>
      </c>
      <c r="AQ581" s="11">
        <v>3.0157709465047301E-3</v>
      </c>
      <c r="AR581" s="11">
        <v>0.125</v>
      </c>
      <c r="AS581" s="11">
        <v>0</v>
      </c>
      <c r="AT581" s="11">
        <v>0</v>
      </c>
      <c r="AU581" s="11">
        <v>0</v>
      </c>
      <c r="AV581" s="11">
        <v>7.4999999999999997E-3</v>
      </c>
      <c r="AW581" s="11">
        <v>8952.3068806779611</v>
      </c>
      <c r="AX581" s="11">
        <v>0</v>
      </c>
      <c r="AY581" s="11">
        <v>0</v>
      </c>
      <c r="AZ581" s="11">
        <v>0</v>
      </c>
      <c r="BA581" s="11">
        <v>1145.1983808426985</v>
      </c>
      <c r="BB581" s="11">
        <v>47467.0656839</v>
      </c>
      <c r="BC581" s="11">
        <v>0</v>
      </c>
      <c r="BD581" s="11">
        <v>0</v>
      </c>
      <c r="BE581" s="11">
        <v>0</v>
      </c>
      <c r="BF581" s="11">
        <v>2848.023941034</v>
      </c>
      <c r="BG581" s="9" t="s">
        <v>7</v>
      </c>
      <c r="BH581" s="9" t="s">
        <v>97</v>
      </c>
      <c r="BI581" s="9" t="s">
        <v>157</v>
      </c>
      <c r="BJ581" s="9" t="s">
        <v>193</v>
      </c>
      <c r="BK581" s="9" t="s">
        <v>1921</v>
      </c>
      <c r="BL581" s="29">
        <v>7.5000116092096239E-2</v>
      </c>
      <c r="BM581" s="29">
        <v>0</v>
      </c>
      <c r="BN581" s="29">
        <v>0</v>
      </c>
      <c r="BO581" s="29">
        <v>0</v>
      </c>
      <c r="BP581" s="29">
        <v>3.0157709465047297E-3</v>
      </c>
    </row>
    <row r="582" spans="1:68" x14ac:dyDescent="0.25">
      <c r="A582" s="9" t="s">
        <v>3</v>
      </c>
      <c r="B582" s="9" t="s">
        <v>58</v>
      </c>
      <c r="C582" s="9" t="s">
        <v>57</v>
      </c>
      <c r="D582" s="9" t="s">
        <v>1876</v>
      </c>
      <c r="E582" s="9" t="s">
        <v>116</v>
      </c>
      <c r="F582" s="9" t="s">
        <v>1271</v>
      </c>
      <c r="G582" s="9" t="s">
        <v>274</v>
      </c>
      <c r="H582" s="9" t="s">
        <v>5</v>
      </c>
      <c r="I582" s="10" t="s">
        <v>1807</v>
      </c>
      <c r="J582" s="10" t="s">
        <v>1995</v>
      </c>
      <c r="K582" s="11">
        <v>121445.00626528001</v>
      </c>
      <c r="L582" s="11">
        <v>121445.00626528001</v>
      </c>
      <c r="M582" s="11">
        <v>0</v>
      </c>
      <c r="N582" s="11">
        <v>0</v>
      </c>
      <c r="O582" s="11">
        <v>0</v>
      </c>
      <c r="P582" s="11">
        <v>0</v>
      </c>
      <c r="Q582" s="11">
        <v>0</v>
      </c>
      <c r="R582" s="11">
        <v>0</v>
      </c>
      <c r="S582" s="11">
        <v>0</v>
      </c>
      <c r="T582" s="11">
        <v>0</v>
      </c>
      <c r="U582" s="11">
        <v>0</v>
      </c>
      <c r="V582" s="11">
        <v>0</v>
      </c>
      <c r="W582" s="11">
        <v>1159.0635748121272</v>
      </c>
      <c r="X582" s="11">
        <v>0</v>
      </c>
      <c r="Y582" s="11">
        <v>0</v>
      </c>
      <c r="Z582" s="11">
        <v>0</v>
      </c>
      <c r="AA582" s="11">
        <v>444.01050788956883</v>
      </c>
      <c r="AB582" s="11">
        <v>582.59598405580141</v>
      </c>
      <c r="AC582" s="11" t="s">
        <v>7</v>
      </c>
      <c r="AD582" s="11" t="s">
        <v>97</v>
      </c>
      <c r="AE582" s="11" t="s">
        <v>157</v>
      </c>
      <c r="AF582" s="11" t="s">
        <v>193</v>
      </c>
      <c r="AG582" s="11" t="s">
        <v>302</v>
      </c>
      <c r="AH582" s="11" t="s">
        <v>7</v>
      </c>
      <c r="AI582" s="11" t="s">
        <v>97</v>
      </c>
      <c r="AJ582" s="11" t="s">
        <v>157</v>
      </c>
      <c r="AK582" s="11" t="s">
        <v>193</v>
      </c>
      <c r="AL582" s="11" t="s">
        <v>142</v>
      </c>
      <c r="AM582" s="11">
        <v>2.3575048172069828E-2</v>
      </c>
      <c r="AN582" s="11">
        <v>0</v>
      </c>
      <c r="AO582" s="11">
        <v>0</v>
      </c>
      <c r="AP582" s="11">
        <v>0</v>
      </c>
      <c r="AQ582" s="11">
        <v>3.0157709465047301E-3</v>
      </c>
      <c r="AR582" s="11">
        <v>0.125</v>
      </c>
      <c r="AS582" s="11">
        <v>0</v>
      </c>
      <c r="AT582" s="11">
        <v>0</v>
      </c>
      <c r="AU582" s="11">
        <v>0</v>
      </c>
      <c r="AV582" s="11">
        <v>7.4999999999999997E-3</v>
      </c>
      <c r="AW582" s="11">
        <v>2863.0718729612986</v>
      </c>
      <c r="AX582" s="11">
        <v>0</v>
      </c>
      <c r="AY582" s="11">
        <v>0</v>
      </c>
      <c r="AZ582" s="11">
        <v>0</v>
      </c>
      <c r="BA582" s="11">
        <v>366.25032149291638</v>
      </c>
      <c r="BB582" s="11">
        <v>15180.625783160001</v>
      </c>
      <c r="BC582" s="11">
        <v>0</v>
      </c>
      <c r="BD582" s="11">
        <v>0</v>
      </c>
      <c r="BE582" s="11">
        <v>0</v>
      </c>
      <c r="BF582" s="11">
        <v>910.83754698960001</v>
      </c>
      <c r="BG582" s="9" t="s">
        <v>7</v>
      </c>
      <c r="BH582" s="9" t="s">
        <v>97</v>
      </c>
      <c r="BI582" s="9" t="s">
        <v>157</v>
      </c>
      <c r="BJ582" s="9" t="s">
        <v>193</v>
      </c>
      <c r="BK582" s="9" t="s">
        <v>1921</v>
      </c>
      <c r="BL582" s="29">
        <v>7.5000116092096239E-2</v>
      </c>
      <c r="BM582" s="29">
        <v>0</v>
      </c>
      <c r="BN582" s="29">
        <v>0</v>
      </c>
      <c r="BO582" s="29">
        <v>0</v>
      </c>
      <c r="BP582" s="29">
        <v>3.0157709465047297E-3</v>
      </c>
    </row>
    <row r="583" spans="1:68" x14ac:dyDescent="0.25">
      <c r="A583" s="9" t="s">
        <v>3</v>
      </c>
      <c r="B583" s="9" t="s">
        <v>58</v>
      </c>
      <c r="C583" s="9" t="s">
        <v>57</v>
      </c>
      <c r="D583" s="9" t="s">
        <v>1876</v>
      </c>
      <c r="E583" s="9" t="s">
        <v>116</v>
      </c>
      <c r="F583" s="9" t="s">
        <v>1437</v>
      </c>
      <c r="G583" s="9" t="s">
        <v>285</v>
      </c>
      <c r="H583" s="9" t="s">
        <v>5</v>
      </c>
      <c r="I583" s="10" t="s">
        <v>1807</v>
      </c>
      <c r="J583" s="10" t="s">
        <v>1995</v>
      </c>
      <c r="K583" s="11">
        <v>153022.31053707999</v>
      </c>
      <c r="L583" s="11">
        <v>153022.31053707999</v>
      </c>
      <c r="M583" s="11">
        <v>0</v>
      </c>
      <c r="N583" s="11">
        <v>0</v>
      </c>
      <c r="O583" s="11">
        <v>0</v>
      </c>
      <c r="P583" s="11">
        <v>0</v>
      </c>
      <c r="Q583" s="11">
        <v>0</v>
      </c>
      <c r="R583" s="11">
        <v>0</v>
      </c>
      <c r="S583" s="11">
        <v>0</v>
      </c>
      <c r="T583" s="11">
        <v>0</v>
      </c>
      <c r="U583" s="11">
        <v>0</v>
      </c>
      <c r="V583" s="11">
        <v>0</v>
      </c>
      <c r="W583" s="11">
        <v>1460.4353997865924</v>
      </c>
      <c r="X583" s="11">
        <v>0</v>
      </c>
      <c r="Y583" s="11">
        <v>0</v>
      </c>
      <c r="Z583" s="11">
        <v>0</v>
      </c>
      <c r="AA583" s="11">
        <v>559.45909930286382</v>
      </c>
      <c r="AB583" s="11">
        <v>734.07862810848019</v>
      </c>
      <c r="AC583" s="11" t="s">
        <v>7</v>
      </c>
      <c r="AD583" s="11" t="s">
        <v>97</v>
      </c>
      <c r="AE583" s="11" t="s">
        <v>157</v>
      </c>
      <c r="AF583" s="11" t="s">
        <v>193</v>
      </c>
      <c r="AG583" s="11" t="s">
        <v>302</v>
      </c>
      <c r="AH583" s="11" t="s">
        <v>7</v>
      </c>
      <c r="AI583" s="11" t="s">
        <v>97</v>
      </c>
      <c r="AJ583" s="11" t="s">
        <v>157</v>
      </c>
      <c r="AK583" s="11" t="s">
        <v>193</v>
      </c>
      <c r="AL583" s="11" t="s">
        <v>142</v>
      </c>
      <c r="AM583" s="11">
        <v>2.3575048172069828E-2</v>
      </c>
      <c r="AN583" s="11">
        <v>0</v>
      </c>
      <c r="AO583" s="11">
        <v>0</v>
      </c>
      <c r="AP583" s="11">
        <v>0</v>
      </c>
      <c r="AQ583" s="11">
        <v>3.0157709465047301E-3</v>
      </c>
      <c r="AR583" s="11">
        <v>0.125</v>
      </c>
      <c r="AS583" s="11">
        <v>0</v>
      </c>
      <c r="AT583" s="11">
        <v>0</v>
      </c>
      <c r="AU583" s="11">
        <v>0</v>
      </c>
      <c r="AV583" s="11">
        <v>7.4999999999999997E-3</v>
      </c>
      <c r="AW583" s="11">
        <v>3607.5083423130891</v>
      </c>
      <c r="AX583" s="11">
        <v>0</v>
      </c>
      <c r="AY583" s="11">
        <v>0</v>
      </c>
      <c r="AZ583" s="11">
        <v>0</v>
      </c>
      <c r="BA583" s="11">
        <v>461.48023828475044</v>
      </c>
      <c r="BB583" s="11">
        <v>19127.788817134999</v>
      </c>
      <c r="BC583" s="11">
        <v>0</v>
      </c>
      <c r="BD583" s="11">
        <v>0</v>
      </c>
      <c r="BE583" s="11">
        <v>0</v>
      </c>
      <c r="BF583" s="11">
        <v>1147.6673290280999</v>
      </c>
      <c r="BG583" s="9" t="s">
        <v>7</v>
      </c>
      <c r="BH583" s="9" t="s">
        <v>97</v>
      </c>
      <c r="BI583" s="9" t="s">
        <v>157</v>
      </c>
      <c r="BJ583" s="9" t="s">
        <v>193</v>
      </c>
      <c r="BK583" s="9" t="s">
        <v>1921</v>
      </c>
      <c r="BL583" s="29">
        <v>7.5000116092096239E-2</v>
      </c>
      <c r="BM583" s="29">
        <v>0</v>
      </c>
      <c r="BN583" s="29">
        <v>0</v>
      </c>
      <c r="BO583" s="29">
        <v>0</v>
      </c>
      <c r="BP583" s="29">
        <v>3.0157709465047297E-3</v>
      </c>
    </row>
    <row r="584" spans="1:68" x14ac:dyDescent="0.25">
      <c r="A584" s="9" t="s">
        <v>10</v>
      </c>
      <c r="B584" s="9" t="s">
        <v>58</v>
      </c>
      <c r="C584" s="9" t="s">
        <v>57</v>
      </c>
      <c r="D584" s="9" t="s">
        <v>1876</v>
      </c>
      <c r="E584" s="9" t="s">
        <v>83</v>
      </c>
      <c r="F584" s="9" t="s">
        <v>1377</v>
      </c>
      <c r="G584" s="9" t="s">
        <v>283</v>
      </c>
      <c r="H584" s="9" t="s">
        <v>5</v>
      </c>
      <c r="I584" s="10" t="s">
        <v>1783</v>
      </c>
      <c r="J584" s="10" t="s">
        <v>1995</v>
      </c>
      <c r="K584" s="11">
        <v>639996.33667999995</v>
      </c>
      <c r="L584" s="11">
        <v>639996.33667999995</v>
      </c>
      <c r="M584" s="11">
        <v>0</v>
      </c>
      <c r="N584" s="11">
        <v>1</v>
      </c>
      <c r="O584" s="11">
        <v>0</v>
      </c>
      <c r="P584" s="11">
        <v>0</v>
      </c>
      <c r="Q584" s="11">
        <v>0</v>
      </c>
      <c r="R584" s="11">
        <v>0</v>
      </c>
      <c r="S584" s="11">
        <v>0</v>
      </c>
      <c r="T584" s="11">
        <v>0</v>
      </c>
      <c r="U584" s="11">
        <v>0</v>
      </c>
      <c r="V584" s="11">
        <v>1</v>
      </c>
      <c r="W584" s="11">
        <v>30153.126273911977</v>
      </c>
      <c r="X584" s="11">
        <v>0</v>
      </c>
      <c r="Y584" s="11">
        <v>0</v>
      </c>
      <c r="Z584" s="11">
        <v>0</v>
      </c>
      <c r="AA584" s="11">
        <v>5454.6232272422822</v>
      </c>
      <c r="AB584" s="11">
        <v>14705.874498845733</v>
      </c>
      <c r="AC584" s="11" t="s">
        <v>7</v>
      </c>
      <c r="AD584" s="11" t="s">
        <v>97</v>
      </c>
      <c r="AE584" s="11" t="s">
        <v>157</v>
      </c>
      <c r="AF584" s="11" t="s">
        <v>193</v>
      </c>
      <c r="AG584" s="11" t="s">
        <v>299</v>
      </c>
      <c r="AH584" s="11" t="s">
        <v>7</v>
      </c>
      <c r="AI584" s="11" t="s">
        <v>97</v>
      </c>
      <c r="AJ584" s="11" t="s">
        <v>157</v>
      </c>
      <c r="AK584" s="11" t="s">
        <v>193</v>
      </c>
      <c r="AL584" s="11" t="s">
        <v>142</v>
      </c>
      <c r="AM584" s="11">
        <v>4.715009634413965E-2</v>
      </c>
      <c r="AN584" s="11">
        <v>0</v>
      </c>
      <c r="AO584" s="11">
        <v>0</v>
      </c>
      <c r="AP584" s="11">
        <v>0</v>
      </c>
      <c r="AQ584" s="11">
        <v>1.4241140580716783E-3</v>
      </c>
      <c r="AR584" s="11">
        <v>0.125</v>
      </c>
      <c r="AS584" s="11">
        <v>0</v>
      </c>
      <c r="AT584" s="11">
        <v>0</v>
      </c>
      <c r="AU584" s="11">
        <v>0</v>
      </c>
      <c r="AV584" s="11">
        <v>7.4999999999999997E-3</v>
      </c>
      <c r="AW584" s="11">
        <v>30175.888934358434</v>
      </c>
      <c r="AX584" s="11">
        <v>0</v>
      </c>
      <c r="AY584" s="11">
        <v>0</v>
      </c>
      <c r="AZ584" s="11">
        <v>0</v>
      </c>
      <c r="BA584" s="11">
        <v>911.42778018036279</v>
      </c>
      <c r="BB584" s="11">
        <v>79999.542084999994</v>
      </c>
      <c r="BC584" s="11">
        <v>0</v>
      </c>
      <c r="BD584" s="11">
        <v>0</v>
      </c>
      <c r="BE584" s="11">
        <v>0</v>
      </c>
      <c r="BF584" s="11">
        <v>4799.9725250999991</v>
      </c>
      <c r="BG584" s="9" t="s">
        <v>7</v>
      </c>
      <c r="BH584" s="9" t="s">
        <v>97</v>
      </c>
      <c r="BI584" s="9" t="s">
        <v>157</v>
      </c>
      <c r="BJ584" s="9" t="s">
        <v>193</v>
      </c>
      <c r="BK584" s="9" t="s">
        <v>1920</v>
      </c>
      <c r="BL584" s="29">
        <v>7.5000116092096239E-2</v>
      </c>
      <c r="BM584" s="29">
        <v>0</v>
      </c>
      <c r="BN584" s="29">
        <v>0</v>
      </c>
      <c r="BO584" s="29">
        <v>0</v>
      </c>
      <c r="BP584" s="29">
        <v>1.4241140580716783E-3</v>
      </c>
    </row>
    <row r="585" spans="1:68" x14ac:dyDescent="0.25">
      <c r="A585" s="9" t="s">
        <v>3</v>
      </c>
      <c r="B585" s="9" t="s">
        <v>58</v>
      </c>
      <c r="C585" s="9" t="s">
        <v>57</v>
      </c>
      <c r="D585" s="9" t="s">
        <v>1876</v>
      </c>
      <c r="E585" s="9" t="s">
        <v>105</v>
      </c>
      <c r="F585" s="9" t="s">
        <v>895</v>
      </c>
      <c r="G585" s="9" t="s">
        <v>206</v>
      </c>
      <c r="H585" s="9" t="s">
        <v>5</v>
      </c>
      <c r="I585" s="10" t="s">
        <v>1807</v>
      </c>
      <c r="J585" s="10" t="s">
        <v>1995</v>
      </c>
      <c r="K585" s="11">
        <v>14427.72</v>
      </c>
      <c r="L585" s="11">
        <v>14427.72</v>
      </c>
      <c r="M585" s="11">
        <v>0</v>
      </c>
      <c r="N585" s="11">
        <v>0</v>
      </c>
      <c r="O585" s="11">
        <v>0</v>
      </c>
      <c r="P585" s="11">
        <v>0</v>
      </c>
      <c r="Q585" s="11">
        <v>0</v>
      </c>
      <c r="R585" s="11">
        <v>0</v>
      </c>
      <c r="S585" s="11">
        <v>0</v>
      </c>
      <c r="T585" s="11">
        <v>0</v>
      </c>
      <c r="U585" s="11">
        <v>0</v>
      </c>
      <c r="V585" s="11">
        <v>0</v>
      </c>
      <c r="W585" s="11">
        <v>287.60945108639152</v>
      </c>
      <c r="X585" s="11">
        <v>0</v>
      </c>
      <c r="Y585" s="11">
        <v>0</v>
      </c>
      <c r="Z585" s="11">
        <v>0</v>
      </c>
      <c r="AA585" s="11">
        <v>52.884740913608489</v>
      </c>
      <c r="AB585" s="11">
        <v>76.249923091200003</v>
      </c>
      <c r="AC585" s="11" t="s">
        <v>32</v>
      </c>
      <c r="AD585" s="11" t="s">
        <v>97</v>
      </c>
      <c r="AE585" s="11" t="s">
        <v>157</v>
      </c>
      <c r="AF585" s="11" t="s">
        <v>193</v>
      </c>
      <c r="AG585" s="11" t="s">
        <v>302</v>
      </c>
      <c r="AH585" s="11" t="s">
        <v>32</v>
      </c>
      <c r="AI585" s="11" t="s">
        <v>97</v>
      </c>
      <c r="AJ585" s="11" t="s">
        <v>157</v>
      </c>
      <c r="AK585" s="11" t="s">
        <v>193</v>
      </c>
      <c r="AL585" s="11" t="s">
        <v>142</v>
      </c>
      <c r="AM585" s="11">
        <v>4.9114683691812142E-2</v>
      </c>
      <c r="AN585" s="11">
        <v>0</v>
      </c>
      <c r="AO585" s="11">
        <v>0</v>
      </c>
      <c r="AP585" s="11">
        <v>0</v>
      </c>
      <c r="AQ585" s="11">
        <v>3.0157709465047301E-3</v>
      </c>
      <c r="AR585" s="11">
        <v>7.4999999999999997E-2</v>
      </c>
      <c r="AS585" s="11">
        <v>0</v>
      </c>
      <c r="AT585" s="11">
        <v>0</v>
      </c>
      <c r="AU585" s="11">
        <v>0</v>
      </c>
      <c r="AV585" s="11">
        <v>7.4999999999999997E-3</v>
      </c>
      <c r="AW585" s="11">
        <v>708.61290419403178</v>
      </c>
      <c r="AX585" s="11">
        <v>0</v>
      </c>
      <c r="AY585" s="11">
        <v>0</v>
      </c>
      <c r="AZ585" s="11">
        <v>0</v>
      </c>
      <c r="BA585" s="11">
        <v>43.510698800305221</v>
      </c>
      <c r="BB585" s="11">
        <v>1082.079</v>
      </c>
      <c r="BC585" s="11">
        <v>0</v>
      </c>
      <c r="BD585" s="11">
        <v>0</v>
      </c>
      <c r="BE585" s="11">
        <v>0</v>
      </c>
      <c r="BF585" s="11">
        <v>108.2079</v>
      </c>
      <c r="BG585" s="9" t="s">
        <v>32</v>
      </c>
      <c r="BH585" s="9" t="s">
        <v>97</v>
      </c>
      <c r="BI585" s="9" t="s">
        <v>157</v>
      </c>
      <c r="BJ585" s="9" t="s">
        <v>193</v>
      </c>
      <c r="BK585" s="9" t="s">
        <v>1921</v>
      </c>
      <c r="BL585" s="29">
        <v>8.3096107331410485E-2</v>
      </c>
      <c r="BM585" s="29">
        <v>0</v>
      </c>
      <c r="BN585" s="29">
        <v>0</v>
      </c>
      <c r="BO585" s="29">
        <v>0</v>
      </c>
      <c r="BP585" s="29">
        <v>3.0157709465047297E-3</v>
      </c>
    </row>
    <row r="586" spans="1:68" x14ac:dyDescent="0.25">
      <c r="A586" s="9" t="s">
        <v>3</v>
      </c>
      <c r="B586" s="9" t="s">
        <v>58</v>
      </c>
      <c r="C586" s="9" t="s">
        <v>57</v>
      </c>
      <c r="D586" s="9" t="s">
        <v>1876</v>
      </c>
      <c r="E586" s="9" t="s">
        <v>83</v>
      </c>
      <c r="F586" s="9" t="s">
        <v>897</v>
      </c>
      <c r="G586" s="9" t="s">
        <v>206</v>
      </c>
      <c r="H586" s="9" t="s">
        <v>5</v>
      </c>
      <c r="I586" s="10" t="s">
        <v>1807</v>
      </c>
      <c r="J586" s="10" t="s">
        <v>1995</v>
      </c>
      <c r="K586" s="11">
        <v>7691016.98924</v>
      </c>
      <c r="L586" s="11">
        <v>7691016.98924</v>
      </c>
      <c r="M586" s="11">
        <v>0</v>
      </c>
      <c r="N586" s="11">
        <v>1</v>
      </c>
      <c r="O586" s="11">
        <v>0</v>
      </c>
      <c r="P586" s="11">
        <v>0</v>
      </c>
      <c r="Q586" s="11">
        <v>0</v>
      </c>
      <c r="R586" s="11">
        <v>0</v>
      </c>
      <c r="S586" s="11">
        <v>0</v>
      </c>
      <c r="T586" s="11">
        <v>0</v>
      </c>
      <c r="U586" s="11">
        <v>0</v>
      </c>
      <c r="V586" s="11">
        <v>1</v>
      </c>
      <c r="W586" s="11">
        <v>73402.587060822232</v>
      </c>
      <c r="X586" s="11">
        <v>0</v>
      </c>
      <c r="Y586" s="11">
        <v>0</v>
      </c>
      <c r="Z586" s="11">
        <v>0</v>
      </c>
      <c r="AA586" s="11">
        <v>28118.837197145756</v>
      </c>
      <c r="AB586" s="11">
        <v>36895.346700782145</v>
      </c>
      <c r="AC586" s="11" t="s">
        <v>7</v>
      </c>
      <c r="AD586" s="11" t="s">
        <v>97</v>
      </c>
      <c r="AE586" s="11" t="s">
        <v>157</v>
      </c>
      <c r="AF586" s="11" t="s">
        <v>193</v>
      </c>
      <c r="AG586" s="11" t="s">
        <v>302</v>
      </c>
      <c r="AH586" s="11" t="s">
        <v>39</v>
      </c>
      <c r="AI586" s="11" t="s">
        <v>97</v>
      </c>
      <c r="AJ586" s="11" t="s">
        <v>157</v>
      </c>
      <c r="AK586" s="11" t="s">
        <v>193</v>
      </c>
      <c r="AL586" s="11" t="s">
        <v>142</v>
      </c>
      <c r="AM586" s="11">
        <v>2.3575048172069828E-2</v>
      </c>
      <c r="AN586" s="11">
        <v>0</v>
      </c>
      <c r="AO586" s="11">
        <v>0</v>
      </c>
      <c r="AP586" s="11">
        <v>0</v>
      </c>
      <c r="AQ586" s="11">
        <v>3.0157709465047301E-3</v>
      </c>
      <c r="AR586" s="11">
        <v>4.4999999999999998E-2</v>
      </c>
      <c r="AS586" s="11">
        <v>0</v>
      </c>
      <c r="AT586" s="11">
        <v>0</v>
      </c>
      <c r="AU586" s="11">
        <v>0</v>
      </c>
      <c r="AV586" s="11">
        <v>7.4999999999999997E-3</v>
      </c>
      <c r="AW586" s="11">
        <v>181316.09601354046</v>
      </c>
      <c r="AX586" s="11">
        <v>0</v>
      </c>
      <c r="AY586" s="11">
        <v>0</v>
      </c>
      <c r="AZ586" s="11">
        <v>0</v>
      </c>
      <c r="BA586" s="11">
        <v>23194.345585224273</v>
      </c>
      <c r="BB586" s="11">
        <v>346095.76451579999</v>
      </c>
      <c r="BC586" s="11">
        <v>0</v>
      </c>
      <c r="BD586" s="11">
        <v>0</v>
      </c>
      <c r="BE586" s="11">
        <v>0</v>
      </c>
      <c r="BF586" s="11">
        <v>57682.627419299999</v>
      </c>
      <c r="BG586" s="9" t="s">
        <v>7</v>
      </c>
      <c r="BH586" s="9" t="s">
        <v>97</v>
      </c>
      <c r="BI586" s="9" t="s">
        <v>157</v>
      </c>
      <c r="BJ586" s="9" t="s">
        <v>193</v>
      </c>
      <c r="BK586" s="9" t="s">
        <v>1921</v>
      </c>
      <c r="BL586" s="29">
        <v>7.5000116092096239E-2</v>
      </c>
      <c r="BM586" s="29">
        <v>0</v>
      </c>
      <c r="BN586" s="29">
        <v>0</v>
      </c>
      <c r="BO586" s="29">
        <v>0</v>
      </c>
      <c r="BP586" s="29">
        <v>3.0157709465047297E-3</v>
      </c>
    </row>
    <row r="587" spans="1:68" x14ac:dyDescent="0.25">
      <c r="A587" s="9" t="s">
        <v>3</v>
      </c>
      <c r="B587" s="9" t="s">
        <v>58</v>
      </c>
      <c r="C587" s="9" t="s">
        <v>57</v>
      </c>
      <c r="D587" s="9" t="s">
        <v>1876</v>
      </c>
      <c r="E587" s="9" t="s">
        <v>116</v>
      </c>
      <c r="F587" s="9" t="s">
        <v>567</v>
      </c>
      <c r="G587" s="9" t="s">
        <v>164</v>
      </c>
      <c r="H587" s="9" t="s">
        <v>5</v>
      </c>
      <c r="I587" s="10" t="s">
        <v>1807</v>
      </c>
      <c r="J587" s="10" t="s">
        <v>1995</v>
      </c>
      <c r="K587" s="11">
        <v>163931.6672428</v>
      </c>
      <c r="L587" s="11">
        <v>163931.6672428</v>
      </c>
      <c r="M587" s="11">
        <v>0</v>
      </c>
      <c r="N587" s="11">
        <v>0</v>
      </c>
      <c r="O587" s="11">
        <v>1</v>
      </c>
      <c r="P587" s="11">
        <v>0</v>
      </c>
      <c r="Q587" s="11">
        <v>0</v>
      </c>
      <c r="R587" s="11">
        <v>0</v>
      </c>
      <c r="S587" s="11">
        <v>0</v>
      </c>
      <c r="T587" s="11">
        <v>0</v>
      </c>
      <c r="U587" s="11">
        <v>0</v>
      </c>
      <c r="V587" s="11">
        <v>1</v>
      </c>
      <c r="W587" s="11">
        <v>1261.9326651146851</v>
      </c>
      <c r="X587" s="11">
        <v>0</v>
      </c>
      <c r="Y587" s="11">
        <v>45150.967433648802</v>
      </c>
      <c r="Z587" s="11">
        <v>0</v>
      </c>
      <c r="AA587" s="11">
        <v>602.70206647155726</v>
      </c>
      <c r="AB587" s="11">
        <v>2889.957919090004</v>
      </c>
      <c r="AC587" s="11" t="s">
        <v>7</v>
      </c>
      <c r="AD587" s="11" t="s">
        <v>97</v>
      </c>
      <c r="AE587" s="11" t="s">
        <v>174</v>
      </c>
      <c r="AF587" s="11" t="s">
        <v>193</v>
      </c>
      <c r="AG587" s="11" t="s">
        <v>302</v>
      </c>
      <c r="AH587" s="11" t="s">
        <v>7</v>
      </c>
      <c r="AI587" s="11" t="s">
        <v>97</v>
      </c>
      <c r="AJ587" s="11" t="s">
        <v>119</v>
      </c>
      <c r="AK587" s="11" t="s">
        <v>193</v>
      </c>
      <c r="AL587" s="11" t="s">
        <v>142</v>
      </c>
      <c r="AM587" s="11">
        <v>2.3575048172069828E-2</v>
      </c>
      <c r="AN587" s="11">
        <v>0</v>
      </c>
      <c r="AO587" s="11">
        <v>0.27550000000000002</v>
      </c>
      <c r="AP587" s="11">
        <v>0</v>
      </c>
      <c r="AQ587" s="11">
        <v>3.0157709465047301E-3</v>
      </c>
      <c r="AR587" s="11">
        <v>0.125</v>
      </c>
      <c r="AS587" s="11">
        <v>0</v>
      </c>
      <c r="AT587" s="11">
        <v>0.18984375000000003</v>
      </c>
      <c r="AU587" s="11">
        <v>0</v>
      </c>
      <c r="AV587" s="11">
        <v>7.4999999999999997E-3</v>
      </c>
      <c r="AW587" s="11">
        <v>3864.6969521767314</v>
      </c>
      <c r="AX587" s="11">
        <v>0</v>
      </c>
      <c r="AY587" s="11">
        <v>45163.174325391403</v>
      </c>
      <c r="AZ587" s="11">
        <v>0</v>
      </c>
      <c r="BA587" s="11">
        <v>494.38035928291742</v>
      </c>
      <c r="BB587" s="11">
        <v>20491.45840535</v>
      </c>
      <c r="BC587" s="11">
        <v>0</v>
      </c>
      <c r="BD587" s="11">
        <v>31121.40245312532</v>
      </c>
      <c r="BE587" s="11">
        <v>0</v>
      </c>
      <c r="BF587" s="11">
        <v>1229.487504321</v>
      </c>
      <c r="BG587" s="9" t="s">
        <v>7</v>
      </c>
      <c r="BH587" s="9" t="s">
        <v>97</v>
      </c>
      <c r="BI587" s="9" t="s">
        <v>119</v>
      </c>
      <c r="BJ587" s="9" t="s">
        <v>193</v>
      </c>
      <c r="BK587" s="9" t="s">
        <v>1921</v>
      </c>
      <c r="BL587" s="29">
        <v>7.5000116092096239E-2</v>
      </c>
      <c r="BM587" s="29">
        <v>0</v>
      </c>
      <c r="BN587" s="29">
        <v>0.27550000000000002</v>
      </c>
      <c r="BO587" s="29">
        <v>0</v>
      </c>
      <c r="BP587" s="29">
        <v>3.0157709465047297E-3</v>
      </c>
    </row>
    <row r="588" spans="1:68" x14ac:dyDescent="0.25">
      <c r="A588" s="9" t="s">
        <v>3</v>
      </c>
      <c r="B588" s="9" t="s">
        <v>58</v>
      </c>
      <c r="C588" s="9" t="s">
        <v>57</v>
      </c>
      <c r="D588" s="9" t="s">
        <v>1876</v>
      </c>
      <c r="E588" s="9" t="s">
        <v>90</v>
      </c>
      <c r="F588" s="9" t="s">
        <v>779</v>
      </c>
      <c r="G588" s="9" t="s">
        <v>208</v>
      </c>
      <c r="H588" s="9" t="s">
        <v>5</v>
      </c>
      <c r="I588" s="10" t="s">
        <v>1807</v>
      </c>
      <c r="J588" s="10" t="s">
        <v>1995</v>
      </c>
      <c r="K588" s="11">
        <v>41023.22</v>
      </c>
      <c r="L588" s="11">
        <v>41023.22</v>
      </c>
      <c r="M588" s="11">
        <v>0</v>
      </c>
      <c r="N588" s="11">
        <v>0</v>
      </c>
      <c r="O588" s="11">
        <v>0</v>
      </c>
      <c r="P588" s="11">
        <v>0</v>
      </c>
      <c r="Q588" s="11">
        <v>0</v>
      </c>
      <c r="R588" s="11">
        <v>0</v>
      </c>
      <c r="S588" s="11">
        <v>0</v>
      </c>
      <c r="T588" s="11">
        <v>0</v>
      </c>
      <c r="U588" s="11">
        <v>0</v>
      </c>
      <c r="V588" s="11">
        <v>0</v>
      </c>
      <c r="W588" s="11">
        <v>817.77756887410339</v>
      </c>
      <c r="X588" s="11">
        <v>0</v>
      </c>
      <c r="Y588" s="11">
        <v>0</v>
      </c>
      <c r="Z588" s="11">
        <v>0</v>
      </c>
      <c r="AA588" s="11">
        <v>150.37042312589668</v>
      </c>
      <c r="AB588" s="11">
        <v>216.80607677120008</v>
      </c>
      <c r="AC588" s="11" t="s">
        <v>32</v>
      </c>
      <c r="AD588" s="11" t="s">
        <v>97</v>
      </c>
      <c r="AE588" s="11" t="s">
        <v>157</v>
      </c>
      <c r="AF588" s="11" t="s">
        <v>193</v>
      </c>
      <c r="AG588" s="11" t="s">
        <v>302</v>
      </c>
      <c r="AH588" s="11" t="s">
        <v>32</v>
      </c>
      <c r="AI588" s="11" t="s">
        <v>97</v>
      </c>
      <c r="AJ588" s="11" t="s">
        <v>157</v>
      </c>
      <c r="AK588" s="11" t="s">
        <v>193</v>
      </c>
      <c r="AL588" s="11" t="s">
        <v>142</v>
      </c>
      <c r="AM588" s="11">
        <v>4.9114683691812142E-2</v>
      </c>
      <c r="AN588" s="11">
        <v>0</v>
      </c>
      <c r="AO588" s="11">
        <v>0</v>
      </c>
      <c r="AP588" s="11">
        <v>0</v>
      </c>
      <c r="AQ588" s="11">
        <v>3.0157709465047301E-3</v>
      </c>
      <c r="AR588" s="11">
        <v>7.4999999999999997E-2</v>
      </c>
      <c r="AS588" s="11">
        <v>0</v>
      </c>
      <c r="AT588" s="11">
        <v>0</v>
      </c>
      <c r="AU588" s="11">
        <v>0</v>
      </c>
      <c r="AV588" s="11">
        <v>7.4999999999999997E-3</v>
      </c>
      <c r="AW588" s="11">
        <v>2014.8424743196217</v>
      </c>
      <c r="AX588" s="11">
        <v>0</v>
      </c>
      <c r="AY588" s="11">
        <v>0</v>
      </c>
      <c r="AZ588" s="11">
        <v>0</v>
      </c>
      <c r="BA588" s="11">
        <v>123.71663500807178</v>
      </c>
      <c r="BB588" s="11">
        <v>3076.7415000000001</v>
      </c>
      <c r="BC588" s="11">
        <v>0</v>
      </c>
      <c r="BD588" s="11">
        <v>0</v>
      </c>
      <c r="BE588" s="11">
        <v>0</v>
      </c>
      <c r="BF588" s="11">
        <v>307.67415</v>
      </c>
      <c r="BG588" s="9" t="s">
        <v>32</v>
      </c>
      <c r="BH588" s="9" t="s">
        <v>97</v>
      </c>
      <c r="BI588" s="9" t="s">
        <v>157</v>
      </c>
      <c r="BJ588" s="9" t="s">
        <v>193</v>
      </c>
      <c r="BK588" s="9" t="s">
        <v>1921</v>
      </c>
      <c r="BL588" s="29">
        <v>8.3096107331410485E-2</v>
      </c>
      <c r="BM588" s="29">
        <v>0</v>
      </c>
      <c r="BN588" s="29">
        <v>0</v>
      </c>
      <c r="BO588" s="29">
        <v>0</v>
      </c>
      <c r="BP588" s="29">
        <v>3.0157709465047297E-3</v>
      </c>
    </row>
    <row r="589" spans="1:68" x14ac:dyDescent="0.25">
      <c r="A589" s="9" t="s">
        <v>3</v>
      </c>
      <c r="B589" s="9" t="s">
        <v>58</v>
      </c>
      <c r="C589" s="9" t="s">
        <v>57</v>
      </c>
      <c r="D589" s="9" t="s">
        <v>1876</v>
      </c>
      <c r="E589" s="9" t="s">
        <v>116</v>
      </c>
      <c r="F589" s="9" t="s">
        <v>1251</v>
      </c>
      <c r="G589" s="9" t="s">
        <v>274</v>
      </c>
      <c r="H589" s="9" t="s">
        <v>5</v>
      </c>
      <c r="I589" s="10" t="s">
        <v>1807</v>
      </c>
      <c r="J589" s="10" t="s">
        <v>1995</v>
      </c>
      <c r="K589" s="11">
        <v>138282.2167896</v>
      </c>
      <c r="L589" s="11">
        <v>138282.2167896</v>
      </c>
      <c r="M589" s="11">
        <v>0</v>
      </c>
      <c r="N589" s="11">
        <v>0</v>
      </c>
      <c r="O589" s="11">
        <v>0</v>
      </c>
      <c r="P589" s="11">
        <v>1</v>
      </c>
      <c r="Q589" s="11">
        <v>0</v>
      </c>
      <c r="R589" s="11">
        <v>0</v>
      </c>
      <c r="S589" s="11">
        <v>0</v>
      </c>
      <c r="T589" s="11">
        <v>0</v>
      </c>
      <c r="U589" s="11">
        <v>0</v>
      </c>
      <c r="V589" s="11">
        <v>1</v>
      </c>
      <c r="W589" s="11">
        <v>1319.7568632422333</v>
      </c>
      <c r="X589" s="11">
        <v>0</v>
      </c>
      <c r="Y589" s="11">
        <v>0</v>
      </c>
      <c r="Z589" s="11">
        <v>0</v>
      </c>
      <c r="AA589" s="11">
        <v>505.56839838048643</v>
      </c>
      <c r="AB589" s="11">
        <v>663.36745038306935</v>
      </c>
      <c r="AC589" s="11" t="s">
        <v>7</v>
      </c>
      <c r="AD589" s="11" t="s">
        <v>97</v>
      </c>
      <c r="AE589" s="11" t="s">
        <v>157</v>
      </c>
      <c r="AF589" s="11" t="s">
        <v>193</v>
      </c>
      <c r="AG589" s="11" t="s">
        <v>302</v>
      </c>
      <c r="AH589" s="11" t="s">
        <v>7</v>
      </c>
      <c r="AI589" s="11" t="s">
        <v>97</v>
      </c>
      <c r="AJ589" s="11" t="s">
        <v>157</v>
      </c>
      <c r="AK589" s="11" t="s">
        <v>193</v>
      </c>
      <c r="AL589" s="11" t="s">
        <v>142</v>
      </c>
      <c r="AM589" s="11">
        <v>2.3575048172069828E-2</v>
      </c>
      <c r="AN589" s="11">
        <v>0</v>
      </c>
      <c r="AO589" s="11">
        <v>0</v>
      </c>
      <c r="AP589" s="11">
        <v>0</v>
      </c>
      <c r="AQ589" s="11">
        <v>3.0157709465047301E-3</v>
      </c>
      <c r="AR589" s="11">
        <v>0.125</v>
      </c>
      <c r="AS589" s="11">
        <v>0</v>
      </c>
      <c r="AT589" s="11">
        <v>0</v>
      </c>
      <c r="AU589" s="11">
        <v>0</v>
      </c>
      <c r="AV589" s="11">
        <v>7.4999999999999997E-3</v>
      </c>
      <c r="AW589" s="11">
        <v>3260.0099221554233</v>
      </c>
      <c r="AX589" s="11">
        <v>0</v>
      </c>
      <c r="AY589" s="11">
        <v>0</v>
      </c>
      <c r="AZ589" s="11">
        <v>0</v>
      </c>
      <c r="BA589" s="11">
        <v>417.02749181234429</v>
      </c>
      <c r="BB589" s="11">
        <v>17285.2770987</v>
      </c>
      <c r="BC589" s="11">
        <v>0</v>
      </c>
      <c r="BD589" s="11">
        <v>0</v>
      </c>
      <c r="BE589" s="11">
        <v>0</v>
      </c>
      <c r="BF589" s="11">
        <v>1037.1166259219999</v>
      </c>
      <c r="BG589" s="9" t="s">
        <v>7</v>
      </c>
      <c r="BH589" s="9" t="s">
        <v>97</v>
      </c>
      <c r="BI589" s="9" t="s">
        <v>157</v>
      </c>
      <c r="BJ589" s="9" t="s">
        <v>193</v>
      </c>
      <c r="BK589" s="9" t="s">
        <v>1921</v>
      </c>
      <c r="BL589" s="29">
        <v>7.5000116092096239E-2</v>
      </c>
      <c r="BM589" s="29">
        <v>0</v>
      </c>
      <c r="BN589" s="29">
        <v>0</v>
      </c>
      <c r="BO589" s="29">
        <v>0</v>
      </c>
      <c r="BP589" s="29">
        <v>3.0157709465047297E-3</v>
      </c>
    </row>
    <row r="590" spans="1:68" x14ac:dyDescent="0.25">
      <c r="A590" s="9" t="s">
        <v>10</v>
      </c>
      <c r="B590" s="9" t="s">
        <v>58</v>
      </c>
      <c r="C590" s="9" t="s">
        <v>57</v>
      </c>
      <c r="D590" s="9" t="s">
        <v>1876</v>
      </c>
      <c r="E590" s="9" t="s">
        <v>83</v>
      </c>
      <c r="F590" s="9" t="s">
        <v>1659</v>
      </c>
      <c r="G590" s="9" t="s">
        <v>301</v>
      </c>
      <c r="H590" s="9" t="s">
        <v>5</v>
      </c>
      <c r="I590" s="10" t="s">
        <v>1807</v>
      </c>
      <c r="J590" s="10" t="s">
        <v>1995</v>
      </c>
      <c r="K590" s="11">
        <v>800882.18</v>
      </c>
      <c r="L590" s="11">
        <v>800882.18</v>
      </c>
      <c r="M590" s="11">
        <v>0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11">
        <v>0</v>
      </c>
      <c r="U590" s="11">
        <v>0</v>
      </c>
      <c r="V590" s="11">
        <v>0</v>
      </c>
      <c r="W590" s="11">
        <v>14764.518607908907</v>
      </c>
      <c r="X590" s="11">
        <v>0</v>
      </c>
      <c r="Y590" s="11">
        <v>0</v>
      </c>
      <c r="Z590" s="11">
        <v>0</v>
      </c>
      <c r="AA590" s="11">
        <v>2934.9775700910973</v>
      </c>
      <c r="AB590" s="11">
        <v>4176.2882246497975</v>
      </c>
      <c r="AC590" s="11" t="s">
        <v>7</v>
      </c>
      <c r="AD590" s="11" t="s">
        <v>97</v>
      </c>
      <c r="AE590" s="11" t="s">
        <v>157</v>
      </c>
      <c r="AF590" s="11" t="s">
        <v>193</v>
      </c>
      <c r="AG590" s="11" t="s">
        <v>302</v>
      </c>
      <c r="AH590" s="11" t="s">
        <v>7</v>
      </c>
      <c r="AI590" s="11" t="s">
        <v>97</v>
      </c>
      <c r="AJ590" s="11" t="s">
        <v>157</v>
      </c>
      <c r="AK590" s="11" t="s">
        <v>193</v>
      </c>
      <c r="AL590" s="11" t="s">
        <v>142</v>
      </c>
      <c r="AM590" s="11">
        <v>4.715009634413965E-2</v>
      </c>
      <c r="AN590" s="11">
        <v>0</v>
      </c>
      <c r="AO590" s="11">
        <v>0</v>
      </c>
      <c r="AP590" s="11">
        <v>0</v>
      </c>
      <c r="AQ590" s="11">
        <v>3.0157709465047301E-3</v>
      </c>
      <c r="AR590" s="11">
        <v>0.125</v>
      </c>
      <c r="AS590" s="11">
        <v>0</v>
      </c>
      <c r="AT590" s="11">
        <v>0</v>
      </c>
      <c r="AU590" s="11">
        <v>0</v>
      </c>
      <c r="AV590" s="11">
        <v>7.4999999999999997E-3</v>
      </c>
      <c r="AW590" s="11">
        <v>37761.671947304596</v>
      </c>
      <c r="AX590" s="11">
        <v>0</v>
      </c>
      <c r="AY590" s="11">
        <v>0</v>
      </c>
      <c r="AZ590" s="11">
        <v>0</v>
      </c>
      <c r="BA590" s="11">
        <v>2415.277210017372</v>
      </c>
      <c r="BB590" s="11">
        <v>100110.27250000001</v>
      </c>
      <c r="BC590" s="11">
        <v>0</v>
      </c>
      <c r="BD590" s="11">
        <v>0</v>
      </c>
      <c r="BE590" s="11">
        <v>0</v>
      </c>
      <c r="BF590" s="11">
        <v>6006.6163500000002</v>
      </c>
      <c r="BG590" s="9" t="s">
        <v>7</v>
      </c>
      <c r="BH590" s="9" t="s">
        <v>97</v>
      </c>
      <c r="BI590" s="9" t="s">
        <v>157</v>
      </c>
      <c r="BJ590" s="9" t="s">
        <v>193</v>
      </c>
      <c r="BK590" s="9" t="s">
        <v>1921</v>
      </c>
      <c r="BL590" s="29">
        <v>7.5000116092096239E-2</v>
      </c>
      <c r="BM590" s="29">
        <v>0</v>
      </c>
      <c r="BN590" s="29">
        <v>0</v>
      </c>
      <c r="BO590" s="29">
        <v>0</v>
      </c>
      <c r="BP590" s="29">
        <v>3.0157709465047297E-3</v>
      </c>
    </row>
    <row r="591" spans="1:68" x14ac:dyDescent="0.25">
      <c r="A591" s="9" t="s">
        <v>3</v>
      </c>
      <c r="B591" s="9" t="s">
        <v>58</v>
      </c>
      <c r="C591" s="9" t="s">
        <v>57</v>
      </c>
      <c r="D591" s="9" t="s">
        <v>1876</v>
      </c>
      <c r="E591" s="9" t="s">
        <v>116</v>
      </c>
      <c r="F591" s="9" t="s">
        <v>517</v>
      </c>
      <c r="G591" s="9" t="s">
        <v>164</v>
      </c>
      <c r="H591" s="9" t="s">
        <v>5</v>
      </c>
      <c r="I591" s="10" t="s">
        <v>1783</v>
      </c>
      <c r="J591" s="10" t="s">
        <v>1995</v>
      </c>
      <c r="K591" s="11">
        <v>168029.55406577166</v>
      </c>
      <c r="L591" s="11">
        <v>168029.55410000001</v>
      </c>
      <c r="M591" s="11">
        <v>0</v>
      </c>
      <c r="N591" s="11">
        <v>0</v>
      </c>
      <c r="O591" s="11">
        <v>0</v>
      </c>
      <c r="P591" s="11">
        <v>0</v>
      </c>
      <c r="Q591" s="11">
        <v>3</v>
      </c>
      <c r="R591" s="11">
        <v>0</v>
      </c>
      <c r="S591" s="11">
        <v>0</v>
      </c>
      <c r="T591" s="11">
        <v>0</v>
      </c>
      <c r="U591" s="11">
        <v>0</v>
      </c>
      <c r="V591" s="11">
        <v>3</v>
      </c>
      <c r="W591" s="11">
        <v>1603.6635975283646</v>
      </c>
      <c r="X591" s="11">
        <v>0</v>
      </c>
      <c r="Y591" s="11">
        <v>0</v>
      </c>
      <c r="Z591" s="11">
        <v>0</v>
      </c>
      <c r="AA591" s="11">
        <v>614.32651659163503</v>
      </c>
      <c r="AB591" s="11">
        <v>806.07137692852029</v>
      </c>
      <c r="AC591" s="11" t="s">
        <v>7</v>
      </c>
      <c r="AD591" s="11" t="s">
        <v>97</v>
      </c>
      <c r="AE591" s="11" t="s">
        <v>157</v>
      </c>
      <c r="AF591" s="11" t="s">
        <v>193</v>
      </c>
      <c r="AG591" s="11" t="s">
        <v>302</v>
      </c>
      <c r="AH591" s="11" t="s">
        <v>7</v>
      </c>
      <c r="AI591" s="11" t="s">
        <v>97</v>
      </c>
      <c r="AJ591" s="11" t="s">
        <v>157</v>
      </c>
      <c r="AK591" s="11" t="s">
        <v>193</v>
      </c>
      <c r="AL591" s="11" t="s">
        <v>142</v>
      </c>
      <c r="AM591" s="11">
        <v>2.3575048172069828E-2</v>
      </c>
      <c r="AN591" s="11">
        <v>0</v>
      </c>
      <c r="AO591" s="11">
        <v>0</v>
      </c>
      <c r="AP591" s="11">
        <v>0</v>
      </c>
      <c r="AQ591" s="11">
        <v>3.0157709465047301E-3</v>
      </c>
      <c r="AR591" s="11">
        <v>0.125</v>
      </c>
      <c r="AS591" s="11">
        <v>0</v>
      </c>
      <c r="AT591" s="11">
        <v>0</v>
      </c>
      <c r="AU591" s="11">
        <v>0</v>
      </c>
      <c r="AV591" s="11">
        <v>7.4999999999999997E-3</v>
      </c>
      <c r="AW591" s="11">
        <v>3961.3048314319785</v>
      </c>
      <c r="AX591" s="11">
        <v>0</v>
      </c>
      <c r="AY591" s="11">
        <v>0</v>
      </c>
      <c r="AZ591" s="11">
        <v>0</v>
      </c>
      <c r="BA591" s="11">
        <v>506.73864730569994</v>
      </c>
      <c r="BB591" s="11">
        <v>21003.694258221458</v>
      </c>
      <c r="BC591" s="11">
        <v>0</v>
      </c>
      <c r="BD591" s="11">
        <v>0</v>
      </c>
      <c r="BE591" s="11">
        <v>0</v>
      </c>
      <c r="BF591" s="11">
        <v>1260.2216554932875</v>
      </c>
      <c r="BG591" s="9" t="s">
        <v>7</v>
      </c>
      <c r="BH591" s="9" t="s">
        <v>97</v>
      </c>
      <c r="BI591" s="9" t="s">
        <v>157</v>
      </c>
      <c r="BJ591" s="9" t="s">
        <v>193</v>
      </c>
      <c r="BK591" s="9" t="s">
        <v>1921</v>
      </c>
      <c r="BL591" s="29">
        <v>7.5000116092096239E-2</v>
      </c>
      <c r="BM591" s="29">
        <v>0</v>
      </c>
      <c r="BN591" s="29">
        <v>0</v>
      </c>
      <c r="BO591" s="29">
        <v>0</v>
      </c>
      <c r="BP591" s="29">
        <v>3.0157709465047297E-3</v>
      </c>
    </row>
    <row r="592" spans="1:68" x14ac:dyDescent="0.25">
      <c r="A592" s="9" t="s">
        <v>3</v>
      </c>
      <c r="B592" s="9" t="s">
        <v>58</v>
      </c>
      <c r="C592" s="9" t="s">
        <v>57</v>
      </c>
      <c r="D592" s="9" t="s">
        <v>1876</v>
      </c>
      <c r="E592" s="9" t="s">
        <v>83</v>
      </c>
      <c r="F592" s="9" t="s">
        <v>1065</v>
      </c>
      <c r="G592" s="9" t="s">
        <v>221</v>
      </c>
      <c r="H592" s="9" t="s">
        <v>5</v>
      </c>
      <c r="I592" s="10" t="s">
        <v>1807</v>
      </c>
      <c r="J592" s="10" t="s">
        <v>1995</v>
      </c>
      <c r="K592" s="11">
        <v>1043452.2697599999</v>
      </c>
      <c r="L592" s="11">
        <v>1043452.2697599999</v>
      </c>
      <c r="M592" s="11">
        <v>0</v>
      </c>
      <c r="N592" s="11">
        <v>0</v>
      </c>
      <c r="O592" s="11">
        <v>0</v>
      </c>
      <c r="P592" s="11">
        <v>1</v>
      </c>
      <c r="Q592" s="11">
        <v>0</v>
      </c>
      <c r="R592" s="11">
        <v>0</v>
      </c>
      <c r="S592" s="11">
        <v>0</v>
      </c>
      <c r="T592" s="11">
        <v>0</v>
      </c>
      <c r="U592" s="11">
        <v>0</v>
      </c>
      <c r="V592" s="11">
        <v>1</v>
      </c>
      <c r="W592" s="11">
        <v>9958.643464450277</v>
      </c>
      <c r="X592" s="11">
        <v>0</v>
      </c>
      <c r="Y592" s="11">
        <v>0</v>
      </c>
      <c r="Z592" s="11">
        <v>0</v>
      </c>
      <c r="AA592" s="11">
        <v>3814.9264963817209</v>
      </c>
      <c r="AB592" s="11">
        <v>5005.6492284926735</v>
      </c>
      <c r="AC592" s="11" t="s">
        <v>7</v>
      </c>
      <c r="AD592" s="11" t="s">
        <v>97</v>
      </c>
      <c r="AE592" s="11" t="s">
        <v>157</v>
      </c>
      <c r="AF592" s="11" t="s">
        <v>193</v>
      </c>
      <c r="AG592" s="11" t="s">
        <v>302</v>
      </c>
      <c r="AH592" s="11" t="s">
        <v>7</v>
      </c>
      <c r="AI592" s="11" t="s">
        <v>97</v>
      </c>
      <c r="AJ592" s="11" t="s">
        <v>157</v>
      </c>
      <c r="AK592" s="11" t="s">
        <v>193</v>
      </c>
      <c r="AL592" s="11" t="s">
        <v>142</v>
      </c>
      <c r="AM592" s="11">
        <v>2.3575048172069828E-2</v>
      </c>
      <c r="AN592" s="11">
        <v>0</v>
      </c>
      <c r="AO592" s="11">
        <v>0</v>
      </c>
      <c r="AP592" s="11">
        <v>0</v>
      </c>
      <c r="AQ592" s="11">
        <v>3.0157709465047301E-3</v>
      </c>
      <c r="AR592" s="11">
        <v>0.125</v>
      </c>
      <c r="AS592" s="11">
        <v>0</v>
      </c>
      <c r="AT592" s="11">
        <v>0</v>
      </c>
      <c r="AU592" s="11">
        <v>0</v>
      </c>
      <c r="AV592" s="11">
        <v>7.4999999999999997E-3</v>
      </c>
      <c r="AW592" s="11">
        <v>24599.437524847599</v>
      </c>
      <c r="AX592" s="11">
        <v>0</v>
      </c>
      <c r="AY592" s="11">
        <v>0</v>
      </c>
      <c r="AZ592" s="11">
        <v>0</v>
      </c>
      <c r="BA592" s="11">
        <v>3146.8130392066241</v>
      </c>
      <c r="BB592" s="11">
        <v>130431.53371999999</v>
      </c>
      <c r="BC592" s="11">
        <v>0</v>
      </c>
      <c r="BD592" s="11">
        <v>0</v>
      </c>
      <c r="BE592" s="11">
        <v>0</v>
      </c>
      <c r="BF592" s="11">
        <v>7825.8920231999991</v>
      </c>
      <c r="BG592" s="9" t="s">
        <v>7</v>
      </c>
      <c r="BH592" s="9" t="s">
        <v>97</v>
      </c>
      <c r="BI592" s="9" t="s">
        <v>157</v>
      </c>
      <c r="BJ592" s="9" t="s">
        <v>193</v>
      </c>
      <c r="BK592" s="9" t="s">
        <v>1921</v>
      </c>
      <c r="BL592" s="29">
        <v>7.5000116092096239E-2</v>
      </c>
      <c r="BM592" s="29">
        <v>0</v>
      </c>
      <c r="BN592" s="29">
        <v>0</v>
      </c>
      <c r="BO592" s="29">
        <v>0</v>
      </c>
      <c r="BP592" s="29">
        <v>3.0157709465047297E-3</v>
      </c>
    </row>
    <row r="593" spans="1:68" x14ac:dyDescent="0.25">
      <c r="A593" s="9" t="s">
        <v>3</v>
      </c>
      <c r="B593" s="9" t="s">
        <v>58</v>
      </c>
      <c r="C593" s="9" t="s">
        <v>57</v>
      </c>
      <c r="D593" s="9" t="s">
        <v>1876</v>
      </c>
      <c r="E593" s="9" t="s">
        <v>116</v>
      </c>
      <c r="F593" s="9" t="s">
        <v>521</v>
      </c>
      <c r="G593" s="9" t="s">
        <v>164</v>
      </c>
      <c r="H593" s="9" t="s">
        <v>5</v>
      </c>
      <c r="I593" s="10" t="s">
        <v>1783</v>
      </c>
      <c r="J593" s="10" t="s">
        <v>1995</v>
      </c>
      <c r="K593" s="11">
        <v>165008.83314121776</v>
      </c>
      <c r="L593" s="11">
        <v>165008.83310000002</v>
      </c>
      <c r="M593" s="11">
        <v>0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v>0</v>
      </c>
      <c r="T593" s="11">
        <v>0</v>
      </c>
      <c r="U593" s="11">
        <v>0</v>
      </c>
      <c r="V593" s="11">
        <v>0</v>
      </c>
      <c r="W593" s="11">
        <v>1574.8340244694107</v>
      </c>
      <c r="X593" s="11">
        <v>0</v>
      </c>
      <c r="Y593" s="11">
        <v>0</v>
      </c>
      <c r="Z593" s="11">
        <v>0</v>
      </c>
      <c r="AA593" s="11">
        <v>603.28257245058944</v>
      </c>
      <c r="AB593" s="11">
        <v>791.58037414732007</v>
      </c>
      <c r="AC593" s="11" t="s">
        <v>7</v>
      </c>
      <c r="AD593" s="11" t="s">
        <v>97</v>
      </c>
      <c r="AE593" s="11" t="s">
        <v>157</v>
      </c>
      <c r="AF593" s="11" t="s">
        <v>193</v>
      </c>
      <c r="AG593" s="11" t="s">
        <v>302</v>
      </c>
      <c r="AH593" s="11" t="s">
        <v>7</v>
      </c>
      <c r="AI593" s="11" t="s">
        <v>97</v>
      </c>
      <c r="AJ593" s="11" t="s">
        <v>157</v>
      </c>
      <c r="AK593" s="11" t="s">
        <v>193</v>
      </c>
      <c r="AL593" s="11" t="s">
        <v>142</v>
      </c>
      <c r="AM593" s="11">
        <v>2.3575048172069828E-2</v>
      </c>
      <c r="AN593" s="11">
        <v>0</v>
      </c>
      <c r="AO593" s="11">
        <v>0</v>
      </c>
      <c r="AP593" s="11">
        <v>0</v>
      </c>
      <c r="AQ593" s="11">
        <v>3.0157709465047301E-3</v>
      </c>
      <c r="AR593" s="11">
        <v>0.125</v>
      </c>
      <c r="AS593" s="11">
        <v>0</v>
      </c>
      <c r="AT593" s="11">
        <v>0</v>
      </c>
      <c r="AU593" s="11">
        <v>0</v>
      </c>
      <c r="AV593" s="11">
        <v>7.4999999999999997E-3</v>
      </c>
      <c r="AW593" s="11">
        <v>3890.0911901212412</v>
      </c>
      <c r="AX593" s="11">
        <v>0</v>
      </c>
      <c r="AY593" s="11">
        <v>0</v>
      </c>
      <c r="AZ593" s="11">
        <v>0</v>
      </c>
      <c r="BA593" s="11">
        <v>497.62884490393139</v>
      </c>
      <c r="BB593" s="11">
        <v>20626.104142652221</v>
      </c>
      <c r="BC593" s="11">
        <v>0</v>
      </c>
      <c r="BD593" s="11">
        <v>0</v>
      </c>
      <c r="BE593" s="11">
        <v>0</v>
      </c>
      <c r="BF593" s="11">
        <v>1237.5662485591331</v>
      </c>
      <c r="BG593" s="9" t="s">
        <v>7</v>
      </c>
      <c r="BH593" s="9" t="s">
        <v>97</v>
      </c>
      <c r="BI593" s="9" t="s">
        <v>157</v>
      </c>
      <c r="BJ593" s="9" t="s">
        <v>193</v>
      </c>
      <c r="BK593" s="9" t="s">
        <v>1921</v>
      </c>
      <c r="BL593" s="29">
        <v>7.5000116092096239E-2</v>
      </c>
      <c r="BM593" s="29">
        <v>0</v>
      </c>
      <c r="BN593" s="29">
        <v>0</v>
      </c>
      <c r="BO593" s="29">
        <v>0</v>
      </c>
      <c r="BP593" s="29">
        <v>3.0157709465047297E-3</v>
      </c>
    </row>
    <row r="594" spans="1:68" x14ac:dyDescent="0.25">
      <c r="A594" s="9" t="s">
        <v>3</v>
      </c>
      <c r="B594" s="9" t="s">
        <v>58</v>
      </c>
      <c r="C594" s="9" t="s">
        <v>57</v>
      </c>
      <c r="D594" s="9" t="s">
        <v>1876</v>
      </c>
      <c r="E594" s="9" t="s">
        <v>116</v>
      </c>
      <c r="F594" s="9" t="s">
        <v>519</v>
      </c>
      <c r="G594" s="9" t="s">
        <v>164</v>
      </c>
      <c r="H594" s="9" t="s">
        <v>5</v>
      </c>
      <c r="I594" s="10" t="s">
        <v>1807</v>
      </c>
      <c r="J594" s="10" t="s">
        <v>1995</v>
      </c>
      <c r="K594" s="11">
        <v>118778.27087796001</v>
      </c>
      <c r="L594" s="11">
        <v>118778.27087795999</v>
      </c>
      <c r="M594" s="11">
        <v>0</v>
      </c>
      <c r="N594" s="11">
        <v>0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  <c r="T594" s="11">
        <v>0</v>
      </c>
      <c r="U594" s="11">
        <v>0</v>
      </c>
      <c r="V594" s="11">
        <v>0</v>
      </c>
      <c r="W594" s="11">
        <v>1133.6124183903187</v>
      </c>
      <c r="X594" s="11">
        <v>0</v>
      </c>
      <c r="Y594" s="11">
        <v>0</v>
      </c>
      <c r="Z594" s="11">
        <v>0</v>
      </c>
      <c r="AA594" s="11">
        <v>434.26075719875297</v>
      </c>
      <c r="AB594" s="11">
        <v>569.80312105574967</v>
      </c>
      <c r="AC594" s="11" t="s">
        <v>7</v>
      </c>
      <c r="AD594" s="11" t="s">
        <v>97</v>
      </c>
      <c r="AE594" s="11" t="s">
        <v>157</v>
      </c>
      <c r="AF594" s="11" t="s">
        <v>193</v>
      </c>
      <c r="AG594" s="11" t="s">
        <v>302</v>
      </c>
      <c r="AH594" s="11" t="s">
        <v>7</v>
      </c>
      <c r="AI594" s="11" t="s">
        <v>97</v>
      </c>
      <c r="AJ594" s="11" t="s">
        <v>157</v>
      </c>
      <c r="AK594" s="11" t="s">
        <v>193</v>
      </c>
      <c r="AL594" s="11" t="s">
        <v>142</v>
      </c>
      <c r="AM594" s="11">
        <v>2.3575048172069828E-2</v>
      </c>
      <c r="AN594" s="11">
        <v>0</v>
      </c>
      <c r="AO594" s="11">
        <v>0</v>
      </c>
      <c r="AP594" s="11">
        <v>0</v>
      </c>
      <c r="AQ594" s="11">
        <v>3.0157709465047301E-3</v>
      </c>
      <c r="AR594" s="11">
        <v>0.125</v>
      </c>
      <c r="AS594" s="11">
        <v>0</v>
      </c>
      <c r="AT594" s="11">
        <v>0</v>
      </c>
      <c r="AU594" s="11">
        <v>0</v>
      </c>
      <c r="AV594" s="11">
        <v>7.4999999999999997E-3</v>
      </c>
      <c r="AW594" s="11">
        <v>2800.2034577430659</v>
      </c>
      <c r="AX594" s="11">
        <v>0</v>
      </c>
      <c r="AY594" s="11">
        <v>0</v>
      </c>
      <c r="AZ594" s="11">
        <v>0</v>
      </c>
      <c r="BA594" s="11">
        <v>358.20805838982068</v>
      </c>
      <c r="BB594" s="11">
        <v>14847.283859745001</v>
      </c>
      <c r="BC594" s="11">
        <v>0</v>
      </c>
      <c r="BD594" s="11">
        <v>0</v>
      </c>
      <c r="BE594" s="11">
        <v>0</v>
      </c>
      <c r="BF594" s="11">
        <v>890.83703158470007</v>
      </c>
      <c r="BG594" s="9" t="s">
        <v>7</v>
      </c>
      <c r="BH594" s="9" t="s">
        <v>97</v>
      </c>
      <c r="BI594" s="9" t="s">
        <v>157</v>
      </c>
      <c r="BJ594" s="9" t="s">
        <v>193</v>
      </c>
      <c r="BK594" s="9" t="s">
        <v>1921</v>
      </c>
      <c r="BL594" s="29">
        <v>7.5000116092096239E-2</v>
      </c>
      <c r="BM594" s="29">
        <v>0</v>
      </c>
      <c r="BN594" s="29">
        <v>0</v>
      </c>
      <c r="BO594" s="29">
        <v>0</v>
      </c>
      <c r="BP594" s="29">
        <v>3.0157709465047297E-3</v>
      </c>
    </row>
    <row r="595" spans="1:68" x14ac:dyDescent="0.25">
      <c r="A595" s="9" t="s">
        <v>3</v>
      </c>
      <c r="B595" s="9" t="s">
        <v>58</v>
      </c>
      <c r="C595" s="9" t="s">
        <v>57</v>
      </c>
      <c r="D595" s="9" t="s">
        <v>1876</v>
      </c>
      <c r="E595" s="9" t="s">
        <v>116</v>
      </c>
      <c r="F595" s="9" t="s">
        <v>1255</v>
      </c>
      <c r="G595" s="9" t="s">
        <v>274</v>
      </c>
      <c r="H595" s="9" t="s">
        <v>5</v>
      </c>
      <c r="I595" s="10" t="s">
        <v>1783</v>
      </c>
      <c r="J595" s="10" t="s">
        <v>1995</v>
      </c>
      <c r="K595" s="11">
        <v>112714.07182852</v>
      </c>
      <c r="L595" s="11">
        <v>112714.07182852</v>
      </c>
      <c r="M595" s="11">
        <v>0</v>
      </c>
      <c r="N595" s="11">
        <v>0</v>
      </c>
      <c r="O595" s="11">
        <v>0</v>
      </c>
      <c r="P595" s="11">
        <v>0</v>
      </c>
      <c r="Q595" s="11">
        <v>0</v>
      </c>
      <c r="R595" s="11">
        <v>0</v>
      </c>
      <c r="S595" s="11">
        <v>0</v>
      </c>
      <c r="T595" s="11">
        <v>0</v>
      </c>
      <c r="U595" s="11">
        <v>0</v>
      </c>
      <c r="V595" s="11">
        <v>0</v>
      </c>
      <c r="W595" s="11">
        <v>1075.736080410124</v>
      </c>
      <c r="X595" s="11">
        <v>0</v>
      </c>
      <c r="Y595" s="11">
        <v>0</v>
      </c>
      <c r="Z595" s="11">
        <v>0</v>
      </c>
      <c r="AA595" s="11">
        <v>412.08966772633971</v>
      </c>
      <c r="AB595" s="11">
        <v>540.71194537577617</v>
      </c>
      <c r="AC595" s="11" t="s">
        <v>7</v>
      </c>
      <c r="AD595" s="11" t="s">
        <v>97</v>
      </c>
      <c r="AE595" s="11" t="s">
        <v>157</v>
      </c>
      <c r="AF595" s="11" t="s">
        <v>193</v>
      </c>
      <c r="AG595" s="11" t="s">
        <v>302</v>
      </c>
      <c r="AH595" s="11" t="s">
        <v>7</v>
      </c>
      <c r="AI595" s="11" t="s">
        <v>97</v>
      </c>
      <c r="AJ595" s="11" t="s">
        <v>157</v>
      </c>
      <c r="AK595" s="11" t="s">
        <v>193</v>
      </c>
      <c r="AL595" s="11" t="s">
        <v>142</v>
      </c>
      <c r="AM595" s="11">
        <v>2.3575048172069828E-2</v>
      </c>
      <c r="AN595" s="11">
        <v>0</v>
      </c>
      <c r="AO595" s="11">
        <v>0</v>
      </c>
      <c r="AP595" s="11">
        <v>0</v>
      </c>
      <c r="AQ595" s="11">
        <v>3.0157709465047301E-3</v>
      </c>
      <c r="AR595" s="11">
        <v>0.125</v>
      </c>
      <c r="AS595" s="11">
        <v>0</v>
      </c>
      <c r="AT595" s="11">
        <v>0</v>
      </c>
      <c r="AU595" s="11">
        <v>0</v>
      </c>
      <c r="AV595" s="11">
        <v>7.4999999999999997E-3</v>
      </c>
      <c r="AW595" s="11">
        <v>2657.2396730274977</v>
      </c>
      <c r="AX595" s="11">
        <v>0</v>
      </c>
      <c r="AY595" s="11">
        <v>0</v>
      </c>
      <c r="AZ595" s="11">
        <v>0</v>
      </c>
      <c r="BA595" s="11">
        <v>339.91982308269792</v>
      </c>
      <c r="BB595" s="11">
        <v>14089.258978565</v>
      </c>
      <c r="BC595" s="11">
        <v>0</v>
      </c>
      <c r="BD595" s="11">
        <v>0</v>
      </c>
      <c r="BE595" s="11">
        <v>0</v>
      </c>
      <c r="BF595" s="11">
        <v>845.35553871389993</v>
      </c>
      <c r="BG595" s="9" t="s">
        <v>7</v>
      </c>
      <c r="BH595" s="9" t="s">
        <v>97</v>
      </c>
      <c r="BI595" s="9" t="s">
        <v>157</v>
      </c>
      <c r="BJ595" s="9" t="s">
        <v>193</v>
      </c>
      <c r="BK595" s="9" t="s">
        <v>1921</v>
      </c>
      <c r="BL595" s="29">
        <v>7.5000116092096239E-2</v>
      </c>
      <c r="BM595" s="29">
        <v>0</v>
      </c>
      <c r="BN595" s="29">
        <v>0</v>
      </c>
      <c r="BO595" s="29">
        <v>0</v>
      </c>
      <c r="BP595" s="29">
        <v>3.0157709465047297E-3</v>
      </c>
    </row>
    <row r="596" spans="1:68" x14ac:dyDescent="0.25">
      <c r="A596" s="9" t="s">
        <v>3</v>
      </c>
      <c r="B596" s="9" t="s">
        <v>58</v>
      </c>
      <c r="C596" s="9" t="s">
        <v>57</v>
      </c>
      <c r="D596" s="9" t="s">
        <v>1876</v>
      </c>
      <c r="E596" s="9" t="s">
        <v>116</v>
      </c>
      <c r="F596" s="9" t="s">
        <v>705</v>
      </c>
      <c r="G596" s="9" t="s">
        <v>164</v>
      </c>
      <c r="H596" s="9" t="s">
        <v>5</v>
      </c>
      <c r="I596" s="10" t="s">
        <v>1807</v>
      </c>
      <c r="J596" s="10" t="s">
        <v>1995</v>
      </c>
      <c r="K596" s="11">
        <v>168410.99958118587</v>
      </c>
      <c r="L596" s="11">
        <v>168410.99960000001</v>
      </c>
      <c r="M596" s="11">
        <v>0</v>
      </c>
      <c r="N596" s="11">
        <v>0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11">
        <v>0</v>
      </c>
      <c r="U596" s="11">
        <v>0</v>
      </c>
      <c r="V596" s="11">
        <v>0</v>
      </c>
      <c r="W596" s="11">
        <v>1607.3040896195764</v>
      </c>
      <c r="X596" s="11">
        <v>0</v>
      </c>
      <c r="Y596" s="11">
        <v>0</v>
      </c>
      <c r="Z596" s="11">
        <v>0</v>
      </c>
      <c r="AA596" s="11">
        <v>615.72110510042262</v>
      </c>
      <c r="AB596" s="11">
        <v>807.9012472811205</v>
      </c>
      <c r="AC596" s="11" t="s">
        <v>7</v>
      </c>
      <c r="AD596" s="11" t="s">
        <v>97</v>
      </c>
      <c r="AE596" s="11" t="s">
        <v>157</v>
      </c>
      <c r="AF596" s="11" t="s">
        <v>193</v>
      </c>
      <c r="AG596" s="11" t="s">
        <v>302</v>
      </c>
      <c r="AH596" s="11" t="s">
        <v>7</v>
      </c>
      <c r="AI596" s="11" t="s">
        <v>97</v>
      </c>
      <c r="AJ596" s="11" t="s">
        <v>157</v>
      </c>
      <c r="AK596" s="11" t="s">
        <v>193</v>
      </c>
      <c r="AL596" s="11" t="s">
        <v>142</v>
      </c>
      <c r="AM596" s="11">
        <v>2.3575048172069828E-2</v>
      </c>
      <c r="AN596" s="11">
        <v>0</v>
      </c>
      <c r="AO596" s="11">
        <v>0</v>
      </c>
      <c r="AP596" s="11">
        <v>0</v>
      </c>
      <c r="AQ596" s="11">
        <v>3.0157709465047301E-3</v>
      </c>
      <c r="AR596" s="11">
        <v>0.125</v>
      </c>
      <c r="AS596" s="11">
        <v>0</v>
      </c>
      <c r="AT596" s="11">
        <v>0</v>
      </c>
      <c r="AU596" s="11">
        <v>0</v>
      </c>
      <c r="AV596" s="11">
        <v>7.4999999999999997E-3</v>
      </c>
      <c r="AW596" s="11">
        <v>3970.2974278328884</v>
      </c>
      <c r="AX596" s="11">
        <v>0</v>
      </c>
      <c r="AY596" s="11">
        <v>0</v>
      </c>
      <c r="AZ596" s="11">
        <v>0</v>
      </c>
      <c r="BA596" s="11">
        <v>507.88899960876063</v>
      </c>
      <c r="BB596" s="11">
        <v>21051.374947648234</v>
      </c>
      <c r="BC596" s="11">
        <v>0</v>
      </c>
      <c r="BD596" s="11">
        <v>0</v>
      </c>
      <c r="BE596" s="11">
        <v>0</v>
      </c>
      <c r="BF596" s="11">
        <v>1263.082496858894</v>
      </c>
      <c r="BG596" s="9" t="s">
        <v>7</v>
      </c>
      <c r="BH596" s="9" t="s">
        <v>97</v>
      </c>
      <c r="BI596" s="9" t="s">
        <v>157</v>
      </c>
      <c r="BJ596" s="9" t="s">
        <v>193</v>
      </c>
      <c r="BK596" s="9" t="s">
        <v>1921</v>
      </c>
      <c r="BL596" s="29">
        <v>7.5000116092096239E-2</v>
      </c>
      <c r="BM596" s="29">
        <v>0</v>
      </c>
      <c r="BN596" s="29">
        <v>0</v>
      </c>
      <c r="BO596" s="29">
        <v>0</v>
      </c>
      <c r="BP596" s="29">
        <v>3.0157709465047297E-3</v>
      </c>
    </row>
    <row r="597" spans="1:68" x14ac:dyDescent="0.25">
      <c r="A597" s="9" t="s">
        <v>3</v>
      </c>
      <c r="B597" s="9" t="s">
        <v>58</v>
      </c>
      <c r="C597" s="9" t="s">
        <v>57</v>
      </c>
      <c r="D597" s="9" t="s">
        <v>1876</v>
      </c>
      <c r="E597" s="9" t="s">
        <v>83</v>
      </c>
      <c r="F597" s="9" t="s">
        <v>989</v>
      </c>
      <c r="G597" s="9" t="s">
        <v>231</v>
      </c>
      <c r="H597" s="9" t="s">
        <v>5</v>
      </c>
      <c r="I597" s="10" t="s">
        <v>1783</v>
      </c>
      <c r="J597" s="10" t="s">
        <v>1995</v>
      </c>
      <c r="K597" s="11">
        <v>4054315.8798199999</v>
      </c>
      <c r="L597" s="11">
        <v>4054315.8798199999</v>
      </c>
      <c r="M597" s="11">
        <v>0</v>
      </c>
      <c r="N597" s="11">
        <v>3</v>
      </c>
      <c r="O597" s="11">
        <v>3</v>
      </c>
      <c r="P597" s="11">
        <v>3</v>
      </c>
      <c r="Q597" s="11">
        <v>1</v>
      </c>
      <c r="R597" s="11">
        <v>0</v>
      </c>
      <c r="S597" s="11">
        <v>0</v>
      </c>
      <c r="T597" s="11">
        <v>0</v>
      </c>
      <c r="U597" s="11">
        <v>0</v>
      </c>
      <c r="V597" s="11">
        <v>10</v>
      </c>
      <c r="W597" s="11">
        <v>116890.85087311731</v>
      </c>
      <c r="X597" s="11">
        <v>0</v>
      </c>
      <c r="Y597" s="11">
        <v>0</v>
      </c>
      <c r="Z597" s="11">
        <v>0</v>
      </c>
      <c r="AA597" s="11">
        <v>14874.415221032714</v>
      </c>
      <c r="AB597" s="11">
        <v>23119.209243609163</v>
      </c>
      <c r="AC597" s="11" t="s">
        <v>7</v>
      </c>
      <c r="AD597" s="11" t="s">
        <v>97</v>
      </c>
      <c r="AE597" s="11" t="s">
        <v>157</v>
      </c>
      <c r="AF597" s="11" t="s">
        <v>193</v>
      </c>
      <c r="AG597" s="11" t="s">
        <v>302</v>
      </c>
      <c r="AH597" s="11" t="s">
        <v>33</v>
      </c>
      <c r="AI597" s="11" t="s">
        <v>97</v>
      </c>
      <c r="AJ597" s="11" t="s">
        <v>157</v>
      </c>
      <c r="AK597" s="11" t="s">
        <v>193</v>
      </c>
      <c r="AL597" s="11" t="s">
        <v>142</v>
      </c>
      <c r="AM597" s="11">
        <v>2.3575048172069828E-2</v>
      </c>
      <c r="AN597" s="11">
        <v>0</v>
      </c>
      <c r="AO597" s="11">
        <v>0</v>
      </c>
      <c r="AP597" s="11">
        <v>0</v>
      </c>
      <c r="AQ597" s="11">
        <v>3.0157709465047301E-3</v>
      </c>
      <c r="AR597" s="11">
        <v>7.4999999999999997E-2</v>
      </c>
      <c r="AS597" s="11">
        <v>0</v>
      </c>
      <c r="AT597" s="11">
        <v>0</v>
      </c>
      <c r="AU597" s="11">
        <v>0</v>
      </c>
      <c r="AV597" s="11">
        <v>7.4999999999999997E-3</v>
      </c>
      <c r="AW597" s="11">
        <v>95580.692171544171</v>
      </c>
      <c r="AX597" s="11">
        <v>0</v>
      </c>
      <c r="AY597" s="11">
        <v>0</v>
      </c>
      <c r="AZ597" s="11">
        <v>0</v>
      </c>
      <c r="BA597" s="11">
        <v>12226.888038313919</v>
      </c>
      <c r="BB597" s="11">
        <v>304073.69098650001</v>
      </c>
      <c r="BC597" s="11">
        <v>0</v>
      </c>
      <c r="BD597" s="11">
        <v>0</v>
      </c>
      <c r="BE597" s="11">
        <v>0</v>
      </c>
      <c r="BF597" s="11">
        <v>30407.369098649997</v>
      </c>
      <c r="BG597" s="9" t="s">
        <v>7</v>
      </c>
      <c r="BH597" s="9" t="s">
        <v>97</v>
      </c>
      <c r="BI597" s="9" t="s">
        <v>157</v>
      </c>
      <c r="BJ597" s="9" t="s">
        <v>193</v>
      </c>
      <c r="BK597" s="9" t="s">
        <v>1921</v>
      </c>
      <c r="BL597" s="29">
        <v>7.5000116092096239E-2</v>
      </c>
      <c r="BM597" s="29">
        <v>0</v>
      </c>
      <c r="BN597" s="29">
        <v>0</v>
      </c>
      <c r="BO597" s="29">
        <v>0</v>
      </c>
      <c r="BP597" s="29">
        <v>3.0157709465047297E-3</v>
      </c>
    </row>
    <row r="598" spans="1:68" x14ac:dyDescent="0.25">
      <c r="A598" s="9" t="s">
        <v>3</v>
      </c>
      <c r="B598" s="9" t="s">
        <v>58</v>
      </c>
      <c r="C598" s="9" t="s">
        <v>57</v>
      </c>
      <c r="D598" s="9" t="s">
        <v>1876</v>
      </c>
      <c r="E598" s="9" t="s">
        <v>116</v>
      </c>
      <c r="F598" s="9" t="s">
        <v>1319</v>
      </c>
      <c r="G598" s="9" t="s">
        <v>274</v>
      </c>
      <c r="H598" s="9" t="s">
        <v>5</v>
      </c>
      <c r="I598" s="10" t="s">
        <v>1807</v>
      </c>
      <c r="J598" s="10" t="s">
        <v>1995</v>
      </c>
      <c r="K598" s="11">
        <v>272546.61485661997</v>
      </c>
      <c r="L598" s="11">
        <v>272546.61485661997</v>
      </c>
      <c r="M598" s="11">
        <v>0</v>
      </c>
      <c r="N598" s="11">
        <v>0</v>
      </c>
      <c r="O598" s="11">
        <v>0</v>
      </c>
      <c r="P598" s="11">
        <v>0</v>
      </c>
      <c r="Q598" s="11">
        <v>1</v>
      </c>
      <c r="R598" s="11">
        <v>0</v>
      </c>
      <c r="S598" s="11">
        <v>0</v>
      </c>
      <c r="T598" s="11">
        <v>0</v>
      </c>
      <c r="U598" s="11">
        <v>0</v>
      </c>
      <c r="V598" s="11">
        <v>1</v>
      </c>
      <c r="W598" s="11">
        <v>2601.1679148718563</v>
      </c>
      <c r="X598" s="11">
        <v>0</v>
      </c>
      <c r="Y598" s="11">
        <v>0</v>
      </c>
      <c r="Z598" s="11">
        <v>0</v>
      </c>
      <c r="AA598" s="11">
        <v>996.44740123552674</v>
      </c>
      <c r="AB598" s="11">
        <v>1307.4606207901775</v>
      </c>
      <c r="AC598" s="11" t="s">
        <v>7</v>
      </c>
      <c r="AD598" s="11" t="s">
        <v>97</v>
      </c>
      <c r="AE598" s="11" t="s">
        <v>157</v>
      </c>
      <c r="AF598" s="11" t="s">
        <v>193</v>
      </c>
      <c r="AG598" s="11" t="s">
        <v>302</v>
      </c>
      <c r="AH598" s="11" t="s">
        <v>7</v>
      </c>
      <c r="AI598" s="11" t="s">
        <v>97</v>
      </c>
      <c r="AJ598" s="11" t="s">
        <v>157</v>
      </c>
      <c r="AK598" s="11" t="s">
        <v>193</v>
      </c>
      <c r="AL598" s="11" t="s">
        <v>142</v>
      </c>
      <c r="AM598" s="11">
        <v>2.3575048172069828E-2</v>
      </c>
      <c r="AN598" s="11">
        <v>0</v>
      </c>
      <c r="AO598" s="11">
        <v>0</v>
      </c>
      <c r="AP598" s="11">
        <v>0</v>
      </c>
      <c r="AQ598" s="11">
        <v>3.0157709465047301E-3</v>
      </c>
      <c r="AR598" s="11">
        <v>0.125</v>
      </c>
      <c r="AS598" s="11">
        <v>0</v>
      </c>
      <c r="AT598" s="11">
        <v>0</v>
      </c>
      <c r="AU598" s="11">
        <v>0</v>
      </c>
      <c r="AV598" s="11">
        <v>7.4999999999999997E-3</v>
      </c>
      <c r="AW598" s="11">
        <v>6425.2995743793781</v>
      </c>
      <c r="AX598" s="11">
        <v>0</v>
      </c>
      <c r="AY598" s="11">
        <v>0</v>
      </c>
      <c r="AZ598" s="11">
        <v>0</v>
      </c>
      <c r="BA598" s="11">
        <v>821.93816265280896</v>
      </c>
      <c r="BB598" s="11">
        <v>34068.326857077496</v>
      </c>
      <c r="BC598" s="11">
        <v>0</v>
      </c>
      <c r="BD598" s="11">
        <v>0</v>
      </c>
      <c r="BE598" s="11">
        <v>0</v>
      </c>
      <c r="BF598" s="11">
        <v>2044.0996114246498</v>
      </c>
      <c r="BG598" s="9" t="s">
        <v>7</v>
      </c>
      <c r="BH598" s="9" t="s">
        <v>97</v>
      </c>
      <c r="BI598" s="9" t="s">
        <v>157</v>
      </c>
      <c r="BJ598" s="9" t="s">
        <v>193</v>
      </c>
      <c r="BK598" s="9" t="s">
        <v>1921</v>
      </c>
      <c r="BL598" s="29">
        <v>7.5000116092096239E-2</v>
      </c>
      <c r="BM598" s="29">
        <v>0</v>
      </c>
      <c r="BN598" s="29">
        <v>0</v>
      </c>
      <c r="BO598" s="29">
        <v>0</v>
      </c>
      <c r="BP598" s="29">
        <v>3.0157709465047297E-3</v>
      </c>
    </row>
    <row r="599" spans="1:68" x14ac:dyDescent="0.25">
      <c r="A599" s="9" t="s">
        <v>3</v>
      </c>
      <c r="B599" s="9" t="s">
        <v>58</v>
      </c>
      <c r="C599" s="9" t="s">
        <v>57</v>
      </c>
      <c r="D599" s="9" t="s">
        <v>1876</v>
      </c>
      <c r="E599" s="9" t="s">
        <v>116</v>
      </c>
      <c r="F599" s="9" t="s">
        <v>1317</v>
      </c>
      <c r="G599" s="9" t="s">
        <v>274</v>
      </c>
      <c r="H599" s="9" t="s">
        <v>5</v>
      </c>
      <c r="I599" s="10" t="s">
        <v>1783</v>
      </c>
      <c r="J599" s="10" t="s">
        <v>1995</v>
      </c>
      <c r="K599" s="11">
        <v>121532.14546062</v>
      </c>
      <c r="L599" s="11">
        <v>121532.14546062</v>
      </c>
      <c r="M599" s="11">
        <v>0</v>
      </c>
      <c r="N599" s="11">
        <v>0</v>
      </c>
      <c r="O599" s="11">
        <v>1</v>
      </c>
      <c r="P599" s="11">
        <v>0</v>
      </c>
      <c r="Q599" s="11">
        <v>1</v>
      </c>
      <c r="R599" s="11">
        <v>0</v>
      </c>
      <c r="S599" s="11">
        <v>0</v>
      </c>
      <c r="T599" s="11">
        <v>0</v>
      </c>
      <c r="U599" s="11">
        <v>0</v>
      </c>
      <c r="V599" s="11">
        <v>2</v>
      </c>
      <c r="W599" s="11">
        <v>1162.9403214525073</v>
      </c>
      <c r="X599" s="11">
        <v>0</v>
      </c>
      <c r="Y599" s="11">
        <v>0</v>
      </c>
      <c r="Z599" s="11">
        <v>0</v>
      </c>
      <c r="AA599" s="11">
        <v>210.37292225249846</v>
      </c>
      <c r="AB599" s="11">
        <v>567.17350836434912</v>
      </c>
      <c r="AC599" s="11" t="s">
        <v>7</v>
      </c>
      <c r="AD599" s="11" t="s">
        <v>97</v>
      </c>
      <c r="AE599" s="11" t="s">
        <v>157</v>
      </c>
      <c r="AF599" s="11" t="s">
        <v>193</v>
      </c>
      <c r="AG599" s="11" t="s">
        <v>299</v>
      </c>
      <c r="AH599" s="11" t="s">
        <v>7</v>
      </c>
      <c r="AI599" s="11" t="s">
        <v>97</v>
      </c>
      <c r="AJ599" s="11" t="s">
        <v>157</v>
      </c>
      <c r="AK599" s="11" t="s">
        <v>193</v>
      </c>
      <c r="AL599" s="11" t="s">
        <v>142</v>
      </c>
      <c r="AM599" s="11">
        <v>2.3575048172069828E-2</v>
      </c>
      <c r="AN599" s="11">
        <v>0</v>
      </c>
      <c r="AO599" s="11">
        <v>0</v>
      </c>
      <c r="AP599" s="11">
        <v>0</v>
      </c>
      <c r="AQ599" s="11">
        <v>1.4241140580716783E-3</v>
      </c>
      <c r="AR599" s="11">
        <v>0.125</v>
      </c>
      <c r="AS599" s="11">
        <v>0</v>
      </c>
      <c r="AT599" s="11">
        <v>0</v>
      </c>
      <c r="AU599" s="11">
        <v>0</v>
      </c>
      <c r="AV599" s="11">
        <v>7.4999999999999997E-3</v>
      </c>
      <c r="AW599" s="11">
        <v>2865.126183689114</v>
      </c>
      <c r="AX599" s="11">
        <v>0</v>
      </c>
      <c r="AY599" s="11">
        <v>0</v>
      </c>
      <c r="AZ599" s="11">
        <v>0</v>
      </c>
      <c r="BA599" s="11">
        <v>173.07563685808105</v>
      </c>
      <c r="BB599" s="11">
        <v>15191.5181825775</v>
      </c>
      <c r="BC599" s="11">
        <v>0</v>
      </c>
      <c r="BD599" s="11">
        <v>0</v>
      </c>
      <c r="BE599" s="11">
        <v>0</v>
      </c>
      <c r="BF599" s="11">
        <v>911.49109095464996</v>
      </c>
      <c r="BG599" s="9" t="s">
        <v>7</v>
      </c>
      <c r="BH599" s="9" t="s">
        <v>97</v>
      </c>
      <c r="BI599" s="9" t="s">
        <v>157</v>
      </c>
      <c r="BJ599" s="9" t="s">
        <v>193</v>
      </c>
      <c r="BK599" s="9" t="s">
        <v>1920</v>
      </c>
      <c r="BL599" s="29">
        <v>7.5000116092096239E-2</v>
      </c>
      <c r="BM599" s="29">
        <v>0</v>
      </c>
      <c r="BN599" s="29">
        <v>0</v>
      </c>
      <c r="BO599" s="29">
        <v>0</v>
      </c>
      <c r="BP599" s="29">
        <v>1.4241140580716783E-3</v>
      </c>
    </row>
    <row r="600" spans="1:68" x14ac:dyDescent="0.25">
      <c r="A600" s="9" t="s">
        <v>3</v>
      </c>
      <c r="B600" s="9" t="s">
        <v>58</v>
      </c>
      <c r="C600" s="9" t="s">
        <v>57</v>
      </c>
      <c r="D600" s="9" t="s">
        <v>1876</v>
      </c>
      <c r="E600" s="9" t="s">
        <v>116</v>
      </c>
      <c r="F600" s="9" t="s">
        <v>1351</v>
      </c>
      <c r="G600" s="9" t="s">
        <v>164</v>
      </c>
      <c r="H600" s="9" t="s">
        <v>5</v>
      </c>
      <c r="I600" s="10" t="s">
        <v>1807</v>
      </c>
      <c r="J600" s="10" t="s">
        <v>1995</v>
      </c>
      <c r="K600" s="11">
        <v>154571.59029999998</v>
      </c>
      <c r="L600" s="11">
        <v>0</v>
      </c>
      <c r="M600" s="11">
        <v>1</v>
      </c>
      <c r="N600" s="11">
        <v>0</v>
      </c>
      <c r="O600" s="11">
        <v>0</v>
      </c>
      <c r="P600" s="11">
        <v>0</v>
      </c>
      <c r="Q600" s="11">
        <v>0</v>
      </c>
      <c r="R600" s="11">
        <v>0</v>
      </c>
      <c r="S600" s="11">
        <v>0</v>
      </c>
      <c r="T600" s="11">
        <v>0</v>
      </c>
      <c r="U600" s="11">
        <v>0</v>
      </c>
      <c r="V600" s="11">
        <v>0</v>
      </c>
      <c r="W600" s="11">
        <v>0</v>
      </c>
      <c r="X600" s="11">
        <v>0</v>
      </c>
      <c r="Y600" s="11">
        <v>0</v>
      </c>
      <c r="Z600" s="11">
        <v>0</v>
      </c>
      <c r="AA600" s="11">
        <v>0</v>
      </c>
      <c r="AB600" s="11">
        <v>0</v>
      </c>
      <c r="AC600" s="11" t="s">
        <v>7</v>
      </c>
      <c r="AD600" s="11" t="s">
        <v>97</v>
      </c>
      <c r="AE600" s="11" t="s">
        <v>157</v>
      </c>
      <c r="AF600" s="11" t="s">
        <v>193</v>
      </c>
      <c r="AG600" s="11" t="s">
        <v>299</v>
      </c>
      <c r="AH600" s="11" t="s">
        <v>7</v>
      </c>
      <c r="AI600" s="11" t="s">
        <v>97</v>
      </c>
      <c r="AJ600" s="11" t="s">
        <v>157</v>
      </c>
      <c r="AK600" s="11" t="s">
        <v>193</v>
      </c>
      <c r="AL600" s="11" t="s">
        <v>142</v>
      </c>
      <c r="AM600" s="11">
        <v>2.3575048172069828E-2</v>
      </c>
      <c r="AN600" s="11">
        <v>0</v>
      </c>
      <c r="AO600" s="11">
        <v>0</v>
      </c>
      <c r="AP600" s="11">
        <v>0</v>
      </c>
      <c r="AQ600" s="11">
        <v>1.4241140580716783E-3</v>
      </c>
      <c r="AR600" s="11">
        <v>0.125</v>
      </c>
      <c r="AS600" s="11">
        <v>0</v>
      </c>
      <c r="AT600" s="11">
        <v>0</v>
      </c>
      <c r="AU600" s="11">
        <v>0</v>
      </c>
      <c r="AV600" s="11">
        <v>7.4999999999999997E-3</v>
      </c>
      <c r="AW600" s="11">
        <v>3644.0326873559411</v>
      </c>
      <c r="AX600" s="11">
        <v>0</v>
      </c>
      <c r="AY600" s="11">
        <v>0</v>
      </c>
      <c r="AZ600" s="11">
        <v>0</v>
      </c>
      <c r="BA600" s="11">
        <v>220.12757472472583</v>
      </c>
      <c r="BB600" s="11">
        <v>19321.448787499998</v>
      </c>
      <c r="BC600" s="11">
        <v>0</v>
      </c>
      <c r="BD600" s="11">
        <v>0</v>
      </c>
      <c r="BE600" s="11">
        <v>0</v>
      </c>
      <c r="BF600" s="11">
        <v>1159.2869272499997</v>
      </c>
      <c r="BG600" s="9" t="s">
        <v>7</v>
      </c>
      <c r="BH600" s="9" t="s">
        <v>97</v>
      </c>
      <c r="BI600" s="9" t="s">
        <v>157</v>
      </c>
      <c r="BJ600" s="9" t="s">
        <v>193</v>
      </c>
      <c r="BK600" s="9" t="s">
        <v>1920</v>
      </c>
      <c r="BL600" s="29">
        <v>7.5000116092096239E-2</v>
      </c>
      <c r="BM600" s="29">
        <v>0</v>
      </c>
      <c r="BN600" s="29">
        <v>0</v>
      </c>
      <c r="BO600" s="29">
        <v>0</v>
      </c>
      <c r="BP600" s="29">
        <v>1.4241140580716783E-3</v>
      </c>
    </row>
    <row r="601" spans="1:68" x14ac:dyDescent="0.25">
      <c r="A601" s="9" t="s">
        <v>3</v>
      </c>
      <c r="B601" s="9" t="s">
        <v>58</v>
      </c>
      <c r="C601" s="9" t="s">
        <v>57</v>
      </c>
      <c r="D601" s="9" t="s">
        <v>1876</v>
      </c>
      <c r="E601" s="9" t="s">
        <v>116</v>
      </c>
      <c r="F601" s="9" t="s">
        <v>1349</v>
      </c>
      <c r="G601" s="9" t="s">
        <v>164</v>
      </c>
      <c r="H601" s="9" t="s">
        <v>5</v>
      </c>
      <c r="I601" s="10" t="s">
        <v>1807</v>
      </c>
      <c r="J601" s="10" t="s">
        <v>1995</v>
      </c>
      <c r="K601" s="11">
        <v>155408.6244</v>
      </c>
      <c r="L601" s="11">
        <v>0</v>
      </c>
      <c r="M601" s="11">
        <v>1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11">
        <v>0</v>
      </c>
      <c r="U601" s="11">
        <v>0</v>
      </c>
      <c r="V601" s="11">
        <v>0</v>
      </c>
      <c r="W601" s="11">
        <v>0</v>
      </c>
      <c r="X601" s="11">
        <v>0</v>
      </c>
      <c r="Y601" s="11">
        <v>0</v>
      </c>
      <c r="Z601" s="11">
        <v>0</v>
      </c>
      <c r="AA601" s="11">
        <v>0</v>
      </c>
      <c r="AB601" s="11">
        <v>0</v>
      </c>
      <c r="AC601" s="11" t="s">
        <v>7</v>
      </c>
      <c r="AD601" s="11" t="s">
        <v>97</v>
      </c>
      <c r="AE601" s="11" t="s">
        <v>157</v>
      </c>
      <c r="AF601" s="11" t="s">
        <v>193</v>
      </c>
      <c r="AG601" s="11" t="s">
        <v>299</v>
      </c>
      <c r="AH601" s="11" t="s">
        <v>7</v>
      </c>
      <c r="AI601" s="11" t="s">
        <v>97</v>
      </c>
      <c r="AJ601" s="11" t="s">
        <v>157</v>
      </c>
      <c r="AK601" s="11" t="s">
        <v>193</v>
      </c>
      <c r="AL601" s="11" t="s">
        <v>142</v>
      </c>
      <c r="AM601" s="11">
        <v>2.3575048172069828E-2</v>
      </c>
      <c r="AN601" s="11">
        <v>0</v>
      </c>
      <c r="AO601" s="11">
        <v>0</v>
      </c>
      <c r="AP601" s="11">
        <v>0</v>
      </c>
      <c r="AQ601" s="11">
        <v>1.4241140580716783E-3</v>
      </c>
      <c r="AR601" s="11">
        <v>0.125</v>
      </c>
      <c r="AS601" s="11">
        <v>0</v>
      </c>
      <c r="AT601" s="11">
        <v>0</v>
      </c>
      <c r="AU601" s="11">
        <v>0</v>
      </c>
      <c r="AV601" s="11">
        <v>7.4999999999999997E-3</v>
      </c>
      <c r="AW601" s="11">
        <v>3663.7658065851065</v>
      </c>
      <c r="AX601" s="11">
        <v>0</v>
      </c>
      <c r="AY601" s="11">
        <v>0</v>
      </c>
      <c r="AZ601" s="11">
        <v>0</v>
      </c>
      <c r="BA601" s="11">
        <v>221.31960675362123</v>
      </c>
      <c r="BB601" s="11">
        <v>19426.07805</v>
      </c>
      <c r="BC601" s="11">
        <v>0</v>
      </c>
      <c r="BD601" s="11">
        <v>0</v>
      </c>
      <c r="BE601" s="11">
        <v>0</v>
      </c>
      <c r="BF601" s="11">
        <v>1165.5646830000001</v>
      </c>
      <c r="BG601" s="9" t="s">
        <v>7</v>
      </c>
      <c r="BH601" s="9" t="s">
        <v>97</v>
      </c>
      <c r="BI601" s="9" t="s">
        <v>157</v>
      </c>
      <c r="BJ601" s="9" t="s">
        <v>193</v>
      </c>
      <c r="BK601" s="9" t="s">
        <v>1920</v>
      </c>
      <c r="BL601" s="29">
        <v>7.5000116092096239E-2</v>
      </c>
      <c r="BM601" s="29">
        <v>0</v>
      </c>
      <c r="BN601" s="29">
        <v>0</v>
      </c>
      <c r="BO601" s="29">
        <v>0</v>
      </c>
      <c r="BP601" s="29">
        <v>1.4241140580716783E-3</v>
      </c>
    </row>
    <row r="602" spans="1:68" x14ac:dyDescent="0.25">
      <c r="A602" s="9" t="s">
        <v>3</v>
      </c>
      <c r="B602" s="9" t="s">
        <v>58</v>
      </c>
      <c r="C602" s="9" t="s">
        <v>57</v>
      </c>
      <c r="D602" s="9" t="s">
        <v>1876</v>
      </c>
      <c r="E602" s="9" t="s">
        <v>83</v>
      </c>
      <c r="F602" s="9" t="s">
        <v>1661</v>
      </c>
      <c r="G602" s="9" t="s">
        <v>231</v>
      </c>
      <c r="H602" s="9" t="s">
        <v>5</v>
      </c>
      <c r="I602" s="10" t="s">
        <v>1807</v>
      </c>
      <c r="J602" s="10" t="s">
        <v>1995</v>
      </c>
      <c r="K602" s="11">
        <v>1253807.33962</v>
      </c>
      <c r="L602" s="11">
        <v>1253807.33962</v>
      </c>
      <c r="M602" s="11">
        <v>0</v>
      </c>
      <c r="N602" s="11">
        <v>0</v>
      </c>
      <c r="O602" s="11">
        <v>0</v>
      </c>
      <c r="P602" s="11">
        <v>2</v>
      </c>
      <c r="Q602" s="11">
        <v>1</v>
      </c>
      <c r="R602" s="11">
        <v>0</v>
      </c>
      <c r="S602" s="11">
        <v>0</v>
      </c>
      <c r="T602" s="11">
        <v>0</v>
      </c>
      <c r="U602" s="11">
        <v>0</v>
      </c>
      <c r="V602" s="11">
        <v>3</v>
      </c>
      <c r="W602" s="11">
        <v>11966.259147874969</v>
      </c>
      <c r="X602" s="11">
        <v>0</v>
      </c>
      <c r="Y602" s="11">
        <v>0</v>
      </c>
      <c r="Z602" s="11">
        <v>0</v>
      </c>
      <c r="AA602" s="11">
        <v>4583.9977351090274</v>
      </c>
      <c r="AB602" s="11">
        <v>6014.7645696250693</v>
      </c>
      <c r="AC602" s="11" t="s">
        <v>7</v>
      </c>
      <c r="AD602" s="11" t="s">
        <v>97</v>
      </c>
      <c r="AE602" s="11" t="s">
        <v>157</v>
      </c>
      <c r="AF602" s="11" t="s">
        <v>193</v>
      </c>
      <c r="AG602" s="11" t="s">
        <v>302</v>
      </c>
      <c r="AH602" s="11" t="s">
        <v>7</v>
      </c>
      <c r="AI602" s="11" t="s">
        <v>97</v>
      </c>
      <c r="AJ602" s="11" t="s">
        <v>157</v>
      </c>
      <c r="AK602" s="11" t="s">
        <v>193</v>
      </c>
      <c r="AL602" s="11" t="s">
        <v>142</v>
      </c>
      <c r="AM602" s="11">
        <v>2.3575048172069828E-2</v>
      </c>
      <c r="AN602" s="11">
        <v>0</v>
      </c>
      <c r="AO602" s="11">
        <v>0</v>
      </c>
      <c r="AP602" s="11">
        <v>0</v>
      </c>
      <c r="AQ602" s="11">
        <v>3.0157709465047301E-3</v>
      </c>
      <c r="AR602" s="11">
        <v>0.125</v>
      </c>
      <c r="AS602" s="11">
        <v>0</v>
      </c>
      <c r="AT602" s="11">
        <v>0</v>
      </c>
      <c r="AU602" s="11">
        <v>0</v>
      </c>
      <c r="AV602" s="11">
        <v>7.4999999999999997E-3</v>
      </c>
      <c r="AW602" s="11">
        <v>29558.568430036215</v>
      </c>
      <c r="AX602" s="11">
        <v>0</v>
      </c>
      <c r="AY602" s="11">
        <v>0</v>
      </c>
      <c r="AZ602" s="11">
        <v>0</v>
      </c>
      <c r="BA602" s="11">
        <v>3781.195747340385</v>
      </c>
      <c r="BB602" s="11">
        <v>156725.9174525</v>
      </c>
      <c r="BC602" s="11">
        <v>0</v>
      </c>
      <c r="BD602" s="11">
        <v>0</v>
      </c>
      <c r="BE602" s="11">
        <v>0</v>
      </c>
      <c r="BF602" s="11">
        <v>9403.5550471499992</v>
      </c>
      <c r="BG602" s="9" t="s">
        <v>7</v>
      </c>
      <c r="BH602" s="9" t="s">
        <v>97</v>
      </c>
      <c r="BI602" s="9" t="s">
        <v>157</v>
      </c>
      <c r="BJ602" s="9" t="s">
        <v>193</v>
      </c>
      <c r="BK602" s="9" t="s">
        <v>1921</v>
      </c>
      <c r="BL602" s="29">
        <v>7.5000116092096239E-2</v>
      </c>
      <c r="BM602" s="29">
        <v>0</v>
      </c>
      <c r="BN602" s="29">
        <v>0</v>
      </c>
      <c r="BO602" s="29">
        <v>0</v>
      </c>
      <c r="BP602" s="29">
        <v>3.0157709465047297E-3</v>
      </c>
    </row>
    <row r="603" spans="1:68" x14ac:dyDescent="0.25">
      <c r="A603" s="9" t="s">
        <v>10</v>
      </c>
      <c r="B603" s="9" t="s">
        <v>58</v>
      </c>
      <c r="C603" s="9" t="s">
        <v>57</v>
      </c>
      <c r="D603" s="9" t="s">
        <v>1877</v>
      </c>
      <c r="E603" s="9" t="s">
        <v>83</v>
      </c>
      <c r="F603" s="9" t="s">
        <v>1645</v>
      </c>
      <c r="G603" s="9" t="s">
        <v>290</v>
      </c>
      <c r="H603" s="9" t="s">
        <v>5</v>
      </c>
      <c r="I603" s="10" t="s">
        <v>1807</v>
      </c>
      <c r="J603" s="10" t="s">
        <v>1995</v>
      </c>
      <c r="K603" s="11">
        <v>2289612.06158</v>
      </c>
      <c r="L603" s="11">
        <v>2289612.06158</v>
      </c>
      <c r="M603" s="11">
        <v>0</v>
      </c>
      <c r="N603" s="11">
        <v>0</v>
      </c>
      <c r="O603" s="11">
        <v>1</v>
      </c>
      <c r="P603" s="11">
        <v>0</v>
      </c>
      <c r="Q603" s="11">
        <v>0</v>
      </c>
      <c r="R603" s="11">
        <v>1</v>
      </c>
      <c r="S603" s="11">
        <v>0</v>
      </c>
      <c r="T603" s="11">
        <v>0</v>
      </c>
      <c r="U603" s="11">
        <v>0</v>
      </c>
      <c r="V603" s="11">
        <v>2</v>
      </c>
      <c r="W603" s="11">
        <v>27150.77174121646</v>
      </c>
      <c r="X603" s="11">
        <v>88504.463727861439</v>
      </c>
      <c r="Y603" s="11">
        <v>0</v>
      </c>
      <c r="Z603" s="11">
        <v>0</v>
      </c>
      <c r="AA603" s="11">
        <v>6123.434793503523</v>
      </c>
      <c r="AB603" s="11">
        <v>20313.882337418574</v>
      </c>
      <c r="AC603" s="11" t="s">
        <v>7</v>
      </c>
      <c r="AD603" s="11" t="s">
        <v>109</v>
      </c>
      <c r="AE603" s="11" t="s">
        <v>157</v>
      </c>
      <c r="AF603" s="11" t="s">
        <v>193</v>
      </c>
      <c r="AG603" s="11" t="s">
        <v>299</v>
      </c>
      <c r="AH603" s="11" t="s">
        <v>33</v>
      </c>
      <c r="AI603" s="11" t="s">
        <v>97</v>
      </c>
      <c r="AJ603" s="11" t="s">
        <v>157</v>
      </c>
      <c r="AK603" s="11" t="s">
        <v>193</v>
      </c>
      <c r="AL603" s="11" t="s">
        <v>142</v>
      </c>
      <c r="AM603" s="11">
        <v>4.715009634413965E-2</v>
      </c>
      <c r="AN603" s="11">
        <v>2.5100000000000004E-2</v>
      </c>
      <c r="AO603" s="11">
        <v>0</v>
      </c>
      <c r="AP603" s="11">
        <v>0</v>
      </c>
      <c r="AQ603" s="11">
        <v>1.4241140580716783E-3</v>
      </c>
      <c r="AR603" s="11">
        <v>7.4999999999999997E-2</v>
      </c>
      <c r="AS603" s="11">
        <v>0</v>
      </c>
      <c r="AT603" s="11">
        <v>0</v>
      </c>
      <c r="AU603" s="11">
        <v>0</v>
      </c>
      <c r="AV603" s="11">
        <v>7.4999999999999997E-3</v>
      </c>
      <c r="AW603" s="11">
        <v>107955.42929420121</v>
      </c>
      <c r="AX603" s="11">
        <v>57469.262745658008</v>
      </c>
      <c r="AY603" s="11">
        <v>0</v>
      </c>
      <c r="AZ603" s="11">
        <v>0</v>
      </c>
      <c r="BA603" s="11">
        <v>3260.6687244265549</v>
      </c>
      <c r="BB603" s="11">
        <v>171720.9046185</v>
      </c>
      <c r="BC603" s="11">
        <v>0</v>
      </c>
      <c r="BD603" s="11">
        <v>0</v>
      </c>
      <c r="BE603" s="11">
        <v>0</v>
      </c>
      <c r="BF603" s="11">
        <v>17172.090461849999</v>
      </c>
      <c r="BG603" s="9" t="s">
        <v>7</v>
      </c>
      <c r="BH603" s="9" t="s">
        <v>109</v>
      </c>
      <c r="BI603" s="9" t="s">
        <v>157</v>
      </c>
      <c r="BJ603" s="9" t="s">
        <v>193</v>
      </c>
      <c r="BK603" s="9" t="s">
        <v>1920</v>
      </c>
      <c r="BL603" s="29">
        <v>7.5000116092096239E-2</v>
      </c>
      <c r="BM603" s="29">
        <v>2.5100000000000008E-2</v>
      </c>
      <c r="BN603" s="29">
        <v>0</v>
      </c>
      <c r="BO603" s="29">
        <v>0</v>
      </c>
      <c r="BP603" s="29">
        <v>1.4241140580716783E-3</v>
      </c>
    </row>
    <row r="604" spans="1:68" x14ac:dyDescent="0.25">
      <c r="A604" s="9" t="s">
        <v>3</v>
      </c>
      <c r="B604" s="9" t="s">
        <v>58</v>
      </c>
      <c r="C604" s="9" t="s">
        <v>57</v>
      </c>
      <c r="D604" s="9" t="s">
        <v>1877</v>
      </c>
      <c r="E604" s="9" t="s">
        <v>83</v>
      </c>
      <c r="F604" s="9" t="s">
        <v>1161</v>
      </c>
      <c r="G604" s="9" t="s">
        <v>231</v>
      </c>
      <c r="H604" s="9" t="s">
        <v>5</v>
      </c>
      <c r="I604" s="10" t="s">
        <v>1807</v>
      </c>
      <c r="J604" s="10" t="s">
        <v>1995</v>
      </c>
      <c r="K604" s="11">
        <v>575579.90858000005</v>
      </c>
      <c r="L604" s="11">
        <v>575579.90857999993</v>
      </c>
      <c r="M604" s="11">
        <v>0</v>
      </c>
      <c r="N604" s="11">
        <v>0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11">
        <v>0</v>
      </c>
      <c r="U604" s="11">
        <v>0</v>
      </c>
      <c r="V604" s="11">
        <v>0</v>
      </c>
      <c r="W604" s="11">
        <v>4427.2665694504849</v>
      </c>
      <c r="X604" s="11">
        <v>14431.739077039891</v>
      </c>
      <c r="Y604" s="11">
        <v>0</v>
      </c>
      <c r="Z604" s="11">
        <v>0</v>
      </c>
      <c r="AA604" s="11">
        <v>998.50119951962176</v>
      </c>
      <c r="AB604" s="11">
        <v>3312.4278390833824</v>
      </c>
      <c r="AC604" s="11" t="s">
        <v>7</v>
      </c>
      <c r="AD604" s="11" t="s">
        <v>109</v>
      </c>
      <c r="AE604" s="11" t="s">
        <v>157</v>
      </c>
      <c r="AF604" s="11" t="s">
        <v>193</v>
      </c>
      <c r="AG604" s="11" t="s">
        <v>299</v>
      </c>
      <c r="AH604" s="11" t="s">
        <v>7</v>
      </c>
      <c r="AI604" s="11" t="s">
        <v>97</v>
      </c>
      <c r="AJ604" s="11" t="s">
        <v>157</v>
      </c>
      <c r="AK604" s="11" t="s">
        <v>193</v>
      </c>
      <c r="AL604" s="11" t="s">
        <v>142</v>
      </c>
      <c r="AM604" s="11">
        <v>2.3575048172069828E-2</v>
      </c>
      <c r="AN604" s="11">
        <v>2.5100000000000004E-2</v>
      </c>
      <c r="AO604" s="11">
        <v>0</v>
      </c>
      <c r="AP604" s="11">
        <v>0</v>
      </c>
      <c r="AQ604" s="11">
        <v>1.4241140580716783E-3</v>
      </c>
      <c r="AR604" s="11">
        <v>0.125</v>
      </c>
      <c r="AS604" s="11">
        <v>0</v>
      </c>
      <c r="AT604" s="11">
        <v>0</v>
      </c>
      <c r="AU604" s="11">
        <v>0</v>
      </c>
      <c r="AV604" s="11">
        <v>7.4999999999999997E-3</v>
      </c>
      <c r="AW604" s="11">
        <v>13569.324071649049</v>
      </c>
      <c r="AX604" s="11">
        <v>14447.055705358003</v>
      </c>
      <c r="AY604" s="11">
        <v>0</v>
      </c>
      <c r="AZ604" s="11">
        <v>0</v>
      </c>
      <c r="BA604" s="11">
        <v>819.69143935238947</v>
      </c>
      <c r="BB604" s="11">
        <v>71947.488572500006</v>
      </c>
      <c r="BC604" s="11">
        <v>0</v>
      </c>
      <c r="BD604" s="11">
        <v>0</v>
      </c>
      <c r="BE604" s="11">
        <v>0</v>
      </c>
      <c r="BF604" s="11">
        <v>4316.84931435</v>
      </c>
      <c r="BG604" s="9" t="s">
        <v>7</v>
      </c>
      <c r="BH604" s="9" t="s">
        <v>109</v>
      </c>
      <c r="BI604" s="9" t="s">
        <v>157</v>
      </c>
      <c r="BJ604" s="9" t="s">
        <v>193</v>
      </c>
      <c r="BK604" s="9" t="s">
        <v>1920</v>
      </c>
      <c r="BL604" s="29">
        <v>7.5000116092096239E-2</v>
      </c>
      <c r="BM604" s="29">
        <v>2.5100000000000008E-2</v>
      </c>
      <c r="BN604" s="29">
        <v>0</v>
      </c>
      <c r="BO604" s="29">
        <v>0</v>
      </c>
      <c r="BP604" s="29">
        <v>1.4241140580716783E-3</v>
      </c>
    </row>
    <row r="605" spans="1:68" x14ac:dyDescent="0.25">
      <c r="A605" s="9" t="s">
        <v>3</v>
      </c>
      <c r="B605" s="9" t="s">
        <v>58</v>
      </c>
      <c r="C605" s="9" t="s">
        <v>57</v>
      </c>
      <c r="D605" s="9" t="s">
        <v>1877</v>
      </c>
      <c r="E605" s="9" t="s">
        <v>99</v>
      </c>
      <c r="F605" s="9" t="s">
        <v>1347</v>
      </c>
      <c r="G605" s="9" t="s">
        <v>140</v>
      </c>
      <c r="H605" s="9" t="s">
        <v>5</v>
      </c>
      <c r="I605" s="10" t="s">
        <v>1807</v>
      </c>
      <c r="J605" s="10" t="s">
        <v>1995</v>
      </c>
      <c r="K605" s="11">
        <v>48638.18</v>
      </c>
      <c r="L605" s="11">
        <v>48638.18</v>
      </c>
      <c r="M605" s="11">
        <v>0</v>
      </c>
      <c r="N605" s="11">
        <v>0</v>
      </c>
      <c r="O605" s="11">
        <v>0</v>
      </c>
      <c r="P605" s="11">
        <v>0</v>
      </c>
      <c r="Q605" s="11">
        <v>0</v>
      </c>
      <c r="R605" s="11">
        <v>0</v>
      </c>
      <c r="S605" s="11">
        <v>0</v>
      </c>
      <c r="T605" s="11">
        <v>0</v>
      </c>
      <c r="U605" s="11">
        <v>0</v>
      </c>
      <c r="V605" s="11">
        <v>0</v>
      </c>
      <c r="W605" s="11">
        <v>374.11692990493924</v>
      </c>
      <c r="X605" s="11">
        <v>1219.5240182615553</v>
      </c>
      <c r="Y605" s="11">
        <v>0</v>
      </c>
      <c r="Z605" s="11">
        <v>0</v>
      </c>
      <c r="AA605" s="11">
        <v>84.376261833505566</v>
      </c>
      <c r="AB605" s="11">
        <v>279.90980760919979</v>
      </c>
      <c r="AC605" s="11" t="s">
        <v>7</v>
      </c>
      <c r="AD605" s="11" t="s">
        <v>109</v>
      </c>
      <c r="AE605" s="11" t="s">
        <v>157</v>
      </c>
      <c r="AF605" s="11" t="s">
        <v>193</v>
      </c>
      <c r="AG605" s="11" t="s">
        <v>299</v>
      </c>
      <c r="AH605" s="11" t="s">
        <v>7</v>
      </c>
      <c r="AI605" s="11" t="s">
        <v>97</v>
      </c>
      <c r="AJ605" s="11" t="s">
        <v>157</v>
      </c>
      <c r="AK605" s="11" t="s">
        <v>193</v>
      </c>
      <c r="AL605" s="11" t="s">
        <v>142</v>
      </c>
      <c r="AM605" s="11">
        <v>2.3575048172069828E-2</v>
      </c>
      <c r="AN605" s="11">
        <v>2.5100000000000004E-2</v>
      </c>
      <c r="AO605" s="11">
        <v>0</v>
      </c>
      <c r="AP605" s="11">
        <v>0</v>
      </c>
      <c r="AQ605" s="11">
        <v>1.4241140580716783E-3</v>
      </c>
      <c r="AR605" s="11">
        <v>0.125</v>
      </c>
      <c r="AS605" s="11">
        <v>0</v>
      </c>
      <c r="AT605" s="11">
        <v>0</v>
      </c>
      <c r="AU605" s="11">
        <v>0</v>
      </c>
      <c r="AV605" s="11">
        <v>7.4999999999999997E-3</v>
      </c>
      <c r="AW605" s="11">
        <v>1146.6474365018032</v>
      </c>
      <c r="AX605" s="11">
        <v>1220.8183180000003</v>
      </c>
      <c r="AY605" s="11">
        <v>0</v>
      </c>
      <c r="AZ605" s="11">
        <v>0</v>
      </c>
      <c r="BA605" s="11">
        <v>69.266315897020746</v>
      </c>
      <c r="BB605" s="11">
        <v>6079.7725</v>
      </c>
      <c r="BC605" s="11">
        <v>0</v>
      </c>
      <c r="BD605" s="11">
        <v>0</v>
      </c>
      <c r="BE605" s="11">
        <v>0</v>
      </c>
      <c r="BF605" s="11">
        <v>364.78634999999997</v>
      </c>
      <c r="BG605" s="9" t="s">
        <v>7</v>
      </c>
      <c r="BH605" s="9" t="s">
        <v>109</v>
      </c>
      <c r="BI605" s="9" t="s">
        <v>157</v>
      </c>
      <c r="BJ605" s="9" t="s">
        <v>193</v>
      </c>
      <c r="BK605" s="9" t="s">
        <v>1920</v>
      </c>
      <c r="BL605" s="29">
        <v>7.5000116092096239E-2</v>
      </c>
      <c r="BM605" s="29">
        <v>2.5100000000000008E-2</v>
      </c>
      <c r="BN605" s="29">
        <v>0</v>
      </c>
      <c r="BO605" s="29">
        <v>0</v>
      </c>
      <c r="BP605" s="29">
        <v>1.4241140580716783E-3</v>
      </c>
    </row>
    <row r="606" spans="1:68" x14ac:dyDescent="0.25">
      <c r="A606" s="9" t="s">
        <v>3</v>
      </c>
      <c r="B606" s="9" t="s">
        <v>58</v>
      </c>
      <c r="C606" s="9" t="s">
        <v>57</v>
      </c>
      <c r="D606" s="9" t="s">
        <v>1878</v>
      </c>
      <c r="E606" s="9" t="s">
        <v>116</v>
      </c>
      <c r="F606" s="9" t="s">
        <v>775</v>
      </c>
      <c r="G606" s="9" t="s">
        <v>164</v>
      </c>
      <c r="H606" s="9" t="s">
        <v>5</v>
      </c>
      <c r="I606" s="10" t="s">
        <v>1783</v>
      </c>
      <c r="J606" s="10" t="s">
        <v>1995</v>
      </c>
      <c r="K606" s="11">
        <v>181750.35656833998</v>
      </c>
      <c r="L606" s="11">
        <v>181750.35656833998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  <c r="U606" s="11">
        <v>0</v>
      </c>
      <c r="V606" s="11">
        <v>0</v>
      </c>
      <c r="W606" s="11">
        <v>1398.0438544434553</v>
      </c>
      <c r="X606" s="11">
        <v>0</v>
      </c>
      <c r="Y606" s="11">
        <v>0</v>
      </c>
      <c r="Z606" s="11">
        <v>11674.574005287555</v>
      </c>
      <c r="AA606" s="11">
        <v>667.70909683549155</v>
      </c>
      <c r="AB606" s="11">
        <v>1403.7961340482816</v>
      </c>
      <c r="AC606" s="11" t="s">
        <v>7</v>
      </c>
      <c r="AD606" s="11" t="s">
        <v>97</v>
      </c>
      <c r="AE606" s="11" t="s">
        <v>157</v>
      </c>
      <c r="AF606" s="11" t="s">
        <v>125</v>
      </c>
      <c r="AG606" s="11" t="s">
        <v>302</v>
      </c>
      <c r="AH606" s="11" t="s">
        <v>7</v>
      </c>
      <c r="AI606" s="11" t="s">
        <v>97</v>
      </c>
      <c r="AJ606" s="11" t="s">
        <v>157</v>
      </c>
      <c r="AK606" s="11" t="s">
        <v>125</v>
      </c>
      <c r="AL606" s="11" t="s">
        <v>142</v>
      </c>
      <c r="AM606" s="11">
        <v>2.3575048172069828E-2</v>
      </c>
      <c r="AN606" s="11">
        <v>0</v>
      </c>
      <c r="AO606" s="11">
        <v>0</v>
      </c>
      <c r="AP606" s="11">
        <v>5.3600000000000002E-2</v>
      </c>
      <c r="AQ606" s="11">
        <v>3.0157709465047301E-3</v>
      </c>
      <c r="AR606" s="11">
        <v>0.125</v>
      </c>
      <c r="AS606" s="11">
        <v>0</v>
      </c>
      <c r="AT606" s="11">
        <v>0</v>
      </c>
      <c r="AU606" s="11">
        <v>5.5E-2</v>
      </c>
      <c r="AV606" s="11">
        <v>7.4999999999999997E-3</v>
      </c>
      <c r="AW606" s="11">
        <v>4284.773411389483</v>
      </c>
      <c r="AX606" s="11">
        <v>0</v>
      </c>
      <c r="AY606" s="11">
        <v>0</v>
      </c>
      <c r="AZ606" s="11">
        <v>9741.8191120630236</v>
      </c>
      <c r="BA606" s="11">
        <v>548.11744485567488</v>
      </c>
      <c r="BB606" s="11">
        <v>22718.794571042497</v>
      </c>
      <c r="BC606" s="11">
        <v>0</v>
      </c>
      <c r="BD606" s="11">
        <v>0</v>
      </c>
      <c r="BE606" s="11">
        <v>9996.2696112586982</v>
      </c>
      <c r="BF606" s="11">
        <v>1363.1276742625498</v>
      </c>
      <c r="BG606" s="9" t="s">
        <v>7</v>
      </c>
      <c r="BH606" s="9" t="s">
        <v>97</v>
      </c>
      <c r="BI606" s="9" t="s">
        <v>157</v>
      </c>
      <c r="BJ606" s="9" t="s">
        <v>125</v>
      </c>
      <c r="BK606" s="9" t="s">
        <v>1921</v>
      </c>
      <c r="BL606" s="29">
        <v>7.5000116092096239E-2</v>
      </c>
      <c r="BM606" s="29">
        <v>0</v>
      </c>
      <c r="BN606" s="29">
        <v>0</v>
      </c>
      <c r="BO606" s="29">
        <v>5.3600000000000002E-2</v>
      </c>
      <c r="BP606" s="29">
        <v>3.0157709465047297E-3</v>
      </c>
    </row>
    <row r="607" spans="1:68" x14ac:dyDescent="0.25">
      <c r="A607" s="9" t="s">
        <v>3</v>
      </c>
      <c r="B607" s="9" t="s">
        <v>58</v>
      </c>
      <c r="C607" s="9" t="s">
        <v>57</v>
      </c>
      <c r="D607" s="9" t="s">
        <v>1878</v>
      </c>
      <c r="E607" s="9" t="s">
        <v>116</v>
      </c>
      <c r="F607" s="9" t="s">
        <v>1205</v>
      </c>
      <c r="G607" s="9" t="s">
        <v>274</v>
      </c>
      <c r="H607" s="9" t="s">
        <v>5</v>
      </c>
      <c r="I607" s="10" t="s">
        <v>1783</v>
      </c>
      <c r="J607" s="10" t="s">
        <v>1995</v>
      </c>
      <c r="K607" s="11">
        <v>609738.62910751998</v>
      </c>
      <c r="L607" s="11">
        <v>609738.62910751998</v>
      </c>
      <c r="M607" s="11">
        <v>0</v>
      </c>
      <c r="N607" s="11">
        <v>0</v>
      </c>
      <c r="O607" s="11">
        <v>0</v>
      </c>
      <c r="P607" s="11">
        <v>0</v>
      </c>
      <c r="Q607" s="11">
        <v>0</v>
      </c>
      <c r="R607" s="11">
        <v>0</v>
      </c>
      <c r="S607" s="11">
        <v>0</v>
      </c>
      <c r="T607" s="11">
        <v>0</v>
      </c>
      <c r="U607" s="11">
        <v>0</v>
      </c>
      <c r="V607" s="11">
        <v>0</v>
      </c>
      <c r="W607" s="11">
        <v>4690.1770061728557</v>
      </c>
      <c r="X607" s="11">
        <v>0</v>
      </c>
      <c r="Y607" s="11">
        <v>0</v>
      </c>
      <c r="Z607" s="11">
        <v>39166.023571027865</v>
      </c>
      <c r="AA607" s="11">
        <v>2240.0397833277907</v>
      </c>
      <c r="AB607" s="11">
        <v>4709.4748339555008</v>
      </c>
      <c r="AC607" s="11" t="s">
        <v>7</v>
      </c>
      <c r="AD607" s="11" t="s">
        <v>97</v>
      </c>
      <c r="AE607" s="11" t="s">
        <v>157</v>
      </c>
      <c r="AF607" s="11" t="s">
        <v>125</v>
      </c>
      <c r="AG607" s="11" t="s">
        <v>302</v>
      </c>
      <c r="AH607" s="11" t="s">
        <v>7</v>
      </c>
      <c r="AI607" s="11" t="s">
        <v>97</v>
      </c>
      <c r="AJ607" s="11" t="s">
        <v>157</v>
      </c>
      <c r="AK607" s="11" t="s">
        <v>125</v>
      </c>
      <c r="AL607" s="11" t="s">
        <v>142</v>
      </c>
      <c r="AM607" s="11">
        <v>2.3575048172069828E-2</v>
      </c>
      <c r="AN607" s="11">
        <v>0</v>
      </c>
      <c r="AO607" s="11">
        <v>0</v>
      </c>
      <c r="AP607" s="11">
        <v>5.3600000000000002E-2</v>
      </c>
      <c r="AQ607" s="11">
        <v>3.0157709465047301E-3</v>
      </c>
      <c r="AR607" s="11">
        <v>0.125</v>
      </c>
      <c r="AS607" s="11">
        <v>0</v>
      </c>
      <c r="AT607" s="11">
        <v>0</v>
      </c>
      <c r="AU607" s="11">
        <v>5.5E-2</v>
      </c>
      <c r="AV607" s="11">
        <v>7.4999999999999997E-3</v>
      </c>
      <c r="AW607" s="11">
        <v>14374.617553581602</v>
      </c>
      <c r="AX607" s="11">
        <v>0</v>
      </c>
      <c r="AY607" s="11">
        <v>0</v>
      </c>
      <c r="AZ607" s="11">
        <v>32681.990520163072</v>
      </c>
      <c r="BA607" s="11">
        <v>1838.8320426240821</v>
      </c>
      <c r="BB607" s="11">
        <v>76217.328638439998</v>
      </c>
      <c r="BC607" s="11">
        <v>0</v>
      </c>
      <c r="BD607" s="11">
        <v>0</v>
      </c>
      <c r="BE607" s="11">
        <v>33535.624600913601</v>
      </c>
      <c r="BF607" s="11">
        <v>4573.0397183063997</v>
      </c>
      <c r="BG607" s="9" t="s">
        <v>7</v>
      </c>
      <c r="BH607" s="9" t="s">
        <v>97</v>
      </c>
      <c r="BI607" s="9" t="s">
        <v>157</v>
      </c>
      <c r="BJ607" s="9" t="s">
        <v>125</v>
      </c>
      <c r="BK607" s="9" t="s">
        <v>1921</v>
      </c>
      <c r="BL607" s="29">
        <v>7.5000116092096239E-2</v>
      </c>
      <c r="BM607" s="29">
        <v>0</v>
      </c>
      <c r="BN607" s="29">
        <v>0</v>
      </c>
      <c r="BO607" s="29">
        <v>5.3600000000000002E-2</v>
      </c>
      <c r="BP607" s="29">
        <v>3.0157709465047297E-3</v>
      </c>
    </row>
    <row r="608" spans="1:68" x14ac:dyDescent="0.25">
      <c r="A608" s="9" t="s">
        <v>3</v>
      </c>
      <c r="B608" s="9" t="s">
        <v>58</v>
      </c>
      <c r="C608" s="9" t="s">
        <v>57</v>
      </c>
      <c r="D608" s="9" t="s">
        <v>1878</v>
      </c>
      <c r="E608" s="9" t="s">
        <v>116</v>
      </c>
      <c r="F608" s="9" t="s">
        <v>1411</v>
      </c>
      <c r="G608" s="9" t="s">
        <v>285</v>
      </c>
      <c r="H608" s="9" t="s">
        <v>5</v>
      </c>
      <c r="I608" s="10" t="s">
        <v>1783</v>
      </c>
      <c r="J608" s="10" t="s">
        <v>1995</v>
      </c>
      <c r="K608" s="11">
        <v>152563.01025674</v>
      </c>
      <c r="L608" s="11">
        <v>152563.01025674</v>
      </c>
      <c r="M608" s="11">
        <v>0</v>
      </c>
      <c r="N608" s="11">
        <v>0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  <c r="T608" s="11">
        <v>0</v>
      </c>
      <c r="U608" s="11">
        <v>0</v>
      </c>
      <c r="V608" s="11">
        <v>0</v>
      </c>
      <c r="W608" s="11">
        <v>1173.5315568672911</v>
      </c>
      <c r="X608" s="11">
        <v>0</v>
      </c>
      <c r="Y608" s="11">
        <v>0</v>
      </c>
      <c r="Z608" s="11">
        <v>9799.7505333203626</v>
      </c>
      <c r="AA608" s="11">
        <v>560.48148522189251</v>
      </c>
      <c r="AB608" s="11">
        <v>1178.3600761005964</v>
      </c>
      <c r="AC608" s="11" t="s">
        <v>7</v>
      </c>
      <c r="AD608" s="11" t="s">
        <v>97</v>
      </c>
      <c r="AE608" s="11" t="s">
        <v>157</v>
      </c>
      <c r="AF608" s="11" t="s">
        <v>125</v>
      </c>
      <c r="AG608" s="11" t="s">
        <v>302</v>
      </c>
      <c r="AH608" s="11" t="s">
        <v>7</v>
      </c>
      <c r="AI608" s="11" t="s">
        <v>97</v>
      </c>
      <c r="AJ608" s="11" t="s">
        <v>157</v>
      </c>
      <c r="AK608" s="11" t="s">
        <v>125</v>
      </c>
      <c r="AL608" s="11" t="s">
        <v>142</v>
      </c>
      <c r="AM608" s="11">
        <v>2.3575048172069828E-2</v>
      </c>
      <c r="AN608" s="11">
        <v>0</v>
      </c>
      <c r="AO608" s="11">
        <v>0</v>
      </c>
      <c r="AP608" s="11">
        <v>5.3600000000000002E-2</v>
      </c>
      <c r="AQ608" s="11">
        <v>3.0157709465047301E-3</v>
      </c>
      <c r="AR608" s="11">
        <v>0.125</v>
      </c>
      <c r="AS608" s="11">
        <v>0</v>
      </c>
      <c r="AT608" s="11">
        <v>0</v>
      </c>
      <c r="AU608" s="11">
        <v>5.5E-2</v>
      </c>
      <c r="AV608" s="11">
        <v>7.4999999999999997E-3</v>
      </c>
      <c r="AW608" s="11">
        <v>3596.6803160786289</v>
      </c>
      <c r="AX608" s="11">
        <v>0</v>
      </c>
      <c r="AY608" s="11">
        <v>0</v>
      </c>
      <c r="AZ608" s="11">
        <v>8177.3773497612647</v>
      </c>
      <c r="BA608" s="11">
        <v>460.09509384357966</v>
      </c>
      <c r="BB608" s="11">
        <v>19070.3762820925</v>
      </c>
      <c r="BC608" s="11">
        <v>0</v>
      </c>
      <c r="BD608" s="11">
        <v>0</v>
      </c>
      <c r="BE608" s="11">
        <v>8390.9655641207009</v>
      </c>
      <c r="BF608" s="11">
        <v>1144.2225769255499</v>
      </c>
      <c r="BG608" s="9" t="s">
        <v>7</v>
      </c>
      <c r="BH608" s="9" t="s">
        <v>97</v>
      </c>
      <c r="BI608" s="9" t="s">
        <v>157</v>
      </c>
      <c r="BJ608" s="9" t="s">
        <v>125</v>
      </c>
      <c r="BK608" s="9" t="s">
        <v>1921</v>
      </c>
      <c r="BL608" s="29">
        <v>7.5000116092096239E-2</v>
      </c>
      <c r="BM608" s="29">
        <v>0</v>
      </c>
      <c r="BN608" s="29">
        <v>0</v>
      </c>
      <c r="BO608" s="29">
        <v>5.3600000000000002E-2</v>
      </c>
      <c r="BP608" s="29">
        <v>3.0157709465047297E-3</v>
      </c>
    </row>
    <row r="609" spans="1:68" x14ac:dyDescent="0.25">
      <c r="A609" s="9" t="s">
        <v>3</v>
      </c>
      <c r="B609" s="9" t="s">
        <v>58</v>
      </c>
      <c r="C609" s="9" t="s">
        <v>57</v>
      </c>
      <c r="D609" s="9" t="s">
        <v>1878</v>
      </c>
      <c r="E609" s="9" t="s">
        <v>116</v>
      </c>
      <c r="F609" s="9" t="s">
        <v>411</v>
      </c>
      <c r="G609" s="9" t="s">
        <v>164</v>
      </c>
      <c r="H609" s="9" t="s">
        <v>5</v>
      </c>
      <c r="I609" s="10" t="s">
        <v>1807</v>
      </c>
      <c r="J609" s="10" t="s">
        <v>1995</v>
      </c>
      <c r="K609" s="11">
        <v>189427.25548936895</v>
      </c>
      <c r="L609" s="11">
        <v>189427.2555</v>
      </c>
      <c r="M609" s="11">
        <v>0</v>
      </c>
      <c r="N609" s="11">
        <v>1</v>
      </c>
      <c r="O609" s="11">
        <v>0</v>
      </c>
      <c r="P609" s="11">
        <v>0</v>
      </c>
      <c r="Q609" s="11">
        <v>0</v>
      </c>
      <c r="R609" s="11">
        <v>0</v>
      </c>
      <c r="S609" s="11">
        <v>0</v>
      </c>
      <c r="T609" s="11">
        <v>0</v>
      </c>
      <c r="U609" s="11">
        <v>0</v>
      </c>
      <c r="V609" s="11">
        <v>1</v>
      </c>
      <c r="W609" s="11">
        <v>1807.8819267964404</v>
      </c>
      <c r="X609" s="11">
        <v>0</v>
      </c>
      <c r="Y609" s="11">
        <v>0</v>
      </c>
      <c r="Z609" s="11">
        <v>0</v>
      </c>
      <c r="AA609" s="11">
        <v>692.55784580355942</v>
      </c>
      <c r="AB609" s="11">
        <v>908.72043008460014</v>
      </c>
      <c r="AC609" s="11" t="s">
        <v>7</v>
      </c>
      <c r="AD609" s="11" t="s">
        <v>97</v>
      </c>
      <c r="AE609" s="11" t="s">
        <v>157</v>
      </c>
      <c r="AF609" s="11" t="s">
        <v>193</v>
      </c>
      <c r="AG609" s="11" t="s">
        <v>302</v>
      </c>
      <c r="AH609" s="11" t="s">
        <v>7</v>
      </c>
      <c r="AI609" s="11" t="s">
        <v>97</v>
      </c>
      <c r="AJ609" s="11" t="s">
        <v>157</v>
      </c>
      <c r="AK609" s="11" t="s">
        <v>193</v>
      </c>
      <c r="AL609" s="11" t="s">
        <v>142</v>
      </c>
      <c r="AM609" s="11">
        <v>2.3575048172069828E-2</v>
      </c>
      <c r="AN609" s="11">
        <v>0</v>
      </c>
      <c r="AO609" s="11">
        <v>0</v>
      </c>
      <c r="AP609" s="11">
        <v>0</v>
      </c>
      <c r="AQ609" s="11">
        <v>3.0157709465047301E-3</v>
      </c>
      <c r="AR609" s="11">
        <v>0.125</v>
      </c>
      <c r="AS609" s="11">
        <v>0</v>
      </c>
      <c r="AT609" s="11">
        <v>0</v>
      </c>
      <c r="AU609" s="11">
        <v>0</v>
      </c>
      <c r="AV609" s="11">
        <v>7.4999999999999997E-3</v>
      </c>
      <c r="AW609" s="11">
        <v>4465.756673264852</v>
      </c>
      <c r="AX609" s="11">
        <v>0</v>
      </c>
      <c r="AY609" s="11">
        <v>0</v>
      </c>
      <c r="AZ609" s="11">
        <v>0</v>
      </c>
      <c r="BA609" s="11">
        <v>571.26921358096752</v>
      </c>
      <c r="BB609" s="11">
        <v>23678.406936171119</v>
      </c>
      <c r="BC609" s="11">
        <v>0</v>
      </c>
      <c r="BD609" s="11">
        <v>0</v>
      </c>
      <c r="BE609" s="11">
        <v>0</v>
      </c>
      <c r="BF609" s="11">
        <v>1420.704416170267</v>
      </c>
      <c r="BG609" s="9" t="s">
        <v>7</v>
      </c>
      <c r="BH609" s="9" t="s">
        <v>97</v>
      </c>
      <c r="BI609" s="9" t="s">
        <v>157</v>
      </c>
      <c r="BJ609" s="9" t="s">
        <v>193</v>
      </c>
      <c r="BK609" s="9" t="s">
        <v>1921</v>
      </c>
      <c r="BL609" s="29">
        <v>7.5000116092096239E-2</v>
      </c>
      <c r="BM609" s="29">
        <v>0</v>
      </c>
      <c r="BN609" s="29">
        <v>0</v>
      </c>
      <c r="BO609" s="29">
        <v>0</v>
      </c>
      <c r="BP609" s="29">
        <v>3.0157709465047297E-3</v>
      </c>
    </row>
    <row r="610" spans="1:68" x14ac:dyDescent="0.25">
      <c r="A610" s="9" t="s">
        <v>3</v>
      </c>
      <c r="B610" s="9" t="s">
        <v>58</v>
      </c>
      <c r="C610" s="9" t="s">
        <v>57</v>
      </c>
      <c r="D610" s="9" t="s">
        <v>1878</v>
      </c>
      <c r="E610" s="9" t="s">
        <v>116</v>
      </c>
      <c r="F610" s="9" t="s">
        <v>1213</v>
      </c>
      <c r="G610" s="9" t="s">
        <v>274</v>
      </c>
      <c r="H610" s="9" t="s">
        <v>5</v>
      </c>
      <c r="I610" s="10" t="s">
        <v>1783</v>
      </c>
      <c r="J610" s="10" t="s">
        <v>1995</v>
      </c>
      <c r="K610" s="11">
        <v>474051.75959999999</v>
      </c>
      <c r="L610" s="11">
        <v>0</v>
      </c>
      <c r="M610" s="11">
        <v>1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11">
        <v>0</v>
      </c>
      <c r="U610" s="11">
        <v>0</v>
      </c>
      <c r="V610" s="11">
        <v>0</v>
      </c>
      <c r="W610" s="11">
        <v>0</v>
      </c>
      <c r="X610" s="11">
        <v>0</v>
      </c>
      <c r="Y610" s="11">
        <v>0</v>
      </c>
      <c r="Z610" s="11">
        <v>0</v>
      </c>
      <c r="AA610" s="11">
        <v>0</v>
      </c>
      <c r="AB610" s="11">
        <v>0</v>
      </c>
      <c r="AC610" s="11" t="s">
        <v>7</v>
      </c>
      <c r="AD610" s="11" t="s">
        <v>97</v>
      </c>
      <c r="AE610" s="11" t="s">
        <v>157</v>
      </c>
      <c r="AF610" s="11" t="s">
        <v>193</v>
      </c>
      <c r="AG610" s="11" t="s">
        <v>299</v>
      </c>
      <c r="AH610" s="11" t="s">
        <v>7</v>
      </c>
      <c r="AI610" s="11" t="s">
        <v>97</v>
      </c>
      <c r="AJ610" s="11" t="s">
        <v>157</v>
      </c>
      <c r="AK610" s="11" t="s">
        <v>193</v>
      </c>
      <c r="AL610" s="11" t="s">
        <v>142</v>
      </c>
      <c r="AM610" s="11">
        <v>2.3575048172069828E-2</v>
      </c>
      <c r="AN610" s="11">
        <v>0</v>
      </c>
      <c r="AO610" s="11">
        <v>0</v>
      </c>
      <c r="AP610" s="11">
        <v>0</v>
      </c>
      <c r="AQ610" s="11">
        <v>1.4241140580716783E-3</v>
      </c>
      <c r="AR610" s="11">
        <v>0.125</v>
      </c>
      <c r="AS610" s="11">
        <v>0</v>
      </c>
      <c r="AT610" s="11">
        <v>0</v>
      </c>
      <c r="AU610" s="11">
        <v>0</v>
      </c>
      <c r="AV610" s="11">
        <v>7.4999999999999997E-3</v>
      </c>
      <c r="AW610" s="11">
        <v>11175.793068624465</v>
      </c>
      <c r="AX610" s="11">
        <v>0</v>
      </c>
      <c r="AY610" s="11">
        <v>0</v>
      </c>
      <c r="AZ610" s="11">
        <v>0</v>
      </c>
      <c r="BA610" s="11">
        <v>675.10377509997568</v>
      </c>
      <c r="BB610" s="11">
        <v>59256.469949999999</v>
      </c>
      <c r="BC610" s="11">
        <v>0</v>
      </c>
      <c r="BD610" s="11">
        <v>0</v>
      </c>
      <c r="BE610" s="11">
        <v>0</v>
      </c>
      <c r="BF610" s="11">
        <v>3555.3881969999998</v>
      </c>
      <c r="BG610" s="9" t="s">
        <v>7</v>
      </c>
      <c r="BH610" s="9" t="s">
        <v>97</v>
      </c>
      <c r="BI610" s="9" t="s">
        <v>157</v>
      </c>
      <c r="BJ610" s="9" t="s">
        <v>193</v>
      </c>
      <c r="BK610" s="9" t="s">
        <v>1920</v>
      </c>
      <c r="BL610" s="29">
        <v>7.5000116092096239E-2</v>
      </c>
      <c r="BM610" s="29">
        <v>0</v>
      </c>
      <c r="BN610" s="29">
        <v>0</v>
      </c>
      <c r="BO610" s="29">
        <v>0</v>
      </c>
      <c r="BP610" s="29">
        <v>1.4241140580716783E-3</v>
      </c>
    </row>
    <row r="611" spans="1:68" x14ac:dyDescent="0.25">
      <c r="A611" s="9" t="s">
        <v>3</v>
      </c>
      <c r="B611" s="9" t="s">
        <v>58</v>
      </c>
      <c r="C611" s="9" t="s">
        <v>57</v>
      </c>
      <c r="D611" s="9" t="s">
        <v>1878</v>
      </c>
      <c r="E611" s="9" t="s">
        <v>90</v>
      </c>
      <c r="F611" s="9" t="s">
        <v>773</v>
      </c>
      <c r="G611" s="9" t="s">
        <v>208</v>
      </c>
      <c r="H611" s="9" t="s">
        <v>5</v>
      </c>
      <c r="I611" s="10" t="s">
        <v>1807</v>
      </c>
      <c r="J611" s="10" t="s">
        <v>1995</v>
      </c>
      <c r="K611" s="11">
        <v>36008.68</v>
      </c>
      <c r="L611" s="11">
        <v>36008.68</v>
      </c>
      <c r="M611" s="11">
        <v>0</v>
      </c>
      <c r="N611" s="11">
        <v>0</v>
      </c>
      <c r="O611" s="11">
        <v>0</v>
      </c>
      <c r="P611" s="11">
        <v>0</v>
      </c>
      <c r="Q611" s="11">
        <v>0</v>
      </c>
      <c r="R611" s="11">
        <v>0</v>
      </c>
      <c r="S611" s="11">
        <v>0</v>
      </c>
      <c r="T611" s="11">
        <v>0</v>
      </c>
      <c r="U611" s="11">
        <v>0</v>
      </c>
      <c r="V611" s="11">
        <v>0</v>
      </c>
      <c r="W611" s="11">
        <v>717.81519804553488</v>
      </c>
      <c r="X611" s="11">
        <v>0</v>
      </c>
      <c r="Y611" s="11">
        <v>0</v>
      </c>
      <c r="Z611" s="11">
        <v>0</v>
      </c>
      <c r="AA611" s="11">
        <v>131.98964995446511</v>
      </c>
      <c r="AB611" s="11">
        <v>190.30443345279991</v>
      </c>
      <c r="AC611" s="11" t="s">
        <v>32</v>
      </c>
      <c r="AD611" s="11" t="s">
        <v>97</v>
      </c>
      <c r="AE611" s="11" t="s">
        <v>157</v>
      </c>
      <c r="AF611" s="11" t="s">
        <v>193</v>
      </c>
      <c r="AG611" s="11" t="s">
        <v>302</v>
      </c>
      <c r="AH611" s="11" t="s">
        <v>32</v>
      </c>
      <c r="AI611" s="11" t="s">
        <v>97</v>
      </c>
      <c r="AJ611" s="11" t="s">
        <v>157</v>
      </c>
      <c r="AK611" s="11" t="s">
        <v>193</v>
      </c>
      <c r="AL611" s="11" t="s">
        <v>142</v>
      </c>
      <c r="AM611" s="11">
        <v>4.9114683691812142E-2</v>
      </c>
      <c r="AN611" s="11">
        <v>0</v>
      </c>
      <c r="AO611" s="11">
        <v>0</v>
      </c>
      <c r="AP611" s="11">
        <v>0</v>
      </c>
      <c r="AQ611" s="11">
        <v>3.0157709465047301E-3</v>
      </c>
      <c r="AR611" s="11">
        <v>7.4999999999999997E-2</v>
      </c>
      <c r="AS611" s="11">
        <v>0</v>
      </c>
      <c r="AT611" s="11">
        <v>0</v>
      </c>
      <c r="AU611" s="11">
        <v>0</v>
      </c>
      <c r="AV611" s="11">
        <v>7.4999999999999997E-3</v>
      </c>
      <c r="AW611" s="11">
        <v>1768.554928359682</v>
      </c>
      <c r="AX611" s="11">
        <v>0</v>
      </c>
      <c r="AY611" s="11">
        <v>0</v>
      </c>
      <c r="AZ611" s="11">
        <v>0</v>
      </c>
      <c r="BA611" s="11">
        <v>108.59393096598595</v>
      </c>
      <c r="BB611" s="11">
        <v>2700.6509999999998</v>
      </c>
      <c r="BC611" s="11">
        <v>0</v>
      </c>
      <c r="BD611" s="11">
        <v>0</v>
      </c>
      <c r="BE611" s="11">
        <v>0</v>
      </c>
      <c r="BF611" s="11">
        <v>270.06509999999997</v>
      </c>
      <c r="BG611" s="9" t="s">
        <v>32</v>
      </c>
      <c r="BH611" s="9" t="s">
        <v>97</v>
      </c>
      <c r="BI611" s="9" t="s">
        <v>157</v>
      </c>
      <c r="BJ611" s="9" t="s">
        <v>193</v>
      </c>
      <c r="BK611" s="9" t="s">
        <v>1921</v>
      </c>
      <c r="BL611" s="29">
        <v>8.3096107331410485E-2</v>
      </c>
      <c r="BM611" s="29">
        <v>0</v>
      </c>
      <c r="BN611" s="29">
        <v>0</v>
      </c>
      <c r="BO611" s="29">
        <v>0</v>
      </c>
      <c r="BP611" s="29">
        <v>3.0157709465047297E-3</v>
      </c>
    </row>
    <row r="612" spans="1:68" x14ac:dyDescent="0.25">
      <c r="A612" s="9" t="s">
        <v>3</v>
      </c>
      <c r="B612" s="9" t="s">
        <v>58</v>
      </c>
      <c r="C612" s="9" t="s">
        <v>57</v>
      </c>
      <c r="D612" s="9" t="s">
        <v>1878</v>
      </c>
      <c r="E612" s="9" t="s">
        <v>83</v>
      </c>
      <c r="F612" s="9" t="s">
        <v>1015</v>
      </c>
      <c r="G612" s="9" t="s">
        <v>221</v>
      </c>
      <c r="H612" s="9" t="s">
        <v>23</v>
      </c>
      <c r="I612" s="10" t="s">
        <v>1783</v>
      </c>
      <c r="J612" s="10" t="s">
        <v>1995</v>
      </c>
      <c r="K612" s="11">
        <v>1392955.81984</v>
      </c>
      <c r="L612" s="11">
        <v>1392955.81984</v>
      </c>
      <c r="M612" s="11">
        <v>0</v>
      </c>
      <c r="N612" s="11">
        <v>0</v>
      </c>
      <c r="O612" s="11">
        <v>0</v>
      </c>
      <c r="P612" s="11">
        <v>0</v>
      </c>
      <c r="Q612" s="11">
        <v>0</v>
      </c>
      <c r="R612" s="11">
        <v>0</v>
      </c>
      <c r="S612" s="11">
        <v>0</v>
      </c>
      <c r="T612" s="11">
        <v>0</v>
      </c>
      <c r="U612" s="11">
        <v>0</v>
      </c>
      <c r="V612" s="11">
        <v>0</v>
      </c>
      <c r="W612" s="11">
        <v>25679.58513201365</v>
      </c>
      <c r="X612" s="11">
        <v>0</v>
      </c>
      <c r="Y612" s="11">
        <v>0</v>
      </c>
      <c r="Z612" s="11">
        <v>0</v>
      </c>
      <c r="AA612" s="11">
        <v>5104.7384864503465</v>
      </c>
      <c r="AB612" s="11">
        <v>7263.7213476958641</v>
      </c>
      <c r="AC612" s="11" t="s">
        <v>7</v>
      </c>
      <c r="AD612" s="11" t="s">
        <v>97</v>
      </c>
      <c r="AE612" s="11" t="s">
        <v>157</v>
      </c>
      <c r="AF612" s="11" t="s">
        <v>193</v>
      </c>
      <c r="AG612" s="11" t="s">
        <v>302</v>
      </c>
      <c r="AH612" s="11" t="s">
        <v>7</v>
      </c>
      <c r="AI612" s="11" t="s">
        <v>97</v>
      </c>
      <c r="AJ612" s="11" t="s">
        <v>157</v>
      </c>
      <c r="AK612" s="11" t="s">
        <v>193</v>
      </c>
      <c r="AL612" s="11" t="s">
        <v>142</v>
      </c>
      <c r="AM612" s="11">
        <v>4.543108241492623E-2</v>
      </c>
      <c r="AN612" s="11">
        <v>0</v>
      </c>
      <c r="AO612" s="11">
        <v>0</v>
      </c>
      <c r="AP612" s="11">
        <v>0</v>
      </c>
      <c r="AQ612" s="11">
        <v>3.0157709465047301E-3</v>
      </c>
      <c r="AR612" s="11">
        <v>0.125</v>
      </c>
      <c r="AS612" s="11">
        <v>0</v>
      </c>
      <c r="AT612" s="11">
        <v>0</v>
      </c>
      <c r="AU612" s="11">
        <v>0</v>
      </c>
      <c r="AV612" s="11">
        <v>7.4999999999999997E-3</v>
      </c>
      <c r="AW612" s="11">
        <v>63283.490651502172</v>
      </c>
      <c r="AX612" s="11">
        <v>0</v>
      </c>
      <c r="AY612" s="11">
        <v>0</v>
      </c>
      <c r="AZ612" s="11">
        <v>0</v>
      </c>
      <c r="BA612" s="11">
        <v>4200.8356912381496</v>
      </c>
      <c r="BB612" s="11">
        <v>174119.47748</v>
      </c>
      <c r="BC612" s="11">
        <v>0</v>
      </c>
      <c r="BD612" s="11">
        <v>0</v>
      </c>
      <c r="BE612" s="11">
        <v>0</v>
      </c>
      <c r="BF612" s="11">
        <v>10447.1686488</v>
      </c>
      <c r="BG612" s="9" t="s">
        <v>7</v>
      </c>
      <c r="BH612" s="9" t="s">
        <v>97</v>
      </c>
      <c r="BI612" s="9" t="s">
        <v>157</v>
      </c>
      <c r="BJ612" s="9" t="s">
        <v>193</v>
      </c>
      <c r="BK612" s="9" t="s">
        <v>1921</v>
      </c>
      <c r="BL612" s="29">
        <v>7.5000116092096239E-2</v>
      </c>
      <c r="BM612" s="29">
        <v>0</v>
      </c>
      <c r="BN612" s="29">
        <v>0</v>
      </c>
      <c r="BO612" s="29">
        <v>0</v>
      </c>
      <c r="BP612" s="29">
        <v>3.0157709465047297E-3</v>
      </c>
    </row>
    <row r="613" spans="1:68" x14ac:dyDescent="0.25">
      <c r="A613" s="9" t="s">
        <v>3</v>
      </c>
      <c r="B613" s="9" t="s">
        <v>58</v>
      </c>
      <c r="C613" s="9" t="s">
        <v>57</v>
      </c>
      <c r="D613" s="9" t="s">
        <v>1878</v>
      </c>
      <c r="E613" s="9" t="s">
        <v>83</v>
      </c>
      <c r="F613" s="9" t="s">
        <v>1631</v>
      </c>
      <c r="G613" s="9" t="s">
        <v>256</v>
      </c>
      <c r="H613" s="9" t="s">
        <v>5</v>
      </c>
      <c r="I613" s="10" t="s">
        <v>1783</v>
      </c>
      <c r="J613" s="10" t="s">
        <v>1995</v>
      </c>
      <c r="K613" s="11">
        <v>1219666.86638</v>
      </c>
      <c r="L613" s="11">
        <v>1219666.86638</v>
      </c>
      <c r="M613" s="11">
        <v>0</v>
      </c>
      <c r="N613" s="11">
        <v>2</v>
      </c>
      <c r="O613" s="11">
        <v>0</v>
      </c>
      <c r="P613" s="11">
        <v>1</v>
      </c>
      <c r="Q613" s="11">
        <v>1</v>
      </c>
      <c r="R613" s="11">
        <v>0</v>
      </c>
      <c r="S613" s="11">
        <v>0</v>
      </c>
      <c r="T613" s="11">
        <v>0</v>
      </c>
      <c r="U613" s="11">
        <v>0</v>
      </c>
      <c r="V613" s="11">
        <v>4</v>
      </c>
      <c r="W613" s="11">
        <v>11538.251592056216</v>
      </c>
      <c r="X613" s="11">
        <v>0</v>
      </c>
      <c r="Y613" s="11">
        <v>0</v>
      </c>
      <c r="Z613" s="11">
        <v>0</v>
      </c>
      <c r="AA613" s="11">
        <v>25783.554519171779</v>
      </c>
      <c r="AB613" s="11">
        <v>7306.8290497839625</v>
      </c>
      <c r="AC613" s="11" t="s">
        <v>7</v>
      </c>
      <c r="AD613" s="11" t="s">
        <v>97</v>
      </c>
      <c r="AE613" s="11" t="s">
        <v>157</v>
      </c>
      <c r="AF613" s="11" t="s">
        <v>193</v>
      </c>
      <c r="AG613" s="11" t="s">
        <v>296</v>
      </c>
      <c r="AH613" s="11" t="s">
        <v>7</v>
      </c>
      <c r="AI613" s="11" t="s">
        <v>97</v>
      </c>
      <c r="AJ613" s="11" t="s">
        <v>157</v>
      </c>
      <c r="AK613" s="11" t="s">
        <v>193</v>
      </c>
      <c r="AL613" s="11" t="s">
        <v>142</v>
      </c>
      <c r="AM613" s="11">
        <v>2.3575048172069828E-2</v>
      </c>
      <c r="AN613" s="11">
        <v>0</v>
      </c>
      <c r="AO613" s="11">
        <v>0</v>
      </c>
      <c r="AP613" s="11">
        <v>0</v>
      </c>
      <c r="AQ613" s="11">
        <v>1.7591997187944262E-2</v>
      </c>
      <c r="AR613" s="11">
        <v>0.125</v>
      </c>
      <c r="AS613" s="11">
        <v>0</v>
      </c>
      <c r="AT613" s="11">
        <v>0</v>
      </c>
      <c r="AU613" s="11">
        <v>0</v>
      </c>
      <c r="AV613" s="11">
        <v>7.4999999999999997E-3</v>
      </c>
      <c r="AW613" s="11">
        <v>28753.705128785954</v>
      </c>
      <c r="AX613" s="11">
        <v>0</v>
      </c>
      <c r="AY613" s="11">
        <v>0</v>
      </c>
      <c r="AZ613" s="11">
        <v>0</v>
      </c>
      <c r="BA613" s="11">
        <v>21456.37608358575</v>
      </c>
      <c r="BB613" s="11">
        <v>152458.3582975</v>
      </c>
      <c r="BC613" s="11">
        <v>0</v>
      </c>
      <c r="BD613" s="11">
        <v>0</v>
      </c>
      <c r="BE613" s="11">
        <v>0</v>
      </c>
      <c r="BF613" s="11">
        <v>9147.5014978500003</v>
      </c>
      <c r="BG613" s="9" t="s">
        <v>7</v>
      </c>
      <c r="BH613" s="9" t="s">
        <v>97</v>
      </c>
      <c r="BI613" s="9" t="s">
        <v>157</v>
      </c>
      <c r="BJ613" s="9" t="s">
        <v>193</v>
      </c>
      <c r="BK613" s="9" t="s">
        <v>1919</v>
      </c>
      <c r="BL613" s="29">
        <v>7.5000116092096239E-2</v>
      </c>
      <c r="BM613" s="29">
        <v>0</v>
      </c>
      <c r="BN613" s="29">
        <v>0</v>
      </c>
      <c r="BO613" s="29">
        <v>0</v>
      </c>
      <c r="BP613" s="29">
        <v>1.7591997187944262E-2</v>
      </c>
    </row>
    <row r="614" spans="1:68" x14ac:dyDescent="0.25">
      <c r="A614" s="9" t="s">
        <v>3</v>
      </c>
      <c r="B614" s="9" t="s">
        <v>58</v>
      </c>
      <c r="C614" s="9" t="s">
        <v>57</v>
      </c>
      <c r="D614" s="9" t="s">
        <v>1878</v>
      </c>
      <c r="E614" s="9" t="s">
        <v>116</v>
      </c>
      <c r="F614" s="9" t="s">
        <v>539</v>
      </c>
      <c r="G614" s="9" t="s">
        <v>164</v>
      </c>
      <c r="H614" s="9" t="s">
        <v>5</v>
      </c>
      <c r="I614" s="10" t="s">
        <v>1807</v>
      </c>
      <c r="J614" s="10" t="s">
        <v>1995</v>
      </c>
      <c r="K614" s="11">
        <v>168184.33872029811</v>
      </c>
      <c r="L614" s="11">
        <v>168184.33870000002</v>
      </c>
      <c r="M614" s="11">
        <v>0</v>
      </c>
      <c r="N614" s="11">
        <v>1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>
        <v>0</v>
      </c>
      <c r="U614" s="11">
        <v>0</v>
      </c>
      <c r="V614" s="11">
        <v>1</v>
      </c>
      <c r="W614" s="11">
        <v>1605.1408521090098</v>
      </c>
      <c r="X614" s="11">
        <v>0</v>
      </c>
      <c r="Y614" s="11">
        <v>0</v>
      </c>
      <c r="Z614" s="11">
        <v>0</v>
      </c>
      <c r="AA614" s="11">
        <v>614.8924187309899</v>
      </c>
      <c r="AB614" s="11">
        <v>806.81390961164061</v>
      </c>
      <c r="AC614" s="11" t="s">
        <v>7</v>
      </c>
      <c r="AD614" s="11" t="s">
        <v>97</v>
      </c>
      <c r="AE614" s="11" t="s">
        <v>157</v>
      </c>
      <c r="AF614" s="11" t="s">
        <v>193</v>
      </c>
      <c r="AG614" s="11" t="s">
        <v>302</v>
      </c>
      <c r="AH614" s="11" t="s">
        <v>7</v>
      </c>
      <c r="AI614" s="11" t="s">
        <v>97</v>
      </c>
      <c r="AJ614" s="11" t="s">
        <v>157</v>
      </c>
      <c r="AK614" s="11" t="s">
        <v>193</v>
      </c>
      <c r="AL614" s="11" t="s">
        <v>142</v>
      </c>
      <c r="AM614" s="11">
        <v>2.3575048172069828E-2</v>
      </c>
      <c r="AN614" s="11">
        <v>0</v>
      </c>
      <c r="AO614" s="11">
        <v>0</v>
      </c>
      <c r="AP614" s="11">
        <v>0</v>
      </c>
      <c r="AQ614" s="11">
        <v>3.0157709465047301E-3</v>
      </c>
      <c r="AR614" s="11">
        <v>0.125</v>
      </c>
      <c r="AS614" s="11">
        <v>0</v>
      </c>
      <c r="AT614" s="11">
        <v>0</v>
      </c>
      <c r="AU614" s="11">
        <v>0</v>
      </c>
      <c r="AV614" s="11">
        <v>7.4999999999999997E-3</v>
      </c>
      <c r="AW614" s="11">
        <v>3964.9538871187369</v>
      </c>
      <c r="AX614" s="11">
        <v>0</v>
      </c>
      <c r="AY614" s="11">
        <v>0</v>
      </c>
      <c r="AZ614" s="11">
        <v>0</v>
      </c>
      <c r="BA614" s="11">
        <v>507.20544236978554</v>
      </c>
      <c r="BB614" s="11">
        <v>21023.042340037264</v>
      </c>
      <c r="BC614" s="11">
        <v>0</v>
      </c>
      <c r="BD614" s="11">
        <v>0</v>
      </c>
      <c r="BE614" s="11">
        <v>0</v>
      </c>
      <c r="BF614" s="11">
        <v>1261.3825404022357</v>
      </c>
      <c r="BG614" s="9" t="s">
        <v>7</v>
      </c>
      <c r="BH614" s="9" t="s">
        <v>97</v>
      </c>
      <c r="BI614" s="9" t="s">
        <v>157</v>
      </c>
      <c r="BJ614" s="9" t="s">
        <v>193</v>
      </c>
      <c r="BK614" s="9" t="s">
        <v>1921</v>
      </c>
      <c r="BL614" s="29">
        <v>7.5000116092096239E-2</v>
      </c>
      <c r="BM614" s="29">
        <v>0</v>
      </c>
      <c r="BN614" s="29">
        <v>0</v>
      </c>
      <c r="BO614" s="29">
        <v>0</v>
      </c>
      <c r="BP614" s="29">
        <v>3.0157709465047297E-3</v>
      </c>
    </row>
    <row r="615" spans="1:68" x14ac:dyDescent="0.25">
      <c r="A615" s="9" t="s">
        <v>3</v>
      </c>
      <c r="B615" s="9" t="s">
        <v>58</v>
      </c>
      <c r="C615" s="9" t="s">
        <v>57</v>
      </c>
      <c r="D615" s="9" t="s">
        <v>1878</v>
      </c>
      <c r="E615" s="9" t="s">
        <v>116</v>
      </c>
      <c r="F615" s="9" t="s">
        <v>1675</v>
      </c>
      <c r="G615" s="9" t="s">
        <v>293</v>
      </c>
      <c r="H615" s="9" t="s">
        <v>5</v>
      </c>
      <c r="I615" s="10" t="s">
        <v>1783</v>
      </c>
      <c r="J615" s="10" t="s">
        <v>1995</v>
      </c>
      <c r="K615" s="11">
        <v>151123.71434866</v>
      </c>
      <c r="L615" s="11">
        <v>151123.71434866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  <c r="U615" s="11">
        <v>0</v>
      </c>
      <c r="V615" s="11">
        <v>0</v>
      </c>
      <c r="W615" s="11">
        <v>1442.3153160305926</v>
      </c>
      <c r="X615" s="11">
        <v>0</v>
      </c>
      <c r="Y615" s="11">
        <v>0</v>
      </c>
      <c r="Z615" s="11">
        <v>0</v>
      </c>
      <c r="AA615" s="11">
        <v>552.5177133717192</v>
      </c>
      <c r="AB615" s="11">
        <v>724.97068247339212</v>
      </c>
      <c r="AC615" s="11" t="s">
        <v>7</v>
      </c>
      <c r="AD615" s="11" t="s">
        <v>97</v>
      </c>
      <c r="AE615" s="11" t="s">
        <v>157</v>
      </c>
      <c r="AF615" s="11" t="s">
        <v>193</v>
      </c>
      <c r="AG615" s="11" t="s">
        <v>302</v>
      </c>
      <c r="AH615" s="11" t="s">
        <v>7</v>
      </c>
      <c r="AI615" s="11" t="s">
        <v>97</v>
      </c>
      <c r="AJ615" s="11" t="s">
        <v>157</v>
      </c>
      <c r="AK615" s="11" t="s">
        <v>193</v>
      </c>
      <c r="AL615" s="11" t="s">
        <v>142</v>
      </c>
      <c r="AM615" s="11">
        <v>2.3575048172069828E-2</v>
      </c>
      <c r="AN615" s="11">
        <v>0</v>
      </c>
      <c r="AO615" s="11">
        <v>0</v>
      </c>
      <c r="AP615" s="11">
        <v>0</v>
      </c>
      <c r="AQ615" s="11">
        <v>3.0157709465047301E-3</v>
      </c>
      <c r="AR615" s="11">
        <v>0.125</v>
      </c>
      <c r="AS615" s="11">
        <v>0</v>
      </c>
      <c r="AT615" s="11">
        <v>0</v>
      </c>
      <c r="AU615" s="11">
        <v>0</v>
      </c>
      <c r="AV615" s="11">
        <v>7.4999999999999997E-3</v>
      </c>
      <c r="AW615" s="11">
        <v>3562.7488457117797</v>
      </c>
      <c r="AX615" s="11">
        <v>0</v>
      </c>
      <c r="AY615" s="11">
        <v>0</v>
      </c>
      <c r="AZ615" s="11">
        <v>0</v>
      </c>
      <c r="BA615" s="11">
        <v>455.75450706056881</v>
      </c>
      <c r="BB615" s="11">
        <v>18890.4642935825</v>
      </c>
      <c r="BC615" s="11">
        <v>0</v>
      </c>
      <c r="BD615" s="11">
        <v>0</v>
      </c>
      <c r="BE615" s="11">
        <v>0</v>
      </c>
      <c r="BF615" s="11">
        <v>1133.42785761495</v>
      </c>
      <c r="BG615" s="9" t="s">
        <v>7</v>
      </c>
      <c r="BH615" s="9" t="s">
        <v>97</v>
      </c>
      <c r="BI615" s="9" t="s">
        <v>157</v>
      </c>
      <c r="BJ615" s="9" t="s">
        <v>193</v>
      </c>
      <c r="BK615" s="9" t="s">
        <v>1921</v>
      </c>
      <c r="BL615" s="29">
        <v>7.5000116092096239E-2</v>
      </c>
      <c r="BM615" s="29">
        <v>0</v>
      </c>
      <c r="BN615" s="29">
        <v>0</v>
      </c>
      <c r="BO615" s="29">
        <v>0</v>
      </c>
      <c r="BP615" s="29">
        <v>3.0157709465047297E-3</v>
      </c>
    </row>
    <row r="616" spans="1:68" x14ac:dyDescent="0.25">
      <c r="A616" s="9" t="s">
        <v>3</v>
      </c>
      <c r="B616" s="9" t="s">
        <v>58</v>
      </c>
      <c r="C616" s="9" t="s">
        <v>57</v>
      </c>
      <c r="D616" s="9" t="s">
        <v>1878</v>
      </c>
      <c r="E616" s="9" t="s">
        <v>116</v>
      </c>
      <c r="F616" s="9" t="s">
        <v>487</v>
      </c>
      <c r="G616" s="9" t="s">
        <v>164</v>
      </c>
      <c r="H616" s="9" t="s">
        <v>5</v>
      </c>
      <c r="I616" s="10" t="s">
        <v>1807</v>
      </c>
      <c r="J616" s="10" t="s">
        <v>1995</v>
      </c>
      <c r="K616" s="11">
        <v>168854.24467365901</v>
      </c>
      <c r="L616" s="11">
        <v>168854.24469999998</v>
      </c>
      <c r="M616" s="11">
        <v>0</v>
      </c>
      <c r="N616" s="11">
        <v>1</v>
      </c>
      <c r="O616" s="11">
        <v>0</v>
      </c>
      <c r="P616" s="11">
        <v>1</v>
      </c>
      <c r="Q616" s="11">
        <v>0</v>
      </c>
      <c r="R616" s="11">
        <v>0</v>
      </c>
      <c r="S616" s="11">
        <v>0</v>
      </c>
      <c r="T616" s="11">
        <v>0</v>
      </c>
      <c r="U616" s="11">
        <v>0</v>
      </c>
      <c r="V616" s="11">
        <v>2</v>
      </c>
      <c r="W616" s="11">
        <v>1615.7651859578759</v>
      </c>
      <c r="X616" s="11">
        <v>0</v>
      </c>
      <c r="Y616" s="11">
        <v>0</v>
      </c>
      <c r="Z616" s="11">
        <v>0</v>
      </c>
      <c r="AA616" s="11">
        <v>292.28777915212351</v>
      </c>
      <c r="AB616" s="11">
        <v>788.01912042064237</v>
      </c>
      <c r="AC616" s="11" t="s">
        <v>7</v>
      </c>
      <c r="AD616" s="11" t="s">
        <v>97</v>
      </c>
      <c r="AE616" s="11" t="s">
        <v>157</v>
      </c>
      <c r="AF616" s="11" t="s">
        <v>193</v>
      </c>
      <c r="AG616" s="11" t="s">
        <v>299</v>
      </c>
      <c r="AH616" s="11" t="s">
        <v>7</v>
      </c>
      <c r="AI616" s="11" t="s">
        <v>97</v>
      </c>
      <c r="AJ616" s="11" t="s">
        <v>157</v>
      </c>
      <c r="AK616" s="11" t="s">
        <v>193</v>
      </c>
      <c r="AL616" s="11" t="s">
        <v>142</v>
      </c>
      <c r="AM616" s="11">
        <v>2.3575048172069828E-2</v>
      </c>
      <c r="AN616" s="11">
        <v>0</v>
      </c>
      <c r="AO616" s="11">
        <v>0</v>
      </c>
      <c r="AP616" s="11">
        <v>0</v>
      </c>
      <c r="AQ616" s="11">
        <v>1.4241140580716783E-3</v>
      </c>
      <c r="AR616" s="11">
        <v>0.125</v>
      </c>
      <c r="AS616" s="11">
        <v>0</v>
      </c>
      <c r="AT616" s="11">
        <v>0</v>
      </c>
      <c r="AU616" s="11">
        <v>0</v>
      </c>
      <c r="AV616" s="11">
        <v>7.4999999999999997E-3</v>
      </c>
      <c r="AW616" s="11">
        <v>3980.7469522399765</v>
      </c>
      <c r="AX616" s="11">
        <v>0</v>
      </c>
      <c r="AY616" s="11">
        <v>0</v>
      </c>
      <c r="AZ616" s="11">
        <v>0</v>
      </c>
      <c r="BA616" s="11">
        <v>240.46770360483259</v>
      </c>
      <c r="BB616" s="11">
        <v>21106.780584207376</v>
      </c>
      <c r="BC616" s="11">
        <v>0</v>
      </c>
      <c r="BD616" s="11">
        <v>0</v>
      </c>
      <c r="BE616" s="11">
        <v>0</v>
      </c>
      <c r="BF616" s="11">
        <v>1266.4068350524426</v>
      </c>
      <c r="BG616" s="9" t="s">
        <v>7</v>
      </c>
      <c r="BH616" s="9" t="s">
        <v>97</v>
      </c>
      <c r="BI616" s="9" t="s">
        <v>157</v>
      </c>
      <c r="BJ616" s="9" t="s">
        <v>193</v>
      </c>
      <c r="BK616" s="9" t="s">
        <v>1920</v>
      </c>
      <c r="BL616" s="29">
        <v>7.5000116092096239E-2</v>
      </c>
      <c r="BM616" s="29">
        <v>0</v>
      </c>
      <c r="BN616" s="29">
        <v>0</v>
      </c>
      <c r="BO616" s="29">
        <v>0</v>
      </c>
      <c r="BP616" s="29">
        <v>1.4241140580716783E-3</v>
      </c>
    </row>
    <row r="617" spans="1:68" x14ac:dyDescent="0.25">
      <c r="A617" s="9" t="s">
        <v>3</v>
      </c>
      <c r="B617" s="9" t="s">
        <v>58</v>
      </c>
      <c r="C617" s="9" t="s">
        <v>57</v>
      </c>
      <c r="D617" s="9" t="s">
        <v>1878</v>
      </c>
      <c r="E617" s="9" t="s">
        <v>116</v>
      </c>
      <c r="F617" s="9" t="s">
        <v>1241</v>
      </c>
      <c r="G617" s="9" t="s">
        <v>274</v>
      </c>
      <c r="H617" s="9" t="s">
        <v>5</v>
      </c>
      <c r="I617" s="10" t="s">
        <v>1807</v>
      </c>
      <c r="J617" s="10" t="s">
        <v>1995</v>
      </c>
      <c r="K617" s="11">
        <v>108286.7002087</v>
      </c>
      <c r="L617" s="11">
        <v>108286.7002087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  <c r="U617" s="11">
        <v>0</v>
      </c>
      <c r="V617" s="11">
        <v>0</v>
      </c>
      <c r="W617" s="11">
        <v>1036.1947406790596</v>
      </c>
      <c r="X617" s="11">
        <v>0</v>
      </c>
      <c r="Y617" s="11">
        <v>0</v>
      </c>
      <c r="Z617" s="11">
        <v>0</v>
      </c>
      <c r="AA617" s="11">
        <v>187.44497167925039</v>
      </c>
      <c r="AB617" s="11">
        <v>505.35886973597371</v>
      </c>
      <c r="AC617" s="11" t="s">
        <v>7</v>
      </c>
      <c r="AD617" s="11" t="s">
        <v>97</v>
      </c>
      <c r="AE617" s="11" t="s">
        <v>157</v>
      </c>
      <c r="AF617" s="11" t="s">
        <v>193</v>
      </c>
      <c r="AG617" s="11" t="s">
        <v>299</v>
      </c>
      <c r="AH617" s="11" t="s">
        <v>7</v>
      </c>
      <c r="AI617" s="11" t="s">
        <v>97</v>
      </c>
      <c r="AJ617" s="11" t="s">
        <v>157</v>
      </c>
      <c r="AK617" s="11" t="s">
        <v>193</v>
      </c>
      <c r="AL617" s="11" t="s">
        <v>142</v>
      </c>
      <c r="AM617" s="11">
        <v>2.3575048172069828E-2</v>
      </c>
      <c r="AN617" s="11">
        <v>0</v>
      </c>
      <c r="AO617" s="11">
        <v>0</v>
      </c>
      <c r="AP617" s="11">
        <v>0</v>
      </c>
      <c r="AQ617" s="11">
        <v>1.4241140580716783E-3</v>
      </c>
      <c r="AR617" s="11">
        <v>0.125</v>
      </c>
      <c r="AS617" s="11">
        <v>0</v>
      </c>
      <c r="AT617" s="11">
        <v>0</v>
      </c>
      <c r="AU617" s="11">
        <v>0</v>
      </c>
      <c r="AV617" s="11">
        <v>7.4999999999999997E-3</v>
      </c>
      <c r="AW617" s="11">
        <v>2552.8641738145866</v>
      </c>
      <c r="AX617" s="11">
        <v>0</v>
      </c>
      <c r="AY617" s="11">
        <v>0</v>
      </c>
      <c r="AZ617" s="11">
        <v>0</v>
      </c>
      <c r="BA617" s="11">
        <v>154.21261206940301</v>
      </c>
      <c r="BB617" s="11">
        <v>13535.8375260875</v>
      </c>
      <c r="BC617" s="11">
        <v>0</v>
      </c>
      <c r="BD617" s="11">
        <v>0</v>
      </c>
      <c r="BE617" s="11">
        <v>0</v>
      </c>
      <c r="BF617" s="11">
        <v>812.15025156524996</v>
      </c>
      <c r="BG617" s="9" t="s">
        <v>7</v>
      </c>
      <c r="BH617" s="9" t="s">
        <v>97</v>
      </c>
      <c r="BI617" s="9" t="s">
        <v>157</v>
      </c>
      <c r="BJ617" s="9" t="s">
        <v>193</v>
      </c>
      <c r="BK617" s="9" t="s">
        <v>1920</v>
      </c>
      <c r="BL617" s="29">
        <v>7.5000116092096239E-2</v>
      </c>
      <c r="BM617" s="29">
        <v>0</v>
      </c>
      <c r="BN617" s="29">
        <v>0</v>
      </c>
      <c r="BO617" s="29">
        <v>0</v>
      </c>
      <c r="BP617" s="29">
        <v>1.4241140580716783E-3</v>
      </c>
    </row>
    <row r="618" spans="1:68" x14ac:dyDescent="0.25">
      <c r="A618" s="9" t="s">
        <v>3</v>
      </c>
      <c r="B618" s="9" t="s">
        <v>58</v>
      </c>
      <c r="C618" s="9" t="s">
        <v>57</v>
      </c>
      <c r="D618" s="9" t="s">
        <v>1878</v>
      </c>
      <c r="E618" s="9" t="s">
        <v>105</v>
      </c>
      <c r="F618" s="9" t="s">
        <v>1751</v>
      </c>
      <c r="G618" s="9" t="s">
        <v>228</v>
      </c>
      <c r="H618" s="9" t="s">
        <v>5</v>
      </c>
      <c r="I618" s="10" t="s">
        <v>1783</v>
      </c>
      <c r="J618" s="10" t="s">
        <v>1995</v>
      </c>
      <c r="K618" s="11">
        <v>92178.2</v>
      </c>
      <c r="L618" s="11">
        <v>92178.2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11">
        <v>0</v>
      </c>
      <c r="U618" s="11">
        <v>0</v>
      </c>
      <c r="V618" s="11">
        <v>0</v>
      </c>
      <c r="W618" s="11">
        <v>882.05260536315257</v>
      </c>
      <c r="X618" s="11">
        <v>0</v>
      </c>
      <c r="Y618" s="11">
        <v>0</v>
      </c>
      <c r="Z618" s="11">
        <v>0</v>
      </c>
      <c r="AA618" s="11">
        <v>159.56105463684722</v>
      </c>
      <c r="AB618" s="11">
        <v>430.18275445200015</v>
      </c>
      <c r="AC618" s="11" t="s">
        <v>7</v>
      </c>
      <c r="AD618" s="11" t="s">
        <v>97</v>
      </c>
      <c r="AE618" s="11" t="s">
        <v>157</v>
      </c>
      <c r="AF618" s="11" t="s">
        <v>193</v>
      </c>
      <c r="AG618" s="11" t="s">
        <v>299</v>
      </c>
      <c r="AH618" s="11" t="s">
        <v>7</v>
      </c>
      <c r="AI618" s="11" t="s">
        <v>97</v>
      </c>
      <c r="AJ618" s="11" t="s">
        <v>157</v>
      </c>
      <c r="AK618" s="11" t="s">
        <v>193</v>
      </c>
      <c r="AL618" s="11" t="s">
        <v>142</v>
      </c>
      <c r="AM618" s="11">
        <v>2.3575048172069828E-2</v>
      </c>
      <c r="AN618" s="11">
        <v>0</v>
      </c>
      <c r="AO618" s="11">
        <v>0</v>
      </c>
      <c r="AP618" s="11">
        <v>0</v>
      </c>
      <c r="AQ618" s="11">
        <v>1.4241140580716783E-3</v>
      </c>
      <c r="AR618" s="11">
        <v>0.125</v>
      </c>
      <c r="AS618" s="11">
        <v>0</v>
      </c>
      <c r="AT618" s="11">
        <v>0</v>
      </c>
      <c r="AU618" s="11">
        <v>0</v>
      </c>
      <c r="AV618" s="11">
        <v>7.4999999999999997E-3</v>
      </c>
      <c r="AW618" s="11">
        <v>2173.1055054146868</v>
      </c>
      <c r="AX618" s="11">
        <v>0</v>
      </c>
      <c r="AY618" s="11">
        <v>0</v>
      </c>
      <c r="AZ618" s="11">
        <v>0</v>
      </c>
      <c r="BA618" s="11">
        <v>131.27227046774277</v>
      </c>
      <c r="BB618" s="11">
        <v>11522.275</v>
      </c>
      <c r="BC618" s="11">
        <v>0</v>
      </c>
      <c r="BD618" s="11">
        <v>0</v>
      </c>
      <c r="BE618" s="11">
        <v>0</v>
      </c>
      <c r="BF618" s="11">
        <v>691.3365</v>
      </c>
      <c r="BG618" s="9" t="s">
        <v>7</v>
      </c>
      <c r="BH618" s="9" t="s">
        <v>97</v>
      </c>
      <c r="BI618" s="9" t="s">
        <v>157</v>
      </c>
      <c r="BJ618" s="9" t="s">
        <v>193</v>
      </c>
      <c r="BK618" s="9" t="s">
        <v>1920</v>
      </c>
      <c r="BL618" s="29">
        <v>7.5000116092096239E-2</v>
      </c>
      <c r="BM618" s="29">
        <v>0</v>
      </c>
      <c r="BN618" s="29">
        <v>0</v>
      </c>
      <c r="BO618" s="29">
        <v>0</v>
      </c>
      <c r="BP618" s="29">
        <v>1.4241140580716783E-3</v>
      </c>
    </row>
    <row r="619" spans="1:68" x14ac:dyDescent="0.25">
      <c r="A619" s="9" t="s">
        <v>3</v>
      </c>
      <c r="B619" s="9" t="s">
        <v>58</v>
      </c>
      <c r="C619" s="9" t="s">
        <v>57</v>
      </c>
      <c r="D619" s="9" t="s">
        <v>1878</v>
      </c>
      <c r="E619" s="9" t="s">
        <v>83</v>
      </c>
      <c r="F619" s="9" t="s">
        <v>1739</v>
      </c>
      <c r="G619" s="9" t="s">
        <v>231</v>
      </c>
      <c r="H619" s="9" t="s">
        <v>5</v>
      </c>
      <c r="I619" s="10" t="s">
        <v>1783</v>
      </c>
      <c r="J619" s="10" t="s">
        <v>1995</v>
      </c>
      <c r="K619" s="11">
        <v>209689.72390000001</v>
      </c>
      <c r="L619" s="11">
        <v>0</v>
      </c>
      <c r="M619" s="11">
        <v>1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v>0</v>
      </c>
      <c r="T619" s="11">
        <v>0</v>
      </c>
      <c r="U619" s="11">
        <v>0</v>
      </c>
      <c r="V619" s="11">
        <v>0</v>
      </c>
      <c r="W619" s="11">
        <v>0</v>
      </c>
      <c r="X619" s="11">
        <v>0</v>
      </c>
      <c r="Y619" s="11">
        <v>0</v>
      </c>
      <c r="Z619" s="11">
        <v>0</v>
      </c>
      <c r="AA619" s="11">
        <v>0</v>
      </c>
      <c r="AB619" s="11">
        <v>0</v>
      </c>
      <c r="AC619" s="11" t="s">
        <v>7</v>
      </c>
      <c r="AD619" s="11" t="s">
        <v>97</v>
      </c>
      <c r="AE619" s="11" t="s">
        <v>157</v>
      </c>
      <c r="AF619" s="11" t="s">
        <v>193</v>
      </c>
      <c r="AG619" s="11" t="s">
        <v>299</v>
      </c>
      <c r="AH619" s="11" t="s">
        <v>7</v>
      </c>
      <c r="AI619" s="11" t="s">
        <v>97</v>
      </c>
      <c r="AJ619" s="11" t="s">
        <v>157</v>
      </c>
      <c r="AK619" s="11" t="s">
        <v>193</v>
      </c>
      <c r="AL619" s="11" t="s">
        <v>142</v>
      </c>
      <c r="AM619" s="11">
        <v>2.3575048172069828E-2</v>
      </c>
      <c r="AN619" s="11">
        <v>0</v>
      </c>
      <c r="AO619" s="11">
        <v>0</v>
      </c>
      <c r="AP619" s="11">
        <v>0</v>
      </c>
      <c r="AQ619" s="11">
        <v>1.4241140580716783E-3</v>
      </c>
      <c r="AR619" s="11">
        <v>0.125</v>
      </c>
      <c r="AS619" s="11">
        <v>0</v>
      </c>
      <c r="AT619" s="11">
        <v>0</v>
      </c>
      <c r="AU619" s="11">
        <v>0</v>
      </c>
      <c r="AV619" s="11">
        <v>7.4999999999999997E-3</v>
      </c>
      <c r="AW619" s="11">
        <v>4943.4453421305225</v>
      </c>
      <c r="AX619" s="11">
        <v>0</v>
      </c>
      <c r="AY619" s="11">
        <v>0</v>
      </c>
      <c r="AZ619" s="11">
        <v>0</v>
      </c>
      <c r="BA619" s="11">
        <v>298.6220836391588</v>
      </c>
      <c r="BB619" s="11">
        <v>26211.215487500001</v>
      </c>
      <c r="BC619" s="11">
        <v>0</v>
      </c>
      <c r="BD619" s="11">
        <v>0</v>
      </c>
      <c r="BE619" s="11">
        <v>0</v>
      </c>
      <c r="BF619" s="11">
        <v>1572.6729292499999</v>
      </c>
      <c r="BG619" s="9" t="s">
        <v>7</v>
      </c>
      <c r="BH619" s="9" t="s">
        <v>97</v>
      </c>
      <c r="BI619" s="9" t="s">
        <v>157</v>
      </c>
      <c r="BJ619" s="9" t="s">
        <v>193</v>
      </c>
      <c r="BK619" s="9" t="s">
        <v>1920</v>
      </c>
      <c r="BL619" s="29">
        <v>7.5000116092096239E-2</v>
      </c>
      <c r="BM619" s="29">
        <v>0</v>
      </c>
      <c r="BN619" s="29">
        <v>0</v>
      </c>
      <c r="BO619" s="29">
        <v>0</v>
      </c>
      <c r="BP619" s="29">
        <v>1.4241140580716783E-3</v>
      </c>
    </row>
    <row r="620" spans="1:68" x14ac:dyDescent="0.25">
      <c r="A620" s="9" t="s">
        <v>3</v>
      </c>
      <c r="B620" s="9" t="s">
        <v>58</v>
      </c>
      <c r="C620" s="9" t="s">
        <v>57</v>
      </c>
      <c r="D620" s="9" t="s">
        <v>1878</v>
      </c>
      <c r="E620" s="9" t="s">
        <v>116</v>
      </c>
      <c r="F620" s="9" t="s">
        <v>541</v>
      </c>
      <c r="G620" s="9" t="s">
        <v>164</v>
      </c>
      <c r="H620" s="9" t="s">
        <v>5</v>
      </c>
      <c r="I620" s="10" t="s">
        <v>1783</v>
      </c>
      <c r="J620" s="10" t="s">
        <v>1995</v>
      </c>
      <c r="K620" s="11">
        <v>158300.07150913999</v>
      </c>
      <c r="L620" s="11">
        <v>158300.07150913999</v>
      </c>
      <c r="M620" s="11">
        <v>0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11">
        <v>0</v>
      </c>
      <c r="U620" s="11">
        <v>0</v>
      </c>
      <c r="V620" s="11">
        <v>0</v>
      </c>
      <c r="W620" s="11">
        <v>1510.8060217446287</v>
      </c>
      <c r="X620" s="11">
        <v>0</v>
      </c>
      <c r="Y620" s="11">
        <v>0</v>
      </c>
      <c r="Z620" s="11">
        <v>0</v>
      </c>
      <c r="AA620" s="11">
        <v>578.75492217601914</v>
      </c>
      <c r="AB620" s="11">
        <v>759.39710304364644</v>
      </c>
      <c r="AC620" s="11" t="s">
        <v>7</v>
      </c>
      <c r="AD620" s="11" t="s">
        <v>97</v>
      </c>
      <c r="AE620" s="11" t="s">
        <v>157</v>
      </c>
      <c r="AF620" s="11" t="s">
        <v>193</v>
      </c>
      <c r="AG620" s="11" t="s">
        <v>302</v>
      </c>
      <c r="AH620" s="11" t="s">
        <v>7</v>
      </c>
      <c r="AI620" s="11" t="s">
        <v>97</v>
      </c>
      <c r="AJ620" s="11" t="s">
        <v>157</v>
      </c>
      <c r="AK620" s="11" t="s">
        <v>193</v>
      </c>
      <c r="AL620" s="11" t="s">
        <v>142</v>
      </c>
      <c r="AM620" s="11">
        <v>2.3575048172069828E-2</v>
      </c>
      <c r="AN620" s="11">
        <v>0</v>
      </c>
      <c r="AO620" s="11">
        <v>0</v>
      </c>
      <c r="AP620" s="11">
        <v>0</v>
      </c>
      <c r="AQ620" s="11">
        <v>3.0157709465047301E-3</v>
      </c>
      <c r="AR620" s="11">
        <v>0.125</v>
      </c>
      <c r="AS620" s="11">
        <v>0</v>
      </c>
      <c r="AT620" s="11">
        <v>0</v>
      </c>
      <c r="AU620" s="11">
        <v>0</v>
      </c>
      <c r="AV620" s="11">
        <v>7.4999999999999997E-3</v>
      </c>
      <c r="AW620" s="11">
        <v>3731.9318114700736</v>
      </c>
      <c r="AX620" s="11">
        <v>0</v>
      </c>
      <c r="AY620" s="11">
        <v>0</v>
      </c>
      <c r="AZ620" s="11">
        <v>0</v>
      </c>
      <c r="BA620" s="11">
        <v>477.39675648688558</v>
      </c>
      <c r="BB620" s="11">
        <v>19787.508938642499</v>
      </c>
      <c r="BC620" s="11">
        <v>0</v>
      </c>
      <c r="BD620" s="11">
        <v>0</v>
      </c>
      <c r="BE620" s="11">
        <v>0</v>
      </c>
      <c r="BF620" s="11">
        <v>1187.2505363185498</v>
      </c>
      <c r="BG620" s="9" t="s">
        <v>7</v>
      </c>
      <c r="BH620" s="9" t="s">
        <v>97</v>
      </c>
      <c r="BI620" s="9" t="s">
        <v>157</v>
      </c>
      <c r="BJ620" s="9" t="s">
        <v>193</v>
      </c>
      <c r="BK620" s="9" t="s">
        <v>1921</v>
      </c>
      <c r="BL620" s="29">
        <v>7.5000116092096239E-2</v>
      </c>
      <c r="BM620" s="29">
        <v>0</v>
      </c>
      <c r="BN620" s="29">
        <v>0</v>
      </c>
      <c r="BO620" s="29">
        <v>0</v>
      </c>
      <c r="BP620" s="29">
        <v>3.0157709465047297E-3</v>
      </c>
    </row>
    <row r="621" spans="1:68" x14ac:dyDescent="0.25">
      <c r="A621" s="9" t="s">
        <v>3</v>
      </c>
      <c r="B621" s="9" t="s">
        <v>58</v>
      </c>
      <c r="C621" s="9" t="s">
        <v>57</v>
      </c>
      <c r="D621" s="9" t="s">
        <v>1878</v>
      </c>
      <c r="E621" s="9" t="s">
        <v>116</v>
      </c>
      <c r="F621" s="9" t="s">
        <v>1263</v>
      </c>
      <c r="G621" s="9" t="s">
        <v>274</v>
      </c>
      <c r="H621" s="9" t="s">
        <v>5</v>
      </c>
      <c r="I621" s="10" t="s">
        <v>1783</v>
      </c>
      <c r="J621" s="10" t="s">
        <v>1995</v>
      </c>
      <c r="K621" s="11">
        <v>205001.04574</v>
      </c>
      <c r="L621" s="11">
        <v>205001.04574</v>
      </c>
      <c r="M621" s="11">
        <v>0</v>
      </c>
      <c r="N621" s="11">
        <v>0</v>
      </c>
      <c r="O621" s="11">
        <v>0</v>
      </c>
      <c r="P621" s="11">
        <v>1</v>
      </c>
      <c r="Q621" s="11">
        <v>0</v>
      </c>
      <c r="R621" s="11">
        <v>0</v>
      </c>
      <c r="S621" s="11">
        <v>0</v>
      </c>
      <c r="T621" s="11">
        <v>0</v>
      </c>
      <c r="U621" s="11">
        <v>0</v>
      </c>
      <c r="V621" s="11">
        <v>1</v>
      </c>
      <c r="W621" s="11">
        <v>1956.5172107332587</v>
      </c>
      <c r="X621" s="11">
        <v>0</v>
      </c>
      <c r="Y621" s="11">
        <v>0</v>
      </c>
      <c r="Z621" s="11">
        <v>0</v>
      </c>
      <c r="AA621" s="11">
        <v>749.49659303474084</v>
      </c>
      <c r="AB621" s="11">
        <v>983.43101662392837</v>
      </c>
      <c r="AC621" s="11" t="s">
        <v>7</v>
      </c>
      <c r="AD621" s="11" t="s">
        <v>97</v>
      </c>
      <c r="AE621" s="11" t="s">
        <v>157</v>
      </c>
      <c r="AF621" s="11" t="s">
        <v>193</v>
      </c>
      <c r="AG621" s="11" t="s">
        <v>302</v>
      </c>
      <c r="AH621" s="11" t="s">
        <v>7</v>
      </c>
      <c r="AI621" s="11" t="s">
        <v>97</v>
      </c>
      <c r="AJ621" s="11" t="s">
        <v>157</v>
      </c>
      <c r="AK621" s="11" t="s">
        <v>193</v>
      </c>
      <c r="AL621" s="11" t="s">
        <v>142</v>
      </c>
      <c r="AM621" s="11">
        <v>2.3575048172069828E-2</v>
      </c>
      <c r="AN621" s="11">
        <v>0</v>
      </c>
      <c r="AO621" s="11">
        <v>0</v>
      </c>
      <c r="AP621" s="11">
        <v>0</v>
      </c>
      <c r="AQ621" s="11">
        <v>3.0157709465047301E-3</v>
      </c>
      <c r="AR621" s="11">
        <v>0.125</v>
      </c>
      <c r="AS621" s="11">
        <v>0</v>
      </c>
      <c r="AT621" s="11">
        <v>0</v>
      </c>
      <c r="AU621" s="11">
        <v>0</v>
      </c>
      <c r="AV621" s="11">
        <v>7.4999999999999997E-3</v>
      </c>
      <c r="AW621" s="11">
        <v>4832.9095286451902</v>
      </c>
      <c r="AX621" s="11">
        <v>0</v>
      </c>
      <c r="AY621" s="11">
        <v>0</v>
      </c>
      <c r="AZ621" s="11">
        <v>0</v>
      </c>
      <c r="BA621" s="11">
        <v>618.23619774577924</v>
      </c>
      <c r="BB621" s="11">
        <v>25625.1307175</v>
      </c>
      <c r="BC621" s="11">
        <v>0</v>
      </c>
      <c r="BD621" s="11">
        <v>0</v>
      </c>
      <c r="BE621" s="11">
        <v>0</v>
      </c>
      <c r="BF621" s="11">
        <v>1537.50784305</v>
      </c>
      <c r="BG621" s="9" t="s">
        <v>7</v>
      </c>
      <c r="BH621" s="9" t="s">
        <v>97</v>
      </c>
      <c r="BI621" s="9" t="s">
        <v>157</v>
      </c>
      <c r="BJ621" s="9" t="s">
        <v>193</v>
      </c>
      <c r="BK621" s="9" t="s">
        <v>1921</v>
      </c>
      <c r="BL621" s="29">
        <v>7.5000116092096239E-2</v>
      </c>
      <c r="BM621" s="29">
        <v>0</v>
      </c>
      <c r="BN621" s="29">
        <v>0</v>
      </c>
      <c r="BO621" s="29">
        <v>0</v>
      </c>
      <c r="BP621" s="29">
        <v>3.0157709465047297E-3</v>
      </c>
    </row>
    <row r="622" spans="1:68" x14ac:dyDescent="0.25">
      <c r="A622" s="9" t="s">
        <v>3</v>
      </c>
      <c r="B622" s="9" t="s">
        <v>58</v>
      </c>
      <c r="C622" s="9" t="s">
        <v>57</v>
      </c>
      <c r="D622" s="9" t="s">
        <v>1878</v>
      </c>
      <c r="E622" s="9" t="s">
        <v>116</v>
      </c>
      <c r="F622" s="9" t="s">
        <v>1267</v>
      </c>
      <c r="G622" s="9" t="s">
        <v>274</v>
      </c>
      <c r="H622" s="9" t="s">
        <v>5</v>
      </c>
      <c r="I622" s="10" t="s">
        <v>1783</v>
      </c>
      <c r="J622" s="10" t="s">
        <v>1995</v>
      </c>
      <c r="K622" s="11">
        <v>117321.74618156001</v>
      </c>
      <c r="L622" s="11">
        <v>117321.74618156001</v>
      </c>
      <c r="M622" s="11">
        <v>0</v>
      </c>
      <c r="N622" s="11">
        <v>2</v>
      </c>
      <c r="O622" s="11">
        <v>1</v>
      </c>
      <c r="P622" s="11">
        <v>1</v>
      </c>
      <c r="Q622" s="11">
        <v>0</v>
      </c>
      <c r="R622" s="11">
        <v>0</v>
      </c>
      <c r="S622" s="11">
        <v>0</v>
      </c>
      <c r="T622" s="11">
        <v>0</v>
      </c>
      <c r="U622" s="11">
        <v>0</v>
      </c>
      <c r="V622" s="11">
        <v>4</v>
      </c>
      <c r="W622" s="11">
        <v>1119.7114374168909</v>
      </c>
      <c r="X622" s="11">
        <v>0</v>
      </c>
      <c r="Y622" s="11">
        <v>0</v>
      </c>
      <c r="Z622" s="11">
        <v>0</v>
      </c>
      <c r="AA622" s="11">
        <v>428.93561217970131</v>
      </c>
      <c r="AB622" s="11">
        <v>562.81588078217965</v>
      </c>
      <c r="AC622" s="11" t="s">
        <v>7</v>
      </c>
      <c r="AD622" s="11" t="s">
        <v>97</v>
      </c>
      <c r="AE622" s="11" t="s">
        <v>157</v>
      </c>
      <c r="AF622" s="11" t="s">
        <v>193</v>
      </c>
      <c r="AG622" s="11" t="s">
        <v>302</v>
      </c>
      <c r="AH622" s="11" t="s">
        <v>7</v>
      </c>
      <c r="AI622" s="11" t="s">
        <v>97</v>
      </c>
      <c r="AJ622" s="11" t="s">
        <v>157</v>
      </c>
      <c r="AK622" s="11" t="s">
        <v>193</v>
      </c>
      <c r="AL622" s="11" t="s">
        <v>142</v>
      </c>
      <c r="AM622" s="11">
        <v>2.3575048172069828E-2</v>
      </c>
      <c r="AN622" s="11">
        <v>0</v>
      </c>
      <c r="AO622" s="11">
        <v>0</v>
      </c>
      <c r="AP622" s="11">
        <v>0</v>
      </c>
      <c r="AQ622" s="11">
        <v>3.0157709465047301E-3</v>
      </c>
      <c r="AR622" s="11">
        <v>0.125</v>
      </c>
      <c r="AS622" s="11">
        <v>0</v>
      </c>
      <c r="AT622" s="11">
        <v>0</v>
      </c>
      <c r="AU622" s="11">
        <v>0</v>
      </c>
      <c r="AV622" s="11">
        <v>7.4999999999999997E-3</v>
      </c>
      <c r="AW622" s="11">
        <v>2765.8658178616265</v>
      </c>
      <c r="AX622" s="11">
        <v>0</v>
      </c>
      <c r="AY622" s="11">
        <v>0</v>
      </c>
      <c r="AZ622" s="11">
        <v>0</v>
      </c>
      <c r="BA622" s="11">
        <v>353.81551352755093</v>
      </c>
      <c r="BB622" s="11">
        <v>14665.218272695001</v>
      </c>
      <c r="BC622" s="11">
        <v>0</v>
      </c>
      <c r="BD622" s="11">
        <v>0</v>
      </c>
      <c r="BE622" s="11">
        <v>0</v>
      </c>
      <c r="BF622" s="11">
        <v>879.91309636170001</v>
      </c>
      <c r="BG622" s="9" t="s">
        <v>7</v>
      </c>
      <c r="BH622" s="9" t="s">
        <v>97</v>
      </c>
      <c r="BI622" s="9" t="s">
        <v>157</v>
      </c>
      <c r="BJ622" s="9" t="s">
        <v>193</v>
      </c>
      <c r="BK622" s="9" t="s">
        <v>1921</v>
      </c>
      <c r="BL622" s="29">
        <v>7.5000116092096239E-2</v>
      </c>
      <c r="BM622" s="29">
        <v>0</v>
      </c>
      <c r="BN622" s="29">
        <v>0</v>
      </c>
      <c r="BO622" s="29">
        <v>0</v>
      </c>
      <c r="BP622" s="29">
        <v>3.0157709465047297E-3</v>
      </c>
    </row>
    <row r="623" spans="1:68" x14ac:dyDescent="0.25">
      <c r="A623" s="9" t="s">
        <v>3</v>
      </c>
      <c r="B623" s="9" t="s">
        <v>58</v>
      </c>
      <c r="C623" s="9" t="s">
        <v>57</v>
      </c>
      <c r="D623" s="9" t="s">
        <v>1878</v>
      </c>
      <c r="E623" s="9" t="s">
        <v>116</v>
      </c>
      <c r="F623" s="9" t="s">
        <v>851</v>
      </c>
      <c r="G623" s="9" t="s">
        <v>164</v>
      </c>
      <c r="H623" s="9" t="s">
        <v>5</v>
      </c>
      <c r="I623" s="10" t="s">
        <v>1783</v>
      </c>
      <c r="J623" s="10" t="s">
        <v>1995</v>
      </c>
      <c r="K623" s="11">
        <v>180725.6875</v>
      </c>
      <c r="L623" s="11">
        <v>0</v>
      </c>
      <c r="M623" s="11">
        <v>1</v>
      </c>
      <c r="N623" s="11">
        <v>0</v>
      </c>
      <c r="O623" s="11">
        <v>0</v>
      </c>
      <c r="P623" s="11">
        <v>0</v>
      </c>
      <c r="Q623" s="11">
        <v>0</v>
      </c>
      <c r="R623" s="11">
        <v>0</v>
      </c>
      <c r="S623" s="11">
        <v>0</v>
      </c>
      <c r="T623" s="11">
        <v>0</v>
      </c>
      <c r="U623" s="11">
        <v>0</v>
      </c>
      <c r="V623" s="11">
        <v>0</v>
      </c>
      <c r="W623" s="11">
        <v>0</v>
      </c>
      <c r="X623" s="11">
        <v>0</v>
      </c>
      <c r="Y623" s="11">
        <v>0</v>
      </c>
      <c r="Z623" s="11">
        <v>0</v>
      </c>
      <c r="AA623" s="11">
        <v>0</v>
      </c>
      <c r="AB623" s="11">
        <v>0</v>
      </c>
      <c r="AC623" s="11" t="s">
        <v>7</v>
      </c>
      <c r="AD623" s="11" t="s">
        <v>97</v>
      </c>
      <c r="AE623" s="11" t="s">
        <v>157</v>
      </c>
      <c r="AF623" s="11" t="s">
        <v>193</v>
      </c>
      <c r="AG623" s="11" t="s">
        <v>299</v>
      </c>
      <c r="AH623" s="11" t="s">
        <v>7</v>
      </c>
      <c r="AI623" s="11" t="s">
        <v>97</v>
      </c>
      <c r="AJ623" s="11" t="s">
        <v>157</v>
      </c>
      <c r="AK623" s="11" t="s">
        <v>193</v>
      </c>
      <c r="AL623" s="11" t="s">
        <v>142</v>
      </c>
      <c r="AM623" s="11">
        <v>2.3575048172069828E-2</v>
      </c>
      <c r="AN623" s="11">
        <v>0</v>
      </c>
      <c r="AO623" s="11">
        <v>0</v>
      </c>
      <c r="AP623" s="11">
        <v>0</v>
      </c>
      <c r="AQ623" s="11">
        <v>1.4241140580716783E-3</v>
      </c>
      <c r="AR623" s="11">
        <v>0.125</v>
      </c>
      <c r="AS623" s="11">
        <v>0</v>
      </c>
      <c r="AT623" s="11">
        <v>0</v>
      </c>
      <c r="AU623" s="11">
        <v>0</v>
      </c>
      <c r="AV623" s="11">
        <v>7.4999999999999997E-3</v>
      </c>
      <c r="AW623" s="11">
        <v>4260.6167887429383</v>
      </c>
      <c r="AX623" s="11">
        <v>0</v>
      </c>
      <c r="AY623" s="11">
        <v>0</v>
      </c>
      <c r="AZ623" s="11">
        <v>0</v>
      </c>
      <c r="BA623" s="11">
        <v>257.37399222341901</v>
      </c>
      <c r="BB623" s="11">
        <v>22590.7109375</v>
      </c>
      <c r="BC623" s="11">
        <v>0</v>
      </c>
      <c r="BD623" s="11">
        <v>0</v>
      </c>
      <c r="BE623" s="11">
        <v>0</v>
      </c>
      <c r="BF623" s="11">
        <v>1355.44265625</v>
      </c>
      <c r="BG623" s="9" t="s">
        <v>7</v>
      </c>
      <c r="BH623" s="9" t="s">
        <v>97</v>
      </c>
      <c r="BI623" s="9" t="s">
        <v>157</v>
      </c>
      <c r="BJ623" s="9" t="s">
        <v>193</v>
      </c>
      <c r="BK623" s="9" t="s">
        <v>1920</v>
      </c>
      <c r="BL623" s="29">
        <v>7.5000116092096239E-2</v>
      </c>
      <c r="BM623" s="29">
        <v>0</v>
      </c>
      <c r="BN623" s="29">
        <v>0</v>
      </c>
      <c r="BO623" s="29">
        <v>0</v>
      </c>
      <c r="BP623" s="29">
        <v>1.4241140580716783E-3</v>
      </c>
    </row>
    <row r="624" spans="1:68" x14ac:dyDescent="0.25">
      <c r="A624" s="9" t="s">
        <v>3</v>
      </c>
      <c r="B624" s="9" t="s">
        <v>58</v>
      </c>
      <c r="C624" s="9" t="s">
        <v>57</v>
      </c>
      <c r="D624" s="9" t="s">
        <v>1878</v>
      </c>
      <c r="E624" s="9" t="s">
        <v>116</v>
      </c>
      <c r="F624" s="9" t="s">
        <v>1269</v>
      </c>
      <c r="G624" s="9" t="s">
        <v>274</v>
      </c>
      <c r="H624" s="9" t="s">
        <v>5</v>
      </c>
      <c r="I624" s="10" t="s">
        <v>1783</v>
      </c>
      <c r="J624" s="10" t="s">
        <v>1995</v>
      </c>
      <c r="K624" s="11">
        <v>202255.04656194002</v>
      </c>
      <c r="L624" s="11">
        <v>202255.04656194002</v>
      </c>
      <c r="M624" s="11">
        <v>0</v>
      </c>
      <c r="N624" s="11">
        <v>0</v>
      </c>
      <c r="O624" s="11">
        <v>0</v>
      </c>
      <c r="P624" s="11">
        <v>0</v>
      </c>
      <c r="Q624" s="11">
        <v>0</v>
      </c>
      <c r="R624" s="11">
        <v>0</v>
      </c>
      <c r="S624" s="11">
        <v>0</v>
      </c>
      <c r="T624" s="11">
        <v>0</v>
      </c>
      <c r="U624" s="11">
        <v>0</v>
      </c>
      <c r="V624" s="11">
        <v>0</v>
      </c>
      <c r="W624" s="11">
        <v>1930.3095656300839</v>
      </c>
      <c r="X624" s="11">
        <v>0</v>
      </c>
      <c r="Y624" s="11">
        <v>0</v>
      </c>
      <c r="Z624" s="11">
        <v>0</v>
      </c>
      <c r="AA624" s="11">
        <v>739.45704898752444</v>
      </c>
      <c r="AB624" s="11">
        <v>970.25790936693829</v>
      </c>
      <c r="AC624" s="11" t="s">
        <v>7</v>
      </c>
      <c r="AD624" s="11" t="s">
        <v>97</v>
      </c>
      <c r="AE624" s="11" t="s">
        <v>157</v>
      </c>
      <c r="AF624" s="11" t="s">
        <v>193</v>
      </c>
      <c r="AG624" s="11" t="s">
        <v>302</v>
      </c>
      <c r="AH624" s="11" t="s">
        <v>7</v>
      </c>
      <c r="AI624" s="11" t="s">
        <v>97</v>
      </c>
      <c r="AJ624" s="11" t="s">
        <v>157</v>
      </c>
      <c r="AK624" s="11" t="s">
        <v>193</v>
      </c>
      <c r="AL624" s="11" t="s">
        <v>142</v>
      </c>
      <c r="AM624" s="11">
        <v>2.3575048172069828E-2</v>
      </c>
      <c r="AN624" s="11">
        <v>0</v>
      </c>
      <c r="AO624" s="11">
        <v>0</v>
      </c>
      <c r="AP624" s="11">
        <v>0</v>
      </c>
      <c r="AQ624" s="11">
        <v>3.0157709465047301E-3</v>
      </c>
      <c r="AR624" s="11">
        <v>0.125</v>
      </c>
      <c r="AS624" s="11">
        <v>0</v>
      </c>
      <c r="AT624" s="11">
        <v>0</v>
      </c>
      <c r="AU624" s="11">
        <v>0</v>
      </c>
      <c r="AV624" s="11">
        <v>7.4999999999999997E-3</v>
      </c>
      <c r="AW624" s="11">
        <v>4768.1724657419618</v>
      </c>
      <c r="AX624" s="11">
        <v>0</v>
      </c>
      <c r="AY624" s="11">
        <v>0</v>
      </c>
      <c r="AZ624" s="11">
        <v>0</v>
      </c>
      <c r="BA624" s="11">
        <v>609.95489320546017</v>
      </c>
      <c r="BB624" s="11">
        <v>25281.880820242503</v>
      </c>
      <c r="BC624" s="11">
        <v>0</v>
      </c>
      <c r="BD624" s="11">
        <v>0</v>
      </c>
      <c r="BE624" s="11">
        <v>0</v>
      </c>
      <c r="BF624" s="11">
        <v>1516.9128492145501</v>
      </c>
      <c r="BG624" s="9" t="s">
        <v>7</v>
      </c>
      <c r="BH624" s="9" t="s">
        <v>97</v>
      </c>
      <c r="BI624" s="9" t="s">
        <v>157</v>
      </c>
      <c r="BJ624" s="9" t="s">
        <v>193</v>
      </c>
      <c r="BK624" s="9" t="s">
        <v>1921</v>
      </c>
      <c r="BL624" s="29">
        <v>7.5000116092096239E-2</v>
      </c>
      <c r="BM624" s="29">
        <v>0</v>
      </c>
      <c r="BN624" s="29">
        <v>0</v>
      </c>
      <c r="BO624" s="29">
        <v>0</v>
      </c>
      <c r="BP624" s="29">
        <v>3.0157709465047297E-3</v>
      </c>
    </row>
    <row r="625" spans="1:68" x14ac:dyDescent="0.25">
      <c r="A625" s="9" t="s">
        <v>3</v>
      </c>
      <c r="B625" s="9" t="s">
        <v>58</v>
      </c>
      <c r="C625" s="9" t="s">
        <v>57</v>
      </c>
      <c r="D625" s="9" t="s">
        <v>1878</v>
      </c>
      <c r="E625" s="9" t="s">
        <v>83</v>
      </c>
      <c r="F625" s="9" t="s">
        <v>859</v>
      </c>
      <c r="G625" s="9" t="s">
        <v>231</v>
      </c>
      <c r="H625" s="9" t="s">
        <v>5</v>
      </c>
      <c r="I625" s="10" t="s">
        <v>1783</v>
      </c>
      <c r="J625" s="10" t="s">
        <v>1995</v>
      </c>
      <c r="K625" s="11">
        <v>1406667.0209999999</v>
      </c>
      <c r="L625" s="11">
        <v>1406667.0209999999</v>
      </c>
      <c r="M625" s="11">
        <v>0</v>
      </c>
      <c r="N625" s="11">
        <v>0</v>
      </c>
      <c r="O625" s="11">
        <v>0</v>
      </c>
      <c r="P625" s="11">
        <v>0</v>
      </c>
      <c r="Q625" s="11">
        <v>0</v>
      </c>
      <c r="R625" s="11">
        <v>0</v>
      </c>
      <c r="S625" s="11">
        <v>0</v>
      </c>
      <c r="T625" s="11">
        <v>0</v>
      </c>
      <c r="U625" s="11">
        <v>0</v>
      </c>
      <c r="V625" s="11">
        <v>0</v>
      </c>
      <c r="W625" s="11">
        <v>13460.38771370535</v>
      </c>
      <c r="X625" s="11">
        <v>0</v>
      </c>
      <c r="Y625" s="11">
        <v>0</v>
      </c>
      <c r="Z625" s="11">
        <v>0</v>
      </c>
      <c r="AA625" s="11">
        <v>2434.9496235946481</v>
      </c>
      <c r="AB625" s="11">
        <v>6564.7180536240612</v>
      </c>
      <c r="AC625" s="11" t="s">
        <v>7</v>
      </c>
      <c r="AD625" s="11" t="s">
        <v>97</v>
      </c>
      <c r="AE625" s="11" t="s">
        <v>157</v>
      </c>
      <c r="AF625" s="11" t="s">
        <v>193</v>
      </c>
      <c r="AG625" s="11" t="s">
        <v>299</v>
      </c>
      <c r="AH625" s="11" t="s">
        <v>7</v>
      </c>
      <c r="AI625" s="11" t="s">
        <v>97</v>
      </c>
      <c r="AJ625" s="11" t="s">
        <v>157</v>
      </c>
      <c r="AK625" s="11" t="s">
        <v>193</v>
      </c>
      <c r="AL625" s="11" t="s">
        <v>142</v>
      </c>
      <c r="AM625" s="11">
        <v>2.3575048172069828E-2</v>
      </c>
      <c r="AN625" s="11">
        <v>0</v>
      </c>
      <c r="AO625" s="11">
        <v>0</v>
      </c>
      <c r="AP625" s="11">
        <v>0</v>
      </c>
      <c r="AQ625" s="11">
        <v>1.4241140580716783E-3</v>
      </c>
      <c r="AR625" s="11">
        <v>0.125</v>
      </c>
      <c r="AS625" s="11">
        <v>0</v>
      </c>
      <c r="AT625" s="11">
        <v>0</v>
      </c>
      <c r="AU625" s="11">
        <v>0</v>
      </c>
      <c r="AV625" s="11">
        <v>7.4999999999999997E-3</v>
      </c>
      <c r="AW625" s="11">
        <v>33162.242782136957</v>
      </c>
      <c r="AX625" s="11">
        <v>0</v>
      </c>
      <c r="AY625" s="11">
        <v>0</v>
      </c>
      <c r="AZ625" s="11">
        <v>0</v>
      </c>
      <c r="BA625" s="11">
        <v>2003.2542796319087</v>
      </c>
      <c r="BB625" s="11">
        <v>175833.37762499999</v>
      </c>
      <c r="BC625" s="11">
        <v>0</v>
      </c>
      <c r="BD625" s="11">
        <v>0</v>
      </c>
      <c r="BE625" s="11">
        <v>0</v>
      </c>
      <c r="BF625" s="11">
        <v>10550.002657499999</v>
      </c>
      <c r="BG625" s="9" t="s">
        <v>7</v>
      </c>
      <c r="BH625" s="9" t="s">
        <v>97</v>
      </c>
      <c r="BI625" s="9" t="s">
        <v>157</v>
      </c>
      <c r="BJ625" s="9" t="s">
        <v>193</v>
      </c>
      <c r="BK625" s="9" t="s">
        <v>1920</v>
      </c>
      <c r="BL625" s="29">
        <v>7.5000116092096239E-2</v>
      </c>
      <c r="BM625" s="29">
        <v>0</v>
      </c>
      <c r="BN625" s="29">
        <v>0</v>
      </c>
      <c r="BO625" s="29">
        <v>0</v>
      </c>
      <c r="BP625" s="29">
        <v>1.4241140580716783E-3</v>
      </c>
    </row>
    <row r="626" spans="1:68" x14ac:dyDescent="0.25">
      <c r="A626" s="9" t="s">
        <v>3</v>
      </c>
      <c r="B626" s="9" t="s">
        <v>58</v>
      </c>
      <c r="C626" s="9" t="s">
        <v>57</v>
      </c>
      <c r="D626" s="9" t="s">
        <v>1878</v>
      </c>
      <c r="E626" s="9" t="s">
        <v>116</v>
      </c>
      <c r="F626" s="9" t="s">
        <v>1685</v>
      </c>
      <c r="G626" s="9" t="s">
        <v>293</v>
      </c>
      <c r="H626" s="9" t="s">
        <v>5</v>
      </c>
      <c r="I626" s="10" t="s">
        <v>1783</v>
      </c>
      <c r="J626" s="10" t="s">
        <v>1995</v>
      </c>
      <c r="K626" s="11">
        <v>114665.53611776</v>
      </c>
      <c r="L626" s="11">
        <v>114665.53611776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11">
        <v>0</v>
      </c>
      <c r="U626" s="11">
        <v>0</v>
      </c>
      <c r="V626" s="11">
        <v>0</v>
      </c>
      <c r="W626" s="11">
        <v>1097.2337806339558</v>
      </c>
      <c r="X626" s="11">
        <v>0</v>
      </c>
      <c r="Y626" s="11">
        <v>0</v>
      </c>
      <c r="Z626" s="11">
        <v>0</v>
      </c>
      <c r="AA626" s="11">
        <v>198.48677749673223</v>
      </c>
      <c r="AB626" s="11">
        <v>535.12800388652931</v>
      </c>
      <c r="AC626" s="11" t="s">
        <v>7</v>
      </c>
      <c r="AD626" s="11" t="s">
        <v>97</v>
      </c>
      <c r="AE626" s="11" t="s">
        <v>157</v>
      </c>
      <c r="AF626" s="11" t="s">
        <v>193</v>
      </c>
      <c r="AG626" s="11" t="s">
        <v>299</v>
      </c>
      <c r="AH626" s="11" t="s">
        <v>7</v>
      </c>
      <c r="AI626" s="11" t="s">
        <v>97</v>
      </c>
      <c r="AJ626" s="11" t="s">
        <v>157</v>
      </c>
      <c r="AK626" s="11" t="s">
        <v>193</v>
      </c>
      <c r="AL626" s="11" t="s">
        <v>142</v>
      </c>
      <c r="AM626" s="11">
        <v>2.3575048172069828E-2</v>
      </c>
      <c r="AN626" s="11">
        <v>0</v>
      </c>
      <c r="AO626" s="11">
        <v>0</v>
      </c>
      <c r="AP626" s="11">
        <v>0</v>
      </c>
      <c r="AQ626" s="11">
        <v>1.4241140580716783E-3</v>
      </c>
      <c r="AR626" s="11">
        <v>0.125</v>
      </c>
      <c r="AS626" s="11">
        <v>0</v>
      </c>
      <c r="AT626" s="11">
        <v>0</v>
      </c>
      <c r="AU626" s="11">
        <v>0</v>
      </c>
      <c r="AV626" s="11">
        <v>7.4999999999999997E-3</v>
      </c>
      <c r="AW626" s="11">
        <v>2703.2455376524049</v>
      </c>
      <c r="AX626" s="11">
        <v>0</v>
      </c>
      <c r="AY626" s="11">
        <v>0</v>
      </c>
      <c r="AZ626" s="11">
        <v>0</v>
      </c>
      <c r="BA626" s="11">
        <v>163.29680196162778</v>
      </c>
      <c r="BB626" s="11">
        <v>14333.19201472</v>
      </c>
      <c r="BC626" s="11">
        <v>0</v>
      </c>
      <c r="BD626" s="11">
        <v>0</v>
      </c>
      <c r="BE626" s="11">
        <v>0</v>
      </c>
      <c r="BF626" s="11">
        <v>859.9915208832</v>
      </c>
      <c r="BG626" s="9" t="s">
        <v>7</v>
      </c>
      <c r="BH626" s="9" t="s">
        <v>97</v>
      </c>
      <c r="BI626" s="9" t="s">
        <v>157</v>
      </c>
      <c r="BJ626" s="9" t="s">
        <v>193</v>
      </c>
      <c r="BK626" s="9" t="s">
        <v>1920</v>
      </c>
      <c r="BL626" s="29">
        <v>7.5000116092096239E-2</v>
      </c>
      <c r="BM626" s="29">
        <v>0</v>
      </c>
      <c r="BN626" s="29">
        <v>0</v>
      </c>
      <c r="BO626" s="29">
        <v>0</v>
      </c>
      <c r="BP626" s="29">
        <v>1.4241140580716783E-3</v>
      </c>
    </row>
    <row r="627" spans="1:68" x14ac:dyDescent="0.25">
      <c r="A627" s="9" t="s">
        <v>3</v>
      </c>
      <c r="B627" s="9" t="s">
        <v>58</v>
      </c>
      <c r="C627" s="9" t="s">
        <v>57</v>
      </c>
      <c r="D627" s="9" t="s">
        <v>1878</v>
      </c>
      <c r="E627" s="9" t="s">
        <v>116</v>
      </c>
      <c r="F627" s="9" t="s">
        <v>1691</v>
      </c>
      <c r="G627" s="9" t="s">
        <v>293</v>
      </c>
      <c r="H627" s="9" t="s">
        <v>5</v>
      </c>
      <c r="I627" s="10" t="s">
        <v>1783</v>
      </c>
      <c r="J627" s="10" t="s">
        <v>1995</v>
      </c>
      <c r="K627" s="11">
        <v>76863.123355880001</v>
      </c>
      <c r="L627" s="11">
        <v>76863.123355880001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>
        <v>0</v>
      </c>
      <c r="U627" s="11">
        <v>0</v>
      </c>
      <c r="V627" s="11">
        <v>0</v>
      </c>
      <c r="W627" s="11">
        <v>735.50273505452856</v>
      </c>
      <c r="X627" s="11">
        <v>0</v>
      </c>
      <c r="Y627" s="11">
        <v>0</v>
      </c>
      <c r="Z627" s="11">
        <v>0</v>
      </c>
      <c r="AA627" s="11">
        <v>133.05055886691534</v>
      </c>
      <c r="AB627" s="11">
        <v>358.70943586462215</v>
      </c>
      <c r="AC627" s="11" t="s">
        <v>7</v>
      </c>
      <c r="AD627" s="11" t="s">
        <v>97</v>
      </c>
      <c r="AE627" s="11" t="s">
        <v>157</v>
      </c>
      <c r="AF627" s="11" t="s">
        <v>193</v>
      </c>
      <c r="AG627" s="11" t="s">
        <v>299</v>
      </c>
      <c r="AH627" s="11" t="s">
        <v>7</v>
      </c>
      <c r="AI627" s="11" t="s">
        <v>97</v>
      </c>
      <c r="AJ627" s="11" t="s">
        <v>157</v>
      </c>
      <c r="AK627" s="11" t="s">
        <v>193</v>
      </c>
      <c r="AL627" s="11" t="s">
        <v>142</v>
      </c>
      <c r="AM627" s="11">
        <v>2.3575048172069828E-2</v>
      </c>
      <c r="AN627" s="11">
        <v>0</v>
      </c>
      <c r="AO627" s="11">
        <v>0</v>
      </c>
      <c r="AP627" s="11">
        <v>0</v>
      </c>
      <c r="AQ627" s="11">
        <v>1.4241140580716783E-3</v>
      </c>
      <c r="AR627" s="11">
        <v>0.125</v>
      </c>
      <c r="AS627" s="11">
        <v>0</v>
      </c>
      <c r="AT627" s="11">
        <v>0</v>
      </c>
      <c r="AU627" s="11">
        <v>0</v>
      </c>
      <c r="AV627" s="11">
        <v>7.4999999999999997E-3</v>
      </c>
      <c r="AW627" s="11">
        <v>1812.0518357706167</v>
      </c>
      <c r="AX627" s="11">
        <v>0</v>
      </c>
      <c r="AY627" s="11">
        <v>0</v>
      </c>
      <c r="AZ627" s="11">
        <v>0</v>
      </c>
      <c r="BA627" s="11">
        <v>109.46185451840627</v>
      </c>
      <c r="BB627" s="11">
        <v>9607.8904194850002</v>
      </c>
      <c r="BC627" s="11">
        <v>0</v>
      </c>
      <c r="BD627" s="11">
        <v>0</v>
      </c>
      <c r="BE627" s="11">
        <v>0</v>
      </c>
      <c r="BF627" s="11">
        <v>576.47342516909998</v>
      </c>
      <c r="BG627" s="9" t="s">
        <v>7</v>
      </c>
      <c r="BH627" s="9" t="s">
        <v>97</v>
      </c>
      <c r="BI627" s="9" t="s">
        <v>157</v>
      </c>
      <c r="BJ627" s="9" t="s">
        <v>193</v>
      </c>
      <c r="BK627" s="9" t="s">
        <v>1920</v>
      </c>
      <c r="BL627" s="29">
        <v>7.5000116092096239E-2</v>
      </c>
      <c r="BM627" s="29">
        <v>0</v>
      </c>
      <c r="BN627" s="29">
        <v>0</v>
      </c>
      <c r="BO627" s="29">
        <v>0</v>
      </c>
      <c r="BP627" s="29">
        <v>1.4241140580716783E-3</v>
      </c>
    </row>
    <row r="628" spans="1:68" x14ac:dyDescent="0.25">
      <c r="A628" s="9" t="s">
        <v>3</v>
      </c>
      <c r="B628" s="9" t="s">
        <v>58</v>
      </c>
      <c r="C628" s="9" t="s">
        <v>57</v>
      </c>
      <c r="D628" s="9" t="s">
        <v>1878</v>
      </c>
      <c r="E628" s="9" t="s">
        <v>116</v>
      </c>
      <c r="F628" s="9" t="s">
        <v>1439</v>
      </c>
      <c r="G628" s="9" t="s">
        <v>285</v>
      </c>
      <c r="H628" s="9" t="s">
        <v>5</v>
      </c>
      <c r="I628" s="10" t="s">
        <v>1783</v>
      </c>
      <c r="J628" s="10" t="s">
        <v>1995</v>
      </c>
      <c r="K628" s="11">
        <v>133004.86025887998</v>
      </c>
      <c r="L628" s="11">
        <v>133004.86025887998</v>
      </c>
      <c r="M628" s="11">
        <v>0</v>
      </c>
      <c r="N628" s="11">
        <v>2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  <c r="T628" s="11">
        <v>0</v>
      </c>
      <c r="U628" s="11">
        <v>0</v>
      </c>
      <c r="V628" s="11">
        <v>2</v>
      </c>
      <c r="W628" s="11">
        <v>1023.6288681628303</v>
      </c>
      <c r="X628" s="11">
        <v>0</v>
      </c>
      <c r="Y628" s="11">
        <v>0</v>
      </c>
      <c r="Z628" s="11">
        <v>8547.9657432298663</v>
      </c>
      <c r="AA628" s="11">
        <v>230.86358968675381</v>
      </c>
      <c r="AB628" s="11">
        <v>1009.9617659869855</v>
      </c>
      <c r="AC628" s="11" t="s">
        <v>7</v>
      </c>
      <c r="AD628" s="11" t="s">
        <v>97</v>
      </c>
      <c r="AE628" s="11" t="s">
        <v>157</v>
      </c>
      <c r="AF628" s="11" t="s">
        <v>125</v>
      </c>
      <c r="AG628" s="11" t="s">
        <v>299</v>
      </c>
      <c r="AH628" s="11" t="s">
        <v>7</v>
      </c>
      <c r="AI628" s="11" t="s">
        <v>97</v>
      </c>
      <c r="AJ628" s="11" t="s">
        <v>157</v>
      </c>
      <c r="AK628" s="11" t="s">
        <v>125</v>
      </c>
      <c r="AL628" s="11" t="s">
        <v>142</v>
      </c>
      <c r="AM628" s="11">
        <v>2.3575048172069828E-2</v>
      </c>
      <c r="AN628" s="11">
        <v>0</v>
      </c>
      <c r="AO628" s="11">
        <v>0</v>
      </c>
      <c r="AP628" s="11">
        <v>5.3600000000000002E-2</v>
      </c>
      <c r="AQ628" s="11">
        <v>1.4241140580716783E-3</v>
      </c>
      <c r="AR628" s="11">
        <v>0.125</v>
      </c>
      <c r="AS628" s="11">
        <v>0</v>
      </c>
      <c r="AT628" s="11">
        <v>0</v>
      </c>
      <c r="AU628" s="11">
        <v>5.5E-2</v>
      </c>
      <c r="AV628" s="11">
        <v>7.4999999999999997E-3</v>
      </c>
      <c r="AW628" s="11">
        <v>3135.5959877225114</v>
      </c>
      <c r="AX628" s="11">
        <v>0</v>
      </c>
      <c r="AY628" s="11">
        <v>0</v>
      </c>
      <c r="AZ628" s="11">
        <v>7129.060509875967</v>
      </c>
      <c r="BA628" s="11">
        <v>189.41409128653007</v>
      </c>
      <c r="BB628" s="11">
        <v>16625.607532359998</v>
      </c>
      <c r="BC628" s="11">
        <v>0</v>
      </c>
      <c r="BD628" s="11">
        <v>0</v>
      </c>
      <c r="BE628" s="11">
        <v>7315.2673142383992</v>
      </c>
      <c r="BF628" s="11">
        <v>997.53645194159981</v>
      </c>
      <c r="BG628" s="9" t="s">
        <v>7</v>
      </c>
      <c r="BH628" s="9" t="s">
        <v>97</v>
      </c>
      <c r="BI628" s="9" t="s">
        <v>157</v>
      </c>
      <c r="BJ628" s="9" t="s">
        <v>125</v>
      </c>
      <c r="BK628" s="9" t="s">
        <v>1920</v>
      </c>
      <c r="BL628" s="29">
        <v>7.5000116092096239E-2</v>
      </c>
      <c r="BM628" s="29">
        <v>0</v>
      </c>
      <c r="BN628" s="29">
        <v>0</v>
      </c>
      <c r="BO628" s="29">
        <v>5.3600000000000002E-2</v>
      </c>
      <c r="BP628" s="29">
        <v>1.4241140580716783E-3</v>
      </c>
    </row>
    <row r="629" spans="1:68" x14ac:dyDescent="0.25">
      <c r="A629" s="9" t="s">
        <v>3</v>
      </c>
      <c r="B629" s="9" t="s">
        <v>58</v>
      </c>
      <c r="C629" s="9" t="s">
        <v>57</v>
      </c>
      <c r="D629" s="9" t="s">
        <v>1878</v>
      </c>
      <c r="E629" s="9" t="s">
        <v>83</v>
      </c>
      <c r="F629" s="9" t="s">
        <v>1081</v>
      </c>
      <c r="G629" s="9" t="s">
        <v>231</v>
      </c>
      <c r="H629" s="9" t="s">
        <v>18</v>
      </c>
      <c r="I629" s="10" t="s">
        <v>1783</v>
      </c>
      <c r="J629" s="10" t="s">
        <v>1995</v>
      </c>
      <c r="K629" s="11">
        <v>27555.51</v>
      </c>
      <c r="L629" s="11">
        <v>27555.51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11">
        <v>0</v>
      </c>
      <c r="U629" s="11">
        <v>0</v>
      </c>
      <c r="V629" s="11">
        <v>0</v>
      </c>
      <c r="W629" s="11">
        <v>814.69005479556961</v>
      </c>
      <c r="X629" s="11">
        <v>0</v>
      </c>
      <c r="Y629" s="11">
        <v>0</v>
      </c>
      <c r="Z629" s="11">
        <v>0</v>
      </c>
      <c r="AA629" s="11">
        <v>47.797408204430305</v>
      </c>
      <c r="AB629" s="11">
        <v>154.44477577859993</v>
      </c>
      <c r="AC629" s="11" t="s">
        <v>7</v>
      </c>
      <c r="AD629" s="11" t="s">
        <v>97</v>
      </c>
      <c r="AE629" s="11" t="s">
        <v>157</v>
      </c>
      <c r="AF629" s="11" t="s">
        <v>193</v>
      </c>
      <c r="AG629" s="11" t="s">
        <v>299</v>
      </c>
      <c r="AH629" s="11" t="s">
        <v>7</v>
      </c>
      <c r="AI629" s="11" t="s">
        <v>97</v>
      </c>
      <c r="AJ629" s="11" t="s">
        <v>157</v>
      </c>
      <c r="AK629" s="11" t="s">
        <v>193</v>
      </c>
      <c r="AL629" s="11" t="s">
        <v>142</v>
      </c>
      <c r="AM629" s="11">
        <v>7.2689731863881973E-2</v>
      </c>
      <c r="AN629" s="11">
        <v>0</v>
      </c>
      <c r="AO629" s="11">
        <v>0</v>
      </c>
      <c r="AP629" s="11">
        <v>0</v>
      </c>
      <c r="AQ629" s="11">
        <v>1.4241140580716783E-3</v>
      </c>
      <c r="AR629" s="11">
        <v>0.125</v>
      </c>
      <c r="AS629" s="11">
        <v>0</v>
      </c>
      <c r="AT629" s="11">
        <v>0</v>
      </c>
      <c r="AU629" s="11">
        <v>0</v>
      </c>
      <c r="AV629" s="11">
        <v>7.4999999999999997E-3</v>
      </c>
      <c r="AW629" s="11">
        <v>2003.0026332725183</v>
      </c>
      <c r="AX629" s="11">
        <v>0</v>
      </c>
      <c r="AY629" s="11">
        <v>0</v>
      </c>
      <c r="AZ629" s="11">
        <v>0</v>
      </c>
      <c r="BA629" s="11">
        <v>39.242189168334711</v>
      </c>
      <c r="BB629" s="11">
        <v>3444.4387499999998</v>
      </c>
      <c r="BC629" s="11">
        <v>0</v>
      </c>
      <c r="BD629" s="11">
        <v>0</v>
      </c>
      <c r="BE629" s="11">
        <v>0</v>
      </c>
      <c r="BF629" s="11">
        <v>206.66632499999997</v>
      </c>
      <c r="BG629" s="9" t="s">
        <v>7</v>
      </c>
      <c r="BH629" s="9" t="s">
        <v>97</v>
      </c>
      <c r="BI629" s="9" t="s">
        <v>157</v>
      </c>
      <c r="BJ629" s="9" t="s">
        <v>193</v>
      </c>
      <c r="BK629" s="9" t="s">
        <v>1920</v>
      </c>
      <c r="BL629" s="29">
        <v>7.5000116092096239E-2</v>
      </c>
      <c r="BM629" s="29">
        <v>0</v>
      </c>
      <c r="BN629" s="29">
        <v>0</v>
      </c>
      <c r="BO629" s="29">
        <v>0</v>
      </c>
      <c r="BP629" s="29">
        <v>1.4241140580716783E-3</v>
      </c>
    </row>
    <row r="630" spans="1:68" x14ac:dyDescent="0.25">
      <c r="A630" s="9" t="s">
        <v>3</v>
      </c>
      <c r="B630" s="9" t="s">
        <v>58</v>
      </c>
      <c r="C630" s="9" t="s">
        <v>57</v>
      </c>
      <c r="D630" s="9" t="s">
        <v>1878</v>
      </c>
      <c r="E630" s="9" t="s">
        <v>116</v>
      </c>
      <c r="F630" s="9" t="s">
        <v>699</v>
      </c>
      <c r="G630" s="9" t="s">
        <v>164</v>
      </c>
      <c r="H630" s="9" t="s">
        <v>5</v>
      </c>
      <c r="I630" s="10" t="s">
        <v>1783</v>
      </c>
      <c r="J630" s="10" t="s">
        <v>1995</v>
      </c>
      <c r="K630" s="11">
        <v>144964.13151901998</v>
      </c>
      <c r="L630" s="11">
        <v>144964.13151901998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11">
        <v>0</v>
      </c>
      <c r="U630" s="11">
        <v>0</v>
      </c>
      <c r="V630" s="11">
        <v>0</v>
      </c>
      <c r="W630" s="11">
        <v>1387.160845954448</v>
      </c>
      <c r="X630" s="11">
        <v>0</v>
      </c>
      <c r="Y630" s="11">
        <v>0</v>
      </c>
      <c r="Z630" s="11">
        <v>0</v>
      </c>
      <c r="AA630" s="11">
        <v>250.93384021047774</v>
      </c>
      <c r="AB630" s="11">
        <v>676.52730682085371</v>
      </c>
      <c r="AC630" s="11" t="s">
        <v>7</v>
      </c>
      <c r="AD630" s="11" t="s">
        <v>97</v>
      </c>
      <c r="AE630" s="11" t="s">
        <v>157</v>
      </c>
      <c r="AF630" s="11" t="s">
        <v>193</v>
      </c>
      <c r="AG630" s="11" t="s">
        <v>299</v>
      </c>
      <c r="AH630" s="11" t="s">
        <v>7</v>
      </c>
      <c r="AI630" s="11" t="s">
        <v>97</v>
      </c>
      <c r="AJ630" s="11" t="s">
        <v>157</v>
      </c>
      <c r="AK630" s="11" t="s">
        <v>193</v>
      </c>
      <c r="AL630" s="11" t="s">
        <v>142</v>
      </c>
      <c r="AM630" s="11">
        <v>2.3575048172069828E-2</v>
      </c>
      <c r="AN630" s="11">
        <v>0</v>
      </c>
      <c r="AO630" s="11">
        <v>0</v>
      </c>
      <c r="AP630" s="11">
        <v>0</v>
      </c>
      <c r="AQ630" s="11">
        <v>1.4241140580716783E-3</v>
      </c>
      <c r="AR630" s="11">
        <v>0.125</v>
      </c>
      <c r="AS630" s="11">
        <v>0</v>
      </c>
      <c r="AT630" s="11">
        <v>0</v>
      </c>
      <c r="AU630" s="11">
        <v>0</v>
      </c>
      <c r="AV630" s="11">
        <v>7.4999999999999997E-3</v>
      </c>
      <c r="AW630" s="11">
        <v>3417.5363837831624</v>
      </c>
      <c r="AX630" s="11">
        <v>0</v>
      </c>
      <c r="AY630" s="11">
        <v>0</v>
      </c>
      <c r="AZ630" s="11">
        <v>0</v>
      </c>
      <c r="BA630" s="11">
        <v>206.44545761238803</v>
      </c>
      <c r="BB630" s="11">
        <v>18120.516439877498</v>
      </c>
      <c r="BC630" s="11">
        <v>0</v>
      </c>
      <c r="BD630" s="11">
        <v>0</v>
      </c>
      <c r="BE630" s="11">
        <v>0</v>
      </c>
      <c r="BF630" s="11">
        <v>1087.2309863926498</v>
      </c>
      <c r="BG630" s="9" t="s">
        <v>7</v>
      </c>
      <c r="BH630" s="9" t="s">
        <v>97</v>
      </c>
      <c r="BI630" s="9" t="s">
        <v>157</v>
      </c>
      <c r="BJ630" s="9" t="s">
        <v>193</v>
      </c>
      <c r="BK630" s="9" t="s">
        <v>1920</v>
      </c>
      <c r="BL630" s="29">
        <v>7.5000116092096239E-2</v>
      </c>
      <c r="BM630" s="29">
        <v>0</v>
      </c>
      <c r="BN630" s="29">
        <v>0</v>
      </c>
      <c r="BO630" s="29">
        <v>0</v>
      </c>
      <c r="BP630" s="29">
        <v>1.4241140580716783E-3</v>
      </c>
    </row>
    <row r="631" spans="1:68" x14ac:dyDescent="0.25">
      <c r="A631" s="9" t="s">
        <v>3</v>
      </c>
      <c r="B631" s="9" t="s">
        <v>58</v>
      </c>
      <c r="C631" s="9" t="s">
        <v>57</v>
      </c>
      <c r="D631" s="9" t="s">
        <v>1878</v>
      </c>
      <c r="E631" s="9" t="s">
        <v>116</v>
      </c>
      <c r="F631" s="9" t="s">
        <v>1697</v>
      </c>
      <c r="G631" s="9" t="s">
        <v>293</v>
      </c>
      <c r="H631" s="9" t="s">
        <v>5</v>
      </c>
      <c r="I631" s="10" t="s">
        <v>1807</v>
      </c>
      <c r="J631" s="10" t="s">
        <v>1995</v>
      </c>
      <c r="K631" s="11">
        <v>80081.663100320002</v>
      </c>
      <c r="L631" s="11">
        <v>80081.663100320002</v>
      </c>
      <c r="M631" s="11">
        <v>0</v>
      </c>
      <c r="N631" s="11">
        <v>0</v>
      </c>
      <c r="O631" s="11">
        <v>0</v>
      </c>
      <c r="P631" s="11">
        <v>0</v>
      </c>
      <c r="Q631" s="11">
        <v>0</v>
      </c>
      <c r="R631" s="11">
        <v>0</v>
      </c>
      <c r="S631" s="11">
        <v>0</v>
      </c>
      <c r="T631" s="11">
        <v>0</v>
      </c>
      <c r="U631" s="11">
        <v>0</v>
      </c>
      <c r="V631" s="11">
        <v>0</v>
      </c>
      <c r="W631" s="11">
        <v>766.30092125308931</v>
      </c>
      <c r="X631" s="11">
        <v>0</v>
      </c>
      <c r="Y631" s="11">
        <v>0</v>
      </c>
      <c r="Z631" s="11">
        <v>0</v>
      </c>
      <c r="AA631" s="11">
        <v>138.62187178052682</v>
      </c>
      <c r="AB631" s="11">
        <v>373.7299102563594</v>
      </c>
      <c r="AC631" s="11" t="s">
        <v>7</v>
      </c>
      <c r="AD631" s="11" t="s">
        <v>97</v>
      </c>
      <c r="AE631" s="11" t="s">
        <v>157</v>
      </c>
      <c r="AF631" s="11" t="s">
        <v>193</v>
      </c>
      <c r="AG631" s="11" t="s">
        <v>299</v>
      </c>
      <c r="AH631" s="11" t="s">
        <v>7</v>
      </c>
      <c r="AI631" s="11" t="s">
        <v>97</v>
      </c>
      <c r="AJ631" s="11" t="s">
        <v>157</v>
      </c>
      <c r="AK631" s="11" t="s">
        <v>193</v>
      </c>
      <c r="AL631" s="11" t="s">
        <v>142</v>
      </c>
      <c r="AM631" s="11">
        <v>2.3575048172069828E-2</v>
      </c>
      <c r="AN631" s="11">
        <v>0</v>
      </c>
      <c r="AO631" s="11">
        <v>0</v>
      </c>
      <c r="AP631" s="11">
        <v>0</v>
      </c>
      <c r="AQ631" s="11">
        <v>1.4241140580716783E-3</v>
      </c>
      <c r="AR631" s="11">
        <v>0.125</v>
      </c>
      <c r="AS631" s="11">
        <v>0</v>
      </c>
      <c r="AT631" s="11">
        <v>0</v>
      </c>
      <c r="AU631" s="11">
        <v>0</v>
      </c>
      <c r="AV631" s="11">
        <v>7.4999999999999997E-3</v>
      </c>
      <c r="AW631" s="11">
        <v>1887.9290652895108</v>
      </c>
      <c r="AX631" s="11">
        <v>0</v>
      </c>
      <c r="AY631" s="11">
        <v>0</v>
      </c>
      <c r="AZ631" s="11">
        <v>0</v>
      </c>
      <c r="BA631" s="11">
        <v>114.04542221492569</v>
      </c>
      <c r="BB631" s="11">
        <v>10010.20788754</v>
      </c>
      <c r="BC631" s="11">
        <v>0</v>
      </c>
      <c r="BD631" s="11">
        <v>0</v>
      </c>
      <c r="BE631" s="11">
        <v>0</v>
      </c>
      <c r="BF631" s="11">
        <v>600.61247325240004</v>
      </c>
      <c r="BG631" s="9" t="s">
        <v>7</v>
      </c>
      <c r="BH631" s="9" t="s">
        <v>97</v>
      </c>
      <c r="BI631" s="9" t="s">
        <v>157</v>
      </c>
      <c r="BJ631" s="9" t="s">
        <v>193</v>
      </c>
      <c r="BK631" s="9" t="s">
        <v>1920</v>
      </c>
      <c r="BL631" s="29">
        <v>7.5000116092096239E-2</v>
      </c>
      <c r="BM631" s="29">
        <v>0</v>
      </c>
      <c r="BN631" s="29">
        <v>0</v>
      </c>
      <c r="BO631" s="29">
        <v>0</v>
      </c>
      <c r="BP631" s="29">
        <v>1.4241140580716783E-3</v>
      </c>
    </row>
    <row r="632" spans="1:68" x14ac:dyDescent="0.25">
      <c r="A632" s="9" t="s">
        <v>3</v>
      </c>
      <c r="B632" s="9" t="s">
        <v>58</v>
      </c>
      <c r="C632" s="9" t="s">
        <v>57</v>
      </c>
      <c r="D632" s="9" t="s">
        <v>1878</v>
      </c>
      <c r="E632" s="9" t="s">
        <v>116</v>
      </c>
      <c r="F632" s="9" t="s">
        <v>767</v>
      </c>
      <c r="G632" s="9" t="s">
        <v>164</v>
      </c>
      <c r="H632" s="9" t="s">
        <v>5</v>
      </c>
      <c r="I632" s="10" t="s">
        <v>1783</v>
      </c>
      <c r="J632" s="10" t="s">
        <v>1995</v>
      </c>
      <c r="K632" s="11">
        <v>163306.94405634431</v>
      </c>
      <c r="L632" s="11">
        <v>163306.94409999999</v>
      </c>
      <c r="M632" s="11">
        <v>0</v>
      </c>
      <c r="N632" s="11">
        <v>0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11">
        <v>0</v>
      </c>
      <c r="U632" s="11">
        <v>0</v>
      </c>
      <c r="V632" s="11">
        <v>0</v>
      </c>
      <c r="W632" s="11">
        <v>1562.6831020490715</v>
      </c>
      <c r="X632" s="11">
        <v>0</v>
      </c>
      <c r="Y632" s="11">
        <v>0</v>
      </c>
      <c r="Z632" s="11">
        <v>0</v>
      </c>
      <c r="AA632" s="11">
        <v>282.68536628092824</v>
      </c>
      <c r="AB632" s="11">
        <v>762.13064514252619</v>
      </c>
      <c r="AC632" s="11" t="s">
        <v>7</v>
      </c>
      <c r="AD632" s="11" t="s">
        <v>97</v>
      </c>
      <c r="AE632" s="11" t="s">
        <v>157</v>
      </c>
      <c r="AF632" s="11" t="s">
        <v>193</v>
      </c>
      <c r="AG632" s="11" t="s">
        <v>299</v>
      </c>
      <c r="AH632" s="11" t="s">
        <v>7</v>
      </c>
      <c r="AI632" s="11" t="s">
        <v>97</v>
      </c>
      <c r="AJ632" s="11" t="s">
        <v>157</v>
      </c>
      <c r="AK632" s="11" t="s">
        <v>193</v>
      </c>
      <c r="AL632" s="11" t="s">
        <v>142</v>
      </c>
      <c r="AM632" s="11">
        <v>2.3575048172069828E-2</v>
      </c>
      <c r="AN632" s="11">
        <v>0</v>
      </c>
      <c r="AO632" s="11">
        <v>0</v>
      </c>
      <c r="AP632" s="11">
        <v>0</v>
      </c>
      <c r="AQ632" s="11">
        <v>1.4241140580716783E-3</v>
      </c>
      <c r="AR632" s="11">
        <v>0.125</v>
      </c>
      <c r="AS632" s="11">
        <v>0</v>
      </c>
      <c r="AT632" s="11">
        <v>0</v>
      </c>
      <c r="AU632" s="11">
        <v>0</v>
      </c>
      <c r="AV632" s="11">
        <v>7.4999999999999997E-3</v>
      </c>
      <c r="AW632" s="11">
        <v>3849.9690729618296</v>
      </c>
      <c r="AX632" s="11">
        <v>0</v>
      </c>
      <c r="AY632" s="11">
        <v>0</v>
      </c>
      <c r="AZ632" s="11">
        <v>0</v>
      </c>
      <c r="BA632" s="11">
        <v>232.56771481136502</v>
      </c>
      <c r="BB632" s="11">
        <v>20413.368007043038</v>
      </c>
      <c r="BC632" s="11">
        <v>0</v>
      </c>
      <c r="BD632" s="11">
        <v>0</v>
      </c>
      <c r="BE632" s="11">
        <v>0</v>
      </c>
      <c r="BF632" s="11">
        <v>1224.8020804225823</v>
      </c>
      <c r="BG632" s="9" t="s">
        <v>7</v>
      </c>
      <c r="BH632" s="9" t="s">
        <v>97</v>
      </c>
      <c r="BI632" s="9" t="s">
        <v>157</v>
      </c>
      <c r="BJ632" s="9" t="s">
        <v>193</v>
      </c>
      <c r="BK632" s="9" t="s">
        <v>1920</v>
      </c>
      <c r="BL632" s="29">
        <v>7.5000116092096239E-2</v>
      </c>
      <c r="BM632" s="29">
        <v>0</v>
      </c>
      <c r="BN632" s="29">
        <v>0</v>
      </c>
      <c r="BO632" s="29">
        <v>0</v>
      </c>
      <c r="BP632" s="29">
        <v>1.4241140580716783E-3</v>
      </c>
    </row>
    <row r="633" spans="1:68" x14ac:dyDescent="0.25">
      <c r="A633" s="9" t="s">
        <v>3</v>
      </c>
      <c r="B633" s="9" t="s">
        <v>58</v>
      </c>
      <c r="C633" s="9" t="s">
        <v>57</v>
      </c>
      <c r="D633" s="9" t="s">
        <v>1878</v>
      </c>
      <c r="E633" s="9" t="s">
        <v>116</v>
      </c>
      <c r="F633" s="9" t="s">
        <v>1689</v>
      </c>
      <c r="G633" s="9" t="s">
        <v>293</v>
      </c>
      <c r="H633" s="9" t="s">
        <v>5</v>
      </c>
      <c r="I633" s="10" t="s">
        <v>1807</v>
      </c>
      <c r="J633" s="10" t="s">
        <v>1995</v>
      </c>
      <c r="K633" s="11">
        <v>68047.319384300004</v>
      </c>
      <c r="L633" s="11">
        <v>68047.319384300004</v>
      </c>
      <c r="M633" s="11">
        <v>0</v>
      </c>
      <c r="N633" s="11">
        <v>0</v>
      </c>
      <c r="O633" s="11">
        <v>0</v>
      </c>
      <c r="P633" s="11">
        <v>0</v>
      </c>
      <c r="Q633" s="11">
        <v>0</v>
      </c>
      <c r="R633" s="11">
        <v>0</v>
      </c>
      <c r="S633" s="11">
        <v>0</v>
      </c>
      <c r="T633" s="11">
        <v>0</v>
      </c>
      <c r="U633" s="11">
        <v>0</v>
      </c>
      <c r="V633" s="11">
        <v>0</v>
      </c>
      <c r="W633" s="11">
        <v>651.1443633190969</v>
      </c>
      <c r="X633" s="11">
        <v>0</v>
      </c>
      <c r="Y633" s="11">
        <v>0</v>
      </c>
      <c r="Z633" s="11">
        <v>0</v>
      </c>
      <c r="AA633" s="11">
        <v>117.79034572349305</v>
      </c>
      <c r="AB633" s="11">
        <v>317.56731294181441</v>
      </c>
      <c r="AC633" s="11" t="s">
        <v>7</v>
      </c>
      <c r="AD633" s="11" t="s">
        <v>97</v>
      </c>
      <c r="AE633" s="11" t="s">
        <v>157</v>
      </c>
      <c r="AF633" s="11" t="s">
        <v>193</v>
      </c>
      <c r="AG633" s="11" t="s">
        <v>299</v>
      </c>
      <c r="AH633" s="11" t="s">
        <v>7</v>
      </c>
      <c r="AI633" s="11" t="s">
        <v>97</v>
      </c>
      <c r="AJ633" s="11" t="s">
        <v>157</v>
      </c>
      <c r="AK633" s="11" t="s">
        <v>193</v>
      </c>
      <c r="AL633" s="11" t="s">
        <v>142</v>
      </c>
      <c r="AM633" s="11">
        <v>2.3575048172069828E-2</v>
      </c>
      <c r="AN633" s="11">
        <v>0</v>
      </c>
      <c r="AO633" s="11">
        <v>0</v>
      </c>
      <c r="AP633" s="11">
        <v>0</v>
      </c>
      <c r="AQ633" s="11">
        <v>1.4241140580716783E-3</v>
      </c>
      <c r="AR633" s="11">
        <v>0.125</v>
      </c>
      <c r="AS633" s="11">
        <v>0</v>
      </c>
      <c r="AT633" s="11">
        <v>0</v>
      </c>
      <c r="AU633" s="11">
        <v>0</v>
      </c>
      <c r="AV633" s="11">
        <v>7.4999999999999997E-3</v>
      </c>
      <c r="AW633" s="11">
        <v>1604.2188324650936</v>
      </c>
      <c r="AX633" s="11">
        <v>0</v>
      </c>
      <c r="AY633" s="11">
        <v>0</v>
      </c>
      <c r="AZ633" s="11">
        <v>0</v>
      </c>
      <c r="BA633" s="11">
        <v>96.907144149275055</v>
      </c>
      <c r="BB633" s="11">
        <v>8505.9149230375006</v>
      </c>
      <c r="BC633" s="11">
        <v>0</v>
      </c>
      <c r="BD633" s="11">
        <v>0</v>
      </c>
      <c r="BE633" s="11">
        <v>0</v>
      </c>
      <c r="BF633" s="11">
        <v>510.35489538224999</v>
      </c>
      <c r="BG633" s="9" t="s">
        <v>7</v>
      </c>
      <c r="BH633" s="9" t="s">
        <v>97</v>
      </c>
      <c r="BI633" s="9" t="s">
        <v>157</v>
      </c>
      <c r="BJ633" s="9" t="s">
        <v>193</v>
      </c>
      <c r="BK633" s="9" t="s">
        <v>1920</v>
      </c>
      <c r="BL633" s="29">
        <v>7.5000116092096239E-2</v>
      </c>
      <c r="BM633" s="29">
        <v>0</v>
      </c>
      <c r="BN633" s="29">
        <v>0</v>
      </c>
      <c r="BO633" s="29">
        <v>0</v>
      </c>
      <c r="BP633" s="29">
        <v>1.4241140580716783E-3</v>
      </c>
    </row>
    <row r="634" spans="1:68" x14ac:dyDescent="0.25">
      <c r="A634" s="9" t="s">
        <v>3</v>
      </c>
      <c r="B634" s="9" t="s">
        <v>58</v>
      </c>
      <c r="C634" s="9" t="s">
        <v>57</v>
      </c>
      <c r="D634" s="9" t="s">
        <v>1879</v>
      </c>
      <c r="E634" s="9" t="s">
        <v>99</v>
      </c>
      <c r="F634" s="9" t="s">
        <v>1715</v>
      </c>
      <c r="G634" s="9" t="s">
        <v>295</v>
      </c>
      <c r="H634" s="9" t="s">
        <v>5</v>
      </c>
      <c r="I634" s="10" t="s">
        <v>1807</v>
      </c>
      <c r="J634" s="10" t="s">
        <v>1995</v>
      </c>
      <c r="K634" s="11">
        <v>348177.58</v>
      </c>
      <c r="L634" s="11">
        <v>0</v>
      </c>
      <c r="M634" s="11">
        <v>1</v>
      </c>
      <c r="N634" s="11">
        <v>0</v>
      </c>
      <c r="O634" s="11">
        <v>0</v>
      </c>
      <c r="P634" s="11">
        <v>0</v>
      </c>
      <c r="Q634" s="11">
        <v>0</v>
      </c>
      <c r="R634" s="11">
        <v>0</v>
      </c>
      <c r="S634" s="11">
        <v>0</v>
      </c>
      <c r="T634" s="11">
        <v>0</v>
      </c>
      <c r="U634" s="11">
        <v>0</v>
      </c>
      <c r="V634" s="11">
        <v>0</v>
      </c>
      <c r="W634" s="11">
        <v>0</v>
      </c>
      <c r="X634" s="11">
        <v>0</v>
      </c>
      <c r="Y634" s="11">
        <v>0</v>
      </c>
      <c r="Z634" s="11">
        <v>0</v>
      </c>
      <c r="AA634" s="11">
        <v>0</v>
      </c>
      <c r="AB634" s="11">
        <v>0</v>
      </c>
      <c r="AC634" s="11" t="s">
        <v>32</v>
      </c>
      <c r="AD634" s="11" t="s">
        <v>97</v>
      </c>
      <c r="AE634" s="11" t="s">
        <v>157</v>
      </c>
      <c r="AF634" s="11" t="s">
        <v>193</v>
      </c>
      <c r="AG634" s="11" t="s">
        <v>299</v>
      </c>
      <c r="AH634" s="11" t="s">
        <v>32</v>
      </c>
      <c r="AI634" s="11" t="s">
        <v>97</v>
      </c>
      <c r="AJ634" s="11" t="s">
        <v>157</v>
      </c>
      <c r="AK634" s="11" t="s">
        <v>193</v>
      </c>
      <c r="AL634" s="11" t="s">
        <v>142</v>
      </c>
      <c r="AM634" s="11">
        <v>4.9114683691812142E-2</v>
      </c>
      <c r="AN634" s="11">
        <v>0</v>
      </c>
      <c r="AO634" s="11">
        <v>0</v>
      </c>
      <c r="AP634" s="11">
        <v>0</v>
      </c>
      <c r="AQ634" s="11">
        <v>1.4241140580716783E-3</v>
      </c>
      <c r="AR634" s="11">
        <v>7.4999999999999997E-2</v>
      </c>
      <c r="AS634" s="11">
        <v>0</v>
      </c>
      <c r="AT634" s="11">
        <v>0</v>
      </c>
      <c r="AU634" s="11">
        <v>0</v>
      </c>
      <c r="AV634" s="11">
        <v>7.4999999999999997E-3</v>
      </c>
      <c r="AW634" s="11">
        <v>17100.631710280617</v>
      </c>
      <c r="AX634" s="11">
        <v>0</v>
      </c>
      <c r="AY634" s="11">
        <v>0</v>
      </c>
      <c r="AZ634" s="11">
        <v>0</v>
      </c>
      <c r="BA634" s="11">
        <v>495.84458638337645</v>
      </c>
      <c r="BB634" s="11">
        <v>26113.318500000001</v>
      </c>
      <c r="BC634" s="11">
        <v>0</v>
      </c>
      <c r="BD634" s="11">
        <v>0</v>
      </c>
      <c r="BE634" s="11">
        <v>0</v>
      </c>
      <c r="BF634" s="11">
        <v>2611.33185</v>
      </c>
      <c r="BG634" s="9" t="s">
        <v>32</v>
      </c>
      <c r="BH634" s="9" t="s">
        <v>97</v>
      </c>
      <c r="BI634" s="9" t="s">
        <v>157</v>
      </c>
      <c r="BJ634" s="9" t="s">
        <v>193</v>
      </c>
      <c r="BK634" s="9" t="s">
        <v>1920</v>
      </c>
      <c r="BL634" s="29">
        <v>8.3096107331410485E-2</v>
      </c>
      <c r="BM634" s="29">
        <v>0</v>
      </c>
      <c r="BN634" s="29">
        <v>0</v>
      </c>
      <c r="BO634" s="29">
        <v>0</v>
      </c>
      <c r="BP634" s="29">
        <v>1.4241140580716783E-3</v>
      </c>
    </row>
    <row r="635" spans="1:68" x14ac:dyDescent="0.25">
      <c r="A635" s="9" t="s">
        <v>3</v>
      </c>
      <c r="B635" s="9" t="s">
        <v>34</v>
      </c>
      <c r="C635" s="9" t="s">
        <v>57</v>
      </c>
      <c r="D635" s="9" t="s">
        <v>1880</v>
      </c>
      <c r="E635" s="9" t="s">
        <v>83</v>
      </c>
      <c r="F635" s="9" t="s">
        <v>1597</v>
      </c>
      <c r="G635" s="9" t="s">
        <v>262</v>
      </c>
      <c r="H635" s="9" t="s">
        <v>5</v>
      </c>
      <c r="I635" s="10" t="s">
        <v>1783</v>
      </c>
      <c r="J635" s="10" t="s">
        <v>1896</v>
      </c>
      <c r="K635" s="11">
        <v>171927.02760000003</v>
      </c>
      <c r="L635" s="11">
        <v>171927.02759999997</v>
      </c>
      <c r="M635" s="11">
        <v>0</v>
      </c>
      <c r="N635" s="11">
        <v>1</v>
      </c>
      <c r="O635" s="11">
        <v>0</v>
      </c>
      <c r="P635" s="11">
        <v>0</v>
      </c>
      <c r="Q635" s="11">
        <v>0</v>
      </c>
      <c r="R635" s="11">
        <v>0</v>
      </c>
      <c r="S635" s="11">
        <v>0</v>
      </c>
      <c r="T635" s="11">
        <v>0</v>
      </c>
      <c r="U635" s="11">
        <v>0</v>
      </c>
      <c r="V635" s="11">
        <v>1</v>
      </c>
      <c r="W635" s="11">
        <v>1323.7942733761752</v>
      </c>
      <c r="X635" s="11">
        <v>8406.9532426097376</v>
      </c>
      <c r="Y635" s="11">
        <v>382971.96407438553</v>
      </c>
      <c r="Z635" s="11">
        <v>9214.9835133718188</v>
      </c>
      <c r="AA635" s="11">
        <v>632.24731889678503</v>
      </c>
      <c r="AB635" s="11">
        <v>62377.524512796721</v>
      </c>
      <c r="AC635" s="11" t="s">
        <v>21</v>
      </c>
      <c r="AD635" s="11" t="s">
        <v>103</v>
      </c>
      <c r="AE635" s="11" t="s">
        <v>191</v>
      </c>
      <c r="AF635" s="11" t="s">
        <v>125</v>
      </c>
      <c r="AG635" s="11" t="s">
        <v>302</v>
      </c>
      <c r="AH635" s="11" t="s">
        <v>21</v>
      </c>
      <c r="AI635" s="11" t="s">
        <v>97</v>
      </c>
      <c r="AJ635" s="11" t="s">
        <v>108</v>
      </c>
      <c r="AK635" s="11" t="s">
        <v>125</v>
      </c>
      <c r="AL635" s="11" t="s">
        <v>142</v>
      </c>
      <c r="AM635" s="11">
        <v>2.1610460824397347E-2</v>
      </c>
      <c r="AN635" s="11">
        <v>4.8899999999999999E-2</v>
      </c>
      <c r="AO635" s="11">
        <v>2.2275999999999998</v>
      </c>
      <c r="AP635" s="11">
        <v>5.3600000000000002E-2</v>
      </c>
      <c r="AQ635" s="11">
        <v>3.0157709465047301E-3</v>
      </c>
      <c r="AR635" s="11">
        <v>7.4999999999999997E-2</v>
      </c>
      <c r="AS635" s="11">
        <v>0</v>
      </c>
      <c r="AT635" s="11">
        <v>1</v>
      </c>
      <c r="AU635" s="11">
        <v>5.5E-2</v>
      </c>
      <c r="AV635" s="11">
        <v>7.4999999999999997E-3</v>
      </c>
      <c r="AW635" s="11">
        <v>3715.4222946048822</v>
      </c>
      <c r="AX635" s="11">
        <v>8407.2316496400017</v>
      </c>
      <c r="AY635" s="11">
        <v>382984.64668176003</v>
      </c>
      <c r="AZ635" s="11">
        <v>9215.2886793600028</v>
      </c>
      <c r="BA635" s="11">
        <v>518.492534754997</v>
      </c>
      <c r="BB635" s="11">
        <v>12894.527070000002</v>
      </c>
      <c r="BC635" s="11">
        <v>0</v>
      </c>
      <c r="BD635" s="11">
        <v>171927.02760000003</v>
      </c>
      <c r="BE635" s="11">
        <v>9455.9865180000015</v>
      </c>
      <c r="BF635" s="11">
        <v>1289.4527070000001</v>
      </c>
      <c r="BG635" s="9" t="s">
        <v>21</v>
      </c>
      <c r="BH635" s="9" t="s">
        <v>103</v>
      </c>
      <c r="BI635" s="9" t="s">
        <v>1915</v>
      </c>
      <c r="BJ635" s="9" t="s">
        <v>125</v>
      </c>
      <c r="BK635" s="9" t="s">
        <v>1921</v>
      </c>
      <c r="BL635" s="29">
        <v>2.8908827771726594E-2</v>
      </c>
      <c r="BM635" s="29">
        <v>4.8899999999999999E-2</v>
      </c>
      <c r="BN635" s="29">
        <v>2.2275999999999998</v>
      </c>
      <c r="BO635" s="29">
        <v>5.3600000000000002E-2</v>
      </c>
      <c r="BP635" s="29">
        <v>3.0157709465047297E-3</v>
      </c>
    </row>
    <row r="636" spans="1:68" x14ac:dyDescent="0.25">
      <c r="A636" s="9" t="s">
        <v>3</v>
      </c>
      <c r="B636" s="9" t="s">
        <v>34</v>
      </c>
      <c r="C636" s="9" t="s">
        <v>57</v>
      </c>
      <c r="D636" s="9" t="s">
        <v>1880</v>
      </c>
      <c r="E636" s="9" t="s">
        <v>83</v>
      </c>
      <c r="F636" s="9" t="s">
        <v>1595</v>
      </c>
      <c r="G636" s="9" t="s">
        <v>262</v>
      </c>
      <c r="H636" s="9" t="s">
        <v>5</v>
      </c>
      <c r="I636" s="10" t="s">
        <v>1783</v>
      </c>
      <c r="J636" s="10" t="s">
        <v>1896</v>
      </c>
      <c r="K636" s="11">
        <v>163068.1476</v>
      </c>
      <c r="L636" s="11">
        <v>162342.1844</v>
      </c>
      <c r="M636" s="11">
        <v>0</v>
      </c>
      <c r="N636" s="11">
        <v>0</v>
      </c>
      <c r="O636" s="11">
        <v>0</v>
      </c>
      <c r="P636" s="11">
        <v>0</v>
      </c>
      <c r="Q636" s="11">
        <v>0</v>
      </c>
      <c r="R636" s="11">
        <v>0</v>
      </c>
      <c r="S636" s="11">
        <v>0</v>
      </c>
      <c r="T636" s="11">
        <v>0</v>
      </c>
      <c r="U636" s="11">
        <v>0</v>
      </c>
      <c r="V636" s="11">
        <v>0</v>
      </c>
      <c r="W636" s="11">
        <v>1249.9934247458546</v>
      </c>
      <c r="X636" s="11">
        <v>7938.2699311782189</v>
      </c>
      <c r="Y636" s="11">
        <v>361621.47441089159</v>
      </c>
      <c r="Z636" s="11">
        <v>8701.2529306984161</v>
      </c>
      <c r="AA636" s="11">
        <v>596.99985664585245</v>
      </c>
      <c r="AB636" s="11">
        <v>56998.485960042221</v>
      </c>
      <c r="AC636" s="11" t="s">
        <v>21</v>
      </c>
      <c r="AD636" s="11" t="s">
        <v>103</v>
      </c>
      <c r="AE636" s="11" t="s">
        <v>191</v>
      </c>
      <c r="AF636" s="11" t="s">
        <v>125</v>
      </c>
      <c r="AG636" s="11" t="s">
        <v>302</v>
      </c>
      <c r="AH636" s="11" t="s">
        <v>21</v>
      </c>
      <c r="AI636" s="11" t="s">
        <v>97</v>
      </c>
      <c r="AJ636" s="11" t="s">
        <v>108</v>
      </c>
      <c r="AK636" s="11" t="s">
        <v>125</v>
      </c>
      <c r="AL636" s="11" t="s">
        <v>142</v>
      </c>
      <c r="AM636" s="11">
        <v>2.1610460824397347E-2</v>
      </c>
      <c r="AN636" s="11">
        <v>4.8899999999999999E-2</v>
      </c>
      <c r="AO636" s="11">
        <v>2.2275999999999998</v>
      </c>
      <c r="AP636" s="11">
        <v>5.3600000000000002E-2</v>
      </c>
      <c r="AQ636" s="11">
        <v>3.0157709465047301E-3</v>
      </c>
      <c r="AR636" s="11">
        <v>7.4999999999999997E-2</v>
      </c>
      <c r="AS636" s="11">
        <v>0</v>
      </c>
      <c r="AT636" s="11">
        <v>1</v>
      </c>
      <c r="AU636" s="11">
        <v>5.5E-2</v>
      </c>
      <c r="AV636" s="11">
        <v>7.4999999999999997E-3</v>
      </c>
      <c r="AW636" s="11">
        <v>3523.9778154168444</v>
      </c>
      <c r="AX636" s="11">
        <v>7974.0324176399999</v>
      </c>
      <c r="AY636" s="11">
        <v>363250.60559375997</v>
      </c>
      <c r="AZ636" s="11">
        <v>8740.4527113599997</v>
      </c>
      <c r="BA636" s="11">
        <v>491.77618183242504</v>
      </c>
      <c r="BB636" s="11">
        <v>12230.111069999999</v>
      </c>
      <c r="BC636" s="11">
        <v>0</v>
      </c>
      <c r="BD636" s="11">
        <v>163068.1476</v>
      </c>
      <c r="BE636" s="11">
        <v>8968.7481179999995</v>
      </c>
      <c r="BF636" s="11">
        <v>1223.011107</v>
      </c>
      <c r="BG636" s="9" t="s">
        <v>21</v>
      </c>
      <c r="BH636" s="9" t="s">
        <v>103</v>
      </c>
      <c r="BI636" s="9" t="s">
        <v>1915</v>
      </c>
      <c r="BJ636" s="9" t="s">
        <v>125</v>
      </c>
      <c r="BK636" s="9" t="s">
        <v>1921</v>
      </c>
      <c r="BL636" s="29">
        <v>2.8908827771726594E-2</v>
      </c>
      <c r="BM636" s="29">
        <v>4.8899999999999999E-2</v>
      </c>
      <c r="BN636" s="29">
        <v>2.2275999999999998</v>
      </c>
      <c r="BO636" s="29">
        <v>5.3600000000000002E-2</v>
      </c>
      <c r="BP636" s="29">
        <v>3.0157709465047297E-3</v>
      </c>
    </row>
    <row r="637" spans="1:68" x14ac:dyDescent="0.25">
      <c r="A637" s="9" t="s">
        <v>3</v>
      </c>
      <c r="B637" s="9" t="s">
        <v>34</v>
      </c>
      <c r="C637" s="9" t="s">
        <v>57</v>
      </c>
      <c r="D637" s="9" t="s">
        <v>1880</v>
      </c>
      <c r="E637" s="9" t="s">
        <v>83</v>
      </c>
      <c r="F637" s="9" t="s">
        <v>1593</v>
      </c>
      <c r="G637" s="9" t="s">
        <v>262</v>
      </c>
      <c r="H637" s="9" t="s">
        <v>5</v>
      </c>
      <c r="I637" s="10" t="s">
        <v>1807</v>
      </c>
      <c r="J637" s="10" t="s">
        <v>1896</v>
      </c>
      <c r="K637" s="11">
        <v>160077.60759999999</v>
      </c>
      <c r="L637" s="11">
        <v>159351.64439999999</v>
      </c>
      <c r="M637" s="11">
        <v>0</v>
      </c>
      <c r="N637" s="11">
        <v>0</v>
      </c>
      <c r="O637" s="11">
        <v>0</v>
      </c>
      <c r="P637" s="11">
        <v>0</v>
      </c>
      <c r="Q637" s="11">
        <v>0</v>
      </c>
      <c r="R637" s="11">
        <v>0</v>
      </c>
      <c r="S637" s="11">
        <v>0</v>
      </c>
      <c r="T637" s="11">
        <v>0</v>
      </c>
      <c r="U637" s="11">
        <v>0</v>
      </c>
      <c r="V637" s="11">
        <v>0</v>
      </c>
      <c r="W637" s="11">
        <v>1226.9670292944486</v>
      </c>
      <c r="X637" s="11">
        <v>7792.0373678569522</v>
      </c>
      <c r="Y637" s="11">
        <v>354959.96811120963</v>
      </c>
      <c r="Z637" s="11">
        <v>8540.9652948288895</v>
      </c>
      <c r="AA637" s="11">
        <v>586.00239497011967</v>
      </c>
      <c r="AB637" s="11">
        <v>55217.611366208934</v>
      </c>
      <c r="AC637" s="11" t="s">
        <v>21</v>
      </c>
      <c r="AD637" s="11" t="s">
        <v>103</v>
      </c>
      <c r="AE637" s="11" t="s">
        <v>191</v>
      </c>
      <c r="AF637" s="11" t="s">
        <v>125</v>
      </c>
      <c r="AG637" s="11" t="s">
        <v>302</v>
      </c>
      <c r="AH637" s="11" t="s">
        <v>21</v>
      </c>
      <c r="AI637" s="11" t="s">
        <v>97</v>
      </c>
      <c r="AJ637" s="11" t="s">
        <v>108</v>
      </c>
      <c r="AK637" s="11" t="s">
        <v>125</v>
      </c>
      <c r="AL637" s="11" t="s">
        <v>142</v>
      </c>
      <c r="AM637" s="11">
        <v>2.1610460824397347E-2</v>
      </c>
      <c r="AN637" s="11">
        <v>4.8899999999999999E-2</v>
      </c>
      <c r="AO637" s="11">
        <v>2.2275999999999998</v>
      </c>
      <c r="AP637" s="11">
        <v>5.3600000000000002E-2</v>
      </c>
      <c r="AQ637" s="11">
        <v>3.0157709465047301E-3</v>
      </c>
      <c r="AR637" s="11">
        <v>7.4999999999999997E-2</v>
      </c>
      <c r="AS637" s="11">
        <v>0</v>
      </c>
      <c r="AT637" s="11">
        <v>1</v>
      </c>
      <c r="AU637" s="11">
        <v>5.5E-2</v>
      </c>
      <c r="AV637" s="11">
        <v>7.4999999999999997E-3</v>
      </c>
      <c r="AW637" s="11">
        <v>3459.3508679030506</v>
      </c>
      <c r="AX637" s="11">
        <v>7827.7950116399988</v>
      </c>
      <c r="AY637" s="11">
        <v>356588.87868975993</v>
      </c>
      <c r="AZ637" s="11">
        <v>8580.159767359999</v>
      </c>
      <c r="BA637" s="11">
        <v>482.75739818606473</v>
      </c>
      <c r="BB637" s="11">
        <v>12005.820569999998</v>
      </c>
      <c r="BC637" s="11">
        <v>0</v>
      </c>
      <c r="BD637" s="11">
        <v>160077.60759999999</v>
      </c>
      <c r="BE637" s="11">
        <v>8804.2684179999997</v>
      </c>
      <c r="BF637" s="11">
        <v>1200.5820569999998</v>
      </c>
      <c r="BG637" s="9" t="s">
        <v>21</v>
      </c>
      <c r="BH637" s="9" t="s">
        <v>103</v>
      </c>
      <c r="BI637" s="9" t="s">
        <v>1915</v>
      </c>
      <c r="BJ637" s="9" t="s">
        <v>125</v>
      </c>
      <c r="BK637" s="9" t="s">
        <v>1921</v>
      </c>
      <c r="BL637" s="29">
        <v>2.8908827771726594E-2</v>
      </c>
      <c r="BM637" s="29">
        <v>4.8899999999999999E-2</v>
      </c>
      <c r="BN637" s="29">
        <v>2.2275999999999998</v>
      </c>
      <c r="BO637" s="29">
        <v>5.3600000000000002E-2</v>
      </c>
      <c r="BP637" s="29">
        <v>3.0157709465047297E-3</v>
      </c>
    </row>
    <row r="638" spans="1:68" x14ac:dyDescent="0.25">
      <c r="A638" s="9" t="s">
        <v>3</v>
      </c>
      <c r="B638" s="9" t="s">
        <v>34</v>
      </c>
      <c r="C638" s="9" t="s">
        <v>57</v>
      </c>
      <c r="D638" s="9" t="s">
        <v>1880</v>
      </c>
      <c r="E638" s="9" t="s">
        <v>83</v>
      </c>
      <c r="F638" s="9" t="s">
        <v>1591</v>
      </c>
      <c r="G638" s="9" t="s">
        <v>262</v>
      </c>
      <c r="H638" s="9" t="s">
        <v>5</v>
      </c>
      <c r="I638" s="10" t="s">
        <v>1807</v>
      </c>
      <c r="J638" s="10" t="s">
        <v>1896</v>
      </c>
      <c r="K638" s="11">
        <v>208551.31760000001</v>
      </c>
      <c r="L638" s="11">
        <v>211455.1704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  <c r="U638" s="11">
        <v>0</v>
      </c>
      <c r="V638" s="11">
        <v>0</v>
      </c>
      <c r="W638" s="11">
        <v>1628.150893776653</v>
      </c>
      <c r="X638" s="11">
        <v>10339.815416321862</v>
      </c>
      <c r="Y638" s="11">
        <v>471021.93908790551</v>
      </c>
      <c r="Z638" s="11">
        <v>11333.621806029687</v>
      </c>
      <c r="AA638" s="11">
        <v>777.60877052621595</v>
      </c>
      <c r="AB638" s="11">
        <v>75142.919265961973</v>
      </c>
      <c r="AC638" s="11" t="s">
        <v>21</v>
      </c>
      <c r="AD638" s="11" t="s">
        <v>103</v>
      </c>
      <c r="AE638" s="11" t="s">
        <v>191</v>
      </c>
      <c r="AF638" s="11" t="s">
        <v>125</v>
      </c>
      <c r="AG638" s="11" t="s">
        <v>302</v>
      </c>
      <c r="AH638" s="11" t="s">
        <v>21</v>
      </c>
      <c r="AI638" s="11" t="s">
        <v>97</v>
      </c>
      <c r="AJ638" s="11" t="s">
        <v>108</v>
      </c>
      <c r="AK638" s="11" t="s">
        <v>125</v>
      </c>
      <c r="AL638" s="11" t="s">
        <v>142</v>
      </c>
      <c r="AM638" s="11">
        <v>2.1610460824397347E-2</v>
      </c>
      <c r="AN638" s="11">
        <v>4.8899999999999999E-2</v>
      </c>
      <c r="AO638" s="11">
        <v>2.2275999999999998</v>
      </c>
      <c r="AP638" s="11">
        <v>5.3600000000000002E-2</v>
      </c>
      <c r="AQ638" s="11">
        <v>3.0157709465047301E-3</v>
      </c>
      <c r="AR638" s="11">
        <v>7.4999999999999997E-2</v>
      </c>
      <c r="AS638" s="11">
        <v>0</v>
      </c>
      <c r="AT638" s="11">
        <v>1</v>
      </c>
      <c r="AU638" s="11">
        <v>5.5E-2</v>
      </c>
      <c r="AV638" s="11">
        <v>7.4999999999999997E-3</v>
      </c>
      <c r="AW638" s="11">
        <v>4506.890078871249</v>
      </c>
      <c r="AX638" s="11">
        <v>10198.15943064</v>
      </c>
      <c r="AY638" s="11">
        <v>464568.91508576</v>
      </c>
      <c r="AZ638" s="11">
        <v>11178.35062336</v>
      </c>
      <c r="BA638" s="11">
        <v>628.94300447336059</v>
      </c>
      <c r="BB638" s="11">
        <v>15641.348819999999</v>
      </c>
      <c r="BC638" s="11">
        <v>0</v>
      </c>
      <c r="BD638" s="11">
        <v>208551.31760000001</v>
      </c>
      <c r="BE638" s="11">
        <v>11470.322468</v>
      </c>
      <c r="BF638" s="11">
        <v>1564.1348820000001</v>
      </c>
      <c r="BG638" s="9" t="s">
        <v>21</v>
      </c>
      <c r="BH638" s="9" t="s">
        <v>103</v>
      </c>
      <c r="BI638" s="9" t="s">
        <v>1915</v>
      </c>
      <c r="BJ638" s="9" t="s">
        <v>125</v>
      </c>
      <c r="BK638" s="9" t="s">
        <v>1921</v>
      </c>
      <c r="BL638" s="29">
        <v>2.8908827771726594E-2</v>
      </c>
      <c r="BM638" s="29">
        <v>4.8899999999999999E-2</v>
      </c>
      <c r="BN638" s="29">
        <v>2.2275999999999998</v>
      </c>
      <c r="BO638" s="29">
        <v>5.3600000000000002E-2</v>
      </c>
      <c r="BP638" s="29">
        <v>3.0157709465047297E-3</v>
      </c>
    </row>
    <row r="639" spans="1:68" x14ac:dyDescent="0.25">
      <c r="A639" s="9" t="s">
        <v>3</v>
      </c>
      <c r="B639" s="9" t="s">
        <v>34</v>
      </c>
      <c r="C639" s="9" t="s">
        <v>57</v>
      </c>
      <c r="D639" s="9" t="s">
        <v>1880</v>
      </c>
      <c r="E639" s="9" t="s">
        <v>83</v>
      </c>
      <c r="F639" s="9" t="s">
        <v>1589</v>
      </c>
      <c r="G639" s="9" t="s">
        <v>262</v>
      </c>
      <c r="H639" s="9" t="s">
        <v>5</v>
      </c>
      <c r="I639" s="10" t="s">
        <v>1807</v>
      </c>
      <c r="J639" s="10" t="s">
        <v>1896</v>
      </c>
      <c r="K639" s="11">
        <v>110875.62759999999</v>
      </c>
      <c r="L639" s="11">
        <v>105793.88519999999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0</v>
      </c>
      <c r="T639" s="11">
        <v>0</v>
      </c>
      <c r="U639" s="11">
        <v>0</v>
      </c>
      <c r="V639" s="11">
        <v>0</v>
      </c>
      <c r="W639" s="11">
        <v>814.58593998269362</v>
      </c>
      <c r="X639" s="11">
        <v>5173.1496707991837</v>
      </c>
      <c r="Y639" s="11">
        <v>235658.65453317505</v>
      </c>
      <c r="Z639" s="11">
        <v>5670.3644653340752</v>
      </c>
      <c r="AA639" s="11">
        <v>389.0481979889372</v>
      </c>
      <c r="AB639" s="11">
        <v>42459.421699293278</v>
      </c>
      <c r="AC639" s="11" t="s">
        <v>21</v>
      </c>
      <c r="AD639" s="11" t="s">
        <v>103</v>
      </c>
      <c r="AE639" s="11" t="s">
        <v>191</v>
      </c>
      <c r="AF639" s="11" t="s">
        <v>125</v>
      </c>
      <c r="AG639" s="11" t="s">
        <v>302</v>
      </c>
      <c r="AH639" s="11" t="s">
        <v>21</v>
      </c>
      <c r="AI639" s="11" t="s">
        <v>97</v>
      </c>
      <c r="AJ639" s="11" t="s">
        <v>108</v>
      </c>
      <c r="AK639" s="11" t="s">
        <v>125</v>
      </c>
      <c r="AL639" s="11" t="s">
        <v>142</v>
      </c>
      <c r="AM639" s="11">
        <v>2.1610460824397347E-2</v>
      </c>
      <c r="AN639" s="11">
        <v>4.8899999999999999E-2</v>
      </c>
      <c r="AO639" s="11">
        <v>2.2275999999999998</v>
      </c>
      <c r="AP639" s="11">
        <v>5.3600000000000002E-2</v>
      </c>
      <c r="AQ639" s="11">
        <v>3.0157709465047301E-3</v>
      </c>
      <c r="AR639" s="11">
        <v>7.4999999999999997E-2</v>
      </c>
      <c r="AS639" s="11">
        <v>0</v>
      </c>
      <c r="AT639" s="11">
        <v>1</v>
      </c>
      <c r="AU639" s="11">
        <v>5.5E-2</v>
      </c>
      <c r="AV639" s="11">
        <v>7.4999999999999997E-3</v>
      </c>
      <c r="AW639" s="11">
        <v>2396.0734066302689</v>
      </c>
      <c r="AX639" s="11">
        <v>5421.8181896399992</v>
      </c>
      <c r="AY639" s="11">
        <v>246986.54804175996</v>
      </c>
      <c r="AZ639" s="11">
        <v>5942.9336393599997</v>
      </c>
      <c r="BA639" s="11">
        <v>334.37549639155793</v>
      </c>
      <c r="BB639" s="11">
        <v>8315.6720699999987</v>
      </c>
      <c r="BC639" s="11">
        <v>0</v>
      </c>
      <c r="BD639" s="11">
        <v>110875.62759999999</v>
      </c>
      <c r="BE639" s="11">
        <v>6098.1595179999995</v>
      </c>
      <c r="BF639" s="11">
        <v>831.56720699999994</v>
      </c>
      <c r="BG639" s="9" t="s">
        <v>21</v>
      </c>
      <c r="BH639" s="9" t="s">
        <v>103</v>
      </c>
      <c r="BI639" s="9" t="s">
        <v>1915</v>
      </c>
      <c r="BJ639" s="9" t="s">
        <v>125</v>
      </c>
      <c r="BK639" s="9" t="s">
        <v>1921</v>
      </c>
      <c r="BL639" s="29">
        <v>2.8908827771726594E-2</v>
      </c>
      <c r="BM639" s="29">
        <v>4.8899999999999999E-2</v>
      </c>
      <c r="BN639" s="29">
        <v>2.2275999999999998</v>
      </c>
      <c r="BO639" s="29">
        <v>5.3600000000000002E-2</v>
      </c>
      <c r="BP639" s="29">
        <v>3.0157709465047297E-3</v>
      </c>
    </row>
    <row r="640" spans="1:68" x14ac:dyDescent="0.25">
      <c r="A640" s="9" t="s">
        <v>3</v>
      </c>
      <c r="B640" s="9" t="s">
        <v>34</v>
      </c>
      <c r="C640" s="9" t="s">
        <v>57</v>
      </c>
      <c r="D640" s="9" t="s">
        <v>1880</v>
      </c>
      <c r="E640" s="9" t="s">
        <v>83</v>
      </c>
      <c r="F640" s="9" t="s">
        <v>1587</v>
      </c>
      <c r="G640" s="9" t="s">
        <v>262</v>
      </c>
      <c r="H640" s="9" t="s">
        <v>5</v>
      </c>
      <c r="I640" s="10" t="s">
        <v>1807</v>
      </c>
      <c r="J640" s="10" t="s">
        <v>1896</v>
      </c>
      <c r="K640" s="11">
        <v>142560.01759999999</v>
      </c>
      <c r="L640" s="11">
        <v>140382.128</v>
      </c>
      <c r="M640" s="11">
        <v>0</v>
      </c>
      <c r="N640" s="11">
        <v>0</v>
      </c>
      <c r="O640" s="11">
        <v>0</v>
      </c>
      <c r="P640" s="11">
        <v>0</v>
      </c>
      <c r="Q640" s="11">
        <v>0</v>
      </c>
      <c r="R640" s="11">
        <v>0</v>
      </c>
      <c r="S640" s="11">
        <v>0</v>
      </c>
      <c r="T640" s="11">
        <v>0</v>
      </c>
      <c r="U640" s="11">
        <v>0</v>
      </c>
      <c r="V640" s="11">
        <v>0</v>
      </c>
      <c r="W640" s="11">
        <v>1080.9065899930747</v>
      </c>
      <c r="X640" s="11">
        <v>6864.4587338521224</v>
      </c>
      <c r="Y640" s="11">
        <v>312704.87271020428</v>
      </c>
      <c r="Z640" s="11">
        <v>7524.2328861855576</v>
      </c>
      <c r="AA640" s="11">
        <v>516.24357896492427</v>
      </c>
      <c r="AB640" s="11">
        <v>49652.60217065824</v>
      </c>
      <c r="AC640" s="11" t="s">
        <v>21</v>
      </c>
      <c r="AD640" s="11" t="s">
        <v>103</v>
      </c>
      <c r="AE640" s="11" t="s">
        <v>191</v>
      </c>
      <c r="AF640" s="11" t="s">
        <v>125</v>
      </c>
      <c r="AG640" s="11" t="s">
        <v>302</v>
      </c>
      <c r="AH640" s="11" t="s">
        <v>21</v>
      </c>
      <c r="AI640" s="11" t="s">
        <v>97</v>
      </c>
      <c r="AJ640" s="11" t="s">
        <v>108</v>
      </c>
      <c r="AK640" s="11" t="s">
        <v>125</v>
      </c>
      <c r="AL640" s="11" t="s">
        <v>142</v>
      </c>
      <c r="AM640" s="11">
        <v>2.1610460824397347E-2</v>
      </c>
      <c r="AN640" s="11">
        <v>4.8899999999999999E-2</v>
      </c>
      <c r="AO640" s="11">
        <v>2.2275999999999998</v>
      </c>
      <c r="AP640" s="11">
        <v>5.3600000000000002E-2</v>
      </c>
      <c r="AQ640" s="11">
        <v>3.0157709465047301E-3</v>
      </c>
      <c r="AR640" s="11">
        <v>7.4999999999999997E-2</v>
      </c>
      <c r="AS640" s="11">
        <v>0</v>
      </c>
      <c r="AT640" s="11">
        <v>1</v>
      </c>
      <c r="AU640" s="11">
        <v>5.5E-2</v>
      </c>
      <c r="AV640" s="11">
        <v>7.4999999999999997E-3</v>
      </c>
      <c r="AW640" s="11">
        <v>3080.7876754701961</v>
      </c>
      <c r="AX640" s="11">
        <v>6971.1848606399999</v>
      </c>
      <c r="AY640" s="11">
        <v>317566.69520575996</v>
      </c>
      <c r="AZ640" s="11">
        <v>7641.2169433600002</v>
      </c>
      <c r="BA640" s="11">
        <v>429.92835921128295</v>
      </c>
      <c r="BB640" s="11">
        <v>10692.001319999999</v>
      </c>
      <c r="BC640" s="11">
        <v>0</v>
      </c>
      <c r="BD640" s="11">
        <v>142560.01759999999</v>
      </c>
      <c r="BE640" s="11">
        <v>7840.8009679999996</v>
      </c>
      <c r="BF640" s="11">
        <v>1069.2001319999999</v>
      </c>
      <c r="BG640" s="9" t="s">
        <v>21</v>
      </c>
      <c r="BH640" s="9" t="s">
        <v>103</v>
      </c>
      <c r="BI640" s="9" t="s">
        <v>1915</v>
      </c>
      <c r="BJ640" s="9" t="s">
        <v>125</v>
      </c>
      <c r="BK640" s="9" t="s">
        <v>1921</v>
      </c>
      <c r="BL640" s="29">
        <v>2.8908827771726594E-2</v>
      </c>
      <c r="BM640" s="29">
        <v>4.8899999999999999E-2</v>
      </c>
      <c r="BN640" s="29">
        <v>2.2275999999999998</v>
      </c>
      <c r="BO640" s="29">
        <v>5.3600000000000002E-2</v>
      </c>
      <c r="BP640" s="29">
        <v>3.0157709465047297E-3</v>
      </c>
    </row>
    <row r="641" spans="1:68" x14ac:dyDescent="0.25">
      <c r="A641" s="9" t="s">
        <v>3</v>
      </c>
      <c r="B641" s="9" t="s">
        <v>58</v>
      </c>
      <c r="C641" s="9" t="s">
        <v>57</v>
      </c>
      <c r="D641" s="9" t="s">
        <v>1881</v>
      </c>
      <c r="E641" s="9" t="s">
        <v>116</v>
      </c>
      <c r="F641" s="9" t="s">
        <v>727</v>
      </c>
      <c r="G641" s="9" t="s">
        <v>164</v>
      </c>
      <c r="H641" s="9" t="s">
        <v>5</v>
      </c>
      <c r="I641" s="10" t="s">
        <v>1783</v>
      </c>
      <c r="J641" s="10" t="s">
        <v>1995</v>
      </c>
      <c r="K641" s="11">
        <v>175338.56292217562</v>
      </c>
      <c r="L641" s="11">
        <v>175338.56289999999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  <c r="U641" s="11">
        <v>0</v>
      </c>
      <c r="V641" s="11">
        <v>0</v>
      </c>
      <c r="W641" s="11">
        <v>1348.9613003332558</v>
      </c>
      <c r="X641" s="11">
        <v>14015.182341124731</v>
      </c>
      <c r="Y641" s="11">
        <v>0</v>
      </c>
      <c r="Z641" s="11">
        <v>0</v>
      </c>
      <c r="AA641" s="11">
        <v>644.2671513120107</v>
      </c>
      <c r="AB641" s="11">
        <v>1483.3800226046624</v>
      </c>
      <c r="AC641" s="11" t="s">
        <v>7</v>
      </c>
      <c r="AD641" s="11" t="s">
        <v>72</v>
      </c>
      <c r="AE641" s="11" t="s">
        <v>157</v>
      </c>
      <c r="AF641" s="11" t="s">
        <v>193</v>
      </c>
      <c r="AG641" s="11" t="s">
        <v>302</v>
      </c>
      <c r="AH641" s="11" t="s">
        <v>7</v>
      </c>
      <c r="AI641" s="11" t="s">
        <v>72</v>
      </c>
      <c r="AJ641" s="11" t="s">
        <v>157</v>
      </c>
      <c r="AK641" s="11" t="s">
        <v>193</v>
      </c>
      <c r="AL641" s="11" t="s">
        <v>142</v>
      </c>
      <c r="AM641" s="11">
        <v>2.3575048172069828E-2</v>
      </c>
      <c r="AN641" s="11">
        <v>0.08</v>
      </c>
      <c r="AO641" s="11">
        <v>0</v>
      </c>
      <c r="AP641" s="11">
        <v>0</v>
      </c>
      <c r="AQ641" s="11">
        <v>3.0157709465047301E-3</v>
      </c>
      <c r="AR641" s="11">
        <v>0.125</v>
      </c>
      <c r="AS641" s="11">
        <v>0.12</v>
      </c>
      <c r="AT641" s="11">
        <v>0</v>
      </c>
      <c r="AU641" s="11">
        <v>0</v>
      </c>
      <c r="AV641" s="11">
        <v>7.4999999999999997E-3</v>
      </c>
      <c r="AW641" s="11">
        <v>4133.6150673117872</v>
      </c>
      <c r="AX641" s="11">
        <v>14027.08503377405</v>
      </c>
      <c r="AY641" s="11">
        <v>0</v>
      </c>
      <c r="AZ641" s="11">
        <v>0</v>
      </c>
      <c r="BA641" s="11">
        <v>528.78094386258874</v>
      </c>
      <c r="BB641" s="11">
        <v>21917.320365271953</v>
      </c>
      <c r="BC641" s="11">
        <v>21040.627550661073</v>
      </c>
      <c r="BD641" s="11">
        <v>0</v>
      </c>
      <c r="BE641" s="11">
        <v>0</v>
      </c>
      <c r="BF641" s="11">
        <v>1315.039221916317</v>
      </c>
      <c r="BG641" s="9" t="s">
        <v>7</v>
      </c>
      <c r="BH641" s="9" t="s">
        <v>72</v>
      </c>
      <c r="BI641" s="9" t="s">
        <v>157</v>
      </c>
      <c r="BJ641" s="9" t="s">
        <v>193</v>
      </c>
      <c r="BK641" s="9" t="s">
        <v>1921</v>
      </c>
      <c r="BL641" s="29">
        <v>7.5000116092096239E-2</v>
      </c>
      <c r="BM641" s="29">
        <v>2.5100000000000004E-2</v>
      </c>
      <c r="BN641" s="29">
        <v>0</v>
      </c>
      <c r="BO641" s="29">
        <v>0</v>
      </c>
      <c r="BP641" s="29">
        <v>3.0157709465047297E-3</v>
      </c>
    </row>
    <row r="642" spans="1:68" x14ac:dyDescent="0.25">
      <c r="A642" s="9" t="s">
        <v>3</v>
      </c>
      <c r="B642" s="9" t="s">
        <v>58</v>
      </c>
      <c r="C642" s="9" t="s">
        <v>57</v>
      </c>
      <c r="D642" s="9" t="s">
        <v>1881</v>
      </c>
      <c r="E642" s="9" t="s">
        <v>116</v>
      </c>
      <c r="F642" s="9" t="s">
        <v>1333</v>
      </c>
      <c r="G642" s="9" t="s">
        <v>274</v>
      </c>
      <c r="H642" s="9" t="s">
        <v>5</v>
      </c>
      <c r="I642" s="10" t="s">
        <v>1807</v>
      </c>
      <c r="J642" s="10" t="s">
        <v>1995</v>
      </c>
      <c r="K642" s="11">
        <v>234547.83950940002</v>
      </c>
      <c r="L642" s="11">
        <v>234547.83950940002</v>
      </c>
      <c r="M642" s="11">
        <v>0</v>
      </c>
      <c r="N642" s="11">
        <v>0</v>
      </c>
      <c r="O642" s="11">
        <v>0</v>
      </c>
      <c r="P642" s="11">
        <v>0</v>
      </c>
      <c r="Q642" s="11">
        <v>1</v>
      </c>
      <c r="R642" s="11">
        <v>1</v>
      </c>
      <c r="S642" s="11">
        <v>0</v>
      </c>
      <c r="T642" s="11">
        <v>0</v>
      </c>
      <c r="U642" s="11">
        <v>0</v>
      </c>
      <c r="V642" s="11">
        <v>2</v>
      </c>
      <c r="W642" s="11">
        <v>1805.2789796119043</v>
      </c>
      <c r="X642" s="11">
        <v>18756.145242721086</v>
      </c>
      <c r="Y642" s="11">
        <v>0</v>
      </c>
      <c r="Z642" s="11">
        <v>0</v>
      </c>
      <c r="AA642" s="11">
        <v>407.15262980737617</v>
      </c>
      <c r="AB642" s="11">
        <v>1953.7248661534213</v>
      </c>
      <c r="AC642" s="11" t="s">
        <v>7</v>
      </c>
      <c r="AD642" s="11" t="s">
        <v>72</v>
      </c>
      <c r="AE642" s="11" t="s">
        <v>157</v>
      </c>
      <c r="AF642" s="11" t="s">
        <v>193</v>
      </c>
      <c r="AG642" s="11" t="s">
        <v>299</v>
      </c>
      <c r="AH642" s="11" t="s">
        <v>7</v>
      </c>
      <c r="AI642" s="11" t="s">
        <v>72</v>
      </c>
      <c r="AJ642" s="11" t="s">
        <v>157</v>
      </c>
      <c r="AK642" s="11" t="s">
        <v>193</v>
      </c>
      <c r="AL642" s="11" t="s">
        <v>142</v>
      </c>
      <c r="AM642" s="11">
        <v>2.3575048172069828E-2</v>
      </c>
      <c r="AN642" s="11">
        <v>0.08</v>
      </c>
      <c r="AO642" s="11">
        <v>0</v>
      </c>
      <c r="AP642" s="11">
        <v>0</v>
      </c>
      <c r="AQ642" s="11">
        <v>1.4241140580716783E-3</v>
      </c>
      <c r="AR642" s="11">
        <v>0.125</v>
      </c>
      <c r="AS642" s="11">
        <v>0.12</v>
      </c>
      <c r="AT642" s="11">
        <v>0</v>
      </c>
      <c r="AU642" s="11">
        <v>0</v>
      </c>
      <c r="AV642" s="11">
        <v>7.4999999999999997E-3</v>
      </c>
      <c r="AW642" s="11">
        <v>5529.4766150890082</v>
      </c>
      <c r="AX642" s="11">
        <v>18763.827160752</v>
      </c>
      <c r="AY642" s="11">
        <v>0</v>
      </c>
      <c r="AZ642" s="11">
        <v>0</v>
      </c>
      <c r="BA642" s="11">
        <v>334.02287553567635</v>
      </c>
      <c r="BB642" s="11">
        <v>29318.479938675002</v>
      </c>
      <c r="BC642" s="11">
        <v>28145.740741128</v>
      </c>
      <c r="BD642" s="11">
        <v>0</v>
      </c>
      <c r="BE642" s="11">
        <v>0</v>
      </c>
      <c r="BF642" s="11">
        <v>1759.1087963205</v>
      </c>
      <c r="BG642" s="9" t="s">
        <v>7</v>
      </c>
      <c r="BH642" s="9" t="s">
        <v>72</v>
      </c>
      <c r="BI642" s="9" t="s">
        <v>157</v>
      </c>
      <c r="BJ642" s="9" t="s">
        <v>193</v>
      </c>
      <c r="BK642" s="9" t="s">
        <v>1920</v>
      </c>
      <c r="BL642" s="29">
        <v>7.5000116092096239E-2</v>
      </c>
      <c r="BM642" s="29">
        <v>2.5100000000000004E-2</v>
      </c>
      <c r="BN642" s="29">
        <v>0</v>
      </c>
      <c r="BO642" s="29">
        <v>0</v>
      </c>
      <c r="BP642" s="29">
        <v>1.4241140580716783E-3</v>
      </c>
    </row>
    <row r="643" spans="1:68" x14ac:dyDescent="0.25">
      <c r="A643" s="9" t="s">
        <v>3</v>
      </c>
      <c r="B643" s="9" t="s">
        <v>58</v>
      </c>
      <c r="C643" s="9" t="s">
        <v>57</v>
      </c>
      <c r="D643" s="9" t="s">
        <v>1881</v>
      </c>
      <c r="E643" s="9" t="s">
        <v>116</v>
      </c>
      <c r="F643" s="9" t="s">
        <v>1451</v>
      </c>
      <c r="G643" s="9" t="s">
        <v>285</v>
      </c>
      <c r="H643" s="9" t="s">
        <v>5</v>
      </c>
      <c r="I643" s="10" t="s">
        <v>1783</v>
      </c>
      <c r="J643" s="10" t="s">
        <v>1995</v>
      </c>
      <c r="K643" s="11">
        <v>183106.44417494</v>
      </c>
      <c r="L643" s="11">
        <v>183106.44417494</v>
      </c>
      <c r="M643" s="11">
        <v>0</v>
      </c>
      <c r="N643" s="11">
        <v>0</v>
      </c>
      <c r="O643" s="11">
        <v>0</v>
      </c>
      <c r="P643" s="11">
        <v>0</v>
      </c>
      <c r="Q643" s="11">
        <v>0</v>
      </c>
      <c r="R643" s="11">
        <v>0</v>
      </c>
      <c r="S643" s="11">
        <v>0</v>
      </c>
      <c r="T643" s="11">
        <v>0</v>
      </c>
      <c r="U643" s="11">
        <v>0</v>
      </c>
      <c r="V643" s="11">
        <v>0</v>
      </c>
      <c r="W643" s="11">
        <v>1409.1655516244298</v>
      </c>
      <c r="X643" s="11">
        <v>14640.681055838229</v>
      </c>
      <c r="Y643" s="11">
        <v>0</v>
      </c>
      <c r="Z643" s="11">
        <v>9809.2563074116151</v>
      </c>
      <c r="AA643" s="11">
        <v>673.02084607453276</v>
      </c>
      <c r="AB643" s="11">
        <v>2009.3973009246947</v>
      </c>
      <c r="AC643" s="11" t="s">
        <v>7</v>
      </c>
      <c r="AD643" s="11" t="s">
        <v>72</v>
      </c>
      <c r="AE643" s="11" t="s">
        <v>157</v>
      </c>
      <c r="AF643" s="11" t="s">
        <v>125</v>
      </c>
      <c r="AG643" s="11" t="s">
        <v>302</v>
      </c>
      <c r="AH643" s="11" t="s">
        <v>7</v>
      </c>
      <c r="AI643" s="11" t="s">
        <v>72</v>
      </c>
      <c r="AJ643" s="11" t="s">
        <v>157</v>
      </c>
      <c r="AK643" s="11" t="s">
        <v>125</v>
      </c>
      <c r="AL643" s="11" t="s">
        <v>142</v>
      </c>
      <c r="AM643" s="11">
        <v>2.3575048172069828E-2</v>
      </c>
      <c r="AN643" s="11">
        <v>0.08</v>
      </c>
      <c r="AO643" s="11">
        <v>0</v>
      </c>
      <c r="AP643" s="11">
        <v>5.3600000000000002E-2</v>
      </c>
      <c r="AQ643" s="11">
        <v>3.0157709465047301E-3</v>
      </c>
      <c r="AR643" s="11">
        <v>0.125</v>
      </c>
      <c r="AS643" s="11">
        <v>0.12</v>
      </c>
      <c r="AT643" s="11">
        <v>0</v>
      </c>
      <c r="AU643" s="11">
        <v>5.5E-2</v>
      </c>
      <c r="AV643" s="11">
        <v>7.4999999999999997E-3</v>
      </c>
      <c r="AW643" s="11">
        <v>4316.7432420406249</v>
      </c>
      <c r="AX643" s="11">
        <v>14648.5155339952</v>
      </c>
      <c r="AY643" s="11">
        <v>0</v>
      </c>
      <c r="AZ643" s="11">
        <v>9814.5054077767836</v>
      </c>
      <c r="BA643" s="11">
        <v>552.20709446057435</v>
      </c>
      <c r="BB643" s="11">
        <v>22888.3055218675</v>
      </c>
      <c r="BC643" s="11">
        <v>21972.773300992798</v>
      </c>
      <c r="BD643" s="11">
        <v>0</v>
      </c>
      <c r="BE643" s="11">
        <v>10070.854429621701</v>
      </c>
      <c r="BF643" s="11">
        <v>1373.2983313120499</v>
      </c>
      <c r="BG643" s="9" t="s">
        <v>7</v>
      </c>
      <c r="BH643" s="9" t="s">
        <v>72</v>
      </c>
      <c r="BI643" s="9" t="s">
        <v>157</v>
      </c>
      <c r="BJ643" s="9" t="s">
        <v>125</v>
      </c>
      <c r="BK643" s="9" t="s">
        <v>1921</v>
      </c>
      <c r="BL643" s="29">
        <v>7.5000116092096239E-2</v>
      </c>
      <c r="BM643" s="29">
        <v>2.5100000000000004E-2</v>
      </c>
      <c r="BN643" s="29">
        <v>0</v>
      </c>
      <c r="BO643" s="29">
        <v>5.3600000000000002E-2</v>
      </c>
      <c r="BP643" s="29">
        <v>3.0157709465047297E-3</v>
      </c>
    </row>
    <row r="644" spans="1:68" x14ac:dyDescent="0.25">
      <c r="A644" s="9" t="s">
        <v>3</v>
      </c>
      <c r="B644" s="9" t="s">
        <v>58</v>
      </c>
      <c r="C644" s="9" t="s">
        <v>57</v>
      </c>
      <c r="D644" s="9" t="s">
        <v>1881</v>
      </c>
      <c r="E644" s="9" t="s">
        <v>116</v>
      </c>
      <c r="F644" s="9" t="s">
        <v>1695</v>
      </c>
      <c r="G644" s="9" t="s">
        <v>293</v>
      </c>
      <c r="H644" s="9" t="s">
        <v>5</v>
      </c>
      <c r="I644" s="10" t="s">
        <v>1807</v>
      </c>
      <c r="J644" s="10" t="s">
        <v>1995</v>
      </c>
      <c r="K644" s="11">
        <v>222290.39353192001</v>
      </c>
      <c r="L644" s="11">
        <v>222290.39353192001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  <c r="U644" s="11">
        <v>0</v>
      </c>
      <c r="V644" s="11">
        <v>0</v>
      </c>
      <c r="W644" s="11">
        <v>1710.7205944261916</v>
      </c>
      <c r="X644" s="11">
        <v>17773.720461570821</v>
      </c>
      <c r="Y644" s="11">
        <v>0</v>
      </c>
      <c r="Z644" s="11">
        <v>11908.39270925245</v>
      </c>
      <c r="AA644" s="11">
        <v>817.04425752574775</v>
      </c>
      <c r="AB644" s="11">
        <v>2439.3992182917391</v>
      </c>
      <c r="AC644" s="11" t="s">
        <v>7</v>
      </c>
      <c r="AD644" s="11" t="s">
        <v>72</v>
      </c>
      <c r="AE644" s="11" t="s">
        <v>157</v>
      </c>
      <c r="AF644" s="11" t="s">
        <v>125</v>
      </c>
      <c r="AG644" s="11" t="s">
        <v>302</v>
      </c>
      <c r="AH644" s="11" t="s">
        <v>7</v>
      </c>
      <c r="AI644" s="11" t="s">
        <v>72</v>
      </c>
      <c r="AJ644" s="11" t="s">
        <v>157</v>
      </c>
      <c r="AK644" s="11" t="s">
        <v>125</v>
      </c>
      <c r="AL644" s="11" t="s">
        <v>142</v>
      </c>
      <c r="AM644" s="11">
        <v>2.3575048172069828E-2</v>
      </c>
      <c r="AN644" s="11">
        <v>0.08</v>
      </c>
      <c r="AO644" s="11">
        <v>0</v>
      </c>
      <c r="AP644" s="11">
        <v>5.3600000000000002E-2</v>
      </c>
      <c r="AQ644" s="11">
        <v>3.0157709465047301E-3</v>
      </c>
      <c r="AR644" s="11">
        <v>0.125</v>
      </c>
      <c r="AS644" s="11">
        <v>0.12</v>
      </c>
      <c r="AT644" s="11">
        <v>0</v>
      </c>
      <c r="AU644" s="11">
        <v>5.5E-2</v>
      </c>
      <c r="AV644" s="11">
        <v>7.4999999999999997E-3</v>
      </c>
      <c r="AW644" s="11">
        <v>5240.506735703374</v>
      </c>
      <c r="AX644" s="11">
        <v>17783.231482553601</v>
      </c>
      <c r="AY644" s="11">
        <v>0</v>
      </c>
      <c r="AZ644" s="11">
        <v>11914.765093310913</v>
      </c>
      <c r="BA644" s="11">
        <v>670.37691050066735</v>
      </c>
      <c r="BB644" s="11">
        <v>27786.299191490001</v>
      </c>
      <c r="BC644" s="11">
        <v>26674.847223830398</v>
      </c>
      <c r="BD644" s="11">
        <v>0</v>
      </c>
      <c r="BE644" s="11">
        <v>12225.9716442556</v>
      </c>
      <c r="BF644" s="11">
        <v>1667.1779514893999</v>
      </c>
      <c r="BG644" s="9" t="s">
        <v>7</v>
      </c>
      <c r="BH644" s="9" t="s">
        <v>72</v>
      </c>
      <c r="BI644" s="9" t="s">
        <v>157</v>
      </c>
      <c r="BJ644" s="9" t="s">
        <v>125</v>
      </c>
      <c r="BK644" s="9" t="s">
        <v>1921</v>
      </c>
      <c r="BL644" s="29">
        <v>7.5000116092096239E-2</v>
      </c>
      <c r="BM644" s="29">
        <v>2.5100000000000004E-2</v>
      </c>
      <c r="BN644" s="29">
        <v>0</v>
      </c>
      <c r="BO644" s="29">
        <v>5.3600000000000002E-2</v>
      </c>
      <c r="BP644" s="29">
        <v>3.0157709465047297E-3</v>
      </c>
    </row>
    <row r="645" spans="1:68" x14ac:dyDescent="0.25">
      <c r="A645" s="9" t="s">
        <v>10</v>
      </c>
      <c r="B645" s="9" t="s">
        <v>58</v>
      </c>
      <c r="C645" s="9" t="s">
        <v>57</v>
      </c>
      <c r="D645" s="9" t="s">
        <v>1881</v>
      </c>
      <c r="E645" s="9" t="s">
        <v>83</v>
      </c>
      <c r="F645" s="9" t="s">
        <v>1403</v>
      </c>
      <c r="G645" s="9" t="s">
        <v>283</v>
      </c>
      <c r="H645" s="9" t="s">
        <v>5</v>
      </c>
      <c r="I645" s="10" t="s">
        <v>1807</v>
      </c>
      <c r="J645" s="10" t="s">
        <v>1995</v>
      </c>
      <c r="K645" s="11">
        <v>4249300.2414999995</v>
      </c>
      <c r="L645" s="11">
        <v>4249300.2414999995</v>
      </c>
      <c r="M645" s="11">
        <v>0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11">
        <v>0</v>
      </c>
      <c r="U645" s="11">
        <v>0</v>
      </c>
      <c r="V645" s="11">
        <v>0</v>
      </c>
      <c r="W645" s="11">
        <v>32691.847614545815</v>
      </c>
      <c r="X645" s="11">
        <v>339655.55963164486</v>
      </c>
      <c r="Y645" s="11">
        <v>0</v>
      </c>
      <c r="Z645" s="11">
        <v>0</v>
      </c>
      <c r="AA645" s="11">
        <v>15613.704802759303</v>
      </c>
      <c r="AB645" s="11">
        <v>32845.773583720089</v>
      </c>
      <c r="AC645" s="11" t="s">
        <v>7</v>
      </c>
      <c r="AD645" s="11" t="s">
        <v>72</v>
      </c>
      <c r="AE645" s="11" t="s">
        <v>157</v>
      </c>
      <c r="AF645" s="11" t="s">
        <v>193</v>
      </c>
      <c r="AG645" s="11" t="s">
        <v>302</v>
      </c>
      <c r="AH645" s="11" t="s">
        <v>33</v>
      </c>
      <c r="AI645" s="11" t="s">
        <v>72</v>
      </c>
      <c r="AJ645" s="11" t="s">
        <v>157</v>
      </c>
      <c r="AK645" s="11" t="s">
        <v>193</v>
      </c>
      <c r="AL645" s="11" t="s">
        <v>142</v>
      </c>
      <c r="AM645" s="11">
        <v>4.715009634413965E-2</v>
      </c>
      <c r="AN645" s="11">
        <v>0.08</v>
      </c>
      <c r="AO645" s="11">
        <v>0</v>
      </c>
      <c r="AP645" s="11">
        <v>0</v>
      </c>
      <c r="AQ645" s="11">
        <v>3.0157709465047301E-3</v>
      </c>
      <c r="AR645" s="11">
        <v>7.4999999999999997E-2</v>
      </c>
      <c r="AS645" s="11">
        <v>0.12</v>
      </c>
      <c r="AT645" s="11">
        <v>0</v>
      </c>
      <c r="AU645" s="11">
        <v>0</v>
      </c>
      <c r="AV645" s="11">
        <v>7.4999999999999997E-3</v>
      </c>
      <c r="AW645" s="11">
        <v>200354.91578190087</v>
      </c>
      <c r="AX645" s="11">
        <v>339944.01931999996</v>
      </c>
      <c r="AY645" s="11">
        <v>0</v>
      </c>
      <c r="AZ645" s="11">
        <v>0</v>
      </c>
      <c r="BA645" s="11">
        <v>12814.916211291233</v>
      </c>
      <c r="BB645" s="11">
        <v>318697.51811249997</v>
      </c>
      <c r="BC645" s="11">
        <v>509916.02897999994</v>
      </c>
      <c r="BD645" s="11">
        <v>0</v>
      </c>
      <c r="BE645" s="11">
        <v>0</v>
      </c>
      <c r="BF645" s="11">
        <v>31869.751811249997</v>
      </c>
      <c r="BG645" s="9" t="s">
        <v>7</v>
      </c>
      <c r="BH645" s="9" t="s">
        <v>72</v>
      </c>
      <c r="BI645" s="9" t="s">
        <v>157</v>
      </c>
      <c r="BJ645" s="9" t="s">
        <v>193</v>
      </c>
      <c r="BK645" s="9" t="s">
        <v>1921</v>
      </c>
      <c r="BL645" s="29">
        <v>7.5000116092096239E-2</v>
      </c>
      <c r="BM645" s="29">
        <v>2.5100000000000004E-2</v>
      </c>
      <c r="BN645" s="29">
        <v>0</v>
      </c>
      <c r="BO645" s="29">
        <v>0</v>
      </c>
      <c r="BP645" s="29">
        <v>3.0157709465047297E-3</v>
      </c>
    </row>
    <row r="646" spans="1:68" x14ac:dyDescent="0.25">
      <c r="A646" s="9" t="s">
        <v>3</v>
      </c>
      <c r="B646" s="9" t="s">
        <v>58</v>
      </c>
      <c r="C646" s="9" t="s">
        <v>57</v>
      </c>
      <c r="D646" s="9" t="s">
        <v>1881</v>
      </c>
      <c r="E646" s="9" t="s">
        <v>116</v>
      </c>
      <c r="F646" s="9" t="s">
        <v>729</v>
      </c>
      <c r="G646" s="9" t="s">
        <v>164</v>
      </c>
      <c r="H646" s="9" t="s">
        <v>5</v>
      </c>
      <c r="I646" s="10" t="s">
        <v>1807</v>
      </c>
      <c r="J646" s="10" t="s">
        <v>1995</v>
      </c>
      <c r="K646" s="11">
        <v>906125.44685101998</v>
      </c>
      <c r="L646" s="11">
        <v>906125.44685101998</v>
      </c>
      <c r="M646" s="11">
        <v>0</v>
      </c>
      <c r="N646" s="11">
        <v>0</v>
      </c>
      <c r="O646" s="11">
        <v>0</v>
      </c>
      <c r="P646" s="11">
        <v>0</v>
      </c>
      <c r="Q646" s="11">
        <v>0</v>
      </c>
      <c r="R646" s="11">
        <v>0</v>
      </c>
      <c r="S646" s="11">
        <v>0</v>
      </c>
      <c r="T646" s="11">
        <v>0</v>
      </c>
      <c r="U646" s="11">
        <v>0</v>
      </c>
      <c r="V646" s="11">
        <v>0</v>
      </c>
      <c r="W646" s="11">
        <v>6971.2454626785611</v>
      </c>
      <c r="X646" s="11">
        <v>72428.524287569468</v>
      </c>
      <c r="Y646" s="11">
        <v>0</v>
      </c>
      <c r="Z646" s="11">
        <v>0</v>
      </c>
      <c r="AA646" s="11">
        <v>3329.483547250115</v>
      </c>
      <c r="AB646" s="11">
        <v>7665.9028316498297</v>
      </c>
      <c r="AC646" s="11" t="s">
        <v>7</v>
      </c>
      <c r="AD646" s="11" t="s">
        <v>72</v>
      </c>
      <c r="AE646" s="11" t="s">
        <v>157</v>
      </c>
      <c r="AF646" s="11" t="s">
        <v>193</v>
      </c>
      <c r="AG646" s="11" t="s">
        <v>302</v>
      </c>
      <c r="AH646" s="11" t="s">
        <v>7</v>
      </c>
      <c r="AI646" s="11" t="s">
        <v>72</v>
      </c>
      <c r="AJ646" s="11" t="s">
        <v>157</v>
      </c>
      <c r="AK646" s="11" t="s">
        <v>193</v>
      </c>
      <c r="AL646" s="11" t="s">
        <v>142</v>
      </c>
      <c r="AM646" s="11">
        <v>2.3575048172069828E-2</v>
      </c>
      <c r="AN646" s="11">
        <v>0.08</v>
      </c>
      <c r="AO646" s="11">
        <v>0</v>
      </c>
      <c r="AP646" s="11">
        <v>0</v>
      </c>
      <c r="AQ646" s="11">
        <v>3.0157709465047301E-3</v>
      </c>
      <c r="AR646" s="11">
        <v>0.125</v>
      </c>
      <c r="AS646" s="11">
        <v>0.12</v>
      </c>
      <c r="AT646" s="11">
        <v>0</v>
      </c>
      <c r="AU646" s="11">
        <v>0</v>
      </c>
      <c r="AV646" s="11">
        <v>7.4999999999999997E-3</v>
      </c>
      <c r="AW646" s="11">
        <v>21361.951059451094</v>
      </c>
      <c r="AX646" s="11">
        <v>72490.035748081602</v>
      </c>
      <c r="AY646" s="11">
        <v>0</v>
      </c>
      <c r="AZ646" s="11">
        <v>0</v>
      </c>
      <c r="BA646" s="11">
        <v>2732.6667965019219</v>
      </c>
      <c r="BB646" s="11">
        <v>113265.6808563775</v>
      </c>
      <c r="BC646" s="11">
        <v>108735.05362212239</v>
      </c>
      <c r="BD646" s="11">
        <v>0</v>
      </c>
      <c r="BE646" s="11">
        <v>0</v>
      </c>
      <c r="BF646" s="11">
        <v>6795.9408513826493</v>
      </c>
      <c r="BG646" s="9" t="s">
        <v>7</v>
      </c>
      <c r="BH646" s="9" t="s">
        <v>72</v>
      </c>
      <c r="BI646" s="9" t="s">
        <v>157</v>
      </c>
      <c r="BJ646" s="9" t="s">
        <v>193</v>
      </c>
      <c r="BK646" s="9" t="s">
        <v>1921</v>
      </c>
      <c r="BL646" s="29">
        <v>7.5000116092096239E-2</v>
      </c>
      <c r="BM646" s="29">
        <v>2.5100000000000004E-2</v>
      </c>
      <c r="BN646" s="29">
        <v>0</v>
      </c>
      <c r="BO646" s="29">
        <v>0</v>
      </c>
      <c r="BP646" s="29">
        <v>3.0157709465047297E-3</v>
      </c>
    </row>
    <row r="647" spans="1:68" x14ac:dyDescent="0.25">
      <c r="A647" s="9" t="s">
        <v>3</v>
      </c>
      <c r="B647" s="9" t="s">
        <v>58</v>
      </c>
      <c r="C647" s="9" t="s">
        <v>57</v>
      </c>
      <c r="D647" s="9" t="s">
        <v>1881</v>
      </c>
      <c r="E647" s="9" t="s">
        <v>116</v>
      </c>
      <c r="F647" s="9" t="s">
        <v>725</v>
      </c>
      <c r="G647" s="9" t="s">
        <v>164</v>
      </c>
      <c r="H647" s="9" t="s">
        <v>5</v>
      </c>
      <c r="I647" s="10" t="s">
        <v>1807</v>
      </c>
      <c r="J647" s="10" t="s">
        <v>1995</v>
      </c>
      <c r="K647" s="11">
        <v>631192.00139878003</v>
      </c>
      <c r="L647" s="11">
        <v>631192.00139878003</v>
      </c>
      <c r="M647" s="11">
        <v>0</v>
      </c>
      <c r="N647" s="11">
        <v>0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11">
        <v>0</v>
      </c>
      <c r="U647" s="11">
        <v>0</v>
      </c>
      <c r="V647" s="11">
        <v>0</v>
      </c>
      <c r="W647" s="11">
        <v>4856.0543036528361</v>
      </c>
      <c r="X647" s="11">
        <v>50452.512245743754</v>
      </c>
      <c r="Y647" s="11">
        <v>0</v>
      </c>
      <c r="Z647" s="11">
        <v>0</v>
      </c>
      <c r="AA647" s="11">
        <v>2319.2631783120355</v>
      </c>
      <c r="AB647" s="11">
        <v>5339.941139113791</v>
      </c>
      <c r="AC647" s="11" t="s">
        <v>7</v>
      </c>
      <c r="AD647" s="11" t="s">
        <v>72</v>
      </c>
      <c r="AE647" s="11" t="s">
        <v>157</v>
      </c>
      <c r="AF647" s="11" t="s">
        <v>193</v>
      </c>
      <c r="AG647" s="11" t="s">
        <v>302</v>
      </c>
      <c r="AH647" s="11" t="s">
        <v>7</v>
      </c>
      <c r="AI647" s="11" t="s">
        <v>72</v>
      </c>
      <c r="AJ647" s="11" t="s">
        <v>157</v>
      </c>
      <c r="AK647" s="11" t="s">
        <v>193</v>
      </c>
      <c r="AL647" s="11" t="s">
        <v>142</v>
      </c>
      <c r="AM647" s="11">
        <v>2.3575048172069828E-2</v>
      </c>
      <c r="AN647" s="11">
        <v>0.08</v>
      </c>
      <c r="AO647" s="11">
        <v>0</v>
      </c>
      <c r="AP647" s="11">
        <v>0</v>
      </c>
      <c r="AQ647" s="11">
        <v>3.0157709465047301E-3</v>
      </c>
      <c r="AR647" s="11">
        <v>0.125</v>
      </c>
      <c r="AS647" s="11">
        <v>0.12</v>
      </c>
      <c r="AT647" s="11">
        <v>0</v>
      </c>
      <c r="AU647" s="11">
        <v>0</v>
      </c>
      <c r="AV647" s="11">
        <v>7.4999999999999997E-3</v>
      </c>
      <c r="AW647" s="11">
        <v>14880.381838801406</v>
      </c>
      <c r="AX647" s="11">
        <v>50495.360111902402</v>
      </c>
      <c r="AY647" s="11">
        <v>0</v>
      </c>
      <c r="AZ647" s="11">
        <v>0</v>
      </c>
      <c r="BA647" s="11">
        <v>1903.5304994846138</v>
      </c>
      <c r="BB647" s="11">
        <v>78899.000174847504</v>
      </c>
      <c r="BC647" s="11">
        <v>75743.0401678536</v>
      </c>
      <c r="BD647" s="11">
        <v>0</v>
      </c>
      <c r="BE647" s="11">
        <v>0</v>
      </c>
      <c r="BF647" s="11">
        <v>4733.94001049085</v>
      </c>
      <c r="BG647" s="9" t="s">
        <v>7</v>
      </c>
      <c r="BH647" s="9" t="s">
        <v>72</v>
      </c>
      <c r="BI647" s="9" t="s">
        <v>157</v>
      </c>
      <c r="BJ647" s="9" t="s">
        <v>193</v>
      </c>
      <c r="BK647" s="9" t="s">
        <v>1921</v>
      </c>
      <c r="BL647" s="29">
        <v>7.5000116092096239E-2</v>
      </c>
      <c r="BM647" s="29">
        <v>2.5100000000000004E-2</v>
      </c>
      <c r="BN647" s="29">
        <v>0</v>
      </c>
      <c r="BO647" s="29">
        <v>0</v>
      </c>
      <c r="BP647" s="29">
        <v>3.0157709465047297E-3</v>
      </c>
    </row>
    <row r="648" spans="1:68" x14ac:dyDescent="0.25">
      <c r="A648" s="9" t="s">
        <v>3</v>
      </c>
      <c r="B648" s="9" t="s">
        <v>58</v>
      </c>
      <c r="C648" s="9" t="s">
        <v>57</v>
      </c>
      <c r="D648" s="9" t="s">
        <v>1881</v>
      </c>
      <c r="E648" s="9" t="s">
        <v>116</v>
      </c>
      <c r="F648" s="9" t="s">
        <v>739</v>
      </c>
      <c r="G648" s="9" t="s">
        <v>164</v>
      </c>
      <c r="H648" s="9" t="s">
        <v>5</v>
      </c>
      <c r="I648" s="10" t="s">
        <v>1807</v>
      </c>
      <c r="J648" s="10" t="s">
        <v>1995</v>
      </c>
      <c r="K648" s="11">
        <v>168729.34768584001</v>
      </c>
      <c r="L648" s="11">
        <v>168729.34768583998</v>
      </c>
      <c r="M648" s="11">
        <v>0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11">
        <v>0</v>
      </c>
      <c r="U648" s="11">
        <v>0</v>
      </c>
      <c r="V648" s="11">
        <v>0</v>
      </c>
      <c r="W648" s="11">
        <v>1298.5708256174632</v>
      </c>
      <c r="X648" s="11">
        <v>0</v>
      </c>
      <c r="Y648" s="11">
        <v>0</v>
      </c>
      <c r="Z648" s="11">
        <v>10843.909621714658</v>
      </c>
      <c r="AA648" s="11">
        <v>292.8724771142841</v>
      </c>
      <c r="AB648" s="11">
        <v>1281.2328033046106</v>
      </c>
      <c r="AC648" s="11" t="s">
        <v>7</v>
      </c>
      <c r="AD648" s="11" t="s">
        <v>97</v>
      </c>
      <c r="AE648" s="11" t="s">
        <v>157</v>
      </c>
      <c r="AF648" s="11" t="s">
        <v>125</v>
      </c>
      <c r="AG648" s="11" t="s">
        <v>299</v>
      </c>
      <c r="AH648" s="11" t="s">
        <v>7</v>
      </c>
      <c r="AI648" s="11" t="s">
        <v>97</v>
      </c>
      <c r="AJ648" s="11" t="s">
        <v>157</v>
      </c>
      <c r="AK648" s="11" t="s">
        <v>125</v>
      </c>
      <c r="AL648" s="11" t="s">
        <v>142</v>
      </c>
      <c r="AM648" s="11">
        <v>2.3575048172069828E-2</v>
      </c>
      <c r="AN648" s="11">
        <v>0</v>
      </c>
      <c r="AO648" s="11">
        <v>0</v>
      </c>
      <c r="AP648" s="11">
        <v>5.3600000000000002E-2</v>
      </c>
      <c r="AQ648" s="11">
        <v>1.4241140580716783E-3</v>
      </c>
      <c r="AR648" s="11">
        <v>0.125</v>
      </c>
      <c r="AS648" s="11">
        <v>0</v>
      </c>
      <c r="AT648" s="11">
        <v>0</v>
      </c>
      <c r="AU648" s="11">
        <v>5.5E-2</v>
      </c>
      <c r="AV648" s="11">
        <v>7.4999999999999997E-3</v>
      </c>
      <c r="AW648" s="11">
        <v>3977.8024997355969</v>
      </c>
      <c r="AX648" s="11">
        <v>0</v>
      </c>
      <c r="AY648" s="11">
        <v>0</v>
      </c>
      <c r="AZ648" s="11">
        <v>9043.893035961024</v>
      </c>
      <c r="BA648" s="11">
        <v>240.28983604866875</v>
      </c>
      <c r="BB648" s="11">
        <v>21091.168460730001</v>
      </c>
      <c r="BC648" s="11">
        <v>0</v>
      </c>
      <c r="BD648" s="11">
        <v>0</v>
      </c>
      <c r="BE648" s="11">
        <v>9280.1141227212011</v>
      </c>
      <c r="BF648" s="11">
        <v>1265.4701076438</v>
      </c>
      <c r="BG648" s="9" t="s">
        <v>7</v>
      </c>
      <c r="BH648" s="9" t="s">
        <v>97</v>
      </c>
      <c r="BI648" s="9" t="s">
        <v>157</v>
      </c>
      <c r="BJ648" s="9" t="s">
        <v>125</v>
      </c>
      <c r="BK648" s="9" t="s">
        <v>1920</v>
      </c>
      <c r="BL648" s="29">
        <v>7.5000116092096239E-2</v>
      </c>
      <c r="BM648" s="29">
        <v>0</v>
      </c>
      <c r="BN648" s="29">
        <v>0</v>
      </c>
      <c r="BO648" s="29">
        <v>5.3600000000000002E-2</v>
      </c>
      <c r="BP648" s="29">
        <v>1.4241140580716783E-3</v>
      </c>
    </row>
    <row r="649" spans="1:68" x14ac:dyDescent="0.25">
      <c r="A649" s="9" t="s">
        <v>3</v>
      </c>
      <c r="B649" s="9" t="s">
        <v>58</v>
      </c>
      <c r="C649" s="9" t="s">
        <v>57</v>
      </c>
      <c r="D649" s="9" t="s">
        <v>1881</v>
      </c>
      <c r="E649" s="9" t="s">
        <v>116</v>
      </c>
      <c r="F649" s="9" t="s">
        <v>731</v>
      </c>
      <c r="G649" s="9" t="s">
        <v>164</v>
      </c>
      <c r="H649" s="9" t="s">
        <v>5</v>
      </c>
      <c r="I649" s="10" t="s">
        <v>1807</v>
      </c>
      <c r="J649" s="10" t="s">
        <v>1995</v>
      </c>
      <c r="K649" s="11">
        <v>180745.59685460775</v>
      </c>
      <c r="L649" s="11">
        <v>180745.59689999997</v>
      </c>
      <c r="M649" s="11">
        <v>0</v>
      </c>
      <c r="N649" s="11">
        <v>0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11">
        <v>0</v>
      </c>
      <c r="U649" s="11">
        <v>0</v>
      </c>
      <c r="V649" s="11">
        <v>0</v>
      </c>
      <c r="W649" s="11">
        <v>1390.5601334418971</v>
      </c>
      <c r="X649" s="11">
        <v>14447.378009785942</v>
      </c>
      <c r="Y649" s="11">
        <v>0</v>
      </c>
      <c r="Z649" s="11">
        <v>0</v>
      </c>
      <c r="AA649" s="11">
        <v>664.13485374215986</v>
      </c>
      <c r="AB649" s="11">
        <v>1529.1240168777222</v>
      </c>
      <c r="AC649" s="11" t="s">
        <v>7</v>
      </c>
      <c r="AD649" s="11" t="s">
        <v>72</v>
      </c>
      <c r="AE649" s="11" t="s">
        <v>157</v>
      </c>
      <c r="AF649" s="11" t="s">
        <v>193</v>
      </c>
      <c r="AG649" s="11" t="s">
        <v>302</v>
      </c>
      <c r="AH649" s="11" t="s">
        <v>7</v>
      </c>
      <c r="AI649" s="11" t="s">
        <v>72</v>
      </c>
      <c r="AJ649" s="11" t="s">
        <v>157</v>
      </c>
      <c r="AK649" s="11" t="s">
        <v>193</v>
      </c>
      <c r="AL649" s="11" t="s">
        <v>142</v>
      </c>
      <c r="AM649" s="11">
        <v>2.3575048172069828E-2</v>
      </c>
      <c r="AN649" s="11">
        <v>0.08</v>
      </c>
      <c r="AO649" s="11">
        <v>0</v>
      </c>
      <c r="AP649" s="11">
        <v>0</v>
      </c>
      <c r="AQ649" s="11">
        <v>3.0157709465047301E-3</v>
      </c>
      <c r="AR649" s="11">
        <v>0.125</v>
      </c>
      <c r="AS649" s="11">
        <v>0.12</v>
      </c>
      <c r="AT649" s="11">
        <v>0</v>
      </c>
      <c r="AU649" s="11">
        <v>0</v>
      </c>
      <c r="AV649" s="11">
        <v>7.4999999999999997E-3</v>
      </c>
      <c r="AW649" s="11">
        <v>4261.0861527368907</v>
      </c>
      <c r="AX649" s="11">
        <v>14459.647748368619</v>
      </c>
      <c r="AY649" s="11">
        <v>0</v>
      </c>
      <c r="AZ649" s="11">
        <v>0</v>
      </c>
      <c r="BA649" s="11">
        <v>545.08731970278279</v>
      </c>
      <c r="BB649" s="11">
        <v>22593.199606825969</v>
      </c>
      <c r="BC649" s="11">
        <v>21689.47162255293</v>
      </c>
      <c r="BD649" s="11">
        <v>0</v>
      </c>
      <c r="BE649" s="11">
        <v>0</v>
      </c>
      <c r="BF649" s="11">
        <v>1355.5919764095581</v>
      </c>
      <c r="BG649" s="9" t="s">
        <v>7</v>
      </c>
      <c r="BH649" s="9" t="s">
        <v>72</v>
      </c>
      <c r="BI649" s="9" t="s">
        <v>157</v>
      </c>
      <c r="BJ649" s="9" t="s">
        <v>193</v>
      </c>
      <c r="BK649" s="9" t="s">
        <v>1921</v>
      </c>
      <c r="BL649" s="29">
        <v>7.5000116092096239E-2</v>
      </c>
      <c r="BM649" s="29">
        <v>2.5100000000000004E-2</v>
      </c>
      <c r="BN649" s="29">
        <v>0</v>
      </c>
      <c r="BO649" s="29">
        <v>0</v>
      </c>
      <c r="BP649" s="29">
        <v>3.0157709465047297E-3</v>
      </c>
    </row>
    <row r="650" spans="1:68" x14ac:dyDescent="0.25">
      <c r="A650" s="9" t="s">
        <v>3</v>
      </c>
      <c r="B650" s="9" t="s">
        <v>58</v>
      </c>
      <c r="C650" s="9" t="s">
        <v>57</v>
      </c>
      <c r="D650" s="9" t="s">
        <v>1882</v>
      </c>
      <c r="E650" s="9" t="s">
        <v>116</v>
      </c>
      <c r="F650" s="9" t="s">
        <v>619</v>
      </c>
      <c r="G650" s="9" t="s">
        <v>164</v>
      </c>
      <c r="H650" s="9" t="s">
        <v>5</v>
      </c>
      <c r="I650" s="10" t="s">
        <v>1807</v>
      </c>
      <c r="J650" s="10" t="s">
        <v>1995</v>
      </c>
      <c r="K650" s="11">
        <v>171140.62209054996</v>
      </c>
      <c r="L650" s="11">
        <v>171140.62210000001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0</v>
      </c>
      <c r="U650" s="11">
        <v>0</v>
      </c>
      <c r="V650" s="11">
        <v>0</v>
      </c>
      <c r="W650" s="11">
        <v>1633.3554367274749</v>
      </c>
      <c r="X650" s="11">
        <v>0</v>
      </c>
      <c r="Y650" s="11">
        <v>0</v>
      </c>
      <c r="Z650" s="11">
        <v>0</v>
      </c>
      <c r="AA650" s="11">
        <v>625.700774992525</v>
      </c>
      <c r="AB650" s="11">
        <v>820.99579233812074</v>
      </c>
      <c r="AC650" s="11" t="s">
        <v>7</v>
      </c>
      <c r="AD650" s="11" t="s">
        <v>97</v>
      </c>
      <c r="AE650" s="11" t="s">
        <v>157</v>
      </c>
      <c r="AF650" s="11" t="s">
        <v>193</v>
      </c>
      <c r="AG650" s="11" t="s">
        <v>302</v>
      </c>
      <c r="AH650" s="11" t="s">
        <v>7</v>
      </c>
      <c r="AI650" s="11" t="s">
        <v>97</v>
      </c>
      <c r="AJ650" s="11" t="s">
        <v>157</v>
      </c>
      <c r="AK650" s="11" t="s">
        <v>193</v>
      </c>
      <c r="AL650" s="11" t="s">
        <v>142</v>
      </c>
      <c r="AM650" s="11">
        <v>2.3575048172069828E-2</v>
      </c>
      <c r="AN650" s="11">
        <v>0</v>
      </c>
      <c r="AO650" s="11">
        <v>0</v>
      </c>
      <c r="AP650" s="11">
        <v>0</v>
      </c>
      <c r="AQ650" s="11">
        <v>3.0157709465047301E-3</v>
      </c>
      <c r="AR650" s="11">
        <v>0.125</v>
      </c>
      <c r="AS650" s="11">
        <v>0</v>
      </c>
      <c r="AT650" s="11">
        <v>0</v>
      </c>
      <c r="AU650" s="11">
        <v>0</v>
      </c>
      <c r="AV650" s="11">
        <v>7.4999999999999997E-3</v>
      </c>
      <c r="AW650" s="11">
        <v>4034.648409982713</v>
      </c>
      <c r="AX650" s="11">
        <v>0</v>
      </c>
      <c r="AY650" s="11">
        <v>0</v>
      </c>
      <c r="AZ650" s="11">
        <v>0</v>
      </c>
      <c r="BA650" s="11">
        <v>516.12091586742622</v>
      </c>
      <c r="BB650" s="11">
        <v>21392.577761318746</v>
      </c>
      <c r="BC650" s="11">
        <v>0</v>
      </c>
      <c r="BD650" s="11">
        <v>0</v>
      </c>
      <c r="BE650" s="11">
        <v>0</v>
      </c>
      <c r="BF650" s="11">
        <v>1283.5546656791246</v>
      </c>
      <c r="BG650" s="9" t="s">
        <v>7</v>
      </c>
      <c r="BH650" s="9" t="s">
        <v>97</v>
      </c>
      <c r="BI650" s="9" t="s">
        <v>157</v>
      </c>
      <c r="BJ650" s="9" t="s">
        <v>193</v>
      </c>
      <c r="BK650" s="9" t="s">
        <v>1921</v>
      </c>
      <c r="BL650" s="29">
        <v>7.5000116092096239E-2</v>
      </c>
      <c r="BM650" s="29">
        <v>0</v>
      </c>
      <c r="BN650" s="29">
        <v>0</v>
      </c>
      <c r="BO650" s="29">
        <v>0</v>
      </c>
      <c r="BP650" s="29">
        <v>3.0157709465047297E-3</v>
      </c>
    </row>
    <row r="651" spans="1:68" x14ac:dyDescent="0.25">
      <c r="A651" s="9" t="s">
        <v>3</v>
      </c>
      <c r="B651" s="9" t="s">
        <v>58</v>
      </c>
      <c r="C651" s="9" t="s">
        <v>57</v>
      </c>
      <c r="D651" s="9" t="s">
        <v>1883</v>
      </c>
      <c r="E651" s="9" t="s">
        <v>83</v>
      </c>
      <c r="F651" s="9" t="s">
        <v>389</v>
      </c>
      <c r="G651" s="9" t="s">
        <v>231</v>
      </c>
      <c r="H651" s="9" t="s">
        <v>5</v>
      </c>
      <c r="I651" s="10" t="s">
        <v>1807</v>
      </c>
      <c r="J651" s="10" t="s">
        <v>1995</v>
      </c>
      <c r="K651" s="11">
        <v>475879.69483999995</v>
      </c>
      <c r="L651" s="11">
        <v>475879.69483999995</v>
      </c>
      <c r="M651" s="11">
        <v>0</v>
      </c>
      <c r="N651" s="11">
        <v>1</v>
      </c>
      <c r="O651" s="11">
        <v>0</v>
      </c>
      <c r="P651" s="11">
        <v>1</v>
      </c>
      <c r="Q651" s="11">
        <v>0</v>
      </c>
      <c r="R651" s="11">
        <v>0</v>
      </c>
      <c r="S651" s="11">
        <v>0</v>
      </c>
      <c r="T651" s="11">
        <v>0</v>
      </c>
      <c r="U651" s="11">
        <v>0</v>
      </c>
      <c r="V651" s="11">
        <v>2</v>
      </c>
      <c r="W651" s="11">
        <v>4541.7661643239153</v>
      </c>
      <c r="X651" s="11">
        <v>0</v>
      </c>
      <c r="Y651" s="11">
        <v>0</v>
      </c>
      <c r="Z651" s="11">
        <v>0</v>
      </c>
      <c r="AA651" s="11">
        <v>1739.8458075640845</v>
      </c>
      <c r="AB651" s="11">
        <v>2282.8900720864476</v>
      </c>
      <c r="AC651" s="11" t="s">
        <v>7</v>
      </c>
      <c r="AD651" s="11" t="s">
        <v>97</v>
      </c>
      <c r="AE651" s="11" t="s">
        <v>157</v>
      </c>
      <c r="AF651" s="11" t="s">
        <v>193</v>
      </c>
      <c r="AG651" s="11" t="s">
        <v>302</v>
      </c>
      <c r="AH651" s="11" t="s">
        <v>7</v>
      </c>
      <c r="AI651" s="11" t="s">
        <v>97</v>
      </c>
      <c r="AJ651" s="11" t="s">
        <v>157</v>
      </c>
      <c r="AK651" s="11" t="s">
        <v>193</v>
      </c>
      <c r="AL651" s="11" t="s">
        <v>142</v>
      </c>
      <c r="AM651" s="11">
        <v>2.3575048172069828E-2</v>
      </c>
      <c r="AN651" s="11">
        <v>0</v>
      </c>
      <c r="AO651" s="11">
        <v>0</v>
      </c>
      <c r="AP651" s="11">
        <v>0</v>
      </c>
      <c r="AQ651" s="11">
        <v>3.0157709465047301E-3</v>
      </c>
      <c r="AR651" s="11">
        <v>0.125</v>
      </c>
      <c r="AS651" s="11">
        <v>0</v>
      </c>
      <c r="AT651" s="11">
        <v>0</v>
      </c>
      <c r="AU651" s="11">
        <v>0</v>
      </c>
      <c r="AV651" s="11">
        <v>7.4999999999999997E-3</v>
      </c>
      <c r="AW651" s="11">
        <v>11218.886729962889</v>
      </c>
      <c r="AX651" s="11">
        <v>0</v>
      </c>
      <c r="AY651" s="11">
        <v>0</v>
      </c>
      <c r="AZ651" s="11">
        <v>0</v>
      </c>
      <c r="BA651" s="11">
        <v>1435.1441577300088</v>
      </c>
      <c r="BB651" s="11">
        <v>59484.961854999994</v>
      </c>
      <c r="BC651" s="11">
        <v>0</v>
      </c>
      <c r="BD651" s="11">
        <v>0</v>
      </c>
      <c r="BE651" s="11">
        <v>0</v>
      </c>
      <c r="BF651" s="11">
        <v>3569.0977112999994</v>
      </c>
      <c r="BG651" s="9" t="s">
        <v>7</v>
      </c>
      <c r="BH651" s="9" t="s">
        <v>97</v>
      </c>
      <c r="BI651" s="9" t="s">
        <v>157</v>
      </c>
      <c r="BJ651" s="9" t="s">
        <v>193</v>
      </c>
      <c r="BK651" s="9" t="s">
        <v>1921</v>
      </c>
      <c r="BL651" s="29">
        <v>7.5000116092096239E-2</v>
      </c>
      <c r="BM651" s="29">
        <v>0</v>
      </c>
      <c r="BN651" s="29">
        <v>0</v>
      </c>
      <c r="BO651" s="29">
        <v>0</v>
      </c>
      <c r="BP651" s="29">
        <v>3.0157709465047297E-3</v>
      </c>
    </row>
    <row r="652" spans="1:68" x14ac:dyDescent="0.25">
      <c r="A652" s="9" t="s">
        <v>3</v>
      </c>
      <c r="B652" s="9" t="s">
        <v>58</v>
      </c>
      <c r="C652" s="9" t="s">
        <v>57</v>
      </c>
      <c r="D652" s="9" t="s">
        <v>1883</v>
      </c>
      <c r="E652" s="9" t="s">
        <v>116</v>
      </c>
      <c r="F652" s="9" t="s">
        <v>1239</v>
      </c>
      <c r="G652" s="9" t="s">
        <v>274</v>
      </c>
      <c r="H652" s="9" t="s">
        <v>5</v>
      </c>
      <c r="I652" s="10" t="s">
        <v>1783</v>
      </c>
      <c r="J652" s="10" t="s">
        <v>1995</v>
      </c>
      <c r="K652" s="11">
        <v>125548.02385735999</v>
      </c>
      <c r="L652" s="11">
        <v>125548.02385735999</v>
      </c>
      <c r="M652" s="11">
        <v>0</v>
      </c>
      <c r="N652" s="11">
        <v>0</v>
      </c>
      <c r="O652" s="11">
        <v>0</v>
      </c>
      <c r="P652" s="11">
        <v>0</v>
      </c>
      <c r="Q652" s="11">
        <v>0</v>
      </c>
      <c r="R652" s="11">
        <v>0</v>
      </c>
      <c r="S652" s="11">
        <v>0</v>
      </c>
      <c r="T652" s="11">
        <v>0</v>
      </c>
      <c r="U652" s="11">
        <v>0</v>
      </c>
      <c r="V652" s="11">
        <v>0</v>
      </c>
      <c r="W652" s="11">
        <v>1198.222519128085</v>
      </c>
      <c r="X652" s="11">
        <v>0</v>
      </c>
      <c r="Y652" s="11">
        <v>0</v>
      </c>
      <c r="Z652" s="11">
        <v>0</v>
      </c>
      <c r="AA652" s="11">
        <v>459.01139578906657</v>
      </c>
      <c r="AB652" s="11">
        <v>602.2789800485275</v>
      </c>
      <c r="AC652" s="11" t="s">
        <v>7</v>
      </c>
      <c r="AD652" s="11" t="s">
        <v>97</v>
      </c>
      <c r="AE652" s="11" t="s">
        <v>157</v>
      </c>
      <c r="AF652" s="11" t="s">
        <v>193</v>
      </c>
      <c r="AG652" s="11" t="s">
        <v>302</v>
      </c>
      <c r="AH652" s="11" t="s">
        <v>7</v>
      </c>
      <c r="AI652" s="11" t="s">
        <v>97</v>
      </c>
      <c r="AJ652" s="11" t="s">
        <v>157</v>
      </c>
      <c r="AK652" s="11" t="s">
        <v>193</v>
      </c>
      <c r="AL652" s="11" t="s">
        <v>142</v>
      </c>
      <c r="AM652" s="11">
        <v>2.3575048172069828E-2</v>
      </c>
      <c r="AN652" s="11">
        <v>0</v>
      </c>
      <c r="AO652" s="11">
        <v>0</v>
      </c>
      <c r="AP652" s="11">
        <v>0</v>
      </c>
      <c r="AQ652" s="11">
        <v>3.0157709465047301E-3</v>
      </c>
      <c r="AR652" s="11">
        <v>0.125</v>
      </c>
      <c r="AS652" s="11">
        <v>0</v>
      </c>
      <c r="AT652" s="11">
        <v>0</v>
      </c>
      <c r="AU652" s="11">
        <v>0</v>
      </c>
      <c r="AV652" s="11">
        <v>7.4999999999999997E-3</v>
      </c>
      <c r="AW652" s="11">
        <v>2959.8007103454338</v>
      </c>
      <c r="AX652" s="11">
        <v>0</v>
      </c>
      <c r="AY652" s="11">
        <v>0</v>
      </c>
      <c r="AZ652" s="11">
        <v>0</v>
      </c>
      <c r="BA652" s="11">
        <v>378.62408274010897</v>
      </c>
      <c r="BB652" s="11">
        <v>15693.502982169999</v>
      </c>
      <c r="BC652" s="11">
        <v>0</v>
      </c>
      <c r="BD652" s="11">
        <v>0</v>
      </c>
      <c r="BE652" s="11">
        <v>0</v>
      </c>
      <c r="BF652" s="11">
        <v>941.61017893019994</v>
      </c>
      <c r="BG652" s="9" t="s">
        <v>7</v>
      </c>
      <c r="BH652" s="9" t="s">
        <v>97</v>
      </c>
      <c r="BI652" s="9" t="s">
        <v>157</v>
      </c>
      <c r="BJ652" s="9" t="s">
        <v>193</v>
      </c>
      <c r="BK652" s="9" t="s">
        <v>1921</v>
      </c>
      <c r="BL652" s="29">
        <v>7.5000116092096239E-2</v>
      </c>
      <c r="BM652" s="29">
        <v>0</v>
      </c>
      <c r="BN652" s="29">
        <v>0</v>
      </c>
      <c r="BO652" s="29">
        <v>0</v>
      </c>
      <c r="BP652" s="29">
        <v>3.0157709465047297E-3</v>
      </c>
    </row>
    <row r="653" spans="1:68" x14ac:dyDescent="0.25">
      <c r="A653" s="9" t="s">
        <v>3</v>
      </c>
      <c r="B653" s="9" t="s">
        <v>46</v>
      </c>
      <c r="C653" s="9" t="s">
        <v>1884</v>
      </c>
      <c r="D653" s="9" t="s">
        <v>100</v>
      </c>
      <c r="E653" s="9" t="s">
        <v>99</v>
      </c>
      <c r="F653" s="9" t="s">
        <v>1717</v>
      </c>
      <c r="G653" s="9" t="s">
        <v>295</v>
      </c>
      <c r="H653" s="9" t="s">
        <v>5</v>
      </c>
      <c r="I653" s="10" t="s">
        <v>1783</v>
      </c>
      <c r="J653" s="10" t="s">
        <v>1995</v>
      </c>
      <c r="K653" s="11">
        <v>200849.68</v>
      </c>
      <c r="L653" s="11">
        <v>0</v>
      </c>
      <c r="M653" s="11">
        <v>1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  <c r="U653" s="11">
        <v>0</v>
      </c>
      <c r="V653" s="11">
        <v>0</v>
      </c>
      <c r="W653" s="11">
        <v>0</v>
      </c>
      <c r="X653" s="11">
        <v>0</v>
      </c>
      <c r="Y653" s="11">
        <v>0</v>
      </c>
      <c r="Z653" s="11">
        <v>0</v>
      </c>
      <c r="AA653" s="11">
        <v>0</v>
      </c>
      <c r="AB653" s="11">
        <v>0</v>
      </c>
      <c r="AC653" s="11" t="s">
        <v>32</v>
      </c>
      <c r="AD653" s="11" t="s">
        <v>97</v>
      </c>
      <c r="AE653" s="11" t="s">
        <v>157</v>
      </c>
      <c r="AF653" s="11" t="s">
        <v>193</v>
      </c>
      <c r="AG653" s="11" t="s">
        <v>277</v>
      </c>
      <c r="AH653" s="11" t="s">
        <v>25</v>
      </c>
      <c r="AI653" s="11" t="s">
        <v>97</v>
      </c>
      <c r="AJ653" s="11" t="s">
        <v>157</v>
      </c>
      <c r="AK653" s="11" t="s">
        <v>193</v>
      </c>
      <c r="AL653" s="11" t="s">
        <v>142</v>
      </c>
      <c r="AM653" s="11">
        <v>4.9114683691812142E-2</v>
      </c>
      <c r="AN653" s="11">
        <v>0</v>
      </c>
      <c r="AO653" s="11">
        <v>0</v>
      </c>
      <c r="AP653" s="11">
        <v>0</v>
      </c>
      <c r="AQ653" s="11">
        <v>1.8764797000473881E-2</v>
      </c>
      <c r="AR653" s="11">
        <v>3.5000000000000003E-2</v>
      </c>
      <c r="AS653" s="11">
        <v>0</v>
      </c>
      <c r="AT653" s="11">
        <v>0</v>
      </c>
      <c r="AU653" s="11">
        <v>0</v>
      </c>
      <c r="AV653" s="11">
        <v>7.4999999999999997E-3</v>
      </c>
      <c r="AW653" s="11">
        <v>9864.6685028016873</v>
      </c>
      <c r="AX653" s="11">
        <v>0</v>
      </c>
      <c r="AY653" s="11">
        <v>0</v>
      </c>
      <c r="AZ653" s="11">
        <v>0</v>
      </c>
      <c r="BA653" s="11">
        <v>3768.9034728101387</v>
      </c>
      <c r="BB653" s="11">
        <v>7029.7388000000001</v>
      </c>
      <c r="BC653" s="11">
        <v>0</v>
      </c>
      <c r="BD653" s="11">
        <v>0</v>
      </c>
      <c r="BE653" s="11">
        <v>0</v>
      </c>
      <c r="BF653" s="11">
        <v>1506.3725999999999</v>
      </c>
      <c r="BG653" s="9" t="s">
        <v>25</v>
      </c>
      <c r="BH653" s="9" t="s">
        <v>97</v>
      </c>
      <c r="BI653" s="9" t="s">
        <v>157</v>
      </c>
      <c r="BJ653" s="9" t="s">
        <v>193</v>
      </c>
      <c r="BK653" s="9" t="s">
        <v>25</v>
      </c>
      <c r="BL653" s="29">
        <v>8.8465492898105277E-2</v>
      </c>
      <c r="BM653" s="29">
        <v>0</v>
      </c>
      <c r="BN653" s="29">
        <v>0</v>
      </c>
      <c r="BO653" s="29">
        <v>0</v>
      </c>
      <c r="BP653" s="29">
        <v>8.8465492898105277E-2</v>
      </c>
    </row>
    <row r="654" spans="1:68" x14ac:dyDescent="0.25">
      <c r="A654" s="9" t="s">
        <v>10</v>
      </c>
      <c r="B654" s="9" t="s">
        <v>34</v>
      </c>
      <c r="C654" s="9" t="s">
        <v>1806</v>
      </c>
      <c r="D654" s="9" t="s">
        <v>100</v>
      </c>
      <c r="E654" s="9" t="s">
        <v>99</v>
      </c>
      <c r="F654" s="9" t="s">
        <v>909</v>
      </c>
      <c r="G654" s="9" t="s">
        <v>154</v>
      </c>
      <c r="H654" s="9" t="s">
        <v>5</v>
      </c>
      <c r="I654" s="10" t="s">
        <v>1783</v>
      </c>
      <c r="J654" s="10" t="s">
        <v>1995</v>
      </c>
      <c r="K654" s="11">
        <v>2500</v>
      </c>
      <c r="L654" s="11">
        <v>2500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</v>
      </c>
      <c r="U654" s="11">
        <v>0</v>
      </c>
      <c r="V654" s="11">
        <v>0</v>
      </c>
      <c r="W654" s="11">
        <v>41.300415412109651</v>
      </c>
      <c r="X654" s="11">
        <v>100.97951568260811</v>
      </c>
      <c r="Y654" s="11">
        <v>0</v>
      </c>
      <c r="Z654" s="11">
        <v>0</v>
      </c>
      <c r="AA654" s="11">
        <v>64.979454860199624</v>
      </c>
      <c r="AB654" s="11">
        <v>18.582114045082619</v>
      </c>
      <c r="AC654" s="11" t="s">
        <v>32</v>
      </c>
      <c r="AD654" s="11" t="s">
        <v>103</v>
      </c>
      <c r="AE654" s="11" t="s">
        <v>157</v>
      </c>
      <c r="AF654" s="11" t="s">
        <v>193</v>
      </c>
      <c r="AG654" s="11" t="s">
        <v>257</v>
      </c>
      <c r="AH654" s="11" t="s">
        <v>32</v>
      </c>
      <c r="AI654" s="11" t="s">
        <v>97</v>
      </c>
      <c r="AJ654" s="11" t="s">
        <v>157</v>
      </c>
      <c r="AK654" s="11" t="s">
        <v>193</v>
      </c>
      <c r="AL654" s="11" t="s">
        <v>142</v>
      </c>
      <c r="AM654" s="11">
        <v>9.8229367383624283E-2</v>
      </c>
      <c r="AN654" s="11">
        <v>4.8899999999999999E-2</v>
      </c>
      <c r="AO654" s="11">
        <v>0</v>
      </c>
      <c r="AP654" s="11">
        <v>0</v>
      </c>
      <c r="AQ654" s="11">
        <v>2.6304224366735698E-2</v>
      </c>
      <c r="AR654" s="11">
        <v>7.4999999999999997E-2</v>
      </c>
      <c r="AS654" s="11">
        <v>0</v>
      </c>
      <c r="AT654" s="11">
        <v>0</v>
      </c>
      <c r="AU654" s="11">
        <v>0</v>
      </c>
      <c r="AV654" s="11">
        <v>7.4999999999999997E-3</v>
      </c>
      <c r="AW654" s="11">
        <v>245.57341845906072</v>
      </c>
      <c r="AX654" s="11">
        <v>122.25</v>
      </c>
      <c r="AY654" s="11">
        <v>0</v>
      </c>
      <c r="AZ654" s="11">
        <v>0</v>
      </c>
      <c r="BA654" s="11">
        <v>65.760560916839239</v>
      </c>
      <c r="BB654" s="11">
        <v>187.5</v>
      </c>
      <c r="BC654" s="11">
        <v>0</v>
      </c>
      <c r="BD654" s="11">
        <v>0</v>
      </c>
      <c r="BE654" s="11">
        <v>0</v>
      </c>
      <c r="BF654" s="11">
        <v>18.75</v>
      </c>
      <c r="BG654" s="9" t="s">
        <v>32</v>
      </c>
      <c r="BH654" s="9" t="s">
        <v>103</v>
      </c>
      <c r="BI654" s="9" t="s">
        <v>157</v>
      </c>
      <c r="BJ654" s="9" t="s">
        <v>193</v>
      </c>
      <c r="BK654" s="9" t="s">
        <v>257</v>
      </c>
      <c r="BL654" s="29">
        <v>8.3096107331410485E-2</v>
      </c>
      <c r="BM654" s="29">
        <v>4.8899999999999999E-2</v>
      </c>
      <c r="BN654" s="29">
        <v>0</v>
      </c>
      <c r="BO654" s="29">
        <v>0</v>
      </c>
      <c r="BP654" s="29">
        <v>2.6304224366735695E-2</v>
      </c>
    </row>
    <row r="655" spans="1:68" x14ac:dyDescent="0.25">
      <c r="A655" s="9" t="s">
        <v>3</v>
      </c>
      <c r="B655" s="9" t="s">
        <v>41</v>
      </c>
      <c r="C655" s="9" t="s">
        <v>40</v>
      </c>
      <c r="D655" s="9" t="s">
        <v>100</v>
      </c>
      <c r="E655" s="9" t="s">
        <v>99</v>
      </c>
      <c r="F655" s="9" t="s">
        <v>1075</v>
      </c>
      <c r="G655" s="9" t="s">
        <v>140</v>
      </c>
      <c r="H655" s="9" t="s">
        <v>5</v>
      </c>
      <c r="I655" s="10" t="s">
        <v>1807</v>
      </c>
      <c r="J655" s="10" t="s">
        <v>1995</v>
      </c>
      <c r="K655" s="11">
        <v>11282.41</v>
      </c>
      <c r="L655" s="11">
        <v>11282.41</v>
      </c>
      <c r="M655" s="11">
        <v>0</v>
      </c>
      <c r="N655" s="11">
        <v>0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11">
        <v>0</v>
      </c>
      <c r="U655" s="11">
        <v>0</v>
      </c>
      <c r="V655" s="11">
        <v>0</v>
      </c>
      <c r="W655" s="11">
        <v>225.39513607467177</v>
      </c>
      <c r="X655" s="11">
        <v>0</v>
      </c>
      <c r="Y655" s="11">
        <v>0</v>
      </c>
      <c r="Z655" s="11">
        <v>0</v>
      </c>
      <c r="AA655" s="11">
        <v>252.97904792532825</v>
      </c>
      <c r="AB655" s="11">
        <v>92.64997754935996</v>
      </c>
      <c r="AC655" s="11" t="s">
        <v>32</v>
      </c>
      <c r="AD655" s="11" t="s">
        <v>97</v>
      </c>
      <c r="AE655" s="11" t="s">
        <v>157</v>
      </c>
      <c r="AF655" s="11" t="s">
        <v>193</v>
      </c>
      <c r="AG655" s="11" t="s">
        <v>264</v>
      </c>
      <c r="AH655" s="11" t="s">
        <v>32</v>
      </c>
      <c r="AI655" s="11" t="s">
        <v>97</v>
      </c>
      <c r="AJ655" s="11" t="s">
        <v>157</v>
      </c>
      <c r="AK655" s="11" t="s">
        <v>193</v>
      </c>
      <c r="AL655" s="11" t="s">
        <v>142</v>
      </c>
      <c r="AM655" s="11">
        <v>4.9114683691812142E-2</v>
      </c>
      <c r="AN655" s="11">
        <v>0</v>
      </c>
      <c r="AO655" s="11">
        <v>0</v>
      </c>
      <c r="AP655" s="11">
        <v>0</v>
      </c>
      <c r="AQ655" s="11">
        <v>1.8764797000473881E-2</v>
      </c>
      <c r="AR655" s="11">
        <v>7.4999999999999997E-2</v>
      </c>
      <c r="AS655" s="11">
        <v>0</v>
      </c>
      <c r="AT655" s="11">
        <v>0</v>
      </c>
      <c r="AU655" s="11">
        <v>0</v>
      </c>
      <c r="AV655" s="11">
        <v>7.4999999999999997E-3</v>
      </c>
      <c r="AW655" s="11">
        <v>554.13199843133816</v>
      </c>
      <c r="AX655" s="11">
        <v>0</v>
      </c>
      <c r="AY655" s="11">
        <v>0</v>
      </c>
      <c r="AZ655" s="11">
        <v>0</v>
      </c>
      <c r="BA655" s="11">
        <v>211.71213332611651</v>
      </c>
      <c r="BB655" s="11">
        <v>846.18074999999999</v>
      </c>
      <c r="BC655" s="11">
        <v>0</v>
      </c>
      <c r="BD655" s="11">
        <v>0</v>
      </c>
      <c r="BE655" s="11">
        <v>0</v>
      </c>
      <c r="BF655" s="11">
        <v>84.61807499999999</v>
      </c>
      <c r="BG655" s="9" t="s">
        <v>32</v>
      </c>
      <c r="BH655" s="9" t="s">
        <v>97</v>
      </c>
      <c r="BI655" s="9" t="s">
        <v>157</v>
      </c>
      <c r="BJ655" s="9" t="s">
        <v>193</v>
      </c>
      <c r="BK655" s="9" t="s">
        <v>40</v>
      </c>
      <c r="BL655" s="29">
        <v>8.3096107331410485E-2</v>
      </c>
      <c r="BM655" s="29">
        <v>0</v>
      </c>
      <c r="BN655" s="29">
        <v>0</v>
      </c>
      <c r="BO655" s="29">
        <v>0</v>
      </c>
      <c r="BP655" s="29">
        <v>1.8764797000473878E-2</v>
      </c>
    </row>
    <row r="656" spans="1:68" x14ac:dyDescent="0.25">
      <c r="A656" s="9" t="s">
        <v>3</v>
      </c>
      <c r="B656" s="9" t="s">
        <v>41</v>
      </c>
      <c r="C656" s="9" t="s">
        <v>40</v>
      </c>
      <c r="D656" s="9" t="s">
        <v>100</v>
      </c>
      <c r="E656" s="9" t="s">
        <v>99</v>
      </c>
      <c r="F656" s="9" t="s">
        <v>1357</v>
      </c>
      <c r="G656" s="9" t="s">
        <v>140</v>
      </c>
      <c r="H656" s="9" t="s">
        <v>5</v>
      </c>
      <c r="I656" s="10" t="s">
        <v>1807</v>
      </c>
      <c r="J656" s="10" t="s">
        <v>1995</v>
      </c>
      <c r="K656" s="11">
        <v>16292.95</v>
      </c>
      <c r="L656" s="11">
        <v>16292.95</v>
      </c>
      <c r="M656" s="11">
        <v>0</v>
      </c>
      <c r="N656" s="11">
        <v>0</v>
      </c>
      <c r="O656" s="11">
        <v>0</v>
      </c>
      <c r="P656" s="11">
        <v>0</v>
      </c>
      <c r="Q656" s="11">
        <v>0</v>
      </c>
      <c r="R656" s="11">
        <v>0</v>
      </c>
      <c r="S656" s="11">
        <v>0</v>
      </c>
      <c r="T656" s="11">
        <v>0</v>
      </c>
      <c r="U656" s="11">
        <v>0</v>
      </c>
      <c r="V656" s="11">
        <v>0</v>
      </c>
      <c r="W656" s="11">
        <v>325.49354989827737</v>
      </c>
      <c r="X656" s="11">
        <v>0</v>
      </c>
      <c r="Y656" s="11">
        <v>0</v>
      </c>
      <c r="Z656" s="11">
        <v>0</v>
      </c>
      <c r="AA656" s="11">
        <v>365.32753010172263</v>
      </c>
      <c r="AB656" s="11">
        <v>133.79601093320002</v>
      </c>
      <c r="AC656" s="11" t="s">
        <v>32</v>
      </c>
      <c r="AD656" s="11" t="s">
        <v>97</v>
      </c>
      <c r="AE656" s="11" t="s">
        <v>157</v>
      </c>
      <c r="AF656" s="11" t="s">
        <v>193</v>
      </c>
      <c r="AG656" s="11" t="s">
        <v>264</v>
      </c>
      <c r="AH656" s="11" t="s">
        <v>32</v>
      </c>
      <c r="AI656" s="11" t="s">
        <v>97</v>
      </c>
      <c r="AJ656" s="11" t="s">
        <v>157</v>
      </c>
      <c r="AK656" s="11" t="s">
        <v>193</v>
      </c>
      <c r="AL656" s="11" t="s">
        <v>142</v>
      </c>
      <c r="AM656" s="11">
        <v>4.9114683691812142E-2</v>
      </c>
      <c r="AN656" s="11">
        <v>0</v>
      </c>
      <c r="AO656" s="11">
        <v>0</v>
      </c>
      <c r="AP656" s="11">
        <v>0</v>
      </c>
      <c r="AQ656" s="11">
        <v>1.8764797000473881E-2</v>
      </c>
      <c r="AR656" s="11">
        <v>7.4999999999999997E-2</v>
      </c>
      <c r="AS656" s="11">
        <v>0</v>
      </c>
      <c r="AT656" s="11">
        <v>0</v>
      </c>
      <c r="AU656" s="11">
        <v>0</v>
      </c>
      <c r="AV656" s="11">
        <v>7.4999999999999997E-3</v>
      </c>
      <c r="AW656" s="11">
        <v>800.22308565651065</v>
      </c>
      <c r="AX656" s="11">
        <v>0</v>
      </c>
      <c r="AY656" s="11">
        <v>0</v>
      </c>
      <c r="AZ656" s="11">
        <v>0</v>
      </c>
      <c r="BA656" s="11">
        <v>305.73389928887093</v>
      </c>
      <c r="BB656" s="11">
        <v>1221.9712500000001</v>
      </c>
      <c r="BC656" s="11">
        <v>0</v>
      </c>
      <c r="BD656" s="11">
        <v>0</v>
      </c>
      <c r="BE656" s="11">
        <v>0</v>
      </c>
      <c r="BF656" s="11">
        <v>122.197125</v>
      </c>
      <c r="BG656" s="9" t="s">
        <v>32</v>
      </c>
      <c r="BH656" s="9" t="s">
        <v>97</v>
      </c>
      <c r="BI656" s="9" t="s">
        <v>157</v>
      </c>
      <c r="BJ656" s="9" t="s">
        <v>193</v>
      </c>
      <c r="BK656" s="9" t="s">
        <v>40</v>
      </c>
      <c r="BL656" s="29">
        <v>8.3096107331410485E-2</v>
      </c>
      <c r="BM656" s="29">
        <v>0</v>
      </c>
      <c r="BN656" s="29">
        <v>0</v>
      </c>
      <c r="BO656" s="29">
        <v>0</v>
      </c>
      <c r="BP656" s="29">
        <v>1.8764797000473878E-2</v>
      </c>
    </row>
    <row r="657" spans="1:68" x14ac:dyDescent="0.25">
      <c r="A657" s="9" t="s">
        <v>10</v>
      </c>
      <c r="B657" s="9" t="s">
        <v>29</v>
      </c>
      <c r="C657" s="9" t="s">
        <v>1885</v>
      </c>
      <c r="D657" s="9" t="s">
        <v>100</v>
      </c>
      <c r="E657" s="9" t="s">
        <v>99</v>
      </c>
      <c r="F657" s="9" t="s">
        <v>1489</v>
      </c>
      <c r="G657" s="9" t="s">
        <v>154</v>
      </c>
      <c r="H657" s="9" t="s">
        <v>5</v>
      </c>
      <c r="I657" s="10" t="s">
        <v>1807</v>
      </c>
      <c r="J657" s="10" t="s">
        <v>1995</v>
      </c>
      <c r="K657" s="11">
        <v>2500</v>
      </c>
      <c r="L657" s="11">
        <v>2500</v>
      </c>
      <c r="M657" s="11">
        <v>0</v>
      </c>
      <c r="N657" s="11">
        <v>0</v>
      </c>
      <c r="O657" s="11">
        <v>0</v>
      </c>
      <c r="P657" s="11">
        <v>0</v>
      </c>
      <c r="Q657" s="11">
        <v>0</v>
      </c>
      <c r="R657" s="11">
        <v>0</v>
      </c>
      <c r="S657" s="11">
        <v>0</v>
      </c>
      <c r="T657" s="11">
        <v>0</v>
      </c>
      <c r="U657" s="11">
        <v>0</v>
      </c>
      <c r="V657" s="11">
        <v>0</v>
      </c>
      <c r="W657" s="11">
        <v>67.016644311362157</v>
      </c>
      <c r="X657" s="11">
        <v>0</v>
      </c>
      <c r="Y657" s="11">
        <v>0</v>
      </c>
      <c r="Z657" s="11">
        <v>0</v>
      </c>
      <c r="AA657" s="11">
        <v>77.076930869827294</v>
      </c>
      <c r="AB657" s="11">
        <v>32.346424818810561</v>
      </c>
      <c r="AC657" s="11" t="s">
        <v>32</v>
      </c>
      <c r="AD657" s="11" t="s">
        <v>97</v>
      </c>
      <c r="AE657" s="11" t="s">
        <v>157</v>
      </c>
      <c r="AF657" s="11" t="s">
        <v>193</v>
      </c>
      <c r="AG657" s="11" t="s">
        <v>15</v>
      </c>
      <c r="AH657" s="11" t="s">
        <v>32</v>
      </c>
      <c r="AI657" s="11" t="s">
        <v>97</v>
      </c>
      <c r="AJ657" s="11" t="s">
        <v>157</v>
      </c>
      <c r="AK657" s="11" t="s">
        <v>193</v>
      </c>
      <c r="AL657" s="11" t="s">
        <v>142</v>
      </c>
      <c r="AM657" s="11">
        <v>9.8229367383624283E-2</v>
      </c>
      <c r="AN657" s="11">
        <v>0</v>
      </c>
      <c r="AO657" s="11">
        <v>0</v>
      </c>
      <c r="AP657" s="11">
        <v>0</v>
      </c>
      <c r="AQ657" s="11">
        <v>1.8764797000473881E-2</v>
      </c>
      <c r="AR657" s="11">
        <v>7.4999999999999997E-2</v>
      </c>
      <c r="AS657" s="11">
        <v>0</v>
      </c>
      <c r="AT657" s="11">
        <v>0</v>
      </c>
      <c r="AU657" s="11">
        <v>0</v>
      </c>
      <c r="AV657" s="11">
        <v>7.4999999999999997E-3</v>
      </c>
      <c r="AW657" s="11">
        <v>245.57341845906072</v>
      </c>
      <c r="AX657" s="11">
        <v>0</v>
      </c>
      <c r="AY657" s="11">
        <v>0</v>
      </c>
      <c r="AZ657" s="11">
        <v>0</v>
      </c>
      <c r="BA657" s="11">
        <v>46.911992501184706</v>
      </c>
      <c r="BB657" s="11">
        <v>187.5</v>
      </c>
      <c r="BC657" s="11">
        <v>0</v>
      </c>
      <c r="BD657" s="11">
        <v>0</v>
      </c>
      <c r="BE657" s="11">
        <v>0</v>
      </c>
      <c r="BF657" s="11">
        <v>18.75</v>
      </c>
      <c r="BG657" s="9" t="s">
        <v>32</v>
      </c>
      <c r="BH657" s="9" t="s">
        <v>97</v>
      </c>
      <c r="BI657" s="9" t="s">
        <v>157</v>
      </c>
      <c r="BJ657" s="9" t="s">
        <v>193</v>
      </c>
      <c r="BK657" s="9" t="s">
        <v>15</v>
      </c>
      <c r="BL657" s="29">
        <v>8.3096107331410485E-2</v>
      </c>
      <c r="BM657" s="29">
        <v>0</v>
      </c>
      <c r="BN657" s="29">
        <v>0</v>
      </c>
      <c r="BO657" s="29">
        <v>0</v>
      </c>
      <c r="BP657" s="29">
        <v>5.3121869328087164E-2</v>
      </c>
    </row>
    <row r="658" spans="1:68" x14ac:dyDescent="0.25">
      <c r="A658" s="9" t="s">
        <v>10</v>
      </c>
      <c r="B658" s="9" t="s">
        <v>29</v>
      </c>
      <c r="C658" s="9" t="s">
        <v>1885</v>
      </c>
      <c r="D658" s="9" t="s">
        <v>100</v>
      </c>
      <c r="E658" s="9" t="s">
        <v>99</v>
      </c>
      <c r="F658" s="9" t="s">
        <v>907</v>
      </c>
      <c r="G658" s="9" t="s">
        <v>154</v>
      </c>
      <c r="H658" s="9" t="s">
        <v>5</v>
      </c>
      <c r="I658" s="10" t="s">
        <v>1783</v>
      </c>
      <c r="J658" s="10" t="s">
        <v>1995</v>
      </c>
      <c r="K658" s="11">
        <v>2500</v>
      </c>
      <c r="L658" s="11">
        <v>2500</v>
      </c>
      <c r="M658" s="11">
        <v>0</v>
      </c>
      <c r="N658" s="11">
        <v>0</v>
      </c>
      <c r="O658" s="11">
        <v>0</v>
      </c>
      <c r="P658" s="11">
        <v>0</v>
      </c>
      <c r="Q658" s="11">
        <v>0</v>
      </c>
      <c r="R658" s="11">
        <v>0</v>
      </c>
      <c r="S658" s="11">
        <v>0</v>
      </c>
      <c r="T658" s="11">
        <v>0</v>
      </c>
      <c r="U658" s="11">
        <v>0</v>
      </c>
      <c r="V658" s="11">
        <v>0</v>
      </c>
      <c r="W658" s="11">
        <v>67.016644311362157</v>
      </c>
      <c r="X658" s="11">
        <v>0</v>
      </c>
      <c r="Y658" s="11">
        <v>0</v>
      </c>
      <c r="Z658" s="11">
        <v>0</v>
      </c>
      <c r="AA658" s="11">
        <v>77.076930869827294</v>
      </c>
      <c r="AB658" s="11">
        <v>32.346424818810561</v>
      </c>
      <c r="AC658" s="11" t="s">
        <v>32</v>
      </c>
      <c r="AD658" s="11" t="s">
        <v>97</v>
      </c>
      <c r="AE658" s="11" t="s">
        <v>157</v>
      </c>
      <c r="AF658" s="11" t="s">
        <v>193</v>
      </c>
      <c r="AG658" s="11" t="s">
        <v>15</v>
      </c>
      <c r="AH658" s="11" t="s">
        <v>32</v>
      </c>
      <c r="AI658" s="11" t="s">
        <v>97</v>
      </c>
      <c r="AJ658" s="11" t="s">
        <v>157</v>
      </c>
      <c r="AK658" s="11" t="s">
        <v>193</v>
      </c>
      <c r="AL658" s="11" t="s">
        <v>142</v>
      </c>
      <c r="AM658" s="11">
        <v>9.8229367383624283E-2</v>
      </c>
      <c r="AN658" s="11">
        <v>0</v>
      </c>
      <c r="AO658" s="11">
        <v>0</v>
      </c>
      <c r="AP658" s="11">
        <v>0</v>
      </c>
      <c r="AQ658" s="11">
        <v>1.8764797000473881E-2</v>
      </c>
      <c r="AR658" s="11">
        <v>7.4999999999999997E-2</v>
      </c>
      <c r="AS658" s="11">
        <v>0</v>
      </c>
      <c r="AT658" s="11">
        <v>0</v>
      </c>
      <c r="AU658" s="11">
        <v>0</v>
      </c>
      <c r="AV658" s="11">
        <v>7.4999999999999997E-3</v>
      </c>
      <c r="AW658" s="11">
        <v>245.57341845906072</v>
      </c>
      <c r="AX658" s="11">
        <v>0</v>
      </c>
      <c r="AY658" s="11">
        <v>0</v>
      </c>
      <c r="AZ658" s="11">
        <v>0</v>
      </c>
      <c r="BA658" s="11">
        <v>46.911992501184706</v>
      </c>
      <c r="BB658" s="11">
        <v>187.5</v>
      </c>
      <c r="BC658" s="11">
        <v>0</v>
      </c>
      <c r="BD658" s="11">
        <v>0</v>
      </c>
      <c r="BE658" s="11">
        <v>0</v>
      </c>
      <c r="BF658" s="11">
        <v>18.75</v>
      </c>
      <c r="BG658" s="9" t="s">
        <v>32</v>
      </c>
      <c r="BH658" s="9" t="s">
        <v>97</v>
      </c>
      <c r="BI658" s="9" t="s">
        <v>157</v>
      </c>
      <c r="BJ658" s="9" t="s">
        <v>193</v>
      </c>
      <c r="BK658" s="9" t="s">
        <v>15</v>
      </c>
      <c r="BL658" s="29">
        <v>8.3096107331410485E-2</v>
      </c>
      <c r="BM658" s="29">
        <v>0</v>
      </c>
      <c r="BN658" s="29">
        <v>0</v>
      </c>
      <c r="BO658" s="29">
        <v>0</v>
      </c>
      <c r="BP658" s="29">
        <v>5.3121869328087164E-2</v>
      </c>
    </row>
    <row r="659" spans="1:68" x14ac:dyDescent="0.25">
      <c r="A659" s="9" t="s">
        <v>10</v>
      </c>
      <c r="B659" s="9" t="s">
        <v>29</v>
      </c>
      <c r="C659" s="9" t="s">
        <v>1885</v>
      </c>
      <c r="D659" s="9" t="s">
        <v>100</v>
      </c>
      <c r="E659" s="9" t="s">
        <v>99</v>
      </c>
      <c r="F659" s="9" t="s">
        <v>1491</v>
      </c>
      <c r="G659" s="9" t="s">
        <v>154</v>
      </c>
      <c r="H659" s="9" t="s">
        <v>5</v>
      </c>
      <c r="I659" s="10" t="s">
        <v>1783</v>
      </c>
      <c r="J659" s="10" t="s">
        <v>1995</v>
      </c>
      <c r="K659" s="11">
        <v>2500</v>
      </c>
      <c r="L659" s="11">
        <v>2500</v>
      </c>
      <c r="M659" s="11">
        <v>0</v>
      </c>
      <c r="N659" s="11">
        <v>0</v>
      </c>
      <c r="O659" s="11">
        <v>0</v>
      </c>
      <c r="P659" s="11">
        <v>0</v>
      </c>
      <c r="Q659" s="11">
        <v>0</v>
      </c>
      <c r="R659" s="11">
        <v>0</v>
      </c>
      <c r="S659" s="11">
        <v>0</v>
      </c>
      <c r="T659" s="11">
        <v>0</v>
      </c>
      <c r="U659" s="11">
        <v>0</v>
      </c>
      <c r="V659" s="11">
        <v>0</v>
      </c>
      <c r="W659" s="11">
        <v>67.016644311362157</v>
      </c>
      <c r="X659" s="11">
        <v>0</v>
      </c>
      <c r="Y659" s="11">
        <v>0</v>
      </c>
      <c r="Z659" s="11">
        <v>0</v>
      </c>
      <c r="AA659" s="11">
        <v>77.076930869827294</v>
      </c>
      <c r="AB659" s="11">
        <v>32.346424818810561</v>
      </c>
      <c r="AC659" s="11" t="s">
        <v>32</v>
      </c>
      <c r="AD659" s="11" t="s">
        <v>97</v>
      </c>
      <c r="AE659" s="11" t="s">
        <v>157</v>
      </c>
      <c r="AF659" s="11" t="s">
        <v>193</v>
      </c>
      <c r="AG659" s="11" t="s">
        <v>15</v>
      </c>
      <c r="AH659" s="11" t="s">
        <v>32</v>
      </c>
      <c r="AI659" s="11" t="s">
        <v>97</v>
      </c>
      <c r="AJ659" s="11" t="s">
        <v>157</v>
      </c>
      <c r="AK659" s="11" t="s">
        <v>193</v>
      </c>
      <c r="AL659" s="11" t="s">
        <v>142</v>
      </c>
      <c r="AM659" s="11">
        <v>9.8229367383624283E-2</v>
      </c>
      <c r="AN659" s="11">
        <v>0</v>
      </c>
      <c r="AO659" s="11">
        <v>0</v>
      </c>
      <c r="AP659" s="11">
        <v>0</v>
      </c>
      <c r="AQ659" s="11">
        <v>1.8764797000473881E-2</v>
      </c>
      <c r="AR659" s="11">
        <v>7.4999999999999997E-2</v>
      </c>
      <c r="AS659" s="11">
        <v>0</v>
      </c>
      <c r="AT659" s="11">
        <v>0</v>
      </c>
      <c r="AU659" s="11">
        <v>0</v>
      </c>
      <c r="AV659" s="11">
        <v>7.4999999999999997E-3</v>
      </c>
      <c r="AW659" s="11">
        <v>245.57341845906072</v>
      </c>
      <c r="AX659" s="11">
        <v>0</v>
      </c>
      <c r="AY659" s="11">
        <v>0</v>
      </c>
      <c r="AZ659" s="11">
        <v>0</v>
      </c>
      <c r="BA659" s="11">
        <v>46.911992501184706</v>
      </c>
      <c r="BB659" s="11">
        <v>187.5</v>
      </c>
      <c r="BC659" s="11">
        <v>0</v>
      </c>
      <c r="BD659" s="11">
        <v>0</v>
      </c>
      <c r="BE659" s="11">
        <v>0</v>
      </c>
      <c r="BF659" s="11">
        <v>18.75</v>
      </c>
      <c r="BG659" s="9" t="s">
        <v>32</v>
      </c>
      <c r="BH659" s="9" t="s">
        <v>97</v>
      </c>
      <c r="BI659" s="9" t="s">
        <v>157</v>
      </c>
      <c r="BJ659" s="9" t="s">
        <v>193</v>
      </c>
      <c r="BK659" s="9" t="s">
        <v>15</v>
      </c>
      <c r="BL659" s="29">
        <v>8.3096107331410485E-2</v>
      </c>
      <c r="BM659" s="29">
        <v>0</v>
      </c>
      <c r="BN659" s="29">
        <v>0</v>
      </c>
      <c r="BO659" s="29">
        <v>0</v>
      </c>
      <c r="BP659" s="29">
        <v>5.3121869328087164E-2</v>
      </c>
    </row>
    <row r="660" spans="1:68" x14ac:dyDescent="0.25">
      <c r="A660" s="9" t="s">
        <v>10</v>
      </c>
      <c r="B660" s="9" t="s">
        <v>29</v>
      </c>
      <c r="C660" s="9" t="s">
        <v>1885</v>
      </c>
      <c r="D660" s="9" t="s">
        <v>100</v>
      </c>
      <c r="E660" s="9" t="s">
        <v>99</v>
      </c>
      <c r="F660" s="9" t="s">
        <v>937</v>
      </c>
      <c r="G660" s="9" t="s">
        <v>154</v>
      </c>
      <c r="H660" s="9" t="s">
        <v>5</v>
      </c>
      <c r="I660" s="10" t="s">
        <v>1783</v>
      </c>
      <c r="J660" s="10" t="s">
        <v>1995</v>
      </c>
      <c r="K660" s="11">
        <v>15580.4</v>
      </c>
      <c r="L660" s="11">
        <v>15580.4</v>
      </c>
      <c r="M660" s="11">
        <v>0</v>
      </c>
      <c r="N660" s="11">
        <v>0</v>
      </c>
      <c r="O660" s="11">
        <v>0</v>
      </c>
      <c r="P660" s="11">
        <v>0</v>
      </c>
      <c r="Q660" s="11">
        <v>0</v>
      </c>
      <c r="R660" s="11">
        <v>0</v>
      </c>
      <c r="S660" s="11">
        <v>0</v>
      </c>
      <c r="T660" s="11">
        <v>0</v>
      </c>
      <c r="U660" s="11">
        <v>0</v>
      </c>
      <c r="V660" s="11">
        <v>0</v>
      </c>
      <c r="W660" s="11">
        <v>749.61292014482808</v>
      </c>
      <c r="X660" s="11">
        <v>0</v>
      </c>
      <c r="Y660" s="11">
        <v>0</v>
      </c>
      <c r="Z660" s="11">
        <v>0</v>
      </c>
      <c r="AA660" s="11">
        <v>862.1419920205775</v>
      </c>
      <c r="AB660" s="11">
        <v>361.81008783459492</v>
      </c>
      <c r="AC660" s="11" t="s">
        <v>32</v>
      </c>
      <c r="AD660" s="11" t="s">
        <v>97</v>
      </c>
      <c r="AE660" s="11" t="s">
        <v>157</v>
      </c>
      <c r="AF660" s="11" t="s">
        <v>193</v>
      </c>
      <c r="AG660" s="11" t="s">
        <v>15</v>
      </c>
      <c r="AH660" s="11" t="s">
        <v>32</v>
      </c>
      <c r="AI660" s="11" t="s">
        <v>97</v>
      </c>
      <c r="AJ660" s="11" t="s">
        <v>157</v>
      </c>
      <c r="AK660" s="11" t="s">
        <v>193</v>
      </c>
      <c r="AL660" s="11" t="s">
        <v>142</v>
      </c>
      <c r="AM660" s="11">
        <v>9.8229367383624283E-2</v>
      </c>
      <c r="AN660" s="11">
        <v>0</v>
      </c>
      <c r="AO660" s="11">
        <v>0</v>
      </c>
      <c r="AP660" s="11">
        <v>0</v>
      </c>
      <c r="AQ660" s="11">
        <v>1.8764797000473881E-2</v>
      </c>
      <c r="AR660" s="11">
        <v>7.4999999999999997E-2</v>
      </c>
      <c r="AS660" s="11">
        <v>0</v>
      </c>
      <c r="AT660" s="11">
        <v>0</v>
      </c>
      <c r="AU660" s="11">
        <v>0</v>
      </c>
      <c r="AV660" s="11">
        <v>7.4999999999999997E-3</v>
      </c>
      <c r="AW660" s="11">
        <v>1530.4528355838197</v>
      </c>
      <c r="AX660" s="11">
        <v>0</v>
      </c>
      <c r="AY660" s="11">
        <v>0</v>
      </c>
      <c r="AZ660" s="11">
        <v>0</v>
      </c>
      <c r="BA660" s="11">
        <v>292.36304318618323</v>
      </c>
      <c r="BB660" s="11">
        <v>1168.53</v>
      </c>
      <c r="BC660" s="11">
        <v>0</v>
      </c>
      <c r="BD660" s="11">
        <v>0</v>
      </c>
      <c r="BE660" s="11">
        <v>0</v>
      </c>
      <c r="BF660" s="11">
        <v>116.85299999999999</v>
      </c>
      <c r="BG660" s="9" t="s">
        <v>32</v>
      </c>
      <c r="BH660" s="9" t="s">
        <v>97</v>
      </c>
      <c r="BI660" s="9" t="s">
        <v>157</v>
      </c>
      <c r="BJ660" s="9" t="s">
        <v>193</v>
      </c>
      <c r="BK660" s="9" t="s">
        <v>15</v>
      </c>
      <c r="BL660" s="29">
        <v>8.3096107331410485E-2</v>
      </c>
      <c r="BM660" s="29">
        <v>0</v>
      </c>
      <c r="BN660" s="29">
        <v>0</v>
      </c>
      <c r="BO660" s="29">
        <v>0</v>
      </c>
      <c r="BP660" s="29">
        <v>5.3121869328087164E-2</v>
      </c>
    </row>
    <row r="661" spans="1:68" x14ac:dyDescent="0.25">
      <c r="A661" s="9" t="s">
        <v>10</v>
      </c>
      <c r="B661" s="9" t="s">
        <v>29</v>
      </c>
      <c r="C661" s="9" t="s">
        <v>1885</v>
      </c>
      <c r="D661" s="9" t="s">
        <v>100</v>
      </c>
      <c r="E661" s="9" t="s">
        <v>99</v>
      </c>
      <c r="F661" s="9" t="s">
        <v>1359</v>
      </c>
      <c r="G661" s="9" t="s">
        <v>154</v>
      </c>
      <c r="H661" s="9" t="s">
        <v>5</v>
      </c>
      <c r="I661" s="10" t="s">
        <v>1783</v>
      </c>
      <c r="J661" s="10" t="s">
        <v>1995</v>
      </c>
      <c r="K661" s="11">
        <v>18338.82</v>
      </c>
      <c r="L661" s="11">
        <v>18338.82</v>
      </c>
      <c r="M661" s="11">
        <v>0</v>
      </c>
      <c r="N661" s="11">
        <v>0</v>
      </c>
      <c r="O661" s="11">
        <v>0</v>
      </c>
      <c r="P661" s="11">
        <v>0</v>
      </c>
      <c r="Q661" s="11">
        <v>0</v>
      </c>
      <c r="R661" s="11">
        <v>0</v>
      </c>
      <c r="S661" s="11">
        <v>0</v>
      </c>
      <c r="T661" s="11">
        <v>0</v>
      </c>
      <c r="U661" s="11">
        <v>0</v>
      </c>
      <c r="V661" s="11">
        <v>0</v>
      </c>
      <c r="W661" s="11">
        <v>846.39013536827485</v>
      </c>
      <c r="X661" s="11">
        <v>0</v>
      </c>
      <c r="Y661" s="11">
        <v>0</v>
      </c>
      <c r="Z661" s="11">
        <v>0</v>
      </c>
      <c r="AA661" s="11">
        <v>973.44703876233655</v>
      </c>
      <c r="AB661" s="11">
        <v>408.52082586938923</v>
      </c>
      <c r="AC661" s="11" t="s">
        <v>32</v>
      </c>
      <c r="AD661" s="11" t="s">
        <v>97</v>
      </c>
      <c r="AE661" s="11" t="s">
        <v>157</v>
      </c>
      <c r="AF661" s="11" t="s">
        <v>193</v>
      </c>
      <c r="AG661" s="11" t="s">
        <v>15</v>
      </c>
      <c r="AH661" s="11" t="s">
        <v>32</v>
      </c>
      <c r="AI661" s="11" t="s">
        <v>97</v>
      </c>
      <c r="AJ661" s="11" t="s">
        <v>157</v>
      </c>
      <c r="AK661" s="11" t="s">
        <v>193</v>
      </c>
      <c r="AL661" s="11" t="s">
        <v>142</v>
      </c>
      <c r="AM661" s="11">
        <v>9.8229367383624283E-2</v>
      </c>
      <c r="AN661" s="11">
        <v>0</v>
      </c>
      <c r="AO661" s="11">
        <v>0</v>
      </c>
      <c r="AP661" s="11">
        <v>0</v>
      </c>
      <c r="AQ661" s="11">
        <v>1.8764797000473881E-2</v>
      </c>
      <c r="AR661" s="11">
        <v>7.4999999999999997E-2</v>
      </c>
      <c r="AS661" s="11">
        <v>0</v>
      </c>
      <c r="AT661" s="11">
        <v>0</v>
      </c>
      <c r="AU661" s="11">
        <v>0</v>
      </c>
      <c r="AV661" s="11">
        <v>7.4999999999999997E-3</v>
      </c>
      <c r="AW661" s="11">
        <v>1801.4106871621566</v>
      </c>
      <c r="AX661" s="11">
        <v>0</v>
      </c>
      <c r="AY661" s="11">
        <v>0</v>
      </c>
      <c r="AZ661" s="11">
        <v>0</v>
      </c>
      <c r="BA661" s="11">
        <v>344.12423452823043</v>
      </c>
      <c r="BB661" s="11">
        <v>1375.4114999999999</v>
      </c>
      <c r="BC661" s="11">
        <v>0</v>
      </c>
      <c r="BD661" s="11">
        <v>0</v>
      </c>
      <c r="BE661" s="11">
        <v>0</v>
      </c>
      <c r="BF661" s="11">
        <v>137.54114999999999</v>
      </c>
      <c r="BG661" s="9" t="s">
        <v>32</v>
      </c>
      <c r="BH661" s="9" t="s">
        <v>97</v>
      </c>
      <c r="BI661" s="9" t="s">
        <v>157</v>
      </c>
      <c r="BJ661" s="9" t="s">
        <v>193</v>
      </c>
      <c r="BK661" s="9" t="s">
        <v>15</v>
      </c>
      <c r="BL661" s="29">
        <v>8.3096107331410485E-2</v>
      </c>
      <c r="BM661" s="29">
        <v>0</v>
      </c>
      <c r="BN661" s="29">
        <v>0</v>
      </c>
      <c r="BO661" s="29">
        <v>0</v>
      </c>
      <c r="BP661" s="29">
        <v>5.3121869328087164E-2</v>
      </c>
    </row>
    <row r="662" spans="1:68" x14ac:dyDescent="0.25">
      <c r="A662" s="9" t="s">
        <v>10</v>
      </c>
      <c r="B662" s="9" t="s">
        <v>29</v>
      </c>
      <c r="C662" s="9" t="s">
        <v>1886</v>
      </c>
      <c r="D662" s="9" t="s">
        <v>100</v>
      </c>
      <c r="E662" s="9" t="s">
        <v>99</v>
      </c>
      <c r="F662" s="9" t="s">
        <v>381</v>
      </c>
      <c r="G662" s="9" t="s">
        <v>154</v>
      </c>
      <c r="H662" s="9" t="s">
        <v>5</v>
      </c>
      <c r="I662" s="10" t="s">
        <v>1807</v>
      </c>
      <c r="J662" s="10" t="s">
        <v>1995</v>
      </c>
      <c r="K662" s="11">
        <v>2939.56</v>
      </c>
      <c r="L662" s="11">
        <v>2813.98</v>
      </c>
      <c r="M662" s="11">
        <v>0</v>
      </c>
      <c r="N662" s="11">
        <v>0</v>
      </c>
      <c r="O662" s="11">
        <v>0</v>
      </c>
      <c r="P662" s="11">
        <v>0</v>
      </c>
      <c r="Q662" s="11">
        <v>0</v>
      </c>
      <c r="R662" s="11">
        <v>0</v>
      </c>
      <c r="S662" s="11">
        <v>0</v>
      </c>
      <c r="T662" s="11">
        <v>0</v>
      </c>
      <c r="U662" s="11">
        <v>0</v>
      </c>
      <c r="V662" s="11">
        <v>0</v>
      </c>
      <c r="W662" s="11">
        <v>84.781904386917745</v>
      </c>
      <c r="X662" s="11">
        <v>0</v>
      </c>
      <c r="Y662" s="11">
        <v>0</v>
      </c>
      <c r="Z662" s="11">
        <v>0</v>
      </c>
      <c r="AA662" s="11">
        <v>97.50904496325029</v>
      </c>
      <c r="AB662" s="11">
        <v>40.921050649831955</v>
      </c>
      <c r="AC662" s="11" t="s">
        <v>32</v>
      </c>
      <c r="AD662" s="11" t="s">
        <v>97</v>
      </c>
      <c r="AE662" s="11" t="s">
        <v>157</v>
      </c>
      <c r="AF662" s="11" t="s">
        <v>193</v>
      </c>
      <c r="AG662" s="11" t="s">
        <v>15</v>
      </c>
      <c r="AH662" s="11" t="s">
        <v>32</v>
      </c>
      <c r="AI662" s="11" t="s">
        <v>97</v>
      </c>
      <c r="AJ662" s="11" t="s">
        <v>157</v>
      </c>
      <c r="AK662" s="11" t="s">
        <v>193</v>
      </c>
      <c r="AL662" s="11" t="s">
        <v>142</v>
      </c>
      <c r="AM662" s="11">
        <v>9.8229367383624283E-2</v>
      </c>
      <c r="AN662" s="11">
        <v>0</v>
      </c>
      <c r="AO662" s="11">
        <v>0</v>
      </c>
      <c r="AP662" s="11">
        <v>0</v>
      </c>
      <c r="AQ662" s="11">
        <v>1.8764797000473881E-2</v>
      </c>
      <c r="AR662" s="11">
        <v>7.4999999999999997E-2</v>
      </c>
      <c r="AS662" s="11">
        <v>0</v>
      </c>
      <c r="AT662" s="11">
        <v>0</v>
      </c>
      <c r="AU662" s="11">
        <v>0</v>
      </c>
      <c r="AV662" s="11">
        <v>7.4999999999999997E-3</v>
      </c>
      <c r="AW662" s="11">
        <v>288.75111918620661</v>
      </c>
      <c r="AX662" s="11">
        <v>0</v>
      </c>
      <c r="AY662" s="11">
        <v>0</v>
      </c>
      <c r="AZ662" s="11">
        <v>0</v>
      </c>
      <c r="BA662" s="11">
        <v>55.160246670713001</v>
      </c>
      <c r="BB662" s="11">
        <v>220.46699999999998</v>
      </c>
      <c r="BC662" s="11">
        <v>0</v>
      </c>
      <c r="BD662" s="11">
        <v>0</v>
      </c>
      <c r="BE662" s="11">
        <v>0</v>
      </c>
      <c r="BF662" s="11">
        <v>22.046699999999998</v>
      </c>
      <c r="BG662" s="9" t="s">
        <v>32</v>
      </c>
      <c r="BH662" s="9" t="s">
        <v>97</v>
      </c>
      <c r="BI662" s="9" t="s">
        <v>157</v>
      </c>
      <c r="BJ662" s="9" t="s">
        <v>193</v>
      </c>
      <c r="BK662" s="9" t="s">
        <v>15</v>
      </c>
      <c r="BL662" s="29">
        <v>8.3096107331410485E-2</v>
      </c>
      <c r="BM662" s="29">
        <v>0</v>
      </c>
      <c r="BN662" s="29">
        <v>0</v>
      </c>
      <c r="BO662" s="29">
        <v>0</v>
      </c>
      <c r="BP662" s="29">
        <v>5.3121869328087164E-2</v>
      </c>
    </row>
    <row r="663" spans="1:68" x14ac:dyDescent="0.25">
      <c r="A663" s="9" t="s">
        <v>10</v>
      </c>
      <c r="B663" s="9" t="s">
        <v>29</v>
      </c>
      <c r="C663" s="9" t="s">
        <v>1886</v>
      </c>
      <c r="D663" s="9" t="s">
        <v>100</v>
      </c>
      <c r="E663" s="9" t="s">
        <v>99</v>
      </c>
      <c r="F663" s="9" t="s">
        <v>911</v>
      </c>
      <c r="G663" s="9" t="s">
        <v>154</v>
      </c>
      <c r="H663" s="9" t="s">
        <v>5</v>
      </c>
      <c r="I663" s="10" t="s">
        <v>1783</v>
      </c>
      <c r="J663" s="10" t="s">
        <v>1995</v>
      </c>
      <c r="K663" s="11">
        <v>2500</v>
      </c>
      <c r="L663" s="11">
        <v>2500</v>
      </c>
      <c r="M663" s="11">
        <v>0</v>
      </c>
      <c r="N663" s="11">
        <v>0</v>
      </c>
      <c r="O663" s="11">
        <v>0</v>
      </c>
      <c r="P663" s="11">
        <v>0</v>
      </c>
      <c r="Q663" s="11">
        <v>0</v>
      </c>
      <c r="R663" s="11">
        <v>0</v>
      </c>
      <c r="S663" s="11">
        <v>0</v>
      </c>
      <c r="T663" s="11">
        <v>0</v>
      </c>
      <c r="U663" s="11">
        <v>0</v>
      </c>
      <c r="V663" s="11">
        <v>0</v>
      </c>
      <c r="W663" s="11">
        <v>67.016644311362157</v>
      </c>
      <c r="X663" s="11">
        <v>0</v>
      </c>
      <c r="Y663" s="11">
        <v>0</v>
      </c>
      <c r="Z663" s="11">
        <v>0</v>
      </c>
      <c r="AA663" s="11">
        <v>77.076930869827294</v>
      </c>
      <c r="AB663" s="11">
        <v>32.346424818810561</v>
      </c>
      <c r="AC663" s="11" t="s">
        <v>32</v>
      </c>
      <c r="AD663" s="11" t="s">
        <v>97</v>
      </c>
      <c r="AE663" s="11" t="s">
        <v>157</v>
      </c>
      <c r="AF663" s="11" t="s">
        <v>193</v>
      </c>
      <c r="AG663" s="11" t="s">
        <v>15</v>
      </c>
      <c r="AH663" s="11" t="s">
        <v>32</v>
      </c>
      <c r="AI663" s="11" t="s">
        <v>97</v>
      </c>
      <c r="AJ663" s="11" t="s">
        <v>157</v>
      </c>
      <c r="AK663" s="11" t="s">
        <v>193</v>
      </c>
      <c r="AL663" s="11" t="s">
        <v>142</v>
      </c>
      <c r="AM663" s="11">
        <v>9.8229367383624283E-2</v>
      </c>
      <c r="AN663" s="11">
        <v>0</v>
      </c>
      <c r="AO663" s="11">
        <v>0</v>
      </c>
      <c r="AP663" s="11">
        <v>0</v>
      </c>
      <c r="AQ663" s="11">
        <v>1.8764797000473881E-2</v>
      </c>
      <c r="AR663" s="11">
        <v>7.4999999999999997E-2</v>
      </c>
      <c r="AS663" s="11">
        <v>0</v>
      </c>
      <c r="AT663" s="11">
        <v>0</v>
      </c>
      <c r="AU663" s="11">
        <v>0</v>
      </c>
      <c r="AV663" s="11">
        <v>7.4999999999999997E-3</v>
      </c>
      <c r="AW663" s="11">
        <v>245.57341845906072</v>
      </c>
      <c r="AX663" s="11">
        <v>0</v>
      </c>
      <c r="AY663" s="11">
        <v>0</v>
      </c>
      <c r="AZ663" s="11">
        <v>0</v>
      </c>
      <c r="BA663" s="11">
        <v>46.911992501184706</v>
      </c>
      <c r="BB663" s="11">
        <v>187.5</v>
      </c>
      <c r="BC663" s="11">
        <v>0</v>
      </c>
      <c r="BD663" s="11">
        <v>0</v>
      </c>
      <c r="BE663" s="11">
        <v>0</v>
      </c>
      <c r="BF663" s="11">
        <v>18.75</v>
      </c>
      <c r="BG663" s="9" t="s">
        <v>32</v>
      </c>
      <c r="BH663" s="9" t="s">
        <v>97</v>
      </c>
      <c r="BI663" s="9" t="s">
        <v>157</v>
      </c>
      <c r="BJ663" s="9" t="s">
        <v>193</v>
      </c>
      <c r="BK663" s="9" t="s">
        <v>15</v>
      </c>
      <c r="BL663" s="29">
        <v>8.3096107331410485E-2</v>
      </c>
      <c r="BM663" s="29">
        <v>0</v>
      </c>
      <c r="BN663" s="29">
        <v>0</v>
      </c>
      <c r="BO663" s="29">
        <v>0</v>
      </c>
      <c r="BP663" s="29">
        <v>5.3121869328087164E-2</v>
      </c>
    </row>
    <row r="664" spans="1:68" x14ac:dyDescent="0.25">
      <c r="A664" s="9" t="s">
        <v>3</v>
      </c>
      <c r="B664" s="9" t="s">
        <v>29</v>
      </c>
      <c r="C664" s="9" t="s">
        <v>1886</v>
      </c>
      <c r="D664" s="9" t="s">
        <v>100</v>
      </c>
      <c r="E664" s="9" t="s">
        <v>99</v>
      </c>
      <c r="F664" s="9" t="s">
        <v>1345</v>
      </c>
      <c r="G664" s="9" t="s">
        <v>140</v>
      </c>
      <c r="H664" s="9" t="s">
        <v>5</v>
      </c>
      <c r="I664" s="10" t="s">
        <v>1807</v>
      </c>
      <c r="J664" s="10" t="s">
        <v>1995</v>
      </c>
      <c r="K664" s="11">
        <v>6949.76</v>
      </c>
      <c r="L664" s="11">
        <v>6949.76</v>
      </c>
      <c r="M664" s="11">
        <v>0</v>
      </c>
      <c r="N664" s="11">
        <v>0</v>
      </c>
      <c r="O664" s="11">
        <v>0</v>
      </c>
      <c r="P664" s="11">
        <v>0</v>
      </c>
      <c r="Q664" s="11">
        <v>0</v>
      </c>
      <c r="R664" s="11">
        <v>0</v>
      </c>
      <c r="S664" s="11">
        <v>0</v>
      </c>
      <c r="T664" s="11">
        <v>0</v>
      </c>
      <c r="U664" s="11">
        <v>0</v>
      </c>
      <c r="V664" s="11">
        <v>0</v>
      </c>
      <c r="W664" s="11">
        <v>138.87793842521702</v>
      </c>
      <c r="X664" s="11">
        <v>3673.3214713469902</v>
      </c>
      <c r="Y664" s="11">
        <v>0</v>
      </c>
      <c r="Z664" s="11">
        <v>0</v>
      </c>
      <c r="AA664" s="11">
        <v>158.89345422779286</v>
      </c>
      <c r="AB664" s="11">
        <v>243.13554666239997</v>
      </c>
      <c r="AC664" s="11" t="s">
        <v>32</v>
      </c>
      <c r="AD664" s="11" t="s">
        <v>73</v>
      </c>
      <c r="AE664" s="11" t="s">
        <v>157</v>
      </c>
      <c r="AF664" s="11" t="s">
        <v>193</v>
      </c>
      <c r="AG664" s="11" t="s">
        <v>15</v>
      </c>
      <c r="AH664" s="11" t="s">
        <v>32</v>
      </c>
      <c r="AI664" s="11" t="s">
        <v>79</v>
      </c>
      <c r="AJ664" s="11" t="s">
        <v>157</v>
      </c>
      <c r="AK664" s="11" t="s">
        <v>193</v>
      </c>
      <c r="AL664" s="11" t="s">
        <v>142</v>
      </c>
      <c r="AM664" s="11">
        <v>4.9114683691812142E-2</v>
      </c>
      <c r="AN664" s="11">
        <v>0.52900000000000003</v>
      </c>
      <c r="AO664" s="11">
        <v>0</v>
      </c>
      <c r="AP664" s="11">
        <v>0</v>
      </c>
      <c r="AQ664" s="11">
        <v>1.8764797000473881E-2</v>
      </c>
      <c r="AR664" s="11">
        <v>7.4999999999999997E-2</v>
      </c>
      <c r="AS664" s="11">
        <v>0.27500000000000002</v>
      </c>
      <c r="AT664" s="11">
        <v>0</v>
      </c>
      <c r="AU664" s="11">
        <v>0</v>
      </c>
      <c r="AV664" s="11">
        <v>7.4999999999999997E-3</v>
      </c>
      <c r="AW664" s="11">
        <v>341.33526413400836</v>
      </c>
      <c r="AX664" s="11">
        <v>3676.4230400000001</v>
      </c>
      <c r="AY664" s="11">
        <v>0</v>
      </c>
      <c r="AZ664" s="11">
        <v>0</v>
      </c>
      <c r="BA664" s="11">
        <v>130.41083560201335</v>
      </c>
      <c r="BB664" s="11">
        <v>521.23199999999997</v>
      </c>
      <c r="BC664" s="11">
        <v>1911.1840000000002</v>
      </c>
      <c r="BD664" s="11">
        <v>0</v>
      </c>
      <c r="BE664" s="11">
        <v>0</v>
      </c>
      <c r="BF664" s="11">
        <v>52.123199999999997</v>
      </c>
      <c r="BG664" s="9" t="s">
        <v>32</v>
      </c>
      <c r="BH664" s="9" t="s">
        <v>79</v>
      </c>
      <c r="BI664" s="9" t="s">
        <v>157</v>
      </c>
      <c r="BJ664" s="9" t="s">
        <v>193</v>
      </c>
      <c r="BK664" s="9" t="s">
        <v>15</v>
      </c>
      <c r="BL664" s="29">
        <v>8.3096107331410485E-2</v>
      </c>
      <c r="BM664" s="29">
        <v>0.49459999999999993</v>
      </c>
      <c r="BN664" s="29">
        <v>0</v>
      </c>
      <c r="BO664" s="29">
        <v>0</v>
      </c>
      <c r="BP664" s="29">
        <v>5.3121869328087164E-2</v>
      </c>
    </row>
    <row r="665" spans="1:68" x14ac:dyDescent="0.25">
      <c r="A665" s="9" t="s">
        <v>10</v>
      </c>
      <c r="B665" s="9" t="s">
        <v>29</v>
      </c>
      <c r="C665" s="9" t="s">
        <v>1829</v>
      </c>
      <c r="D665" s="9" t="s">
        <v>100</v>
      </c>
      <c r="E665" s="9" t="s">
        <v>99</v>
      </c>
      <c r="F665" s="9" t="s">
        <v>383</v>
      </c>
      <c r="G665" s="9" t="s">
        <v>154</v>
      </c>
      <c r="H665" s="9" t="s">
        <v>5</v>
      </c>
      <c r="I665" s="10" t="s">
        <v>1783</v>
      </c>
      <c r="J665" s="10" t="s">
        <v>1995</v>
      </c>
      <c r="K665" s="11">
        <v>2500</v>
      </c>
      <c r="L665" s="11">
        <v>2500</v>
      </c>
      <c r="M665" s="11">
        <v>0</v>
      </c>
      <c r="N665" s="11">
        <v>0</v>
      </c>
      <c r="O665" s="11">
        <v>0</v>
      </c>
      <c r="P665" s="11">
        <v>0</v>
      </c>
      <c r="Q665" s="11">
        <v>0</v>
      </c>
      <c r="R665" s="11">
        <v>0</v>
      </c>
      <c r="S665" s="11">
        <v>0</v>
      </c>
      <c r="T665" s="11">
        <v>0</v>
      </c>
      <c r="U665" s="11">
        <v>0</v>
      </c>
      <c r="V665" s="11">
        <v>0</v>
      </c>
      <c r="W665" s="11">
        <v>77.574710423870698</v>
      </c>
      <c r="X665" s="11">
        <v>2051.85109071138</v>
      </c>
      <c r="Y665" s="11">
        <v>0</v>
      </c>
      <c r="Z665" s="11">
        <v>0</v>
      </c>
      <c r="AA665" s="11">
        <v>87.068322448680988</v>
      </c>
      <c r="AB665" s="11">
        <v>60.726376416067978</v>
      </c>
      <c r="AC665" s="11" t="s">
        <v>32</v>
      </c>
      <c r="AD665" s="11" t="s">
        <v>73</v>
      </c>
      <c r="AE665" s="11" t="s">
        <v>157</v>
      </c>
      <c r="AF665" s="11" t="s">
        <v>193</v>
      </c>
      <c r="AG665" s="11" t="s">
        <v>15</v>
      </c>
      <c r="AH665" s="11" t="s">
        <v>32</v>
      </c>
      <c r="AI665" s="11" t="s">
        <v>79</v>
      </c>
      <c r="AJ665" s="11" t="s">
        <v>162</v>
      </c>
      <c r="AK665" s="11" t="s">
        <v>193</v>
      </c>
      <c r="AL665" s="11" t="s">
        <v>142</v>
      </c>
      <c r="AM665" s="11">
        <v>9.8229367383624283E-2</v>
      </c>
      <c r="AN665" s="11">
        <v>0.52900000000000003</v>
      </c>
      <c r="AO665" s="11">
        <v>0</v>
      </c>
      <c r="AP665" s="11">
        <v>0</v>
      </c>
      <c r="AQ665" s="11">
        <v>1.8764797000473881E-2</v>
      </c>
      <c r="AR665" s="11">
        <v>7.4999999999999997E-2</v>
      </c>
      <c r="AS665" s="11">
        <v>0.27500000000000002</v>
      </c>
      <c r="AT665" s="11">
        <v>0.25</v>
      </c>
      <c r="AU665" s="11">
        <v>0</v>
      </c>
      <c r="AV665" s="11">
        <v>7.4999999999999997E-3</v>
      </c>
      <c r="AW665" s="11">
        <v>245.57341845906072</v>
      </c>
      <c r="AX665" s="11">
        <v>1322.5</v>
      </c>
      <c r="AY665" s="11">
        <v>0</v>
      </c>
      <c r="AZ665" s="11">
        <v>0</v>
      </c>
      <c r="BA665" s="11">
        <v>46.911992501184706</v>
      </c>
      <c r="BB665" s="11">
        <v>187.5</v>
      </c>
      <c r="BC665" s="11">
        <v>687.5</v>
      </c>
      <c r="BD665" s="11">
        <v>625</v>
      </c>
      <c r="BE665" s="11">
        <v>0</v>
      </c>
      <c r="BF665" s="11">
        <v>18.75</v>
      </c>
      <c r="BG665" s="9" t="s">
        <v>32</v>
      </c>
      <c r="BH665" s="9" t="s">
        <v>79</v>
      </c>
      <c r="BI665" s="9" t="s">
        <v>162</v>
      </c>
      <c r="BJ665" s="9" t="s">
        <v>193</v>
      </c>
      <c r="BK665" s="9" t="s">
        <v>15</v>
      </c>
      <c r="BL665" s="29">
        <v>8.3096107331410485E-2</v>
      </c>
      <c r="BM665" s="29">
        <v>0.49459999999999993</v>
      </c>
      <c r="BN665" s="29">
        <v>0.14469999999999994</v>
      </c>
      <c r="BO665" s="29">
        <v>0</v>
      </c>
      <c r="BP665" s="29">
        <v>5.3121869328087164E-2</v>
      </c>
    </row>
    <row r="666" spans="1:68" x14ac:dyDescent="0.25">
      <c r="A666" s="9" t="s">
        <v>10</v>
      </c>
      <c r="B666" s="9" t="s">
        <v>29</v>
      </c>
      <c r="C666" s="9" t="s">
        <v>1829</v>
      </c>
      <c r="D666" s="9" t="s">
        <v>100</v>
      </c>
      <c r="E666" s="9" t="s">
        <v>99</v>
      </c>
      <c r="F666" s="9" t="s">
        <v>915</v>
      </c>
      <c r="G666" s="9" t="s">
        <v>154</v>
      </c>
      <c r="H666" s="9" t="s">
        <v>5</v>
      </c>
      <c r="I666" s="10" t="s">
        <v>1783</v>
      </c>
      <c r="J666" s="10" t="s">
        <v>1995</v>
      </c>
      <c r="K666" s="11">
        <v>2500</v>
      </c>
      <c r="L666" s="11">
        <v>2500</v>
      </c>
      <c r="M666" s="11">
        <v>0</v>
      </c>
      <c r="N666" s="11">
        <v>0</v>
      </c>
      <c r="O666" s="11">
        <v>0</v>
      </c>
      <c r="P666" s="11">
        <v>0</v>
      </c>
      <c r="Q666" s="11">
        <v>0</v>
      </c>
      <c r="R666" s="11">
        <v>0</v>
      </c>
      <c r="S666" s="11">
        <v>0</v>
      </c>
      <c r="T666" s="11">
        <v>0</v>
      </c>
      <c r="U666" s="11">
        <v>0</v>
      </c>
      <c r="V666" s="11">
        <v>0</v>
      </c>
      <c r="W666" s="11">
        <v>7.5834967061863257</v>
      </c>
      <c r="X666" s="11">
        <v>200.58348787862832</v>
      </c>
      <c r="Y666" s="11">
        <v>0</v>
      </c>
      <c r="Z666" s="11">
        <v>0</v>
      </c>
      <c r="AA666" s="11">
        <v>8.511566886875082</v>
      </c>
      <c r="AB666" s="11">
        <v>5.9364485283102795</v>
      </c>
      <c r="AC666" s="11" t="s">
        <v>32</v>
      </c>
      <c r="AD666" s="11" t="s">
        <v>73</v>
      </c>
      <c r="AE666" s="11" t="s">
        <v>157</v>
      </c>
      <c r="AF666" s="11" t="s">
        <v>193</v>
      </c>
      <c r="AG666" s="11" t="s">
        <v>15</v>
      </c>
      <c r="AH666" s="11" t="s">
        <v>32</v>
      </c>
      <c r="AI666" s="11" t="s">
        <v>79</v>
      </c>
      <c r="AJ666" s="11" t="s">
        <v>162</v>
      </c>
      <c r="AK666" s="11" t="s">
        <v>193</v>
      </c>
      <c r="AL666" s="11" t="s">
        <v>142</v>
      </c>
      <c r="AM666" s="11">
        <v>9.8229367383624283E-2</v>
      </c>
      <c r="AN666" s="11">
        <v>0.52900000000000003</v>
      </c>
      <c r="AO666" s="11">
        <v>0</v>
      </c>
      <c r="AP666" s="11">
        <v>0</v>
      </c>
      <c r="AQ666" s="11">
        <v>1.8764797000473881E-2</v>
      </c>
      <c r="AR666" s="11">
        <v>7.4999999999999997E-2</v>
      </c>
      <c r="AS666" s="11">
        <v>0.27500000000000002</v>
      </c>
      <c r="AT666" s="11">
        <v>0.25</v>
      </c>
      <c r="AU666" s="11">
        <v>0</v>
      </c>
      <c r="AV666" s="11">
        <v>7.4999999999999997E-3</v>
      </c>
      <c r="AW666" s="11">
        <v>245.57341845906072</v>
      </c>
      <c r="AX666" s="11">
        <v>1322.5</v>
      </c>
      <c r="AY666" s="11">
        <v>0</v>
      </c>
      <c r="AZ666" s="11">
        <v>0</v>
      </c>
      <c r="BA666" s="11">
        <v>46.911992501184706</v>
      </c>
      <c r="BB666" s="11">
        <v>187.5</v>
      </c>
      <c r="BC666" s="11">
        <v>687.5</v>
      </c>
      <c r="BD666" s="11">
        <v>625</v>
      </c>
      <c r="BE666" s="11">
        <v>0</v>
      </c>
      <c r="BF666" s="11">
        <v>18.75</v>
      </c>
      <c r="BG666" s="9" t="s">
        <v>32</v>
      </c>
      <c r="BH666" s="9" t="s">
        <v>79</v>
      </c>
      <c r="BI666" s="9" t="s">
        <v>162</v>
      </c>
      <c r="BJ666" s="9" t="s">
        <v>193</v>
      </c>
      <c r="BK666" s="9" t="s">
        <v>15</v>
      </c>
      <c r="BL666" s="29">
        <v>8.3096107331410485E-2</v>
      </c>
      <c r="BM666" s="29">
        <v>0.49459999999999993</v>
      </c>
      <c r="BN666" s="29">
        <v>0.14469999999999994</v>
      </c>
      <c r="BO666" s="29">
        <v>0</v>
      </c>
      <c r="BP666" s="29">
        <v>5.3121869328087164E-2</v>
      </c>
    </row>
    <row r="667" spans="1:68" x14ac:dyDescent="0.25">
      <c r="A667" s="9" t="s">
        <v>10</v>
      </c>
      <c r="B667" s="9" t="s">
        <v>29</v>
      </c>
      <c r="C667" s="9" t="s">
        <v>1829</v>
      </c>
      <c r="D667" s="9" t="s">
        <v>100</v>
      </c>
      <c r="E667" s="9" t="s">
        <v>99</v>
      </c>
      <c r="F667" s="9" t="s">
        <v>919</v>
      </c>
      <c r="G667" s="9" t="s">
        <v>154</v>
      </c>
      <c r="H667" s="9" t="s">
        <v>5</v>
      </c>
      <c r="I667" s="10" t="s">
        <v>1783</v>
      </c>
      <c r="J667" s="10" t="s">
        <v>1995</v>
      </c>
      <c r="K667" s="11">
        <v>2500</v>
      </c>
      <c r="L667" s="11">
        <v>2500</v>
      </c>
      <c r="M667" s="11">
        <v>0</v>
      </c>
      <c r="N667" s="11">
        <v>0</v>
      </c>
      <c r="O667" s="11">
        <v>0</v>
      </c>
      <c r="P667" s="11">
        <v>0</v>
      </c>
      <c r="Q667" s="11">
        <v>0</v>
      </c>
      <c r="R667" s="11">
        <v>0</v>
      </c>
      <c r="S667" s="11">
        <v>0</v>
      </c>
      <c r="T667" s="11">
        <v>0</v>
      </c>
      <c r="U667" s="11">
        <v>0</v>
      </c>
      <c r="V667" s="11">
        <v>0</v>
      </c>
      <c r="W667" s="11">
        <v>77.574710423870698</v>
      </c>
      <c r="X667" s="11">
        <v>2051.85109071138</v>
      </c>
      <c r="Y667" s="11">
        <v>0</v>
      </c>
      <c r="Z667" s="11">
        <v>0</v>
      </c>
      <c r="AA667" s="11">
        <v>87.068322448680988</v>
      </c>
      <c r="AB667" s="11">
        <v>60.726376416067978</v>
      </c>
      <c r="AC667" s="11" t="s">
        <v>32</v>
      </c>
      <c r="AD667" s="11" t="s">
        <v>73</v>
      </c>
      <c r="AE667" s="11" t="s">
        <v>157</v>
      </c>
      <c r="AF667" s="11" t="s">
        <v>193</v>
      </c>
      <c r="AG667" s="11" t="s">
        <v>15</v>
      </c>
      <c r="AH667" s="11" t="s">
        <v>32</v>
      </c>
      <c r="AI667" s="11" t="s">
        <v>79</v>
      </c>
      <c r="AJ667" s="11" t="s">
        <v>162</v>
      </c>
      <c r="AK667" s="11" t="s">
        <v>193</v>
      </c>
      <c r="AL667" s="11" t="s">
        <v>142</v>
      </c>
      <c r="AM667" s="11">
        <v>9.8229367383624283E-2</v>
      </c>
      <c r="AN667" s="11">
        <v>0.52900000000000003</v>
      </c>
      <c r="AO667" s="11">
        <v>0</v>
      </c>
      <c r="AP667" s="11">
        <v>0</v>
      </c>
      <c r="AQ667" s="11">
        <v>1.8764797000473881E-2</v>
      </c>
      <c r="AR667" s="11">
        <v>7.4999999999999997E-2</v>
      </c>
      <c r="AS667" s="11">
        <v>0.27500000000000002</v>
      </c>
      <c r="AT667" s="11">
        <v>0.25</v>
      </c>
      <c r="AU667" s="11">
        <v>0</v>
      </c>
      <c r="AV667" s="11">
        <v>7.4999999999999997E-3</v>
      </c>
      <c r="AW667" s="11">
        <v>245.57341845906072</v>
      </c>
      <c r="AX667" s="11">
        <v>1322.5</v>
      </c>
      <c r="AY667" s="11">
        <v>0</v>
      </c>
      <c r="AZ667" s="11">
        <v>0</v>
      </c>
      <c r="BA667" s="11">
        <v>46.911992501184706</v>
      </c>
      <c r="BB667" s="11">
        <v>187.5</v>
      </c>
      <c r="BC667" s="11">
        <v>687.5</v>
      </c>
      <c r="BD667" s="11">
        <v>625</v>
      </c>
      <c r="BE667" s="11">
        <v>0</v>
      </c>
      <c r="BF667" s="11">
        <v>18.75</v>
      </c>
      <c r="BG667" s="9" t="s">
        <v>32</v>
      </c>
      <c r="BH667" s="9" t="s">
        <v>79</v>
      </c>
      <c r="BI667" s="9" t="s">
        <v>162</v>
      </c>
      <c r="BJ667" s="9" t="s">
        <v>193</v>
      </c>
      <c r="BK667" s="9" t="s">
        <v>15</v>
      </c>
      <c r="BL667" s="29">
        <v>8.3096107331410485E-2</v>
      </c>
      <c r="BM667" s="29">
        <v>0.49459999999999993</v>
      </c>
      <c r="BN667" s="29">
        <v>0.14469999999999994</v>
      </c>
      <c r="BO667" s="29">
        <v>0</v>
      </c>
      <c r="BP667" s="29">
        <v>5.3121869328087164E-2</v>
      </c>
    </row>
    <row r="668" spans="1:68" x14ac:dyDescent="0.25">
      <c r="A668" s="9" t="s">
        <v>3</v>
      </c>
      <c r="B668" s="9" t="s">
        <v>29</v>
      </c>
      <c r="C668" s="9" t="s">
        <v>1829</v>
      </c>
      <c r="D668" s="9" t="s">
        <v>100</v>
      </c>
      <c r="E668" s="9" t="s">
        <v>99</v>
      </c>
      <c r="F668" s="9" t="s">
        <v>1663</v>
      </c>
      <c r="G668" s="9" t="s">
        <v>140</v>
      </c>
      <c r="H668" s="9" t="s">
        <v>5</v>
      </c>
      <c r="I668" s="10" t="s">
        <v>1807</v>
      </c>
      <c r="J668" s="10" t="s">
        <v>1995</v>
      </c>
      <c r="K668" s="11">
        <v>5897.73</v>
      </c>
      <c r="L668" s="11">
        <v>5897.73</v>
      </c>
      <c r="M668" s="11">
        <v>0</v>
      </c>
      <c r="N668" s="11">
        <v>0</v>
      </c>
      <c r="O668" s="11">
        <v>0</v>
      </c>
      <c r="P668" s="11">
        <v>0</v>
      </c>
      <c r="Q668" s="11">
        <v>0</v>
      </c>
      <c r="R668" s="11">
        <v>0</v>
      </c>
      <c r="S668" s="11">
        <v>0</v>
      </c>
      <c r="T668" s="11">
        <v>0</v>
      </c>
      <c r="U668" s="11">
        <v>0</v>
      </c>
      <c r="V668" s="11">
        <v>0</v>
      </c>
      <c r="W668" s="11">
        <v>117.94477369992983</v>
      </c>
      <c r="X668" s="11">
        <v>3119.6392643631443</v>
      </c>
      <c r="Y668" s="11">
        <v>0</v>
      </c>
      <c r="Z668" s="11">
        <v>0</v>
      </c>
      <c r="AA668" s="11">
        <v>132.37888393692572</v>
      </c>
      <c r="AB668" s="11">
        <v>92.328526717979912</v>
      </c>
      <c r="AC668" s="11" t="s">
        <v>32</v>
      </c>
      <c r="AD668" s="11" t="s">
        <v>73</v>
      </c>
      <c r="AE668" s="11" t="s">
        <v>157</v>
      </c>
      <c r="AF668" s="11" t="s">
        <v>193</v>
      </c>
      <c r="AG668" s="11" t="s">
        <v>15</v>
      </c>
      <c r="AH668" s="11" t="s">
        <v>32</v>
      </c>
      <c r="AI668" s="11" t="s">
        <v>79</v>
      </c>
      <c r="AJ668" s="11" t="s">
        <v>162</v>
      </c>
      <c r="AK668" s="11" t="s">
        <v>193</v>
      </c>
      <c r="AL668" s="11" t="s">
        <v>142</v>
      </c>
      <c r="AM668" s="11">
        <v>4.9114683691812142E-2</v>
      </c>
      <c r="AN668" s="11">
        <v>0.52900000000000003</v>
      </c>
      <c r="AO668" s="11">
        <v>0</v>
      </c>
      <c r="AP668" s="11">
        <v>0</v>
      </c>
      <c r="AQ668" s="11">
        <v>1.8764797000473881E-2</v>
      </c>
      <c r="AR668" s="11">
        <v>7.4999999999999997E-2</v>
      </c>
      <c r="AS668" s="11">
        <v>0.27500000000000002</v>
      </c>
      <c r="AT668" s="11">
        <v>0.25</v>
      </c>
      <c r="AU668" s="11">
        <v>0</v>
      </c>
      <c r="AV668" s="11">
        <v>7.4999999999999997E-3</v>
      </c>
      <c r="AW668" s="11">
        <v>289.66514344971119</v>
      </c>
      <c r="AX668" s="11">
        <v>3119.8991700000001</v>
      </c>
      <c r="AY668" s="11">
        <v>0</v>
      </c>
      <c r="AZ668" s="11">
        <v>0</v>
      </c>
      <c r="BA668" s="11">
        <v>110.66970621360481</v>
      </c>
      <c r="BB668" s="11">
        <v>442.32974999999993</v>
      </c>
      <c r="BC668" s="11">
        <v>1621.8757499999999</v>
      </c>
      <c r="BD668" s="11">
        <v>1474.4324999999999</v>
      </c>
      <c r="BE668" s="11">
        <v>0</v>
      </c>
      <c r="BF668" s="11">
        <v>44.232974999999996</v>
      </c>
      <c r="BG668" s="9" t="s">
        <v>32</v>
      </c>
      <c r="BH668" s="9" t="s">
        <v>79</v>
      </c>
      <c r="BI668" s="9" t="s">
        <v>162</v>
      </c>
      <c r="BJ668" s="9" t="s">
        <v>193</v>
      </c>
      <c r="BK668" s="9" t="s">
        <v>15</v>
      </c>
      <c r="BL668" s="29">
        <v>8.3096107331410485E-2</v>
      </c>
      <c r="BM668" s="29">
        <v>0.49459999999999993</v>
      </c>
      <c r="BN668" s="29">
        <v>0.14469999999999994</v>
      </c>
      <c r="BO668" s="29">
        <v>0</v>
      </c>
      <c r="BP668" s="29">
        <v>5.3121869328087164E-2</v>
      </c>
    </row>
    <row r="669" spans="1:68" x14ac:dyDescent="0.25">
      <c r="A669" s="9" t="s">
        <v>3</v>
      </c>
      <c r="B669" s="9" t="s">
        <v>34</v>
      </c>
      <c r="C669" s="9" t="s">
        <v>1831</v>
      </c>
      <c r="D669" s="9" t="s">
        <v>100</v>
      </c>
      <c r="E669" s="9" t="s">
        <v>99</v>
      </c>
      <c r="F669" s="9" t="s">
        <v>1087</v>
      </c>
      <c r="G669" s="9" t="s">
        <v>140</v>
      </c>
      <c r="H669" s="9" t="s">
        <v>5</v>
      </c>
      <c r="I669" s="10" t="s">
        <v>1783</v>
      </c>
      <c r="J669" s="10" t="s">
        <v>1995</v>
      </c>
      <c r="K669" s="11">
        <v>4710.7</v>
      </c>
      <c r="L669" s="11">
        <v>4710.7</v>
      </c>
      <c r="M669" s="11">
        <v>0</v>
      </c>
      <c r="N669" s="11">
        <v>0</v>
      </c>
      <c r="O669" s="11">
        <v>0</v>
      </c>
      <c r="P669" s="11">
        <v>0</v>
      </c>
      <c r="Q669" s="11">
        <v>0</v>
      </c>
      <c r="R669" s="11">
        <v>0</v>
      </c>
      <c r="S669" s="11">
        <v>0</v>
      </c>
      <c r="T669" s="11">
        <v>0</v>
      </c>
      <c r="U669" s="11">
        <v>0</v>
      </c>
      <c r="V669" s="11">
        <v>0</v>
      </c>
      <c r="W669" s="11">
        <v>94.202486618094639</v>
      </c>
      <c r="X669" s="11">
        <v>2329.6274940654798</v>
      </c>
      <c r="Y669" s="11">
        <v>0</v>
      </c>
      <c r="Z669" s="11">
        <v>0</v>
      </c>
      <c r="AA669" s="11">
        <v>148.21221931642464</v>
      </c>
      <c r="AB669" s="11">
        <v>71.901901349600394</v>
      </c>
      <c r="AC669" s="11" t="s">
        <v>32</v>
      </c>
      <c r="AD669" s="11" t="s">
        <v>64</v>
      </c>
      <c r="AE669" s="11" t="s">
        <v>157</v>
      </c>
      <c r="AF669" s="11" t="s">
        <v>193</v>
      </c>
      <c r="AG669" s="11" t="s">
        <v>257</v>
      </c>
      <c r="AH669" s="11" t="s">
        <v>32</v>
      </c>
      <c r="AI669" s="11" t="s">
        <v>79</v>
      </c>
      <c r="AJ669" s="11" t="s">
        <v>102</v>
      </c>
      <c r="AK669" s="11" t="s">
        <v>193</v>
      </c>
      <c r="AL669" s="11" t="s">
        <v>142</v>
      </c>
      <c r="AM669" s="11">
        <v>4.9114683691812142E-2</v>
      </c>
      <c r="AN669" s="11">
        <v>0.49459999999999998</v>
      </c>
      <c r="AO669" s="11">
        <v>0</v>
      </c>
      <c r="AP669" s="11">
        <v>0</v>
      </c>
      <c r="AQ669" s="11">
        <v>2.6304224366735698E-2</v>
      </c>
      <c r="AR669" s="11">
        <v>7.4999999999999997E-2</v>
      </c>
      <c r="AS669" s="11">
        <v>0.27500000000000002</v>
      </c>
      <c r="AT669" s="11">
        <v>0.3</v>
      </c>
      <c r="AU669" s="11">
        <v>0</v>
      </c>
      <c r="AV669" s="11">
        <v>7.4999999999999997E-3</v>
      </c>
      <c r="AW669" s="11">
        <v>231.36454046701945</v>
      </c>
      <c r="AX669" s="11">
        <v>2329.9122199999997</v>
      </c>
      <c r="AY669" s="11">
        <v>0</v>
      </c>
      <c r="AZ669" s="11">
        <v>0</v>
      </c>
      <c r="BA669" s="11">
        <v>123.91130972438185</v>
      </c>
      <c r="BB669" s="11">
        <v>353.30249999999995</v>
      </c>
      <c r="BC669" s="11">
        <v>1295.4425000000001</v>
      </c>
      <c r="BD669" s="11">
        <v>1413.2099999999998</v>
      </c>
      <c r="BE669" s="11">
        <v>0</v>
      </c>
      <c r="BF669" s="11">
        <v>35.330249999999999</v>
      </c>
      <c r="BG669" s="9" t="s">
        <v>32</v>
      </c>
      <c r="BH669" s="9" t="s">
        <v>79</v>
      </c>
      <c r="BI669" s="9" t="s">
        <v>102</v>
      </c>
      <c r="BJ669" s="9" t="s">
        <v>193</v>
      </c>
      <c r="BK669" s="9" t="s">
        <v>257</v>
      </c>
      <c r="BL669" s="29">
        <v>8.3096107331410485E-2</v>
      </c>
      <c r="BM669" s="29">
        <v>0.49459999999999993</v>
      </c>
      <c r="BN669" s="29">
        <v>0.90320000000000011</v>
      </c>
      <c r="BO669" s="29">
        <v>0</v>
      </c>
      <c r="BP669" s="29">
        <v>2.6304224366735695E-2</v>
      </c>
    </row>
    <row r="670" spans="1:68" x14ac:dyDescent="0.25">
      <c r="A670" s="9" t="s">
        <v>10</v>
      </c>
      <c r="B670" s="9" t="s">
        <v>29</v>
      </c>
      <c r="C670" s="9" t="s">
        <v>1887</v>
      </c>
      <c r="D670" s="9" t="s">
        <v>100</v>
      </c>
      <c r="E670" s="9" t="s">
        <v>99</v>
      </c>
      <c r="F670" s="9" t="s">
        <v>905</v>
      </c>
      <c r="G670" s="9" t="s">
        <v>154</v>
      </c>
      <c r="H670" s="9" t="s">
        <v>5</v>
      </c>
      <c r="I670" s="10" t="s">
        <v>1807</v>
      </c>
      <c r="J670" s="10" t="s">
        <v>1995</v>
      </c>
      <c r="K670" s="11">
        <v>2500</v>
      </c>
      <c r="L670" s="11">
        <v>2500</v>
      </c>
      <c r="M670" s="11">
        <v>0</v>
      </c>
      <c r="N670" s="11">
        <v>0</v>
      </c>
      <c r="O670" s="11">
        <v>0</v>
      </c>
      <c r="P670" s="11">
        <v>0</v>
      </c>
      <c r="Q670" s="11">
        <v>0</v>
      </c>
      <c r="R670" s="11">
        <v>0</v>
      </c>
      <c r="S670" s="11">
        <v>0</v>
      </c>
      <c r="T670" s="11">
        <v>0</v>
      </c>
      <c r="U670" s="11">
        <v>0</v>
      </c>
      <c r="V670" s="11">
        <v>0</v>
      </c>
      <c r="W670" s="11">
        <v>67.016644311362157</v>
      </c>
      <c r="X670" s="11">
        <v>0</v>
      </c>
      <c r="Y670" s="11">
        <v>0</v>
      </c>
      <c r="Z670" s="11">
        <v>0</v>
      </c>
      <c r="AA670" s="11">
        <v>77.076930869827294</v>
      </c>
      <c r="AB670" s="11">
        <v>32.346424818810561</v>
      </c>
      <c r="AC670" s="11" t="s">
        <v>32</v>
      </c>
      <c r="AD670" s="11" t="s">
        <v>97</v>
      </c>
      <c r="AE670" s="11" t="s">
        <v>157</v>
      </c>
      <c r="AF670" s="11" t="s">
        <v>193</v>
      </c>
      <c r="AG670" s="11" t="s">
        <v>15</v>
      </c>
      <c r="AH670" s="11" t="s">
        <v>32</v>
      </c>
      <c r="AI670" s="11" t="s">
        <v>97</v>
      </c>
      <c r="AJ670" s="11" t="s">
        <v>157</v>
      </c>
      <c r="AK670" s="11" t="s">
        <v>193</v>
      </c>
      <c r="AL670" s="11" t="s">
        <v>142</v>
      </c>
      <c r="AM670" s="11">
        <v>9.8229367383624283E-2</v>
      </c>
      <c r="AN670" s="11">
        <v>0</v>
      </c>
      <c r="AO670" s="11">
        <v>0</v>
      </c>
      <c r="AP670" s="11">
        <v>0</v>
      </c>
      <c r="AQ670" s="11">
        <v>1.8764797000473881E-2</v>
      </c>
      <c r="AR670" s="11">
        <v>7.4999999999999997E-2</v>
      </c>
      <c r="AS670" s="11">
        <v>0</v>
      </c>
      <c r="AT670" s="11">
        <v>0</v>
      </c>
      <c r="AU670" s="11">
        <v>0</v>
      </c>
      <c r="AV670" s="11">
        <v>7.4999999999999997E-3</v>
      </c>
      <c r="AW670" s="11">
        <v>245.57341845906072</v>
      </c>
      <c r="AX670" s="11">
        <v>0</v>
      </c>
      <c r="AY670" s="11">
        <v>0</v>
      </c>
      <c r="AZ670" s="11">
        <v>0</v>
      </c>
      <c r="BA670" s="11">
        <v>46.911992501184706</v>
      </c>
      <c r="BB670" s="11">
        <v>187.5</v>
      </c>
      <c r="BC670" s="11">
        <v>0</v>
      </c>
      <c r="BD670" s="11">
        <v>0</v>
      </c>
      <c r="BE670" s="11">
        <v>0</v>
      </c>
      <c r="BF670" s="11">
        <v>18.75</v>
      </c>
      <c r="BG670" s="9" t="s">
        <v>32</v>
      </c>
      <c r="BH670" s="9" t="s">
        <v>97</v>
      </c>
      <c r="BI670" s="9" t="s">
        <v>157</v>
      </c>
      <c r="BJ670" s="9" t="s">
        <v>193</v>
      </c>
      <c r="BK670" s="9" t="s">
        <v>15</v>
      </c>
      <c r="BL670" s="29">
        <v>8.3096107331410485E-2</v>
      </c>
      <c r="BM670" s="29">
        <v>0</v>
      </c>
      <c r="BN670" s="29">
        <v>0</v>
      </c>
      <c r="BO670" s="29">
        <v>0</v>
      </c>
      <c r="BP670" s="29">
        <v>5.3121869328087164E-2</v>
      </c>
    </row>
    <row r="671" spans="1:68" x14ac:dyDescent="0.25">
      <c r="A671" s="9" t="s">
        <v>10</v>
      </c>
      <c r="B671" s="9" t="s">
        <v>29</v>
      </c>
      <c r="C671" s="9" t="s">
        <v>1888</v>
      </c>
      <c r="D671" s="9" t="s">
        <v>100</v>
      </c>
      <c r="E671" s="9" t="s">
        <v>99</v>
      </c>
      <c r="F671" s="9" t="s">
        <v>917</v>
      </c>
      <c r="G671" s="9" t="s">
        <v>154</v>
      </c>
      <c r="H671" s="9" t="s">
        <v>5</v>
      </c>
      <c r="I671" s="10" t="s">
        <v>1807</v>
      </c>
      <c r="J671" s="10" t="s">
        <v>1995</v>
      </c>
      <c r="K671" s="11">
        <v>8114.16</v>
      </c>
      <c r="L671" s="11">
        <v>5499.51</v>
      </c>
      <c r="M671" s="11">
        <v>0</v>
      </c>
      <c r="N671" s="11">
        <v>0</v>
      </c>
      <c r="O671" s="11">
        <v>0</v>
      </c>
      <c r="P671" s="11">
        <v>0</v>
      </c>
      <c r="Q671" s="11">
        <v>0</v>
      </c>
      <c r="R671" s="11">
        <v>0</v>
      </c>
      <c r="S671" s="11">
        <v>0</v>
      </c>
      <c r="T671" s="11">
        <v>0</v>
      </c>
      <c r="U671" s="11">
        <v>0</v>
      </c>
      <c r="V671" s="11">
        <v>0</v>
      </c>
      <c r="W671" s="11">
        <v>3653.7232149042784</v>
      </c>
      <c r="X671" s="11">
        <v>0</v>
      </c>
      <c r="Y671" s="11">
        <v>0</v>
      </c>
      <c r="Z671" s="11">
        <v>0</v>
      </c>
      <c r="AA671" s="11">
        <v>4202.2064003123187</v>
      </c>
      <c r="AB671" s="11">
        <v>1763.5153847834026</v>
      </c>
      <c r="AC671" s="11" t="s">
        <v>32</v>
      </c>
      <c r="AD671" s="11" t="s">
        <v>97</v>
      </c>
      <c r="AE671" s="11" t="s">
        <v>157</v>
      </c>
      <c r="AF671" s="11" t="s">
        <v>193</v>
      </c>
      <c r="AG671" s="11" t="s">
        <v>15</v>
      </c>
      <c r="AH671" s="11" t="s">
        <v>32</v>
      </c>
      <c r="AI671" s="11" t="s">
        <v>97</v>
      </c>
      <c r="AJ671" s="11" t="s">
        <v>157</v>
      </c>
      <c r="AK671" s="11" t="s">
        <v>193</v>
      </c>
      <c r="AL671" s="11" t="s">
        <v>142</v>
      </c>
      <c r="AM671" s="11">
        <v>9.8229367383624283E-2</v>
      </c>
      <c r="AN671" s="11">
        <v>0</v>
      </c>
      <c r="AO671" s="11">
        <v>0</v>
      </c>
      <c r="AP671" s="11">
        <v>0</v>
      </c>
      <c r="AQ671" s="11">
        <v>1.8764797000473881E-2</v>
      </c>
      <c r="AR671" s="11">
        <v>7.4999999999999997E-2</v>
      </c>
      <c r="AS671" s="11">
        <v>0</v>
      </c>
      <c r="AT671" s="11">
        <v>0</v>
      </c>
      <c r="AU671" s="11">
        <v>0</v>
      </c>
      <c r="AV671" s="11">
        <v>7.4999999999999997E-3</v>
      </c>
      <c r="AW671" s="11">
        <v>797.04880364950884</v>
      </c>
      <c r="AX671" s="11">
        <v>0</v>
      </c>
      <c r="AY671" s="11">
        <v>0</v>
      </c>
      <c r="AZ671" s="11">
        <v>0</v>
      </c>
      <c r="BA671" s="11">
        <v>152.26056522936514</v>
      </c>
      <c r="BB671" s="11">
        <v>608.56200000000001</v>
      </c>
      <c r="BC671" s="11">
        <v>0</v>
      </c>
      <c r="BD671" s="11">
        <v>0</v>
      </c>
      <c r="BE671" s="11">
        <v>0</v>
      </c>
      <c r="BF671" s="11">
        <v>60.856199999999994</v>
      </c>
      <c r="BG671" s="9" t="s">
        <v>32</v>
      </c>
      <c r="BH671" s="9" t="s">
        <v>97</v>
      </c>
      <c r="BI671" s="9" t="s">
        <v>157</v>
      </c>
      <c r="BJ671" s="9" t="s">
        <v>193</v>
      </c>
      <c r="BK671" s="9" t="s">
        <v>15</v>
      </c>
      <c r="BL671" s="29">
        <v>8.3096107331410485E-2</v>
      </c>
      <c r="BM671" s="29">
        <v>0</v>
      </c>
      <c r="BN671" s="29">
        <v>0</v>
      </c>
      <c r="BO671" s="29">
        <v>0</v>
      </c>
      <c r="BP671" s="29">
        <v>5.3121869328087164E-2</v>
      </c>
    </row>
    <row r="672" spans="1:68" x14ac:dyDescent="0.25">
      <c r="A672" s="9" t="s">
        <v>3</v>
      </c>
      <c r="B672" s="9" t="s">
        <v>29</v>
      </c>
      <c r="C672" s="9" t="s">
        <v>1889</v>
      </c>
      <c r="D672" s="9" t="s">
        <v>100</v>
      </c>
      <c r="E672" s="9" t="s">
        <v>99</v>
      </c>
      <c r="F672" s="9" t="s">
        <v>1543</v>
      </c>
      <c r="G672" s="9" t="s">
        <v>247</v>
      </c>
      <c r="H672" s="9" t="s">
        <v>5</v>
      </c>
      <c r="I672" s="10" t="s">
        <v>1807</v>
      </c>
      <c r="J672" s="10" t="s">
        <v>1995</v>
      </c>
      <c r="K672" s="11">
        <v>4836.17</v>
      </c>
      <c r="L672" s="11">
        <v>4836.17</v>
      </c>
      <c r="M672" s="11">
        <v>0</v>
      </c>
      <c r="N672" s="11">
        <v>0</v>
      </c>
      <c r="O672" s="11">
        <v>0</v>
      </c>
      <c r="P672" s="11">
        <v>0</v>
      </c>
      <c r="Q672" s="11">
        <v>0</v>
      </c>
      <c r="R672" s="11">
        <v>0</v>
      </c>
      <c r="S672" s="11">
        <v>0</v>
      </c>
      <c r="T672" s="11">
        <v>0</v>
      </c>
      <c r="U672" s="11">
        <v>0</v>
      </c>
      <c r="V672" s="11">
        <v>0</v>
      </c>
      <c r="W672" s="11">
        <v>96.614924934499399</v>
      </c>
      <c r="X672" s="11">
        <v>0</v>
      </c>
      <c r="Y672" s="11">
        <v>0</v>
      </c>
      <c r="Z672" s="11">
        <v>0</v>
      </c>
      <c r="AA672" s="11">
        <v>108.43868306550063</v>
      </c>
      <c r="AB672" s="11">
        <v>39.714125078319967</v>
      </c>
      <c r="AC672" s="11" t="s">
        <v>32</v>
      </c>
      <c r="AD672" s="11" t="s">
        <v>97</v>
      </c>
      <c r="AE672" s="11" t="s">
        <v>157</v>
      </c>
      <c r="AF672" s="11" t="s">
        <v>193</v>
      </c>
      <c r="AG672" s="11" t="s">
        <v>15</v>
      </c>
      <c r="AH672" s="11" t="s">
        <v>32</v>
      </c>
      <c r="AI672" s="11" t="s">
        <v>97</v>
      </c>
      <c r="AJ672" s="11" t="s">
        <v>162</v>
      </c>
      <c r="AK672" s="11" t="s">
        <v>193</v>
      </c>
      <c r="AL672" s="11" t="s">
        <v>216</v>
      </c>
      <c r="AM672" s="11">
        <v>4.9114683691812142E-2</v>
      </c>
      <c r="AN672" s="11">
        <v>0</v>
      </c>
      <c r="AO672" s="11">
        <v>0</v>
      </c>
      <c r="AP672" s="11">
        <v>0</v>
      </c>
      <c r="AQ672" s="11">
        <v>1.8764797000473881E-2</v>
      </c>
      <c r="AR672" s="11">
        <v>7.4999999999999997E-2</v>
      </c>
      <c r="AS672" s="11">
        <v>0</v>
      </c>
      <c r="AT672" s="11">
        <v>0.25</v>
      </c>
      <c r="AU672" s="11">
        <v>0</v>
      </c>
      <c r="AV672" s="11">
        <v>1.7500000000000002E-2</v>
      </c>
      <c r="AW672" s="11">
        <v>237.52695982983113</v>
      </c>
      <c r="AX672" s="11">
        <v>0</v>
      </c>
      <c r="AY672" s="11">
        <v>0</v>
      </c>
      <c r="AZ672" s="11">
        <v>0</v>
      </c>
      <c r="BA672" s="11">
        <v>90.749748309781765</v>
      </c>
      <c r="BB672" s="11">
        <v>362.71274999999997</v>
      </c>
      <c r="BC672" s="11">
        <v>0</v>
      </c>
      <c r="BD672" s="11">
        <v>1209.0425</v>
      </c>
      <c r="BE672" s="11">
        <v>0</v>
      </c>
      <c r="BF672" s="11">
        <v>84.632975000000016</v>
      </c>
      <c r="BG672" s="9" t="s">
        <v>32</v>
      </c>
      <c r="BH672" s="9" t="s">
        <v>97</v>
      </c>
      <c r="BI672" s="9" t="s">
        <v>162</v>
      </c>
      <c r="BJ672" s="9" t="s">
        <v>193</v>
      </c>
      <c r="BK672" s="9" t="s">
        <v>15</v>
      </c>
      <c r="BL672" s="29">
        <v>8.3096107331410485E-2</v>
      </c>
      <c r="BM672" s="29">
        <v>0</v>
      </c>
      <c r="BN672" s="29">
        <v>0.14469999999999994</v>
      </c>
      <c r="BO672" s="29">
        <v>0</v>
      </c>
      <c r="BP672" s="29">
        <v>5.3121869328087164E-2</v>
      </c>
    </row>
    <row r="673" spans="1:68" x14ac:dyDescent="0.25">
      <c r="A673" s="9" t="s">
        <v>3</v>
      </c>
      <c r="B673" s="9" t="s">
        <v>46</v>
      </c>
      <c r="C673" s="9" t="s">
        <v>1890</v>
      </c>
      <c r="D673" s="9" t="s">
        <v>100</v>
      </c>
      <c r="E673" s="9" t="s">
        <v>99</v>
      </c>
      <c r="F673" s="9" t="s">
        <v>335</v>
      </c>
      <c r="G673" s="9" t="s">
        <v>243</v>
      </c>
      <c r="H673" s="9" t="s">
        <v>5</v>
      </c>
      <c r="I673" s="10" t="s">
        <v>1807</v>
      </c>
      <c r="J673" s="10" t="s">
        <v>1995</v>
      </c>
      <c r="K673" s="11">
        <v>2500</v>
      </c>
      <c r="L673" s="11">
        <v>2500</v>
      </c>
      <c r="M673" s="11">
        <v>0</v>
      </c>
      <c r="N673" s="11">
        <v>0</v>
      </c>
      <c r="O673" s="11">
        <v>0</v>
      </c>
      <c r="P673" s="11">
        <v>0</v>
      </c>
      <c r="Q673" s="11">
        <v>0</v>
      </c>
      <c r="R673" s="11">
        <v>0</v>
      </c>
      <c r="S673" s="11">
        <v>0</v>
      </c>
      <c r="T673" s="11">
        <v>0</v>
      </c>
      <c r="U673" s="11">
        <v>0</v>
      </c>
      <c r="V673" s="11">
        <v>0</v>
      </c>
      <c r="W673" s="11">
        <v>49.943925117654771</v>
      </c>
      <c r="X673" s="11">
        <v>0</v>
      </c>
      <c r="Y673" s="11">
        <v>0</v>
      </c>
      <c r="Z673" s="11">
        <v>0</v>
      </c>
      <c r="AA673" s="11">
        <v>56.056074882345229</v>
      </c>
      <c r="AB673" s="11">
        <v>20.529740000000004</v>
      </c>
      <c r="AC673" s="11" t="s">
        <v>32</v>
      </c>
      <c r="AD673" s="11" t="s">
        <v>97</v>
      </c>
      <c r="AE673" s="11" t="s">
        <v>157</v>
      </c>
      <c r="AF673" s="11" t="s">
        <v>193</v>
      </c>
      <c r="AG673" s="11" t="s">
        <v>277</v>
      </c>
      <c r="AH673" s="11" t="s">
        <v>25</v>
      </c>
      <c r="AI673" s="11" t="s">
        <v>97</v>
      </c>
      <c r="AJ673" s="11" t="s">
        <v>157</v>
      </c>
      <c r="AK673" s="11" t="s">
        <v>193</v>
      </c>
      <c r="AL673" s="11" t="s">
        <v>142</v>
      </c>
      <c r="AM673" s="11">
        <v>4.9114683691812142E-2</v>
      </c>
      <c r="AN673" s="11">
        <v>0</v>
      </c>
      <c r="AO673" s="11">
        <v>0</v>
      </c>
      <c r="AP673" s="11">
        <v>0</v>
      </c>
      <c r="AQ673" s="11">
        <v>1.8764797000473881E-2</v>
      </c>
      <c r="AR673" s="11">
        <v>3.5000000000000003E-2</v>
      </c>
      <c r="AS673" s="11">
        <v>0</v>
      </c>
      <c r="AT673" s="11">
        <v>0</v>
      </c>
      <c r="AU673" s="11">
        <v>0</v>
      </c>
      <c r="AV673" s="11">
        <v>7.4999999999999997E-3</v>
      </c>
      <c r="AW673" s="11">
        <v>122.78670922953036</v>
      </c>
      <c r="AX673" s="11">
        <v>0</v>
      </c>
      <c r="AY673" s="11">
        <v>0</v>
      </c>
      <c r="AZ673" s="11">
        <v>0</v>
      </c>
      <c r="BA673" s="11">
        <v>46.911992501184706</v>
      </c>
      <c r="BB673" s="11">
        <v>87.500000000000014</v>
      </c>
      <c r="BC673" s="11">
        <v>0</v>
      </c>
      <c r="BD673" s="11">
        <v>0</v>
      </c>
      <c r="BE673" s="11">
        <v>0</v>
      </c>
      <c r="BF673" s="11">
        <v>18.75</v>
      </c>
      <c r="BG673" s="9" t="s">
        <v>25</v>
      </c>
      <c r="BH673" s="9" t="s">
        <v>97</v>
      </c>
      <c r="BI673" s="9" t="s">
        <v>157</v>
      </c>
      <c r="BJ673" s="9" t="s">
        <v>193</v>
      </c>
      <c r="BK673" s="9" t="s">
        <v>25</v>
      </c>
      <c r="BL673" s="29">
        <v>8.8465492898105277E-2</v>
      </c>
      <c r="BM673" s="29">
        <v>0</v>
      </c>
      <c r="BN673" s="29">
        <v>0</v>
      </c>
      <c r="BO673" s="29">
        <v>0</v>
      </c>
      <c r="BP673" s="29">
        <v>8.8465492898105277E-2</v>
      </c>
    </row>
    <row r="674" spans="1:68" x14ac:dyDescent="0.25">
      <c r="A674" s="9" t="s">
        <v>3</v>
      </c>
      <c r="B674" s="9" t="s">
        <v>46</v>
      </c>
      <c r="C674" s="9" t="s">
        <v>1890</v>
      </c>
      <c r="D674" s="9" t="s">
        <v>100</v>
      </c>
      <c r="E674" s="9" t="s">
        <v>99</v>
      </c>
      <c r="F674" s="9" t="s">
        <v>337</v>
      </c>
      <c r="G674" s="9" t="s">
        <v>243</v>
      </c>
      <c r="H674" s="9" t="s">
        <v>5</v>
      </c>
      <c r="I674" s="10" t="s">
        <v>1783</v>
      </c>
      <c r="J674" s="10" t="s">
        <v>1995</v>
      </c>
      <c r="K674" s="11">
        <v>2500</v>
      </c>
      <c r="L674" s="11">
        <v>2500</v>
      </c>
      <c r="M674" s="11">
        <v>0</v>
      </c>
      <c r="N674" s="11">
        <v>0</v>
      </c>
      <c r="O674" s="11">
        <v>0</v>
      </c>
      <c r="P674" s="11">
        <v>0</v>
      </c>
      <c r="Q674" s="11">
        <v>0</v>
      </c>
      <c r="R674" s="11">
        <v>0</v>
      </c>
      <c r="S674" s="11">
        <v>0</v>
      </c>
      <c r="T674" s="11">
        <v>0</v>
      </c>
      <c r="U674" s="11">
        <v>0</v>
      </c>
      <c r="V674" s="11">
        <v>0</v>
      </c>
      <c r="W674" s="11">
        <v>49.943925117654771</v>
      </c>
      <c r="X674" s="11">
        <v>0</v>
      </c>
      <c r="Y674" s="11">
        <v>0</v>
      </c>
      <c r="Z674" s="11">
        <v>0</v>
      </c>
      <c r="AA674" s="11">
        <v>56.056074882345229</v>
      </c>
      <c r="AB674" s="11">
        <v>20.529740000000004</v>
      </c>
      <c r="AC674" s="11" t="s">
        <v>32</v>
      </c>
      <c r="AD674" s="11" t="s">
        <v>97</v>
      </c>
      <c r="AE674" s="11" t="s">
        <v>157</v>
      </c>
      <c r="AF674" s="11" t="s">
        <v>193</v>
      </c>
      <c r="AG674" s="11" t="s">
        <v>277</v>
      </c>
      <c r="AH674" s="11" t="s">
        <v>25</v>
      </c>
      <c r="AI674" s="11" t="s">
        <v>97</v>
      </c>
      <c r="AJ674" s="11" t="s">
        <v>157</v>
      </c>
      <c r="AK674" s="11" t="s">
        <v>193</v>
      </c>
      <c r="AL674" s="11" t="s">
        <v>142</v>
      </c>
      <c r="AM674" s="11">
        <v>4.9114683691812142E-2</v>
      </c>
      <c r="AN674" s="11">
        <v>0</v>
      </c>
      <c r="AO674" s="11">
        <v>0</v>
      </c>
      <c r="AP674" s="11">
        <v>0</v>
      </c>
      <c r="AQ674" s="11">
        <v>1.8764797000473881E-2</v>
      </c>
      <c r="AR674" s="11">
        <v>3.5000000000000003E-2</v>
      </c>
      <c r="AS674" s="11">
        <v>0</v>
      </c>
      <c r="AT674" s="11">
        <v>0</v>
      </c>
      <c r="AU674" s="11">
        <v>0</v>
      </c>
      <c r="AV674" s="11">
        <v>7.4999999999999997E-3</v>
      </c>
      <c r="AW674" s="11">
        <v>122.78670922953036</v>
      </c>
      <c r="AX674" s="11">
        <v>0</v>
      </c>
      <c r="AY674" s="11">
        <v>0</v>
      </c>
      <c r="AZ674" s="11">
        <v>0</v>
      </c>
      <c r="BA674" s="11">
        <v>46.911992501184706</v>
      </c>
      <c r="BB674" s="11">
        <v>87.500000000000014</v>
      </c>
      <c r="BC674" s="11">
        <v>0</v>
      </c>
      <c r="BD674" s="11">
        <v>0</v>
      </c>
      <c r="BE674" s="11">
        <v>0</v>
      </c>
      <c r="BF674" s="11">
        <v>18.75</v>
      </c>
      <c r="BG674" s="9" t="s">
        <v>25</v>
      </c>
      <c r="BH674" s="9" t="s">
        <v>97</v>
      </c>
      <c r="BI674" s="9" t="s">
        <v>157</v>
      </c>
      <c r="BJ674" s="9" t="s">
        <v>193</v>
      </c>
      <c r="BK674" s="9" t="s">
        <v>25</v>
      </c>
      <c r="BL674" s="29">
        <v>8.8465492898105277E-2</v>
      </c>
      <c r="BM674" s="29">
        <v>0</v>
      </c>
      <c r="BN674" s="29">
        <v>0</v>
      </c>
      <c r="BO674" s="29">
        <v>0</v>
      </c>
      <c r="BP674" s="29">
        <v>8.8465492898105277E-2</v>
      </c>
    </row>
    <row r="675" spans="1:68" x14ac:dyDescent="0.25">
      <c r="A675" s="9" t="s">
        <v>3</v>
      </c>
      <c r="B675" s="9" t="s">
        <v>46</v>
      </c>
      <c r="C675" s="9" t="s">
        <v>1842</v>
      </c>
      <c r="D675" s="9" t="s">
        <v>100</v>
      </c>
      <c r="E675" s="9" t="s">
        <v>99</v>
      </c>
      <c r="F675" s="9" t="s">
        <v>1037</v>
      </c>
      <c r="G675" s="9" t="s">
        <v>243</v>
      </c>
      <c r="H675" s="9" t="s">
        <v>5</v>
      </c>
      <c r="I675" s="10" t="s">
        <v>1807</v>
      </c>
      <c r="J675" s="10" t="s">
        <v>1995</v>
      </c>
      <c r="K675" s="11">
        <v>2500</v>
      </c>
      <c r="L675" s="11">
        <v>2500</v>
      </c>
      <c r="M675" s="11">
        <v>0</v>
      </c>
      <c r="N675" s="11">
        <v>0</v>
      </c>
      <c r="O675" s="11">
        <v>0</v>
      </c>
      <c r="P675" s="11">
        <v>0</v>
      </c>
      <c r="Q675" s="11">
        <v>0</v>
      </c>
      <c r="R675" s="11">
        <v>0</v>
      </c>
      <c r="S675" s="11">
        <v>0</v>
      </c>
      <c r="T675" s="11">
        <v>0</v>
      </c>
      <c r="U675" s="11">
        <v>0</v>
      </c>
      <c r="V675" s="11">
        <v>0</v>
      </c>
      <c r="W675" s="11">
        <v>49.867117839962276</v>
      </c>
      <c r="X675" s="11">
        <v>0</v>
      </c>
      <c r="Y675" s="11">
        <v>0</v>
      </c>
      <c r="Z675" s="11">
        <v>0</v>
      </c>
      <c r="AA675" s="11">
        <v>5.6328821600377239</v>
      </c>
      <c r="AB675" s="11">
        <v>24.830799999999996</v>
      </c>
      <c r="AC675" s="11" t="s">
        <v>32</v>
      </c>
      <c r="AD675" s="11" t="s">
        <v>97</v>
      </c>
      <c r="AE675" s="11" t="s">
        <v>157</v>
      </c>
      <c r="AF675" s="11" t="s">
        <v>193</v>
      </c>
      <c r="AG675" s="11" t="s">
        <v>239</v>
      </c>
      <c r="AH675" s="11" t="s">
        <v>25</v>
      </c>
      <c r="AI675" s="11" t="s">
        <v>97</v>
      </c>
      <c r="AJ675" s="11" t="s">
        <v>157</v>
      </c>
      <c r="AK675" s="11" t="s">
        <v>193</v>
      </c>
      <c r="AL675" s="11" t="s">
        <v>211</v>
      </c>
      <c r="AM675" s="11">
        <v>4.9114683691812142E-2</v>
      </c>
      <c r="AN675" s="11">
        <v>0</v>
      </c>
      <c r="AO675" s="11">
        <v>0</v>
      </c>
      <c r="AP675" s="11">
        <v>0</v>
      </c>
      <c r="AQ675" s="11">
        <v>1.8429711339751132E-3</v>
      </c>
      <c r="AR675" s="11">
        <v>3.5000000000000003E-2</v>
      </c>
      <c r="AS675" s="11">
        <v>0</v>
      </c>
      <c r="AT675" s="11">
        <v>0</v>
      </c>
      <c r="AU675" s="11">
        <v>0</v>
      </c>
      <c r="AV675" s="11">
        <v>5.4999999999999997E-3</v>
      </c>
      <c r="AW675" s="11">
        <v>122.78670922953036</v>
      </c>
      <c r="AX675" s="11">
        <v>0</v>
      </c>
      <c r="AY675" s="11">
        <v>0</v>
      </c>
      <c r="AZ675" s="11">
        <v>0</v>
      </c>
      <c r="BA675" s="11">
        <v>4.6074278349377833</v>
      </c>
      <c r="BB675" s="11">
        <v>87.500000000000014</v>
      </c>
      <c r="BC675" s="11">
        <v>0</v>
      </c>
      <c r="BD675" s="11">
        <v>0</v>
      </c>
      <c r="BE675" s="11">
        <v>0</v>
      </c>
      <c r="BF675" s="11">
        <v>13.75</v>
      </c>
      <c r="BG675" s="9" t="s">
        <v>25</v>
      </c>
      <c r="BH675" s="9" t="s">
        <v>97</v>
      </c>
      <c r="BI675" s="9" t="s">
        <v>157</v>
      </c>
      <c r="BJ675" s="9" t="s">
        <v>193</v>
      </c>
      <c r="BK675" s="9" t="s">
        <v>211</v>
      </c>
      <c r="BL675" s="29">
        <v>8.8465492898105277E-2</v>
      </c>
      <c r="BM675" s="29">
        <v>0</v>
      </c>
      <c r="BN675" s="29">
        <v>0</v>
      </c>
      <c r="BO675" s="29">
        <v>0</v>
      </c>
      <c r="BP675" s="29">
        <v>1.8429711339751128E-3</v>
      </c>
    </row>
    <row r="676" spans="1:68" x14ac:dyDescent="0.25">
      <c r="A676" s="9" t="s">
        <v>3</v>
      </c>
      <c r="B676" s="9" t="s">
        <v>46</v>
      </c>
      <c r="C676" s="9" t="s">
        <v>1842</v>
      </c>
      <c r="D676" s="9" t="s">
        <v>100</v>
      </c>
      <c r="E676" s="9" t="s">
        <v>99</v>
      </c>
      <c r="F676" s="9" t="s">
        <v>1035</v>
      </c>
      <c r="G676" s="9" t="s">
        <v>243</v>
      </c>
      <c r="H676" s="9" t="s">
        <v>5</v>
      </c>
      <c r="I676" s="10" t="s">
        <v>1807</v>
      </c>
      <c r="J676" s="10" t="s">
        <v>1995</v>
      </c>
      <c r="K676" s="11">
        <v>2500</v>
      </c>
      <c r="L676" s="11">
        <v>2500</v>
      </c>
      <c r="M676" s="11">
        <v>0</v>
      </c>
      <c r="N676" s="11">
        <v>0</v>
      </c>
      <c r="O676" s="11">
        <v>0</v>
      </c>
      <c r="P676" s="11">
        <v>0</v>
      </c>
      <c r="Q676" s="11">
        <v>0</v>
      </c>
      <c r="R676" s="11">
        <v>0</v>
      </c>
      <c r="S676" s="11">
        <v>0</v>
      </c>
      <c r="T676" s="11">
        <v>0</v>
      </c>
      <c r="U676" s="11">
        <v>0</v>
      </c>
      <c r="V676" s="11">
        <v>0</v>
      </c>
      <c r="W676" s="11">
        <v>49.867117839962276</v>
      </c>
      <c r="X676" s="11">
        <v>0</v>
      </c>
      <c r="Y676" s="11">
        <v>0</v>
      </c>
      <c r="Z676" s="11">
        <v>0</v>
      </c>
      <c r="AA676" s="11">
        <v>5.6328821600377239</v>
      </c>
      <c r="AB676" s="11">
        <v>24.830799999999996</v>
      </c>
      <c r="AC676" s="11" t="s">
        <v>32</v>
      </c>
      <c r="AD676" s="11" t="s">
        <v>97</v>
      </c>
      <c r="AE676" s="11" t="s">
        <v>157</v>
      </c>
      <c r="AF676" s="11" t="s">
        <v>193</v>
      </c>
      <c r="AG676" s="11" t="s">
        <v>239</v>
      </c>
      <c r="AH676" s="11" t="s">
        <v>25</v>
      </c>
      <c r="AI676" s="11" t="s">
        <v>97</v>
      </c>
      <c r="AJ676" s="11" t="s">
        <v>157</v>
      </c>
      <c r="AK676" s="11" t="s">
        <v>193</v>
      </c>
      <c r="AL676" s="11" t="s">
        <v>211</v>
      </c>
      <c r="AM676" s="11">
        <v>4.9114683691812142E-2</v>
      </c>
      <c r="AN676" s="11">
        <v>0</v>
      </c>
      <c r="AO676" s="11">
        <v>0</v>
      </c>
      <c r="AP676" s="11">
        <v>0</v>
      </c>
      <c r="AQ676" s="11">
        <v>1.8429711339751132E-3</v>
      </c>
      <c r="AR676" s="11">
        <v>3.5000000000000003E-2</v>
      </c>
      <c r="AS676" s="11">
        <v>0</v>
      </c>
      <c r="AT676" s="11">
        <v>0</v>
      </c>
      <c r="AU676" s="11">
        <v>0</v>
      </c>
      <c r="AV676" s="11">
        <v>5.4999999999999997E-3</v>
      </c>
      <c r="AW676" s="11">
        <v>122.78670922953036</v>
      </c>
      <c r="AX676" s="11">
        <v>0</v>
      </c>
      <c r="AY676" s="11">
        <v>0</v>
      </c>
      <c r="AZ676" s="11">
        <v>0</v>
      </c>
      <c r="BA676" s="11">
        <v>4.6074278349377833</v>
      </c>
      <c r="BB676" s="11">
        <v>87.500000000000014</v>
      </c>
      <c r="BC676" s="11">
        <v>0</v>
      </c>
      <c r="BD676" s="11">
        <v>0</v>
      </c>
      <c r="BE676" s="11">
        <v>0</v>
      </c>
      <c r="BF676" s="11">
        <v>13.75</v>
      </c>
      <c r="BG676" s="9" t="s">
        <v>25</v>
      </c>
      <c r="BH676" s="9" t="s">
        <v>97</v>
      </c>
      <c r="BI676" s="9" t="s">
        <v>157</v>
      </c>
      <c r="BJ676" s="9" t="s">
        <v>193</v>
      </c>
      <c r="BK676" s="9" t="s">
        <v>211</v>
      </c>
      <c r="BL676" s="29">
        <v>8.8465492898105277E-2</v>
      </c>
      <c r="BM676" s="29">
        <v>0</v>
      </c>
      <c r="BN676" s="29">
        <v>0</v>
      </c>
      <c r="BO676" s="29">
        <v>0</v>
      </c>
      <c r="BP676" s="29">
        <v>1.8429711339751128E-3</v>
      </c>
    </row>
    <row r="677" spans="1:68" x14ac:dyDescent="0.25">
      <c r="A677" s="9" t="s">
        <v>3</v>
      </c>
      <c r="B677" s="9" t="s">
        <v>46</v>
      </c>
      <c r="C677" s="9" t="s">
        <v>1812</v>
      </c>
      <c r="D677" s="9" t="s">
        <v>100</v>
      </c>
      <c r="E677" s="9" t="s">
        <v>99</v>
      </c>
      <c r="F677" s="9" t="s">
        <v>367</v>
      </c>
      <c r="G677" s="9" t="s">
        <v>243</v>
      </c>
      <c r="H677" s="9" t="s">
        <v>5</v>
      </c>
      <c r="I677" s="10" t="s">
        <v>1807</v>
      </c>
      <c r="J677" s="10" t="s">
        <v>1995</v>
      </c>
      <c r="K677" s="11">
        <v>2500</v>
      </c>
      <c r="L677" s="11">
        <v>2500</v>
      </c>
      <c r="M677" s="11">
        <v>0</v>
      </c>
      <c r="N677" s="11">
        <v>0</v>
      </c>
      <c r="O677" s="11">
        <v>0</v>
      </c>
      <c r="P677" s="11">
        <v>0</v>
      </c>
      <c r="Q677" s="11">
        <v>0</v>
      </c>
      <c r="R677" s="11">
        <v>0</v>
      </c>
      <c r="S677" s="11">
        <v>0</v>
      </c>
      <c r="T677" s="11">
        <v>0</v>
      </c>
      <c r="U677" s="11">
        <v>0</v>
      </c>
      <c r="V677" s="11">
        <v>0</v>
      </c>
      <c r="W677" s="11">
        <v>49.911445487079966</v>
      </c>
      <c r="X677" s="11">
        <v>0</v>
      </c>
      <c r="Y677" s="11">
        <v>0</v>
      </c>
      <c r="Z677" s="11">
        <v>0</v>
      </c>
      <c r="AA677" s="11">
        <v>252.83855451292001</v>
      </c>
      <c r="AB677" s="11">
        <v>22.554297499999961</v>
      </c>
      <c r="AC677" s="11" t="s">
        <v>32</v>
      </c>
      <c r="AD677" s="11" t="s">
        <v>97</v>
      </c>
      <c r="AE677" s="11" t="s">
        <v>157</v>
      </c>
      <c r="AF677" s="11" t="s">
        <v>193</v>
      </c>
      <c r="AG677" s="11" t="s">
        <v>248</v>
      </c>
      <c r="AH677" s="11" t="s">
        <v>25</v>
      </c>
      <c r="AI677" s="11" t="s">
        <v>97</v>
      </c>
      <c r="AJ677" s="11" t="s">
        <v>157</v>
      </c>
      <c r="AK677" s="11" t="s">
        <v>193</v>
      </c>
      <c r="AL677" s="11" t="s">
        <v>142</v>
      </c>
      <c r="AM677" s="11">
        <v>4.9114683691812142E-2</v>
      </c>
      <c r="AN677" s="11">
        <v>0</v>
      </c>
      <c r="AO677" s="11">
        <v>0</v>
      </c>
      <c r="AP677" s="11">
        <v>0</v>
      </c>
      <c r="AQ677" s="11">
        <v>8.4692900747674507E-2</v>
      </c>
      <c r="AR677" s="11">
        <v>3.5000000000000003E-2</v>
      </c>
      <c r="AS677" s="11">
        <v>0</v>
      </c>
      <c r="AT677" s="11">
        <v>0</v>
      </c>
      <c r="AU677" s="11">
        <v>0</v>
      </c>
      <c r="AV677" s="11">
        <v>7.4999999999999997E-3</v>
      </c>
      <c r="AW677" s="11">
        <v>122.78670922953036</v>
      </c>
      <c r="AX677" s="11">
        <v>0</v>
      </c>
      <c r="AY677" s="11">
        <v>0</v>
      </c>
      <c r="AZ677" s="11">
        <v>0</v>
      </c>
      <c r="BA677" s="11">
        <v>211.73225186918626</v>
      </c>
      <c r="BB677" s="11">
        <v>87.500000000000014</v>
      </c>
      <c r="BC677" s="11">
        <v>0</v>
      </c>
      <c r="BD677" s="11">
        <v>0</v>
      </c>
      <c r="BE677" s="11">
        <v>0</v>
      </c>
      <c r="BF677" s="11">
        <v>18.75</v>
      </c>
      <c r="BG677" s="9" t="s">
        <v>25</v>
      </c>
      <c r="BH677" s="9" t="s">
        <v>97</v>
      </c>
      <c r="BI677" s="9" t="s">
        <v>157</v>
      </c>
      <c r="BJ677" s="9" t="s">
        <v>193</v>
      </c>
      <c r="BK677" s="9" t="s">
        <v>25</v>
      </c>
      <c r="BL677" s="29">
        <v>8.8465492898105277E-2</v>
      </c>
      <c r="BM677" s="29">
        <v>0</v>
      </c>
      <c r="BN677" s="29">
        <v>0</v>
      </c>
      <c r="BO677" s="29">
        <v>0</v>
      </c>
      <c r="BP677" s="29">
        <v>8.8465492898105277E-2</v>
      </c>
    </row>
    <row r="678" spans="1:68" x14ac:dyDescent="0.25">
      <c r="A678" s="9" t="s">
        <v>3</v>
      </c>
      <c r="B678" s="9" t="s">
        <v>46</v>
      </c>
      <c r="C678" s="9" t="s">
        <v>1812</v>
      </c>
      <c r="D678" s="9" t="s">
        <v>100</v>
      </c>
      <c r="E678" s="9" t="s">
        <v>99</v>
      </c>
      <c r="F678" s="9" t="s">
        <v>933</v>
      </c>
      <c r="G678" s="9" t="s">
        <v>238</v>
      </c>
      <c r="H678" s="9" t="s">
        <v>5</v>
      </c>
      <c r="I678" s="10" t="s">
        <v>1783</v>
      </c>
      <c r="J678" s="10" t="s">
        <v>1995</v>
      </c>
      <c r="K678" s="11">
        <v>2500</v>
      </c>
      <c r="L678" s="11">
        <v>2500</v>
      </c>
      <c r="M678" s="11">
        <v>0</v>
      </c>
      <c r="N678" s="11">
        <v>0</v>
      </c>
      <c r="O678" s="11">
        <v>0</v>
      </c>
      <c r="P678" s="11">
        <v>0</v>
      </c>
      <c r="Q678" s="11">
        <v>0</v>
      </c>
      <c r="R678" s="11">
        <v>0</v>
      </c>
      <c r="S678" s="11">
        <v>0</v>
      </c>
      <c r="T678" s="11">
        <v>0</v>
      </c>
      <c r="U678" s="11">
        <v>0</v>
      </c>
      <c r="V678" s="11">
        <v>0</v>
      </c>
      <c r="W678" s="11">
        <v>49.911445487079966</v>
      </c>
      <c r="X678" s="11">
        <v>0</v>
      </c>
      <c r="Y678" s="11">
        <v>0</v>
      </c>
      <c r="Z678" s="11">
        <v>0</v>
      </c>
      <c r="AA678" s="11">
        <v>252.83855451292001</v>
      </c>
      <c r="AB678" s="11">
        <v>22.554297499999961</v>
      </c>
      <c r="AC678" s="11" t="s">
        <v>32</v>
      </c>
      <c r="AD678" s="11" t="s">
        <v>97</v>
      </c>
      <c r="AE678" s="11" t="s">
        <v>157</v>
      </c>
      <c r="AF678" s="11" t="s">
        <v>193</v>
      </c>
      <c r="AG678" s="11" t="s">
        <v>248</v>
      </c>
      <c r="AH678" s="11" t="s">
        <v>25</v>
      </c>
      <c r="AI678" s="11" t="s">
        <v>97</v>
      </c>
      <c r="AJ678" s="11" t="s">
        <v>157</v>
      </c>
      <c r="AK678" s="11" t="s">
        <v>193</v>
      </c>
      <c r="AL678" s="11" t="s">
        <v>142</v>
      </c>
      <c r="AM678" s="11">
        <v>4.9114683691812142E-2</v>
      </c>
      <c r="AN678" s="11">
        <v>0</v>
      </c>
      <c r="AO678" s="11">
        <v>0</v>
      </c>
      <c r="AP678" s="11">
        <v>0</v>
      </c>
      <c r="AQ678" s="11">
        <v>8.4692900747674507E-2</v>
      </c>
      <c r="AR678" s="11">
        <v>3.5000000000000003E-2</v>
      </c>
      <c r="AS678" s="11">
        <v>0</v>
      </c>
      <c r="AT678" s="11">
        <v>0</v>
      </c>
      <c r="AU678" s="11">
        <v>0</v>
      </c>
      <c r="AV678" s="11">
        <v>7.4999999999999997E-3</v>
      </c>
      <c r="AW678" s="11">
        <v>122.78670922953036</v>
      </c>
      <c r="AX678" s="11">
        <v>0</v>
      </c>
      <c r="AY678" s="11">
        <v>0</v>
      </c>
      <c r="AZ678" s="11">
        <v>0</v>
      </c>
      <c r="BA678" s="11">
        <v>211.73225186918626</v>
      </c>
      <c r="BB678" s="11">
        <v>87.500000000000014</v>
      </c>
      <c r="BC678" s="11">
        <v>0</v>
      </c>
      <c r="BD678" s="11">
        <v>0</v>
      </c>
      <c r="BE678" s="11">
        <v>0</v>
      </c>
      <c r="BF678" s="11">
        <v>18.75</v>
      </c>
      <c r="BG678" s="9" t="s">
        <v>25</v>
      </c>
      <c r="BH678" s="9" t="s">
        <v>97</v>
      </c>
      <c r="BI678" s="9" t="s">
        <v>157</v>
      </c>
      <c r="BJ678" s="9" t="s">
        <v>193</v>
      </c>
      <c r="BK678" s="9" t="s">
        <v>25</v>
      </c>
      <c r="BL678" s="29">
        <v>8.8465492898105277E-2</v>
      </c>
      <c r="BM678" s="29">
        <v>0</v>
      </c>
      <c r="BN678" s="29">
        <v>0</v>
      </c>
      <c r="BO678" s="29">
        <v>0</v>
      </c>
      <c r="BP678" s="29">
        <v>8.8465492898105277E-2</v>
      </c>
    </row>
    <row r="679" spans="1:68" x14ac:dyDescent="0.25">
      <c r="A679" s="9" t="s">
        <v>3</v>
      </c>
      <c r="B679" s="9" t="s">
        <v>46</v>
      </c>
      <c r="C679" s="9" t="s">
        <v>1819</v>
      </c>
      <c r="D679" s="9" t="s">
        <v>100</v>
      </c>
      <c r="E679" s="9" t="s">
        <v>99</v>
      </c>
      <c r="F679" s="9" t="s">
        <v>931</v>
      </c>
      <c r="G679" s="9" t="s">
        <v>243</v>
      </c>
      <c r="H679" s="9" t="s">
        <v>5</v>
      </c>
      <c r="I679" s="10" t="s">
        <v>1807</v>
      </c>
      <c r="J679" s="10" t="s">
        <v>1995</v>
      </c>
      <c r="K679" s="11">
        <v>2500</v>
      </c>
      <c r="L679" s="11">
        <v>2500</v>
      </c>
      <c r="M679" s="11">
        <v>0</v>
      </c>
      <c r="N679" s="11">
        <v>0</v>
      </c>
      <c r="O679" s="11">
        <v>0</v>
      </c>
      <c r="P679" s="11">
        <v>0</v>
      </c>
      <c r="Q679" s="11">
        <v>0</v>
      </c>
      <c r="R679" s="11">
        <v>0</v>
      </c>
      <c r="S679" s="11">
        <v>0</v>
      </c>
      <c r="T679" s="11">
        <v>0</v>
      </c>
      <c r="U679" s="11">
        <v>0</v>
      </c>
      <c r="V679" s="11">
        <v>0</v>
      </c>
      <c r="W679" s="11">
        <v>49.989471856560577</v>
      </c>
      <c r="X679" s="11">
        <v>0</v>
      </c>
      <c r="Y679" s="11">
        <v>0</v>
      </c>
      <c r="Z679" s="11">
        <v>0</v>
      </c>
      <c r="AA679" s="11">
        <v>5.5105281434394158</v>
      </c>
      <c r="AB679" s="11">
        <v>20.010095000000014</v>
      </c>
      <c r="AC679" s="11" t="s">
        <v>32</v>
      </c>
      <c r="AD679" s="11" t="s">
        <v>97</v>
      </c>
      <c r="AE679" s="11" t="s">
        <v>157</v>
      </c>
      <c r="AF679" s="11" t="s">
        <v>193</v>
      </c>
      <c r="AG679" s="11" t="s">
        <v>239</v>
      </c>
      <c r="AH679" s="11" t="s">
        <v>25</v>
      </c>
      <c r="AI679" s="11" t="s">
        <v>97</v>
      </c>
      <c r="AJ679" s="11" t="s">
        <v>157</v>
      </c>
      <c r="AK679" s="11" t="s">
        <v>193</v>
      </c>
      <c r="AL679" s="11" t="s">
        <v>211</v>
      </c>
      <c r="AM679" s="11">
        <v>4.9114683691812142E-2</v>
      </c>
      <c r="AN679" s="11">
        <v>0</v>
      </c>
      <c r="AO679" s="11">
        <v>0</v>
      </c>
      <c r="AP679" s="11">
        <v>0</v>
      </c>
      <c r="AQ679" s="11">
        <v>1.8429711339751132E-3</v>
      </c>
      <c r="AR679" s="11">
        <v>3.5000000000000003E-2</v>
      </c>
      <c r="AS679" s="11">
        <v>0</v>
      </c>
      <c r="AT679" s="11">
        <v>0</v>
      </c>
      <c r="AU679" s="11">
        <v>0</v>
      </c>
      <c r="AV679" s="11">
        <v>5.4999999999999997E-3</v>
      </c>
      <c r="AW679" s="11">
        <v>122.78670922953036</v>
      </c>
      <c r="AX679" s="11">
        <v>0</v>
      </c>
      <c r="AY679" s="11">
        <v>0</v>
      </c>
      <c r="AZ679" s="11">
        <v>0</v>
      </c>
      <c r="BA679" s="11">
        <v>4.6074278349377833</v>
      </c>
      <c r="BB679" s="11">
        <v>87.500000000000014</v>
      </c>
      <c r="BC679" s="11">
        <v>0</v>
      </c>
      <c r="BD679" s="11">
        <v>0</v>
      </c>
      <c r="BE679" s="11">
        <v>0</v>
      </c>
      <c r="BF679" s="11">
        <v>13.75</v>
      </c>
      <c r="BG679" s="9" t="s">
        <v>25</v>
      </c>
      <c r="BH679" s="9" t="s">
        <v>97</v>
      </c>
      <c r="BI679" s="9" t="s">
        <v>157</v>
      </c>
      <c r="BJ679" s="9" t="s">
        <v>193</v>
      </c>
      <c r="BK679" s="9" t="s">
        <v>211</v>
      </c>
      <c r="BL679" s="29">
        <v>8.8465492898105277E-2</v>
      </c>
      <c r="BM679" s="29">
        <v>0</v>
      </c>
      <c r="BN679" s="29">
        <v>0</v>
      </c>
      <c r="BO679" s="29">
        <v>0</v>
      </c>
      <c r="BP679" s="29">
        <v>1.8429711339751128E-3</v>
      </c>
    </row>
    <row r="680" spans="1:68" x14ac:dyDescent="0.25">
      <c r="A680" s="9" t="s">
        <v>3</v>
      </c>
      <c r="B680" s="9" t="s">
        <v>46</v>
      </c>
      <c r="C680" s="9" t="s">
        <v>1819</v>
      </c>
      <c r="D680" s="9" t="s">
        <v>100</v>
      </c>
      <c r="E680" s="9" t="s">
        <v>99</v>
      </c>
      <c r="F680" s="9" t="s">
        <v>1127</v>
      </c>
      <c r="G680" s="9" t="s">
        <v>243</v>
      </c>
      <c r="H680" s="9" t="s">
        <v>5</v>
      </c>
      <c r="I680" s="10" t="s">
        <v>1783</v>
      </c>
      <c r="J680" s="10" t="s">
        <v>1995</v>
      </c>
      <c r="K680" s="11">
        <v>2500</v>
      </c>
      <c r="L680" s="11">
        <v>2500</v>
      </c>
      <c r="M680" s="11">
        <v>0</v>
      </c>
      <c r="N680" s="11">
        <v>0</v>
      </c>
      <c r="O680" s="11">
        <v>0</v>
      </c>
      <c r="P680" s="11">
        <v>0</v>
      </c>
      <c r="Q680" s="11">
        <v>0</v>
      </c>
      <c r="R680" s="11">
        <v>0</v>
      </c>
      <c r="S680" s="11">
        <v>0</v>
      </c>
      <c r="T680" s="11">
        <v>0</v>
      </c>
      <c r="U680" s="11">
        <v>0</v>
      </c>
      <c r="V680" s="11">
        <v>0</v>
      </c>
      <c r="W680" s="11">
        <v>49.989471856560577</v>
      </c>
      <c r="X680" s="11">
        <v>0</v>
      </c>
      <c r="Y680" s="11">
        <v>0</v>
      </c>
      <c r="Z680" s="11">
        <v>0</v>
      </c>
      <c r="AA680" s="11">
        <v>5.5105281434394158</v>
      </c>
      <c r="AB680" s="11">
        <v>20.010095000000014</v>
      </c>
      <c r="AC680" s="11" t="s">
        <v>32</v>
      </c>
      <c r="AD680" s="11" t="s">
        <v>97</v>
      </c>
      <c r="AE680" s="11" t="s">
        <v>157</v>
      </c>
      <c r="AF680" s="11" t="s">
        <v>193</v>
      </c>
      <c r="AG680" s="11" t="s">
        <v>239</v>
      </c>
      <c r="AH680" s="11" t="s">
        <v>25</v>
      </c>
      <c r="AI680" s="11" t="s">
        <v>97</v>
      </c>
      <c r="AJ680" s="11" t="s">
        <v>157</v>
      </c>
      <c r="AK680" s="11" t="s">
        <v>193</v>
      </c>
      <c r="AL680" s="11" t="s">
        <v>211</v>
      </c>
      <c r="AM680" s="11">
        <v>4.9114683691812142E-2</v>
      </c>
      <c r="AN680" s="11">
        <v>0</v>
      </c>
      <c r="AO680" s="11">
        <v>0</v>
      </c>
      <c r="AP680" s="11">
        <v>0</v>
      </c>
      <c r="AQ680" s="11">
        <v>1.8429711339751132E-3</v>
      </c>
      <c r="AR680" s="11">
        <v>3.5000000000000003E-2</v>
      </c>
      <c r="AS680" s="11">
        <v>0</v>
      </c>
      <c r="AT680" s="11">
        <v>0</v>
      </c>
      <c r="AU680" s="11">
        <v>0</v>
      </c>
      <c r="AV680" s="11">
        <v>5.4999999999999997E-3</v>
      </c>
      <c r="AW680" s="11">
        <v>122.78670922953036</v>
      </c>
      <c r="AX680" s="11">
        <v>0</v>
      </c>
      <c r="AY680" s="11">
        <v>0</v>
      </c>
      <c r="AZ680" s="11">
        <v>0</v>
      </c>
      <c r="BA680" s="11">
        <v>4.6074278349377833</v>
      </c>
      <c r="BB680" s="11">
        <v>87.500000000000014</v>
      </c>
      <c r="BC680" s="11">
        <v>0</v>
      </c>
      <c r="BD680" s="11">
        <v>0</v>
      </c>
      <c r="BE680" s="11">
        <v>0</v>
      </c>
      <c r="BF680" s="11">
        <v>13.75</v>
      </c>
      <c r="BG680" s="9" t="s">
        <v>25</v>
      </c>
      <c r="BH680" s="9" t="s">
        <v>97</v>
      </c>
      <c r="BI680" s="9" t="s">
        <v>157</v>
      </c>
      <c r="BJ680" s="9" t="s">
        <v>193</v>
      </c>
      <c r="BK680" s="9" t="s">
        <v>211</v>
      </c>
      <c r="BL680" s="29">
        <v>8.8465492898105277E-2</v>
      </c>
      <c r="BM680" s="29">
        <v>0</v>
      </c>
      <c r="BN680" s="29">
        <v>0</v>
      </c>
      <c r="BO680" s="29">
        <v>0</v>
      </c>
      <c r="BP680" s="29">
        <v>1.8429711339751128E-3</v>
      </c>
    </row>
    <row r="681" spans="1:68" x14ac:dyDescent="0.25">
      <c r="A681" s="9" t="s">
        <v>3</v>
      </c>
      <c r="B681" s="9" t="s">
        <v>46</v>
      </c>
      <c r="C681" s="9" t="s">
        <v>1819</v>
      </c>
      <c r="D681" s="9" t="s">
        <v>100</v>
      </c>
      <c r="E681" s="9" t="s">
        <v>99</v>
      </c>
      <c r="F681" s="9" t="s">
        <v>345</v>
      </c>
      <c r="G681" s="9" t="s">
        <v>243</v>
      </c>
      <c r="H681" s="9" t="s">
        <v>5</v>
      </c>
      <c r="I681" s="10" t="s">
        <v>1783</v>
      </c>
      <c r="J681" s="10" t="s">
        <v>1995</v>
      </c>
      <c r="K681" s="11">
        <v>2500</v>
      </c>
      <c r="L681" s="11">
        <v>2500</v>
      </c>
      <c r="M681" s="11">
        <v>0</v>
      </c>
      <c r="N681" s="11">
        <v>0</v>
      </c>
      <c r="O681" s="11">
        <v>0</v>
      </c>
      <c r="P681" s="11">
        <v>0</v>
      </c>
      <c r="Q681" s="11">
        <v>0</v>
      </c>
      <c r="R681" s="11">
        <v>0</v>
      </c>
      <c r="S681" s="11">
        <v>0</v>
      </c>
      <c r="T681" s="11">
        <v>0</v>
      </c>
      <c r="U681" s="11">
        <v>0</v>
      </c>
      <c r="V681" s="11">
        <v>0</v>
      </c>
      <c r="W681" s="11">
        <v>49.943925117654771</v>
      </c>
      <c r="X681" s="11">
        <v>0</v>
      </c>
      <c r="Y681" s="11">
        <v>0</v>
      </c>
      <c r="Z681" s="11">
        <v>0</v>
      </c>
      <c r="AA681" s="11">
        <v>56.056074882345229</v>
      </c>
      <c r="AB681" s="11">
        <v>20.529740000000004</v>
      </c>
      <c r="AC681" s="11" t="s">
        <v>32</v>
      </c>
      <c r="AD681" s="11" t="s">
        <v>97</v>
      </c>
      <c r="AE681" s="11" t="s">
        <v>157</v>
      </c>
      <c r="AF681" s="11" t="s">
        <v>193</v>
      </c>
      <c r="AG681" s="11" t="s">
        <v>277</v>
      </c>
      <c r="AH681" s="11" t="s">
        <v>25</v>
      </c>
      <c r="AI681" s="11" t="s">
        <v>97</v>
      </c>
      <c r="AJ681" s="11" t="s">
        <v>157</v>
      </c>
      <c r="AK681" s="11" t="s">
        <v>193</v>
      </c>
      <c r="AL681" s="11" t="s">
        <v>211</v>
      </c>
      <c r="AM681" s="11">
        <v>4.9114683691812142E-2</v>
      </c>
      <c r="AN681" s="11">
        <v>0</v>
      </c>
      <c r="AO681" s="11">
        <v>0</v>
      </c>
      <c r="AP681" s="11">
        <v>0</v>
      </c>
      <c r="AQ681" s="11">
        <v>1.8764797000473881E-2</v>
      </c>
      <c r="AR681" s="11">
        <v>3.5000000000000003E-2</v>
      </c>
      <c r="AS681" s="11">
        <v>0</v>
      </c>
      <c r="AT681" s="11">
        <v>0</v>
      </c>
      <c r="AU681" s="11">
        <v>0</v>
      </c>
      <c r="AV681" s="11">
        <v>5.4999999999999997E-3</v>
      </c>
      <c r="AW681" s="11">
        <v>122.78670922953036</v>
      </c>
      <c r="AX681" s="11">
        <v>0</v>
      </c>
      <c r="AY681" s="11">
        <v>0</v>
      </c>
      <c r="AZ681" s="11">
        <v>0</v>
      </c>
      <c r="BA681" s="11">
        <v>46.911992501184706</v>
      </c>
      <c r="BB681" s="11">
        <v>87.500000000000014</v>
      </c>
      <c r="BC681" s="11">
        <v>0</v>
      </c>
      <c r="BD681" s="11">
        <v>0</v>
      </c>
      <c r="BE681" s="11">
        <v>0</v>
      </c>
      <c r="BF681" s="11">
        <v>13.75</v>
      </c>
      <c r="BG681" s="9" t="s">
        <v>25</v>
      </c>
      <c r="BH681" s="9" t="s">
        <v>97</v>
      </c>
      <c r="BI681" s="9" t="s">
        <v>157</v>
      </c>
      <c r="BJ681" s="9" t="s">
        <v>193</v>
      </c>
      <c r="BK681" s="9" t="s">
        <v>211</v>
      </c>
      <c r="BL681" s="29">
        <v>8.8465492898105277E-2</v>
      </c>
      <c r="BM681" s="29">
        <v>0</v>
      </c>
      <c r="BN681" s="29">
        <v>0</v>
      </c>
      <c r="BO681" s="29">
        <v>0</v>
      </c>
      <c r="BP681" s="29">
        <v>1.8429711339751128E-3</v>
      </c>
    </row>
    <row r="682" spans="1:68" x14ac:dyDescent="0.25">
      <c r="A682" s="9" t="s">
        <v>3</v>
      </c>
      <c r="B682" s="9" t="s">
        <v>46</v>
      </c>
      <c r="C682" s="9" t="s">
        <v>1820</v>
      </c>
      <c r="D682" s="9" t="s">
        <v>100</v>
      </c>
      <c r="E682" s="9" t="s">
        <v>99</v>
      </c>
      <c r="F682" s="9" t="s">
        <v>899</v>
      </c>
      <c r="G682" s="9" t="s">
        <v>243</v>
      </c>
      <c r="H682" s="9" t="s">
        <v>5</v>
      </c>
      <c r="I682" s="10" t="s">
        <v>1783</v>
      </c>
      <c r="J682" s="10" t="s">
        <v>1995</v>
      </c>
      <c r="K682" s="11">
        <v>2500</v>
      </c>
      <c r="L682" s="11">
        <v>2500</v>
      </c>
      <c r="M682" s="11">
        <v>0</v>
      </c>
      <c r="N682" s="11">
        <v>0</v>
      </c>
      <c r="O682" s="11">
        <v>0</v>
      </c>
      <c r="P682" s="11">
        <v>0</v>
      </c>
      <c r="Q682" s="11">
        <v>0</v>
      </c>
      <c r="R682" s="11">
        <v>0</v>
      </c>
      <c r="S682" s="11">
        <v>0</v>
      </c>
      <c r="T682" s="11">
        <v>0</v>
      </c>
      <c r="U682" s="11">
        <v>0</v>
      </c>
      <c r="V682" s="11">
        <v>0</v>
      </c>
      <c r="W682" s="11">
        <v>49.943925117654771</v>
      </c>
      <c r="X682" s="11">
        <v>0</v>
      </c>
      <c r="Y682" s="11">
        <v>0</v>
      </c>
      <c r="Z682" s="11">
        <v>0</v>
      </c>
      <c r="AA682" s="11">
        <v>56.056074882345229</v>
      </c>
      <c r="AB682" s="11">
        <v>20.529740000000004</v>
      </c>
      <c r="AC682" s="11" t="s">
        <v>32</v>
      </c>
      <c r="AD682" s="11" t="s">
        <v>97</v>
      </c>
      <c r="AE682" s="11" t="s">
        <v>157</v>
      </c>
      <c r="AF682" s="11" t="s">
        <v>193</v>
      </c>
      <c r="AG682" s="11" t="s">
        <v>277</v>
      </c>
      <c r="AH682" s="11" t="s">
        <v>25</v>
      </c>
      <c r="AI682" s="11" t="s">
        <v>97</v>
      </c>
      <c r="AJ682" s="11" t="s">
        <v>157</v>
      </c>
      <c r="AK682" s="11" t="s">
        <v>193</v>
      </c>
      <c r="AL682" s="11" t="s">
        <v>142</v>
      </c>
      <c r="AM682" s="11">
        <v>4.9114683691812142E-2</v>
      </c>
      <c r="AN682" s="11">
        <v>0</v>
      </c>
      <c r="AO682" s="11">
        <v>0</v>
      </c>
      <c r="AP682" s="11">
        <v>0</v>
      </c>
      <c r="AQ682" s="11">
        <v>1.8764797000473881E-2</v>
      </c>
      <c r="AR682" s="11">
        <v>3.5000000000000003E-2</v>
      </c>
      <c r="AS682" s="11">
        <v>0</v>
      </c>
      <c r="AT682" s="11">
        <v>0</v>
      </c>
      <c r="AU682" s="11">
        <v>0</v>
      </c>
      <c r="AV682" s="11">
        <v>7.4999999999999997E-3</v>
      </c>
      <c r="AW682" s="11">
        <v>122.78670922953036</v>
      </c>
      <c r="AX682" s="11">
        <v>0</v>
      </c>
      <c r="AY682" s="11">
        <v>0</v>
      </c>
      <c r="AZ682" s="11">
        <v>0</v>
      </c>
      <c r="BA682" s="11">
        <v>46.911992501184706</v>
      </c>
      <c r="BB682" s="11">
        <v>87.500000000000014</v>
      </c>
      <c r="BC682" s="11">
        <v>0</v>
      </c>
      <c r="BD682" s="11">
        <v>0</v>
      </c>
      <c r="BE682" s="11">
        <v>0</v>
      </c>
      <c r="BF682" s="11">
        <v>18.75</v>
      </c>
      <c r="BG682" s="9" t="s">
        <v>25</v>
      </c>
      <c r="BH682" s="9" t="s">
        <v>97</v>
      </c>
      <c r="BI682" s="9" t="s">
        <v>157</v>
      </c>
      <c r="BJ682" s="9" t="s">
        <v>193</v>
      </c>
      <c r="BK682" s="9" t="s">
        <v>25</v>
      </c>
      <c r="BL682" s="29">
        <v>8.8465492898105277E-2</v>
      </c>
      <c r="BM682" s="29">
        <v>0</v>
      </c>
      <c r="BN682" s="29">
        <v>0</v>
      </c>
      <c r="BO682" s="29">
        <v>0</v>
      </c>
      <c r="BP682" s="29">
        <v>8.8465492898105277E-2</v>
      </c>
    </row>
    <row r="683" spans="1:68" x14ac:dyDescent="0.25">
      <c r="A683" s="9" t="s">
        <v>3</v>
      </c>
      <c r="B683" s="9" t="s">
        <v>46</v>
      </c>
      <c r="C683" s="9" t="s">
        <v>1820</v>
      </c>
      <c r="D683" s="9" t="s">
        <v>100</v>
      </c>
      <c r="E683" s="9" t="s">
        <v>99</v>
      </c>
      <c r="F683" s="9" t="s">
        <v>929</v>
      </c>
      <c r="G683" s="9" t="s">
        <v>243</v>
      </c>
      <c r="H683" s="9" t="s">
        <v>5</v>
      </c>
      <c r="I683" s="10" t="s">
        <v>1807</v>
      </c>
      <c r="J683" s="10" t="s">
        <v>1995</v>
      </c>
      <c r="K683" s="11">
        <v>2500</v>
      </c>
      <c r="L683" s="11">
        <v>2500</v>
      </c>
      <c r="M683" s="11">
        <v>0</v>
      </c>
      <c r="N683" s="11">
        <v>0</v>
      </c>
      <c r="O683" s="11">
        <v>0</v>
      </c>
      <c r="P683" s="11">
        <v>0</v>
      </c>
      <c r="Q683" s="11">
        <v>0</v>
      </c>
      <c r="R683" s="11">
        <v>0</v>
      </c>
      <c r="S683" s="11">
        <v>0</v>
      </c>
      <c r="T683" s="11">
        <v>0</v>
      </c>
      <c r="U683" s="11">
        <v>0</v>
      </c>
      <c r="V683" s="11">
        <v>0</v>
      </c>
      <c r="W683" s="11">
        <v>49.943925117654771</v>
      </c>
      <c r="X683" s="11">
        <v>0</v>
      </c>
      <c r="Y683" s="11">
        <v>0</v>
      </c>
      <c r="Z683" s="11">
        <v>0</v>
      </c>
      <c r="AA683" s="11">
        <v>56.056074882345229</v>
      </c>
      <c r="AB683" s="11">
        <v>20.529740000000004</v>
      </c>
      <c r="AC683" s="11" t="s">
        <v>32</v>
      </c>
      <c r="AD683" s="11" t="s">
        <v>97</v>
      </c>
      <c r="AE683" s="11" t="s">
        <v>157</v>
      </c>
      <c r="AF683" s="11" t="s">
        <v>193</v>
      </c>
      <c r="AG683" s="11" t="s">
        <v>277</v>
      </c>
      <c r="AH683" s="11" t="s">
        <v>25</v>
      </c>
      <c r="AI683" s="11" t="s">
        <v>97</v>
      </c>
      <c r="AJ683" s="11" t="s">
        <v>157</v>
      </c>
      <c r="AK683" s="11" t="s">
        <v>193</v>
      </c>
      <c r="AL683" s="11" t="s">
        <v>142</v>
      </c>
      <c r="AM683" s="11">
        <v>4.9114683691812142E-2</v>
      </c>
      <c r="AN683" s="11">
        <v>0</v>
      </c>
      <c r="AO683" s="11">
        <v>0</v>
      </c>
      <c r="AP683" s="11">
        <v>0</v>
      </c>
      <c r="AQ683" s="11">
        <v>1.8764797000473881E-2</v>
      </c>
      <c r="AR683" s="11">
        <v>3.5000000000000003E-2</v>
      </c>
      <c r="AS683" s="11">
        <v>0</v>
      </c>
      <c r="AT683" s="11">
        <v>0</v>
      </c>
      <c r="AU683" s="11">
        <v>0</v>
      </c>
      <c r="AV683" s="11">
        <v>7.4999999999999997E-3</v>
      </c>
      <c r="AW683" s="11">
        <v>122.78670922953036</v>
      </c>
      <c r="AX683" s="11">
        <v>0</v>
      </c>
      <c r="AY683" s="11">
        <v>0</v>
      </c>
      <c r="AZ683" s="11">
        <v>0</v>
      </c>
      <c r="BA683" s="11">
        <v>46.911992501184706</v>
      </c>
      <c r="BB683" s="11">
        <v>87.500000000000014</v>
      </c>
      <c r="BC683" s="11">
        <v>0</v>
      </c>
      <c r="BD683" s="11">
        <v>0</v>
      </c>
      <c r="BE683" s="11">
        <v>0</v>
      </c>
      <c r="BF683" s="11">
        <v>18.75</v>
      </c>
      <c r="BG683" s="9" t="s">
        <v>25</v>
      </c>
      <c r="BH683" s="9" t="s">
        <v>97</v>
      </c>
      <c r="BI683" s="9" t="s">
        <v>157</v>
      </c>
      <c r="BJ683" s="9" t="s">
        <v>193</v>
      </c>
      <c r="BK683" s="9" t="s">
        <v>25</v>
      </c>
      <c r="BL683" s="29">
        <v>8.8465492898105277E-2</v>
      </c>
      <c r="BM683" s="29">
        <v>0</v>
      </c>
      <c r="BN683" s="29">
        <v>0</v>
      </c>
      <c r="BO683" s="29">
        <v>0</v>
      </c>
      <c r="BP683" s="29">
        <v>8.8465492898105277E-2</v>
      </c>
    </row>
    <row r="684" spans="1:68" x14ac:dyDescent="0.25">
      <c r="A684" s="9" t="s">
        <v>3</v>
      </c>
      <c r="B684" s="9" t="s">
        <v>46</v>
      </c>
      <c r="C684" s="9" t="s">
        <v>1826</v>
      </c>
      <c r="D684" s="9" t="s">
        <v>100</v>
      </c>
      <c r="E684" s="9" t="s">
        <v>99</v>
      </c>
      <c r="F684" s="9" t="s">
        <v>975</v>
      </c>
      <c r="G684" s="9" t="s">
        <v>243</v>
      </c>
      <c r="H684" s="9" t="s">
        <v>5</v>
      </c>
      <c r="I684" s="10" t="s">
        <v>1783</v>
      </c>
      <c r="J684" s="10" t="s">
        <v>1995</v>
      </c>
      <c r="K684" s="11">
        <v>2500</v>
      </c>
      <c r="L684" s="11">
        <v>0</v>
      </c>
      <c r="M684" s="11">
        <v>1</v>
      </c>
      <c r="N684" s="11">
        <v>0</v>
      </c>
      <c r="O684" s="11">
        <v>0</v>
      </c>
      <c r="P684" s="11">
        <v>0</v>
      </c>
      <c r="Q684" s="11">
        <v>0</v>
      </c>
      <c r="R684" s="11">
        <v>0</v>
      </c>
      <c r="S684" s="11">
        <v>0</v>
      </c>
      <c r="T684" s="11">
        <v>0</v>
      </c>
      <c r="U684" s="11">
        <v>0</v>
      </c>
      <c r="V684" s="11">
        <v>0</v>
      </c>
      <c r="W684" s="11">
        <v>0</v>
      </c>
      <c r="X684" s="11">
        <v>0</v>
      </c>
      <c r="Y684" s="11">
        <v>0</v>
      </c>
      <c r="Z684" s="11">
        <v>0</v>
      </c>
      <c r="AA684" s="11">
        <v>0</v>
      </c>
      <c r="AB684" s="11">
        <v>0</v>
      </c>
      <c r="AC684" s="11" t="s">
        <v>32</v>
      </c>
      <c r="AD684" s="11" t="s">
        <v>97</v>
      </c>
      <c r="AE684" s="11" t="s">
        <v>157</v>
      </c>
      <c r="AF684" s="11" t="s">
        <v>193</v>
      </c>
      <c r="AG684" s="11" t="s">
        <v>277</v>
      </c>
      <c r="AH684" s="11" t="s">
        <v>25</v>
      </c>
      <c r="AI684" s="11" t="s">
        <v>97</v>
      </c>
      <c r="AJ684" s="11" t="s">
        <v>157</v>
      </c>
      <c r="AK684" s="11" t="s">
        <v>193</v>
      </c>
      <c r="AL684" s="11" t="s">
        <v>142</v>
      </c>
      <c r="AM684" s="11">
        <v>4.9114683691812142E-2</v>
      </c>
      <c r="AN684" s="11">
        <v>0</v>
      </c>
      <c r="AO684" s="11">
        <v>0</v>
      </c>
      <c r="AP684" s="11">
        <v>0</v>
      </c>
      <c r="AQ684" s="11">
        <v>1.8764797000473881E-2</v>
      </c>
      <c r="AR684" s="11">
        <v>3.5000000000000003E-2</v>
      </c>
      <c r="AS684" s="11">
        <v>0</v>
      </c>
      <c r="AT684" s="11">
        <v>0</v>
      </c>
      <c r="AU684" s="11">
        <v>0</v>
      </c>
      <c r="AV684" s="11">
        <v>7.4999999999999997E-3</v>
      </c>
      <c r="AW684" s="11">
        <v>122.78670922953036</v>
      </c>
      <c r="AX684" s="11">
        <v>0</v>
      </c>
      <c r="AY684" s="11">
        <v>0</v>
      </c>
      <c r="AZ684" s="11">
        <v>0</v>
      </c>
      <c r="BA684" s="11">
        <v>46.911992501184706</v>
      </c>
      <c r="BB684" s="11">
        <v>87.500000000000014</v>
      </c>
      <c r="BC684" s="11">
        <v>0</v>
      </c>
      <c r="BD684" s="11">
        <v>0</v>
      </c>
      <c r="BE684" s="11">
        <v>0</v>
      </c>
      <c r="BF684" s="11">
        <v>18.75</v>
      </c>
      <c r="BG684" s="9" t="s">
        <v>25</v>
      </c>
      <c r="BH684" s="9" t="s">
        <v>97</v>
      </c>
      <c r="BI684" s="9" t="s">
        <v>157</v>
      </c>
      <c r="BJ684" s="9" t="s">
        <v>193</v>
      </c>
      <c r="BK684" s="9" t="s">
        <v>25</v>
      </c>
      <c r="BL684" s="29">
        <v>8.8465492898105277E-2</v>
      </c>
      <c r="BM684" s="29">
        <v>0</v>
      </c>
      <c r="BN684" s="29">
        <v>0</v>
      </c>
      <c r="BO684" s="29">
        <v>0</v>
      </c>
      <c r="BP684" s="29">
        <v>8.8465492898105277E-2</v>
      </c>
    </row>
    <row r="685" spans="1:68" x14ac:dyDescent="0.25">
      <c r="A685" s="9" t="s">
        <v>3</v>
      </c>
      <c r="B685" s="9" t="s">
        <v>46</v>
      </c>
      <c r="C685" s="9" t="s">
        <v>1828</v>
      </c>
      <c r="D685" s="9" t="s">
        <v>100</v>
      </c>
      <c r="E685" s="9" t="s">
        <v>99</v>
      </c>
      <c r="F685" s="9" t="s">
        <v>397</v>
      </c>
      <c r="G685" s="9" t="s">
        <v>243</v>
      </c>
      <c r="H685" s="9" t="s">
        <v>5</v>
      </c>
      <c r="I685" s="10" t="s">
        <v>1807</v>
      </c>
      <c r="J685" s="10" t="s">
        <v>1995</v>
      </c>
      <c r="K685" s="11">
        <v>2500</v>
      </c>
      <c r="L685" s="11">
        <v>2500</v>
      </c>
      <c r="M685" s="11">
        <v>0</v>
      </c>
      <c r="N685" s="11">
        <v>0</v>
      </c>
      <c r="O685" s="11">
        <v>0</v>
      </c>
      <c r="P685" s="11">
        <v>0</v>
      </c>
      <c r="Q685" s="11">
        <v>0</v>
      </c>
      <c r="R685" s="11">
        <v>0</v>
      </c>
      <c r="S685" s="11">
        <v>0</v>
      </c>
      <c r="T685" s="11">
        <v>0</v>
      </c>
      <c r="U685" s="11">
        <v>0</v>
      </c>
      <c r="V685" s="11">
        <v>0</v>
      </c>
      <c r="W685" s="11">
        <v>49.992686243763274</v>
      </c>
      <c r="X685" s="11">
        <v>573.41611121596463</v>
      </c>
      <c r="Y685" s="11">
        <v>0</v>
      </c>
      <c r="Z685" s="11">
        <v>133.98039913328557</v>
      </c>
      <c r="AA685" s="11">
        <v>56.110803406986534</v>
      </c>
      <c r="AB685" s="11">
        <v>30.48426500000005</v>
      </c>
      <c r="AC685" s="11" t="s">
        <v>32</v>
      </c>
      <c r="AD685" s="11" t="s">
        <v>68</v>
      </c>
      <c r="AE685" s="11" t="s">
        <v>157</v>
      </c>
      <c r="AF685" s="11" t="s">
        <v>125</v>
      </c>
      <c r="AG685" s="11" t="s">
        <v>277</v>
      </c>
      <c r="AH685" s="11" t="s">
        <v>25</v>
      </c>
      <c r="AI685" s="11" t="s">
        <v>81</v>
      </c>
      <c r="AJ685" s="11" t="s">
        <v>157</v>
      </c>
      <c r="AK685" s="11" t="s">
        <v>125</v>
      </c>
      <c r="AL685" s="11" t="s">
        <v>142</v>
      </c>
      <c r="AM685" s="11">
        <v>4.9114683691812142E-2</v>
      </c>
      <c r="AN685" s="11">
        <v>0.22939999999999999</v>
      </c>
      <c r="AO685" s="11">
        <v>0</v>
      </c>
      <c r="AP685" s="11">
        <v>5.3600000000000002E-2</v>
      </c>
      <c r="AQ685" s="11">
        <v>1.8764797000473881E-2</v>
      </c>
      <c r="AR685" s="11">
        <v>3.5000000000000003E-2</v>
      </c>
      <c r="AS685" s="11">
        <v>0.1</v>
      </c>
      <c r="AT685" s="11">
        <v>0</v>
      </c>
      <c r="AU685" s="11">
        <v>5.5E-2</v>
      </c>
      <c r="AV685" s="11">
        <v>7.4999999999999997E-3</v>
      </c>
      <c r="AW685" s="11">
        <v>122.78670922953036</v>
      </c>
      <c r="AX685" s="11">
        <v>573.5</v>
      </c>
      <c r="AY685" s="11">
        <v>0</v>
      </c>
      <c r="AZ685" s="11">
        <v>134</v>
      </c>
      <c r="BA685" s="11">
        <v>46.911992501184706</v>
      </c>
      <c r="BB685" s="11">
        <v>87.500000000000014</v>
      </c>
      <c r="BC685" s="11">
        <v>250</v>
      </c>
      <c r="BD685" s="11">
        <v>0</v>
      </c>
      <c r="BE685" s="11">
        <v>137.5</v>
      </c>
      <c r="BF685" s="11">
        <v>18.75</v>
      </c>
      <c r="BG685" s="9" t="s">
        <v>25</v>
      </c>
      <c r="BH685" s="9" t="s">
        <v>81</v>
      </c>
      <c r="BI685" s="9" t="s">
        <v>157</v>
      </c>
      <c r="BJ685" s="9" t="s">
        <v>125</v>
      </c>
      <c r="BK685" s="9" t="s">
        <v>25</v>
      </c>
      <c r="BL685" s="29">
        <v>8.8465492898105277E-2</v>
      </c>
      <c r="BM685" s="29">
        <v>0.22939999999999997</v>
      </c>
      <c r="BN685" s="29">
        <v>0</v>
      </c>
      <c r="BO685" s="29">
        <v>5.3600000000000002E-2</v>
      </c>
      <c r="BP685" s="29">
        <v>8.8465492898105277E-2</v>
      </c>
    </row>
    <row r="686" spans="1:68" x14ac:dyDescent="0.25">
      <c r="A686" s="9" t="s">
        <v>3</v>
      </c>
      <c r="B686" s="9" t="s">
        <v>46</v>
      </c>
      <c r="C686" s="9" t="s">
        <v>1828</v>
      </c>
      <c r="D686" s="9" t="s">
        <v>100</v>
      </c>
      <c r="E686" s="9" t="s">
        <v>99</v>
      </c>
      <c r="F686" s="9" t="s">
        <v>981</v>
      </c>
      <c r="G686" s="9" t="s">
        <v>243</v>
      </c>
      <c r="H686" s="9" t="s">
        <v>5</v>
      </c>
      <c r="I686" s="10" t="s">
        <v>1807</v>
      </c>
      <c r="J686" s="10" t="s">
        <v>1995</v>
      </c>
      <c r="K686" s="11">
        <v>2500</v>
      </c>
      <c r="L686" s="11">
        <v>2500</v>
      </c>
      <c r="M686" s="11">
        <v>0</v>
      </c>
      <c r="N686" s="11">
        <v>0</v>
      </c>
      <c r="O686" s="11">
        <v>0</v>
      </c>
      <c r="P686" s="11">
        <v>0</v>
      </c>
      <c r="Q686" s="11">
        <v>0</v>
      </c>
      <c r="R686" s="11">
        <v>0</v>
      </c>
      <c r="S686" s="11">
        <v>0</v>
      </c>
      <c r="T686" s="11">
        <v>0</v>
      </c>
      <c r="U686" s="11">
        <v>0</v>
      </c>
      <c r="V686" s="11">
        <v>0</v>
      </c>
      <c r="W686" s="11">
        <v>49.991244195618485</v>
      </c>
      <c r="X686" s="11">
        <v>573.39957092374402</v>
      </c>
      <c r="Y686" s="11">
        <v>0</v>
      </c>
      <c r="Z686" s="11">
        <v>0</v>
      </c>
      <c r="AA686" s="11">
        <v>56.109184880637308</v>
      </c>
      <c r="AB686" s="11">
        <v>28.598885000000223</v>
      </c>
      <c r="AC686" s="11" t="s">
        <v>32</v>
      </c>
      <c r="AD686" s="11" t="s">
        <v>68</v>
      </c>
      <c r="AE686" s="11" t="s">
        <v>157</v>
      </c>
      <c r="AF686" s="11" t="s">
        <v>193</v>
      </c>
      <c r="AG686" s="11" t="s">
        <v>277</v>
      </c>
      <c r="AH686" s="11" t="s">
        <v>25</v>
      </c>
      <c r="AI686" s="11" t="s">
        <v>81</v>
      </c>
      <c r="AJ686" s="11" t="s">
        <v>157</v>
      </c>
      <c r="AK686" s="11" t="s">
        <v>193</v>
      </c>
      <c r="AL686" s="11" t="s">
        <v>142</v>
      </c>
      <c r="AM686" s="11">
        <v>4.9114683691812142E-2</v>
      </c>
      <c r="AN686" s="11">
        <v>0.22939999999999999</v>
      </c>
      <c r="AO686" s="11">
        <v>0</v>
      </c>
      <c r="AP686" s="11">
        <v>0</v>
      </c>
      <c r="AQ686" s="11">
        <v>1.8764797000473881E-2</v>
      </c>
      <c r="AR686" s="11">
        <v>3.5000000000000003E-2</v>
      </c>
      <c r="AS686" s="11">
        <v>0.1</v>
      </c>
      <c r="AT686" s="11">
        <v>0</v>
      </c>
      <c r="AU686" s="11">
        <v>0</v>
      </c>
      <c r="AV686" s="11">
        <v>7.4999999999999997E-3</v>
      </c>
      <c r="AW686" s="11">
        <v>122.78670922953036</v>
      </c>
      <c r="AX686" s="11">
        <v>573.5</v>
      </c>
      <c r="AY686" s="11">
        <v>0</v>
      </c>
      <c r="AZ686" s="11">
        <v>0</v>
      </c>
      <c r="BA686" s="11">
        <v>46.911992501184706</v>
      </c>
      <c r="BB686" s="11">
        <v>87.500000000000014</v>
      </c>
      <c r="BC686" s="11">
        <v>250</v>
      </c>
      <c r="BD686" s="11">
        <v>0</v>
      </c>
      <c r="BE686" s="11">
        <v>0</v>
      </c>
      <c r="BF686" s="11">
        <v>18.75</v>
      </c>
      <c r="BG686" s="9" t="s">
        <v>25</v>
      </c>
      <c r="BH686" s="9" t="s">
        <v>81</v>
      </c>
      <c r="BI686" s="9" t="s">
        <v>157</v>
      </c>
      <c r="BJ686" s="9" t="s">
        <v>193</v>
      </c>
      <c r="BK686" s="9" t="s">
        <v>25</v>
      </c>
      <c r="BL686" s="29">
        <v>8.8465492898105277E-2</v>
      </c>
      <c r="BM686" s="29">
        <v>0.22939999999999997</v>
      </c>
      <c r="BN686" s="29">
        <v>0</v>
      </c>
      <c r="BO686" s="29">
        <v>0</v>
      </c>
      <c r="BP686" s="29">
        <v>8.8465492898105277E-2</v>
      </c>
    </row>
    <row r="687" spans="1:68" x14ac:dyDescent="0.25">
      <c r="A687" s="9" t="s">
        <v>3</v>
      </c>
      <c r="B687" s="9" t="s">
        <v>46</v>
      </c>
      <c r="C687" s="9" t="s">
        <v>1828</v>
      </c>
      <c r="D687" s="9" t="s">
        <v>100</v>
      </c>
      <c r="E687" s="9" t="s">
        <v>99</v>
      </c>
      <c r="F687" s="9" t="s">
        <v>1079</v>
      </c>
      <c r="G687" s="9" t="s">
        <v>243</v>
      </c>
      <c r="H687" s="9" t="s">
        <v>5</v>
      </c>
      <c r="I687" s="10" t="s">
        <v>1783</v>
      </c>
      <c r="J687" s="10" t="s">
        <v>1995</v>
      </c>
      <c r="K687" s="11">
        <v>2500</v>
      </c>
      <c r="L687" s="11">
        <v>2500</v>
      </c>
      <c r="M687" s="11">
        <v>0</v>
      </c>
      <c r="N687" s="11">
        <v>0</v>
      </c>
      <c r="O687" s="11">
        <v>0</v>
      </c>
      <c r="P687" s="11">
        <v>0</v>
      </c>
      <c r="Q687" s="11">
        <v>0</v>
      </c>
      <c r="R687" s="11">
        <v>0</v>
      </c>
      <c r="S687" s="11">
        <v>0</v>
      </c>
      <c r="T687" s="11">
        <v>0</v>
      </c>
      <c r="U687" s="11">
        <v>0</v>
      </c>
      <c r="V687" s="11">
        <v>0</v>
      </c>
      <c r="W687" s="11">
        <v>49.973943000991859</v>
      </c>
      <c r="X687" s="11">
        <v>122.18629063742512</v>
      </c>
      <c r="Y687" s="11">
        <v>0</v>
      </c>
      <c r="Z687" s="11">
        <v>0</v>
      </c>
      <c r="AA687" s="11">
        <v>56.089766361582996</v>
      </c>
      <c r="AB687" s="11">
        <v>22.249797500000028</v>
      </c>
      <c r="AC687" s="11" t="s">
        <v>32</v>
      </c>
      <c r="AD687" s="11" t="s">
        <v>103</v>
      </c>
      <c r="AE687" s="11" t="s">
        <v>157</v>
      </c>
      <c r="AF687" s="11" t="s">
        <v>193</v>
      </c>
      <c r="AG687" s="11" t="s">
        <v>277</v>
      </c>
      <c r="AH687" s="11" t="s">
        <v>25</v>
      </c>
      <c r="AI687" s="11" t="s">
        <v>97</v>
      </c>
      <c r="AJ687" s="11" t="s">
        <v>157</v>
      </c>
      <c r="AK687" s="11" t="s">
        <v>193</v>
      </c>
      <c r="AL687" s="11" t="s">
        <v>142</v>
      </c>
      <c r="AM687" s="11">
        <v>4.9114683691812142E-2</v>
      </c>
      <c r="AN687" s="11">
        <v>4.8899999999999999E-2</v>
      </c>
      <c r="AO687" s="11">
        <v>0</v>
      </c>
      <c r="AP687" s="11">
        <v>0</v>
      </c>
      <c r="AQ687" s="11">
        <v>1.8764797000473881E-2</v>
      </c>
      <c r="AR687" s="11">
        <v>3.5000000000000003E-2</v>
      </c>
      <c r="AS687" s="11">
        <v>0</v>
      </c>
      <c r="AT687" s="11">
        <v>0</v>
      </c>
      <c r="AU687" s="11">
        <v>0</v>
      </c>
      <c r="AV687" s="11">
        <v>7.4999999999999997E-3</v>
      </c>
      <c r="AW687" s="11">
        <v>122.78670922953036</v>
      </c>
      <c r="AX687" s="11">
        <v>122.25</v>
      </c>
      <c r="AY687" s="11">
        <v>0</v>
      </c>
      <c r="AZ687" s="11">
        <v>0</v>
      </c>
      <c r="BA687" s="11">
        <v>46.911992501184706</v>
      </c>
      <c r="BB687" s="11">
        <v>87.500000000000014</v>
      </c>
      <c r="BC687" s="11">
        <v>0</v>
      </c>
      <c r="BD687" s="11">
        <v>0</v>
      </c>
      <c r="BE687" s="11">
        <v>0</v>
      </c>
      <c r="BF687" s="11">
        <v>18.75</v>
      </c>
      <c r="BG687" s="9" t="s">
        <v>25</v>
      </c>
      <c r="BH687" s="9" t="s">
        <v>103</v>
      </c>
      <c r="BI687" s="9" t="s">
        <v>157</v>
      </c>
      <c r="BJ687" s="9" t="s">
        <v>193</v>
      </c>
      <c r="BK687" s="9" t="s">
        <v>25</v>
      </c>
      <c r="BL687" s="29">
        <v>8.8465492898105277E-2</v>
      </c>
      <c r="BM687" s="29">
        <v>4.8899999999999999E-2</v>
      </c>
      <c r="BN687" s="29">
        <v>0</v>
      </c>
      <c r="BO687" s="29">
        <v>0</v>
      </c>
      <c r="BP687" s="29">
        <v>8.8465492898105277E-2</v>
      </c>
    </row>
    <row r="688" spans="1:68" x14ac:dyDescent="0.25">
      <c r="A688" s="9" t="s">
        <v>3</v>
      </c>
      <c r="B688" s="9" t="s">
        <v>46</v>
      </c>
      <c r="C688" s="9" t="s">
        <v>1828</v>
      </c>
      <c r="D688" s="9" t="s">
        <v>100</v>
      </c>
      <c r="E688" s="9" t="s">
        <v>99</v>
      </c>
      <c r="F688" s="9" t="s">
        <v>1501</v>
      </c>
      <c r="G688" s="9" t="s">
        <v>243</v>
      </c>
      <c r="H688" s="9" t="s">
        <v>5</v>
      </c>
      <c r="I688" s="10" t="s">
        <v>1783</v>
      </c>
      <c r="J688" s="10" t="s">
        <v>1995</v>
      </c>
      <c r="K688" s="11">
        <v>2500</v>
      </c>
      <c r="L688" s="11">
        <v>2500</v>
      </c>
      <c r="M688" s="11">
        <v>0</v>
      </c>
      <c r="N688" s="11">
        <v>0</v>
      </c>
      <c r="O688" s="11">
        <v>0</v>
      </c>
      <c r="P688" s="11">
        <v>0</v>
      </c>
      <c r="Q688" s="11">
        <v>0</v>
      </c>
      <c r="R688" s="11">
        <v>0</v>
      </c>
      <c r="S688" s="11">
        <v>0</v>
      </c>
      <c r="T688" s="11">
        <v>0</v>
      </c>
      <c r="U688" s="11">
        <v>0</v>
      </c>
      <c r="V688" s="11">
        <v>0</v>
      </c>
      <c r="W688" s="11">
        <v>49.973943000991859</v>
      </c>
      <c r="X688" s="11">
        <v>122.18629063742512</v>
      </c>
      <c r="Y688" s="11">
        <v>0</v>
      </c>
      <c r="Z688" s="11">
        <v>0</v>
      </c>
      <c r="AA688" s="11">
        <v>56.089766361582996</v>
      </c>
      <c r="AB688" s="11">
        <v>22.249797500000028</v>
      </c>
      <c r="AC688" s="11" t="s">
        <v>32</v>
      </c>
      <c r="AD688" s="11" t="s">
        <v>97</v>
      </c>
      <c r="AE688" s="11" t="s">
        <v>157</v>
      </c>
      <c r="AF688" s="11" t="s">
        <v>193</v>
      </c>
      <c r="AG688" s="11" t="s">
        <v>277</v>
      </c>
      <c r="AH688" s="11" t="s">
        <v>25</v>
      </c>
      <c r="AI688" s="11" t="s">
        <v>97</v>
      </c>
      <c r="AJ688" s="11" t="s">
        <v>157</v>
      </c>
      <c r="AK688" s="11" t="s">
        <v>193</v>
      </c>
      <c r="AL688" s="11" t="s">
        <v>142</v>
      </c>
      <c r="AM688" s="11">
        <v>4.9114683691812142E-2</v>
      </c>
      <c r="AN688" s="11">
        <v>0</v>
      </c>
      <c r="AO688" s="11">
        <v>0</v>
      </c>
      <c r="AP688" s="11">
        <v>0</v>
      </c>
      <c r="AQ688" s="11">
        <v>1.8764797000473881E-2</v>
      </c>
      <c r="AR688" s="11">
        <v>3.5000000000000003E-2</v>
      </c>
      <c r="AS688" s="11">
        <v>0</v>
      </c>
      <c r="AT688" s="11">
        <v>0</v>
      </c>
      <c r="AU688" s="11">
        <v>0</v>
      </c>
      <c r="AV688" s="11">
        <v>7.4999999999999997E-3</v>
      </c>
      <c r="AW688" s="11">
        <v>122.78670922953036</v>
      </c>
      <c r="AX688" s="11">
        <v>0</v>
      </c>
      <c r="AY688" s="11">
        <v>0</v>
      </c>
      <c r="AZ688" s="11">
        <v>0</v>
      </c>
      <c r="BA688" s="11">
        <v>46.911992501184706</v>
      </c>
      <c r="BB688" s="11">
        <v>87.500000000000014</v>
      </c>
      <c r="BC688" s="11">
        <v>0</v>
      </c>
      <c r="BD688" s="11">
        <v>0</v>
      </c>
      <c r="BE688" s="11">
        <v>0</v>
      </c>
      <c r="BF688" s="11">
        <v>18.75</v>
      </c>
      <c r="BG688" s="9" t="s">
        <v>25</v>
      </c>
      <c r="BH688" s="9" t="s">
        <v>97</v>
      </c>
      <c r="BI688" s="9" t="s">
        <v>157</v>
      </c>
      <c r="BJ688" s="9" t="s">
        <v>193</v>
      </c>
      <c r="BK688" s="9" t="s">
        <v>25</v>
      </c>
      <c r="BL688" s="29">
        <v>8.8465492898105277E-2</v>
      </c>
      <c r="BM688" s="29">
        <v>0</v>
      </c>
      <c r="BN688" s="29">
        <v>0</v>
      </c>
      <c r="BO688" s="29">
        <v>0</v>
      </c>
      <c r="BP688" s="29">
        <v>8.8465492898105277E-2</v>
      </c>
    </row>
    <row r="689" spans="1:68" x14ac:dyDescent="0.25">
      <c r="A689" s="9" t="s">
        <v>3</v>
      </c>
      <c r="B689" s="9" t="s">
        <v>46</v>
      </c>
      <c r="C689" s="9" t="s">
        <v>1891</v>
      </c>
      <c r="D689" s="9" t="s">
        <v>100</v>
      </c>
      <c r="E689" s="9" t="s">
        <v>99</v>
      </c>
      <c r="F689" s="9" t="s">
        <v>1499</v>
      </c>
      <c r="G689" s="9" t="s">
        <v>243</v>
      </c>
      <c r="H689" s="9" t="s">
        <v>5</v>
      </c>
      <c r="I689" s="10" t="s">
        <v>1807</v>
      </c>
      <c r="J689" s="10" t="s">
        <v>1995</v>
      </c>
      <c r="K689" s="11">
        <v>2500</v>
      </c>
      <c r="L689" s="11">
        <v>2500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  <c r="R689" s="11">
        <v>0</v>
      </c>
      <c r="S689" s="11">
        <v>0</v>
      </c>
      <c r="T689" s="11">
        <v>0</v>
      </c>
      <c r="U689" s="11">
        <v>0</v>
      </c>
      <c r="V689" s="11">
        <v>0</v>
      </c>
      <c r="W689" s="11">
        <v>49.943925117654771</v>
      </c>
      <c r="X689" s="11">
        <v>0</v>
      </c>
      <c r="Y689" s="11">
        <v>0</v>
      </c>
      <c r="Z689" s="11">
        <v>0</v>
      </c>
      <c r="AA689" s="11">
        <v>56.056074882345229</v>
      </c>
      <c r="AB689" s="11">
        <v>20.529740000000004</v>
      </c>
      <c r="AC689" s="11" t="s">
        <v>32</v>
      </c>
      <c r="AD689" s="11" t="s">
        <v>97</v>
      </c>
      <c r="AE689" s="11" t="s">
        <v>157</v>
      </c>
      <c r="AF689" s="11" t="s">
        <v>193</v>
      </c>
      <c r="AG689" s="11" t="s">
        <v>277</v>
      </c>
      <c r="AH689" s="11" t="s">
        <v>25</v>
      </c>
      <c r="AI689" s="11" t="s">
        <v>97</v>
      </c>
      <c r="AJ689" s="11" t="s">
        <v>157</v>
      </c>
      <c r="AK689" s="11" t="s">
        <v>193</v>
      </c>
      <c r="AL689" s="11" t="s">
        <v>142</v>
      </c>
      <c r="AM689" s="11">
        <v>4.9114683691812142E-2</v>
      </c>
      <c r="AN689" s="11">
        <v>0</v>
      </c>
      <c r="AO689" s="11">
        <v>0</v>
      </c>
      <c r="AP689" s="11">
        <v>0</v>
      </c>
      <c r="AQ689" s="11">
        <v>1.8764797000473881E-2</v>
      </c>
      <c r="AR689" s="11">
        <v>3.5000000000000003E-2</v>
      </c>
      <c r="AS689" s="11">
        <v>0</v>
      </c>
      <c r="AT689" s="11">
        <v>0</v>
      </c>
      <c r="AU689" s="11">
        <v>0</v>
      </c>
      <c r="AV689" s="11">
        <v>7.4999999999999997E-3</v>
      </c>
      <c r="AW689" s="11">
        <v>122.78670922953036</v>
      </c>
      <c r="AX689" s="11">
        <v>0</v>
      </c>
      <c r="AY689" s="11">
        <v>0</v>
      </c>
      <c r="AZ689" s="11">
        <v>0</v>
      </c>
      <c r="BA689" s="11">
        <v>46.911992501184706</v>
      </c>
      <c r="BB689" s="11">
        <v>87.500000000000014</v>
      </c>
      <c r="BC689" s="11">
        <v>0</v>
      </c>
      <c r="BD689" s="11">
        <v>0</v>
      </c>
      <c r="BE689" s="11">
        <v>0</v>
      </c>
      <c r="BF689" s="11">
        <v>18.75</v>
      </c>
      <c r="BG689" s="9" t="s">
        <v>25</v>
      </c>
      <c r="BH689" s="9" t="s">
        <v>97</v>
      </c>
      <c r="BI689" s="9" t="s">
        <v>157</v>
      </c>
      <c r="BJ689" s="9" t="s">
        <v>193</v>
      </c>
      <c r="BK689" s="9" t="s">
        <v>25</v>
      </c>
      <c r="BL689" s="29">
        <v>8.8465492898105277E-2</v>
      </c>
      <c r="BM689" s="29">
        <v>0</v>
      </c>
      <c r="BN689" s="29">
        <v>0</v>
      </c>
      <c r="BO689" s="29">
        <v>0</v>
      </c>
      <c r="BP689" s="29">
        <v>8.8465492898105277E-2</v>
      </c>
    </row>
    <row r="690" spans="1:68" x14ac:dyDescent="0.25">
      <c r="A690" s="9" t="s">
        <v>3</v>
      </c>
      <c r="B690" s="9" t="s">
        <v>46</v>
      </c>
      <c r="C690" s="9" t="s">
        <v>1833</v>
      </c>
      <c r="D690" s="9" t="s">
        <v>100</v>
      </c>
      <c r="E690" s="9" t="s">
        <v>99</v>
      </c>
      <c r="F690" s="9" t="s">
        <v>1199</v>
      </c>
      <c r="G690" s="9" t="s">
        <v>243</v>
      </c>
      <c r="H690" s="9" t="s">
        <v>5</v>
      </c>
      <c r="I690" s="10" t="s">
        <v>1783</v>
      </c>
      <c r="J690" s="10" t="s">
        <v>1995</v>
      </c>
      <c r="K690" s="11">
        <v>2500</v>
      </c>
      <c r="L690" s="11">
        <v>2500</v>
      </c>
      <c r="M690" s="11">
        <v>0</v>
      </c>
      <c r="N690" s="11">
        <v>0</v>
      </c>
      <c r="O690" s="11">
        <v>0</v>
      </c>
      <c r="P690" s="11">
        <v>0</v>
      </c>
      <c r="Q690" s="11">
        <v>0</v>
      </c>
      <c r="R690" s="11">
        <v>0</v>
      </c>
      <c r="S690" s="11">
        <v>0</v>
      </c>
      <c r="T690" s="11">
        <v>0</v>
      </c>
      <c r="U690" s="11">
        <v>0</v>
      </c>
      <c r="V690" s="11">
        <v>0</v>
      </c>
      <c r="W690" s="11">
        <v>49.975218075945371</v>
      </c>
      <c r="X690" s="11">
        <v>0</v>
      </c>
      <c r="Y690" s="11">
        <v>0</v>
      </c>
      <c r="Z690" s="11">
        <v>133.93358444353362</v>
      </c>
      <c r="AA690" s="11">
        <v>56.091197480521018</v>
      </c>
      <c r="AB690" s="11">
        <v>22.415120000000002</v>
      </c>
      <c r="AC690" s="11" t="s">
        <v>32</v>
      </c>
      <c r="AD690" s="11" t="s">
        <v>97</v>
      </c>
      <c r="AE690" s="11" t="s">
        <v>157</v>
      </c>
      <c r="AF690" s="11" t="s">
        <v>125</v>
      </c>
      <c r="AG690" s="11" t="s">
        <v>277</v>
      </c>
      <c r="AH690" s="11" t="s">
        <v>25</v>
      </c>
      <c r="AI690" s="11" t="s">
        <v>97</v>
      </c>
      <c r="AJ690" s="11" t="s">
        <v>157</v>
      </c>
      <c r="AK690" s="11" t="s">
        <v>125</v>
      </c>
      <c r="AL690" s="11" t="s">
        <v>142</v>
      </c>
      <c r="AM690" s="11">
        <v>4.9114683691812142E-2</v>
      </c>
      <c r="AN690" s="11">
        <v>0</v>
      </c>
      <c r="AO690" s="11">
        <v>0</v>
      </c>
      <c r="AP690" s="11">
        <v>5.3600000000000002E-2</v>
      </c>
      <c r="AQ690" s="11">
        <v>1.8764797000473881E-2</v>
      </c>
      <c r="AR690" s="11">
        <v>3.5000000000000003E-2</v>
      </c>
      <c r="AS690" s="11">
        <v>0</v>
      </c>
      <c r="AT690" s="11">
        <v>0</v>
      </c>
      <c r="AU690" s="11">
        <v>5.5E-2</v>
      </c>
      <c r="AV690" s="11">
        <v>7.4999999999999997E-3</v>
      </c>
      <c r="AW690" s="11">
        <v>122.78670922953036</v>
      </c>
      <c r="AX690" s="11">
        <v>0</v>
      </c>
      <c r="AY690" s="11">
        <v>0</v>
      </c>
      <c r="AZ690" s="11">
        <v>134</v>
      </c>
      <c r="BA690" s="11">
        <v>46.911992501184706</v>
      </c>
      <c r="BB690" s="11">
        <v>87.500000000000014</v>
      </c>
      <c r="BC690" s="11">
        <v>0</v>
      </c>
      <c r="BD690" s="11">
        <v>0</v>
      </c>
      <c r="BE690" s="11">
        <v>137.5</v>
      </c>
      <c r="BF690" s="11">
        <v>18.75</v>
      </c>
      <c r="BG690" s="9" t="s">
        <v>25</v>
      </c>
      <c r="BH690" s="9" t="s">
        <v>97</v>
      </c>
      <c r="BI690" s="9" t="s">
        <v>157</v>
      </c>
      <c r="BJ690" s="9" t="s">
        <v>125</v>
      </c>
      <c r="BK690" s="9" t="s">
        <v>25</v>
      </c>
      <c r="BL690" s="29">
        <v>8.8465492898105277E-2</v>
      </c>
      <c r="BM690" s="29">
        <v>0</v>
      </c>
      <c r="BN690" s="29">
        <v>0</v>
      </c>
      <c r="BO690" s="29">
        <v>5.3600000000000002E-2</v>
      </c>
      <c r="BP690" s="29">
        <v>8.8465492898105277E-2</v>
      </c>
    </row>
    <row r="691" spans="1:68" x14ac:dyDescent="0.25">
      <c r="A691" s="9" t="s">
        <v>3</v>
      </c>
      <c r="B691" s="9" t="s">
        <v>46</v>
      </c>
      <c r="C691" s="9" t="s">
        <v>1835</v>
      </c>
      <c r="D691" s="9" t="s">
        <v>100</v>
      </c>
      <c r="E691" s="9" t="s">
        <v>99</v>
      </c>
      <c r="F691" s="9" t="s">
        <v>1137</v>
      </c>
      <c r="G691" s="9" t="s">
        <v>243</v>
      </c>
      <c r="H691" s="9" t="s">
        <v>5</v>
      </c>
      <c r="I691" s="10" t="s">
        <v>1783</v>
      </c>
      <c r="J691" s="10" t="s">
        <v>1995</v>
      </c>
      <c r="K691" s="11">
        <v>2500</v>
      </c>
      <c r="L691" s="11">
        <v>2500</v>
      </c>
      <c r="M691" s="11">
        <v>0</v>
      </c>
      <c r="N691" s="11">
        <v>0</v>
      </c>
      <c r="O691" s="11">
        <v>0</v>
      </c>
      <c r="P691" s="11">
        <v>0</v>
      </c>
      <c r="Q691" s="11">
        <v>0</v>
      </c>
      <c r="R691" s="11">
        <v>0</v>
      </c>
      <c r="S691" s="11">
        <v>0</v>
      </c>
      <c r="T691" s="11">
        <v>0</v>
      </c>
      <c r="U691" s="11">
        <v>0</v>
      </c>
      <c r="V691" s="11">
        <v>0</v>
      </c>
      <c r="W691" s="11">
        <v>49.943925117654771</v>
      </c>
      <c r="X691" s="11">
        <v>0</v>
      </c>
      <c r="Y691" s="11">
        <v>0</v>
      </c>
      <c r="Z691" s="11">
        <v>0</v>
      </c>
      <c r="AA691" s="11">
        <v>56.056074882345229</v>
      </c>
      <c r="AB691" s="11">
        <v>20.529740000000004</v>
      </c>
      <c r="AC691" s="11" t="s">
        <v>32</v>
      </c>
      <c r="AD691" s="11" t="s">
        <v>97</v>
      </c>
      <c r="AE691" s="11" t="s">
        <v>157</v>
      </c>
      <c r="AF691" s="11" t="s">
        <v>193</v>
      </c>
      <c r="AG691" s="11" t="s">
        <v>277</v>
      </c>
      <c r="AH691" s="11" t="s">
        <v>25</v>
      </c>
      <c r="AI691" s="11" t="s">
        <v>97</v>
      </c>
      <c r="AJ691" s="11" t="s">
        <v>157</v>
      </c>
      <c r="AK691" s="11" t="s">
        <v>193</v>
      </c>
      <c r="AL691" s="11" t="s">
        <v>142</v>
      </c>
      <c r="AM691" s="11">
        <v>4.9114683691812142E-2</v>
      </c>
      <c r="AN691" s="11">
        <v>0</v>
      </c>
      <c r="AO691" s="11">
        <v>0</v>
      </c>
      <c r="AP691" s="11">
        <v>0</v>
      </c>
      <c r="AQ691" s="11">
        <v>1.8764797000473881E-2</v>
      </c>
      <c r="AR691" s="11">
        <v>3.5000000000000003E-2</v>
      </c>
      <c r="AS691" s="11">
        <v>0</v>
      </c>
      <c r="AT691" s="11">
        <v>0</v>
      </c>
      <c r="AU691" s="11">
        <v>0</v>
      </c>
      <c r="AV691" s="11">
        <v>7.4999999999999997E-3</v>
      </c>
      <c r="AW691" s="11">
        <v>122.78670922953036</v>
      </c>
      <c r="AX691" s="11">
        <v>0</v>
      </c>
      <c r="AY691" s="11">
        <v>0</v>
      </c>
      <c r="AZ691" s="11">
        <v>0</v>
      </c>
      <c r="BA691" s="11">
        <v>46.911992501184706</v>
      </c>
      <c r="BB691" s="11">
        <v>87.500000000000014</v>
      </c>
      <c r="BC691" s="11">
        <v>0</v>
      </c>
      <c r="BD691" s="11">
        <v>0</v>
      </c>
      <c r="BE691" s="11">
        <v>0</v>
      </c>
      <c r="BF691" s="11">
        <v>18.75</v>
      </c>
      <c r="BG691" s="9" t="s">
        <v>25</v>
      </c>
      <c r="BH691" s="9" t="s">
        <v>97</v>
      </c>
      <c r="BI691" s="9" t="s">
        <v>157</v>
      </c>
      <c r="BJ691" s="9" t="s">
        <v>193</v>
      </c>
      <c r="BK691" s="9" t="s">
        <v>25</v>
      </c>
      <c r="BL691" s="29">
        <v>8.8465492898105277E-2</v>
      </c>
      <c r="BM691" s="29">
        <v>0</v>
      </c>
      <c r="BN691" s="29">
        <v>0</v>
      </c>
      <c r="BO691" s="29">
        <v>0</v>
      </c>
      <c r="BP691" s="29">
        <v>8.8465492898105277E-2</v>
      </c>
    </row>
    <row r="692" spans="1:68" x14ac:dyDescent="0.25">
      <c r="A692" s="9" t="s">
        <v>3</v>
      </c>
      <c r="B692" s="9" t="s">
        <v>46</v>
      </c>
      <c r="C692" s="9" t="s">
        <v>1835</v>
      </c>
      <c r="D692" s="9" t="s">
        <v>100</v>
      </c>
      <c r="E692" s="9" t="s">
        <v>99</v>
      </c>
      <c r="F692" s="9" t="s">
        <v>1139</v>
      </c>
      <c r="G692" s="9" t="s">
        <v>243</v>
      </c>
      <c r="H692" s="9" t="s">
        <v>5</v>
      </c>
      <c r="I692" s="10" t="s">
        <v>1807</v>
      </c>
      <c r="J692" s="10" t="s">
        <v>1995</v>
      </c>
      <c r="K692" s="11">
        <v>2500</v>
      </c>
      <c r="L692" s="11">
        <v>2500</v>
      </c>
      <c r="M692" s="11">
        <v>0</v>
      </c>
      <c r="N692" s="11">
        <v>0</v>
      </c>
      <c r="O692" s="11">
        <v>0</v>
      </c>
      <c r="P692" s="11">
        <v>0</v>
      </c>
      <c r="Q692" s="11">
        <v>0</v>
      </c>
      <c r="R692" s="11">
        <v>0</v>
      </c>
      <c r="S692" s="11">
        <v>0</v>
      </c>
      <c r="T692" s="11">
        <v>0</v>
      </c>
      <c r="U692" s="11">
        <v>0</v>
      </c>
      <c r="V692" s="11">
        <v>0</v>
      </c>
      <c r="W692" s="11">
        <v>49.943925117654771</v>
      </c>
      <c r="X692" s="11">
        <v>0</v>
      </c>
      <c r="Y692" s="11">
        <v>0</v>
      </c>
      <c r="Z692" s="11">
        <v>0</v>
      </c>
      <c r="AA692" s="11">
        <v>56.056074882345229</v>
      </c>
      <c r="AB692" s="11">
        <v>20.529740000000004</v>
      </c>
      <c r="AC692" s="11" t="s">
        <v>32</v>
      </c>
      <c r="AD692" s="11" t="s">
        <v>97</v>
      </c>
      <c r="AE692" s="11" t="s">
        <v>157</v>
      </c>
      <c r="AF692" s="11" t="s">
        <v>193</v>
      </c>
      <c r="AG692" s="11" t="s">
        <v>277</v>
      </c>
      <c r="AH692" s="11" t="s">
        <v>25</v>
      </c>
      <c r="AI692" s="11" t="s">
        <v>97</v>
      </c>
      <c r="AJ692" s="11" t="s">
        <v>157</v>
      </c>
      <c r="AK692" s="11" t="s">
        <v>193</v>
      </c>
      <c r="AL692" s="11" t="s">
        <v>142</v>
      </c>
      <c r="AM692" s="11">
        <v>4.9114683691812142E-2</v>
      </c>
      <c r="AN692" s="11">
        <v>0</v>
      </c>
      <c r="AO692" s="11">
        <v>0</v>
      </c>
      <c r="AP692" s="11">
        <v>0</v>
      </c>
      <c r="AQ692" s="11">
        <v>1.8764797000473881E-2</v>
      </c>
      <c r="AR692" s="11">
        <v>3.5000000000000003E-2</v>
      </c>
      <c r="AS692" s="11">
        <v>0</v>
      </c>
      <c r="AT692" s="11">
        <v>0</v>
      </c>
      <c r="AU692" s="11">
        <v>0</v>
      </c>
      <c r="AV692" s="11">
        <v>7.4999999999999997E-3</v>
      </c>
      <c r="AW692" s="11">
        <v>122.78670922953036</v>
      </c>
      <c r="AX692" s="11">
        <v>0</v>
      </c>
      <c r="AY692" s="11">
        <v>0</v>
      </c>
      <c r="AZ692" s="11">
        <v>0</v>
      </c>
      <c r="BA692" s="11">
        <v>46.911992501184706</v>
      </c>
      <c r="BB692" s="11">
        <v>87.500000000000014</v>
      </c>
      <c r="BC692" s="11">
        <v>0</v>
      </c>
      <c r="BD692" s="11">
        <v>0</v>
      </c>
      <c r="BE692" s="11">
        <v>0</v>
      </c>
      <c r="BF692" s="11">
        <v>18.75</v>
      </c>
      <c r="BG692" s="9" t="s">
        <v>25</v>
      </c>
      <c r="BH692" s="9" t="s">
        <v>97</v>
      </c>
      <c r="BI692" s="9" t="s">
        <v>157</v>
      </c>
      <c r="BJ692" s="9" t="s">
        <v>193</v>
      </c>
      <c r="BK692" s="9" t="s">
        <v>25</v>
      </c>
      <c r="BL692" s="29">
        <v>8.8465492898105277E-2</v>
      </c>
      <c r="BM692" s="29">
        <v>0</v>
      </c>
      <c r="BN692" s="29">
        <v>0</v>
      </c>
      <c r="BO692" s="29">
        <v>0</v>
      </c>
      <c r="BP692" s="29">
        <v>8.8465492898105277E-2</v>
      </c>
    </row>
    <row r="693" spans="1:68" x14ac:dyDescent="0.25">
      <c r="A693" s="9" t="s">
        <v>3</v>
      </c>
      <c r="B693" s="9" t="s">
        <v>46</v>
      </c>
      <c r="C693" s="9" t="s">
        <v>1892</v>
      </c>
      <c r="D693" s="9" t="s">
        <v>100</v>
      </c>
      <c r="E693" s="9" t="s">
        <v>99</v>
      </c>
      <c r="F693" s="9" t="s">
        <v>1101</v>
      </c>
      <c r="G693" s="9" t="s">
        <v>243</v>
      </c>
      <c r="H693" s="9" t="s">
        <v>5</v>
      </c>
      <c r="I693" s="10" t="s">
        <v>1807</v>
      </c>
      <c r="J693" s="10" t="s">
        <v>1995</v>
      </c>
      <c r="K693" s="11">
        <v>2500</v>
      </c>
      <c r="L693" s="11">
        <v>2500</v>
      </c>
      <c r="M693" s="11">
        <v>0</v>
      </c>
      <c r="N693" s="11">
        <v>0</v>
      </c>
      <c r="O693" s="11">
        <v>0</v>
      </c>
      <c r="P693" s="11">
        <v>0</v>
      </c>
      <c r="Q693" s="11">
        <v>0</v>
      </c>
      <c r="R693" s="11">
        <v>0</v>
      </c>
      <c r="S693" s="11">
        <v>0</v>
      </c>
      <c r="T693" s="11">
        <v>0</v>
      </c>
      <c r="U693" s="11">
        <v>0</v>
      </c>
      <c r="V693" s="11">
        <v>0</v>
      </c>
      <c r="W693" s="11">
        <v>49.943925117654771</v>
      </c>
      <c r="X693" s="11">
        <v>0</v>
      </c>
      <c r="Y693" s="11">
        <v>0</v>
      </c>
      <c r="Z693" s="11">
        <v>0</v>
      </c>
      <c r="AA693" s="11">
        <v>56.056074882345229</v>
      </c>
      <c r="AB693" s="11">
        <v>20.529740000000004</v>
      </c>
      <c r="AC693" s="11" t="s">
        <v>32</v>
      </c>
      <c r="AD693" s="11" t="s">
        <v>97</v>
      </c>
      <c r="AE693" s="11" t="s">
        <v>157</v>
      </c>
      <c r="AF693" s="11" t="s">
        <v>193</v>
      </c>
      <c r="AG693" s="11" t="s">
        <v>277</v>
      </c>
      <c r="AH693" s="11" t="s">
        <v>25</v>
      </c>
      <c r="AI693" s="11" t="s">
        <v>97</v>
      </c>
      <c r="AJ693" s="11" t="s">
        <v>157</v>
      </c>
      <c r="AK693" s="11" t="s">
        <v>193</v>
      </c>
      <c r="AL693" s="11" t="s">
        <v>142</v>
      </c>
      <c r="AM693" s="11">
        <v>4.9114683691812142E-2</v>
      </c>
      <c r="AN693" s="11">
        <v>0</v>
      </c>
      <c r="AO693" s="11">
        <v>0</v>
      </c>
      <c r="AP693" s="11">
        <v>0</v>
      </c>
      <c r="AQ693" s="11">
        <v>1.8764797000473881E-2</v>
      </c>
      <c r="AR693" s="11">
        <v>3.5000000000000003E-2</v>
      </c>
      <c r="AS693" s="11">
        <v>0</v>
      </c>
      <c r="AT693" s="11">
        <v>0</v>
      </c>
      <c r="AU693" s="11">
        <v>0</v>
      </c>
      <c r="AV693" s="11">
        <v>7.4999999999999997E-3</v>
      </c>
      <c r="AW693" s="11">
        <v>122.78670922953036</v>
      </c>
      <c r="AX693" s="11">
        <v>0</v>
      </c>
      <c r="AY693" s="11">
        <v>0</v>
      </c>
      <c r="AZ693" s="11">
        <v>0</v>
      </c>
      <c r="BA693" s="11">
        <v>46.911992501184706</v>
      </c>
      <c r="BB693" s="11">
        <v>87.500000000000014</v>
      </c>
      <c r="BC693" s="11">
        <v>0</v>
      </c>
      <c r="BD693" s="11">
        <v>0</v>
      </c>
      <c r="BE693" s="11">
        <v>0</v>
      </c>
      <c r="BF693" s="11">
        <v>18.75</v>
      </c>
      <c r="BG693" s="9" t="s">
        <v>25</v>
      </c>
      <c r="BH693" s="9" t="s">
        <v>97</v>
      </c>
      <c r="BI693" s="9" t="s">
        <v>157</v>
      </c>
      <c r="BJ693" s="9" t="s">
        <v>193</v>
      </c>
      <c r="BK693" s="9" t="s">
        <v>25</v>
      </c>
      <c r="BL693" s="29">
        <v>8.8465492898105277E-2</v>
      </c>
      <c r="BM693" s="29">
        <v>0</v>
      </c>
      <c r="BN693" s="29">
        <v>0</v>
      </c>
      <c r="BO693" s="29">
        <v>0</v>
      </c>
      <c r="BP693" s="29">
        <v>8.8465492898105277E-2</v>
      </c>
    </row>
    <row r="694" spans="1:68" x14ac:dyDescent="0.25">
      <c r="A694" s="9" t="s">
        <v>3</v>
      </c>
      <c r="B694" s="9" t="s">
        <v>46</v>
      </c>
      <c r="C694" s="9" t="s">
        <v>1892</v>
      </c>
      <c r="D694" s="9" t="s">
        <v>100</v>
      </c>
      <c r="E694" s="9" t="s">
        <v>99</v>
      </c>
      <c r="F694" s="9" t="s">
        <v>1627</v>
      </c>
      <c r="G694" s="9" t="s">
        <v>243</v>
      </c>
      <c r="H694" s="9" t="s">
        <v>5</v>
      </c>
      <c r="I694" s="10" t="s">
        <v>1783</v>
      </c>
      <c r="J694" s="10" t="s">
        <v>1995</v>
      </c>
      <c r="K694" s="11">
        <v>2500</v>
      </c>
      <c r="L694" s="11">
        <v>2500</v>
      </c>
      <c r="M694" s="11">
        <v>0</v>
      </c>
      <c r="N694" s="11">
        <v>0</v>
      </c>
      <c r="O694" s="11">
        <v>0</v>
      </c>
      <c r="P694" s="11">
        <v>0</v>
      </c>
      <c r="Q694" s="11">
        <v>0</v>
      </c>
      <c r="R694" s="11">
        <v>0</v>
      </c>
      <c r="S694" s="11">
        <v>0</v>
      </c>
      <c r="T694" s="11">
        <v>0</v>
      </c>
      <c r="U694" s="11">
        <v>0</v>
      </c>
      <c r="V694" s="11">
        <v>0</v>
      </c>
      <c r="W694" s="11">
        <v>49.943925117654771</v>
      </c>
      <c r="X694" s="11">
        <v>0</v>
      </c>
      <c r="Y694" s="11">
        <v>0</v>
      </c>
      <c r="Z694" s="11">
        <v>0</v>
      </c>
      <c r="AA694" s="11">
        <v>56.056074882345229</v>
      </c>
      <c r="AB694" s="11">
        <v>20.529740000000004</v>
      </c>
      <c r="AC694" s="11" t="s">
        <v>32</v>
      </c>
      <c r="AD694" s="11" t="s">
        <v>97</v>
      </c>
      <c r="AE694" s="11" t="s">
        <v>157</v>
      </c>
      <c r="AF694" s="11" t="s">
        <v>193</v>
      </c>
      <c r="AG694" s="11" t="s">
        <v>277</v>
      </c>
      <c r="AH694" s="11" t="s">
        <v>25</v>
      </c>
      <c r="AI694" s="11" t="s">
        <v>97</v>
      </c>
      <c r="AJ694" s="11" t="s">
        <v>157</v>
      </c>
      <c r="AK694" s="11" t="s">
        <v>193</v>
      </c>
      <c r="AL694" s="11" t="s">
        <v>142</v>
      </c>
      <c r="AM694" s="11">
        <v>4.9114683691812142E-2</v>
      </c>
      <c r="AN694" s="11">
        <v>0</v>
      </c>
      <c r="AO694" s="11">
        <v>0</v>
      </c>
      <c r="AP694" s="11">
        <v>0</v>
      </c>
      <c r="AQ694" s="11">
        <v>1.8764797000473881E-2</v>
      </c>
      <c r="AR694" s="11">
        <v>3.5000000000000003E-2</v>
      </c>
      <c r="AS694" s="11">
        <v>0</v>
      </c>
      <c r="AT694" s="11">
        <v>0</v>
      </c>
      <c r="AU694" s="11">
        <v>0</v>
      </c>
      <c r="AV694" s="11">
        <v>7.4999999999999997E-3</v>
      </c>
      <c r="AW694" s="11">
        <v>122.78670922953036</v>
      </c>
      <c r="AX694" s="11">
        <v>0</v>
      </c>
      <c r="AY694" s="11">
        <v>0</v>
      </c>
      <c r="AZ694" s="11">
        <v>0</v>
      </c>
      <c r="BA694" s="11">
        <v>46.911992501184706</v>
      </c>
      <c r="BB694" s="11">
        <v>87.500000000000014</v>
      </c>
      <c r="BC694" s="11">
        <v>0</v>
      </c>
      <c r="BD694" s="11">
        <v>0</v>
      </c>
      <c r="BE694" s="11">
        <v>0</v>
      </c>
      <c r="BF694" s="11">
        <v>18.75</v>
      </c>
      <c r="BG694" s="9" t="s">
        <v>25</v>
      </c>
      <c r="BH694" s="9" t="s">
        <v>97</v>
      </c>
      <c r="BI694" s="9" t="s">
        <v>157</v>
      </c>
      <c r="BJ694" s="9" t="s">
        <v>193</v>
      </c>
      <c r="BK694" s="9" t="s">
        <v>25</v>
      </c>
      <c r="BL694" s="29">
        <v>8.8465492898105277E-2</v>
      </c>
      <c r="BM694" s="29">
        <v>0</v>
      </c>
      <c r="BN694" s="29">
        <v>0</v>
      </c>
      <c r="BO694" s="29">
        <v>0</v>
      </c>
      <c r="BP694" s="29">
        <v>8.8465492898105277E-2</v>
      </c>
    </row>
    <row r="695" spans="1:68" x14ac:dyDescent="0.25">
      <c r="A695" s="9" t="s">
        <v>3</v>
      </c>
      <c r="B695" s="9" t="s">
        <v>46</v>
      </c>
      <c r="C695" s="9" t="s">
        <v>1839</v>
      </c>
      <c r="D695" s="9" t="s">
        <v>100</v>
      </c>
      <c r="E695" s="9" t="s">
        <v>99</v>
      </c>
      <c r="F695" s="9" t="s">
        <v>935</v>
      </c>
      <c r="G695" s="9" t="s">
        <v>243</v>
      </c>
      <c r="H695" s="9" t="s">
        <v>5</v>
      </c>
      <c r="I695" s="10" t="s">
        <v>1783</v>
      </c>
      <c r="J695" s="10" t="s">
        <v>1995</v>
      </c>
      <c r="K695" s="11">
        <v>2500</v>
      </c>
      <c r="L695" s="11">
        <v>2500</v>
      </c>
      <c r="M695" s="11">
        <v>0</v>
      </c>
      <c r="N695" s="11">
        <v>0</v>
      </c>
      <c r="O695" s="11">
        <v>0</v>
      </c>
      <c r="P695" s="11">
        <v>0</v>
      </c>
      <c r="Q695" s="11">
        <v>0</v>
      </c>
      <c r="R695" s="11">
        <v>0</v>
      </c>
      <c r="S695" s="11">
        <v>0</v>
      </c>
      <c r="T695" s="11">
        <v>0</v>
      </c>
      <c r="U695" s="11">
        <v>0</v>
      </c>
      <c r="V695" s="11">
        <v>0</v>
      </c>
      <c r="W695" s="11">
        <v>49.989471856560577</v>
      </c>
      <c r="X695" s="11">
        <v>0</v>
      </c>
      <c r="Y695" s="11">
        <v>0</v>
      </c>
      <c r="Z695" s="11">
        <v>0</v>
      </c>
      <c r="AA695" s="11">
        <v>5.5105281434394158</v>
      </c>
      <c r="AB695" s="11">
        <v>20.010095000000014</v>
      </c>
      <c r="AC695" s="11" t="s">
        <v>32</v>
      </c>
      <c r="AD695" s="11" t="s">
        <v>97</v>
      </c>
      <c r="AE695" s="11" t="s">
        <v>157</v>
      </c>
      <c r="AF695" s="11" t="s">
        <v>193</v>
      </c>
      <c r="AG695" s="11" t="s">
        <v>239</v>
      </c>
      <c r="AH695" s="11" t="s">
        <v>25</v>
      </c>
      <c r="AI695" s="11" t="s">
        <v>81</v>
      </c>
      <c r="AJ695" s="11" t="s">
        <v>157</v>
      </c>
      <c r="AK695" s="11" t="s">
        <v>193</v>
      </c>
      <c r="AL695" s="11" t="s">
        <v>211</v>
      </c>
      <c r="AM695" s="11">
        <v>4.9114683691812142E-2</v>
      </c>
      <c r="AN695" s="11">
        <v>0</v>
      </c>
      <c r="AO695" s="11">
        <v>0</v>
      </c>
      <c r="AP695" s="11">
        <v>0</v>
      </c>
      <c r="AQ695" s="11">
        <v>1.8429711339751132E-3</v>
      </c>
      <c r="AR695" s="11">
        <v>3.5000000000000003E-2</v>
      </c>
      <c r="AS695" s="11">
        <v>0.1</v>
      </c>
      <c r="AT695" s="11">
        <v>0</v>
      </c>
      <c r="AU695" s="11">
        <v>0</v>
      </c>
      <c r="AV695" s="11">
        <v>5.4999999999999997E-3</v>
      </c>
      <c r="AW695" s="11">
        <v>122.78670922953036</v>
      </c>
      <c r="AX695" s="11">
        <v>0</v>
      </c>
      <c r="AY695" s="11">
        <v>0</v>
      </c>
      <c r="AZ695" s="11">
        <v>0</v>
      </c>
      <c r="BA695" s="11">
        <v>4.6074278349377833</v>
      </c>
      <c r="BB695" s="11">
        <v>87.500000000000014</v>
      </c>
      <c r="BC695" s="11">
        <v>250</v>
      </c>
      <c r="BD695" s="11">
        <v>0</v>
      </c>
      <c r="BE695" s="11">
        <v>0</v>
      </c>
      <c r="BF695" s="11">
        <v>13.75</v>
      </c>
      <c r="BG695" s="9" t="s">
        <v>25</v>
      </c>
      <c r="BH695" s="9" t="s">
        <v>81</v>
      </c>
      <c r="BI695" s="9" t="s">
        <v>157</v>
      </c>
      <c r="BJ695" s="9" t="s">
        <v>193</v>
      </c>
      <c r="BK695" s="9" t="s">
        <v>211</v>
      </c>
      <c r="BL695" s="29">
        <v>8.8465492898105277E-2</v>
      </c>
      <c r="BM695" s="29">
        <v>0.22939999999999997</v>
      </c>
      <c r="BN695" s="29">
        <v>0</v>
      </c>
      <c r="BO695" s="29">
        <v>0</v>
      </c>
      <c r="BP695" s="29">
        <v>1.8429711339751128E-3</v>
      </c>
    </row>
    <row r="696" spans="1:68" x14ac:dyDescent="0.25">
      <c r="A696" s="9" t="s">
        <v>3</v>
      </c>
      <c r="B696" s="9" t="s">
        <v>46</v>
      </c>
      <c r="C696" s="9" t="s">
        <v>1839</v>
      </c>
      <c r="D696" s="9" t="s">
        <v>100</v>
      </c>
      <c r="E696" s="9" t="s">
        <v>99</v>
      </c>
      <c r="F696" s="9" t="s">
        <v>1117</v>
      </c>
      <c r="G696" s="9" t="s">
        <v>154</v>
      </c>
      <c r="H696" s="9" t="s">
        <v>5</v>
      </c>
      <c r="I696" s="10" t="s">
        <v>1783</v>
      </c>
      <c r="J696" s="10" t="s">
        <v>1995</v>
      </c>
      <c r="K696" s="11">
        <v>2500</v>
      </c>
      <c r="L696" s="11">
        <v>2500</v>
      </c>
      <c r="M696" s="11">
        <v>0</v>
      </c>
      <c r="N696" s="11">
        <v>0</v>
      </c>
      <c r="O696" s="11">
        <v>0</v>
      </c>
      <c r="P696" s="11">
        <v>0</v>
      </c>
      <c r="Q696" s="11">
        <v>0</v>
      </c>
      <c r="R696" s="11">
        <v>0</v>
      </c>
      <c r="S696" s="11">
        <v>0</v>
      </c>
      <c r="T696" s="11">
        <v>0</v>
      </c>
      <c r="U696" s="11">
        <v>0</v>
      </c>
      <c r="V696" s="11">
        <v>0</v>
      </c>
      <c r="W696" s="11">
        <v>49.989471856560577</v>
      </c>
      <c r="X696" s="11">
        <v>0</v>
      </c>
      <c r="Y696" s="11">
        <v>0</v>
      </c>
      <c r="Z696" s="11">
        <v>0</v>
      </c>
      <c r="AA696" s="11">
        <v>5.5105281434394158</v>
      </c>
      <c r="AB696" s="11">
        <v>20.010095000000014</v>
      </c>
      <c r="AC696" s="11" t="s">
        <v>32</v>
      </c>
      <c r="AD696" s="11" t="s">
        <v>97</v>
      </c>
      <c r="AE696" s="11" t="s">
        <v>157</v>
      </c>
      <c r="AF696" s="11" t="s">
        <v>193</v>
      </c>
      <c r="AG696" s="11" t="s">
        <v>239</v>
      </c>
      <c r="AH696" s="11" t="s">
        <v>25</v>
      </c>
      <c r="AI696" s="11" t="s">
        <v>97</v>
      </c>
      <c r="AJ696" s="11" t="s">
        <v>157</v>
      </c>
      <c r="AK696" s="11" t="s">
        <v>193</v>
      </c>
      <c r="AL696" s="11" t="s">
        <v>211</v>
      </c>
      <c r="AM696" s="11">
        <v>4.9114683691812142E-2</v>
      </c>
      <c r="AN696" s="11">
        <v>0</v>
      </c>
      <c r="AO696" s="11">
        <v>0</v>
      </c>
      <c r="AP696" s="11">
        <v>0</v>
      </c>
      <c r="AQ696" s="11">
        <v>1.8429711339751132E-3</v>
      </c>
      <c r="AR696" s="11">
        <v>3.5000000000000003E-2</v>
      </c>
      <c r="AS696" s="11">
        <v>0</v>
      </c>
      <c r="AT696" s="11">
        <v>0</v>
      </c>
      <c r="AU696" s="11">
        <v>0</v>
      </c>
      <c r="AV696" s="11">
        <v>5.4999999999999997E-3</v>
      </c>
      <c r="AW696" s="11">
        <v>122.78670922953036</v>
      </c>
      <c r="AX696" s="11">
        <v>0</v>
      </c>
      <c r="AY696" s="11">
        <v>0</v>
      </c>
      <c r="AZ696" s="11">
        <v>0</v>
      </c>
      <c r="BA696" s="11">
        <v>4.6074278349377833</v>
      </c>
      <c r="BB696" s="11">
        <v>87.500000000000014</v>
      </c>
      <c r="BC696" s="11">
        <v>0</v>
      </c>
      <c r="BD696" s="11">
        <v>0</v>
      </c>
      <c r="BE696" s="11">
        <v>0</v>
      </c>
      <c r="BF696" s="11">
        <v>13.75</v>
      </c>
      <c r="BG696" s="9" t="s">
        <v>25</v>
      </c>
      <c r="BH696" s="9" t="s">
        <v>97</v>
      </c>
      <c r="BI696" s="9" t="s">
        <v>157</v>
      </c>
      <c r="BJ696" s="9" t="s">
        <v>193</v>
      </c>
      <c r="BK696" s="9" t="s">
        <v>211</v>
      </c>
      <c r="BL696" s="29">
        <v>8.8465492898105277E-2</v>
      </c>
      <c r="BM696" s="29">
        <v>0</v>
      </c>
      <c r="BN696" s="29">
        <v>0</v>
      </c>
      <c r="BO696" s="29">
        <v>0</v>
      </c>
      <c r="BP696" s="29">
        <v>1.8429711339751128E-3</v>
      </c>
    </row>
    <row r="697" spans="1:68" x14ac:dyDescent="0.25">
      <c r="A697" s="9" t="s">
        <v>3</v>
      </c>
      <c r="B697" s="9" t="s">
        <v>46</v>
      </c>
      <c r="C697" s="9" t="s">
        <v>1839</v>
      </c>
      <c r="D697" s="9" t="s">
        <v>100</v>
      </c>
      <c r="E697" s="9" t="s">
        <v>99</v>
      </c>
      <c r="F697" s="9" t="s">
        <v>1425</v>
      </c>
      <c r="G697" s="9" t="s">
        <v>243</v>
      </c>
      <c r="H697" s="9" t="s">
        <v>5</v>
      </c>
      <c r="I697" s="10" t="s">
        <v>1807</v>
      </c>
      <c r="J697" s="10" t="s">
        <v>1995</v>
      </c>
      <c r="K697" s="11">
        <v>2500</v>
      </c>
      <c r="L697" s="11">
        <v>2500</v>
      </c>
      <c r="M697" s="11">
        <v>0</v>
      </c>
      <c r="N697" s="11">
        <v>0</v>
      </c>
      <c r="O697" s="11">
        <v>0</v>
      </c>
      <c r="P697" s="11">
        <v>0</v>
      </c>
      <c r="Q697" s="11">
        <v>0</v>
      </c>
      <c r="R697" s="11">
        <v>0</v>
      </c>
      <c r="S697" s="11">
        <v>0</v>
      </c>
      <c r="T697" s="11">
        <v>0</v>
      </c>
      <c r="U697" s="11">
        <v>0</v>
      </c>
      <c r="V697" s="11">
        <v>0</v>
      </c>
      <c r="W697" s="11">
        <v>49.989471856560577</v>
      </c>
      <c r="X697" s="11">
        <v>0</v>
      </c>
      <c r="Y697" s="11">
        <v>0</v>
      </c>
      <c r="Z697" s="11">
        <v>0</v>
      </c>
      <c r="AA697" s="11">
        <v>5.5105281434394158</v>
      </c>
      <c r="AB697" s="11">
        <v>20.010095000000014</v>
      </c>
      <c r="AC697" s="11" t="s">
        <v>32</v>
      </c>
      <c r="AD697" s="11" t="s">
        <v>97</v>
      </c>
      <c r="AE697" s="11" t="s">
        <v>157</v>
      </c>
      <c r="AF697" s="11" t="s">
        <v>193</v>
      </c>
      <c r="AG697" s="11" t="s">
        <v>239</v>
      </c>
      <c r="AH697" s="11" t="s">
        <v>25</v>
      </c>
      <c r="AI697" s="11" t="s">
        <v>81</v>
      </c>
      <c r="AJ697" s="11" t="s">
        <v>157</v>
      </c>
      <c r="AK697" s="11" t="s">
        <v>193</v>
      </c>
      <c r="AL697" s="11" t="s">
        <v>211</v>
      </c>
      <c r="AM697" s="11">
        <v>4.9114683691812142E-2</v>
      </c>
      <c r="AN697" s="11">
        <v>0</v>
      </c>
      <c r="AO697" s="11">
        <v>0</v>
      </c>
      <c r="AP697" s="11">
        <v>0</v>
      </c>
      <c r="AQ697" s="11">
        <v>1.8429711339751132E-3</v>
      </c>
      <c r="AR697" s="11">
        <v>3.5000000000000003E-2</v>
      </c>
      <c r="AS697" s="11">
        <v>0.1</v>
      </c>
      <c r="AT697" s="11">
        <v>0</v>
      </c>
      <c r="AU697" s="11">
        <v>0</v>
      </c>
      <c r="AV697" s="11">
        <v>5.4999999999999997E-3</v>
      </c>
      <c r="AW697" s="11">
        <v>122.78670922953036</v>
      </c>
      <c r="AX697" s="11">
        <v>0</v>
      </c>
      <c r="AY697" s="11">
        <v>0</v>
      </c>
      <c r="AZ697" s="11">
        <v>0</v>
      </c>
      <c r="BA697" s="11">
        <v>4.6074278349377833</v>
      </c>
      <c r="BB697" s="11">
        <v>87.500000000000014</v>
      </c>
      <c r="BC697" s="11">
        <v>250</v>
      </c>
      <c r="BD697" s="11">
        <v>0</v>
      </c>
      <c r="BE697" s="11">
        <v>0</v>
      </c>
      <c r="BF697" s="11">
        <v>13.75</v>
      </c>
      <c r="BG697" s="9" t="s">
        <v>25</v>
      </c>
      <c r="BH697" s="9" t="s">
        <v>81</v>
      </c>
      <c r="BI697" s="9" t="s">
        <v>157</v>
      </c>
      <c r="BJ697" s="9" t="s">
        <v>193</v>
      </c>
      <c r="BK697" s="9" t="s">
        <v>211</v>
      </c>
      <c r="BL697" s="29">
        <v>8.8465492898105277E-2</v>
      </c>
      <c r="BM697" s="29">
        <v>0.22939999999999997</v>
      </c>
      <c r="BN697" s="29">
        <v>0</v>
      </c>
      <c r="BO697" s="29">
        <v>0</v>
      </c>
      <c r="BP697" s="29">
        <v>1.8429711339751128E-3</v>
      </c>
    </row>
    <row r="698" spans="1:68" x14ac:dyDescent="0.25">
      <c r="A698" s="9" t="s">
        <v>3</v>
      </c>
      <c r="B698" s="9" t="s">
        <v>46</v>
      </c>
      <c r="C698" s="9" t="s">
        <v>1839</v>
      </c>
      <c r="D698" s="9" t="s">
        <v>100</v>
      </c>
      <c r="E698" s="9" t="s">
        <v>99</v>
      </c>
      <c r="F698" s="9" t="s">
        <v>1427</v>
      </c>
      <c r="G698" s="9" t="s">
        <v>243</v>
      </c>
      <c r="H698" s="9" t="s">
        <v>5</v>
      </c>
      <c r="I698" s="10" t="s">
        <v>1783</v>
      </c>
      <c r="J698" s="10" t="s">
        <v>1995</v>
      </c>
      <c r="K698" s="11">
        <v>2500</v>
      </c>
      <c r="L698" s="11">
        <v>2500</v>
      </c>
      <c r="M698" s="11">
        <v>0</v>
      </c>
      <c r="N698" s="11">
        <v>0</v>
      </c>
      <c r="O698" s="11">
        <v>0</v>
      </c>
      <c r="P698" s="11">
        <v>0</v>
      </c>
      <c r="Q698" s="11">
        <v>0</v>
      </c>
      <c r="R698" s="11">
        <v>0</v>
      </c>
      <c r="S698" s="11">
        <v>0</v>
      </c>
      <c r="T698" s="11">
        <v>0</v>
      </c>
      <c r="U698" s="11">
        <v>0</v>
      </c>
      <c r="V698" s="11">
        <v>0</v>
      </c>
      <c r="W698" s="11">
        <v>49.989471856560577</v>
      </c>
      <c r="X698" s="11">
        <v>0</v>
      </c>
      <c r="Y698" s="11">
        <v>0</v>
      </c>
      <c r="Z698" s="11">
        <v>0</v>
      </c>
      <c r="AA698" s="11">
        <v>5.5105281434394158</v>
      </c>
      <c r="AB698" s="11">
        <v>20.010095000000014</v>
      </c>
      <c r="AC698" s="11" t="s">
        <v>32</v>
      </c>
      <c r="AD698" s="11" t="s">
        <v>97</v>
      </c>
      <c r="AE698" s="11" t="s">
        <v>157</v>
      </c>
      <c r="AF698" s="11" t="s">
        <v>193</v>
      </c>
      <c r="AG698" s="11" t="s">
        <v>239</v>
      </c>
      <c r="AH698" s="11" t="s">
        <v>25</v>
      </c>
      <c r="AI698" s="11" t="s">
        <v>81</v>
      </c>
      <c r="AJ698" s="11" t="s">
        <v>157</v>
      </c>
      <c r="AK698" s="11" t="s">
        <v>193</v>
      </c>
      <c r="AL698" s="11" t="s">
        <v>211</v>
      </c>
      <c r="AM698" s="11">
        <v>4.9114683691812142E-2</v>
      </c>
      <c r="AN698" s="11">
        <v>0</v>
      </c>
      <c r="AO698" s="11">
        <v>0</v>
      </c>
      <c r="AP698" s="11">
        <v>0</v>
      </c>
      <c r="AQ698" s="11">
        <v>1.8429711339751132E-3</v>
      </c>
      <c r="AR698" s="11">
        <v>3.5000000000000003E-2</v>
      </c>
      <c r="AS698" s="11">
        <v>0.1</v>
      </c>
      <c r="AT698" s="11">
        <v>0</v>
      </c>
      <c r="AU698" s="11">
        <v>0</v>
      </c>
      <c r="AV698" s="11">
        <v>5.4999999999999997E-3</v>
      </c>
      <c r="AW698" s="11">
        <v>122.78670922953036</v>
      </c>
      <c r="AX698" s="11">
        <v>0</v>
      </c>
      <c r="AY698" s="11">
        <v>0</v>
      </c>
      <c r="AZ698" s="11">
        <v>0</v>
      </c>
      <c r="BA698" s="11">
        <v>4.6074278349377833</v>
      </c>
      <c r="BB698" s="11">
        <v>87.500000000000014</v>
      </c>
      <c r="BC698" s="11">
        <v>250</v>
      </c>
      <c r="BD698" s="11">
        <v>0</v>
      </c>
      <c r="BE698" s="11">
        <v>0</v>
      </c>
      <c r="BF698" s="11">
        <v>13.75</v>
      </c>
      <c r="BG698" s="9" t="s">
        <v>25</v>
      </c>
      <c r="BH698" s="9" t="s">
        <v>81</v>
      </c>
      <c r="BI698" s="9" t="s">
        <v>157</v>
      </c>
      <c r="BJ698" s="9" t="s">
        <v>193</v>
      </c>
      <c r="BK698" s="9" t="s">
        <v>211</v>
      </c>
      <c r="BL698" s="29">
        <v>8.8465492898105277E-2</v>
      </c>
      <c r="BM698" s="29">
        <v>0.22939999999999997</v>
      </c>
      <c r="BN698" s="29">
        <v>0</v>
      </c>
      <c r="BO698" s="29">
        <v>0</v>
      </c>
      <c r="BP698" s="29">
        <v>1.8429711339751128E-3</v>
      </c>
    </row>
    <row r="699" spans="1:68" x14ac:dyDescent="0.25">
      <c r="A699" s="9" t="s">
        <v>3</v>
      </c>
      <c r="B699" s="9" t="s">
        <v>46</v>
      </c>
      <c r="C699" s="9" t="s">
        <v>1839</v>
      </c>
      <c r="D699" s="9" t="s">
        <v>100</v>
      </c>
      <c r="E699" s="9" t="s">
        <v>99</v>
      </c>
      <c r="F699" s="9" t="s">
        <v>1429</v>
      </c>
      <c r="G699" s="9" t="s">
        <v>243</v>
      </c>
      <c r="H699" s="9" t="s">
        <v>5</v>
      </c>
      <c r="I699" s="10" t="s">
        <v>1783</v>
      </c>
      <c r="J699" s="10" t="s">
        <v>1995</v>
      </c>
      <c r="K699" s="11">
        <v>2500</v>
      </c>
      <c r="L699" s="11">
        <v>2500</v>
      </c>
      <c r="M699" s="11">
        <v>0</v>
      </c>
      <c r="N699" s="11">
        <v>0</v>
      </c>
      <c r="O699" s="11">
        <v>0</v>
      </c>
      <c r="P699" s="11">
        <v>0</v>
      </c>
      <c r="Q699" s="11">
        <v>0</v>
      </c>
      <c r="R699" s="11">
        <v>0</v>
      </c>
      <c r="S699" s="11">
        <v>0</v>
      </c>
      <c r="T699" s="11">
        <v>0</v>
      </c>
      <c r="U699" s="11">
        <v>0</v>
      </c>
      <c r="V699" s="11">
        <v>0</v>
      </c>
      <c r="W699" s="11">
        <v>49.989471856560577</v>
      </c>
      <c r="X699" s="11">
        <v>0</v>
      </c>
      <c r="Y699" s="11">
        <v>0</v>
      </c>
      <c r="Z699" s="11">
        <v>0</v>
      </c>
      <c r="AA699" s="11">
        <v>5.5105281434394158</v>
      </c>
      <c r="AB699" s="11">
        <v>20.010095000000014</v>
      </c>
      <c r="AC699" s="11" t="s">
        <v>32</v>
      </c>
      <c r="AD699" s="11" t="s">
        <v>97</v>
      </c>
      <c r="AE699" s="11" t="s">
        <v>157</v>
      </c>
      <c r="AF699" s="11" t="s">
        <v>193</v>
      </c>
      <c r="AG699" s="11" t="s">
        <v>239</v>
      </c>
      <c r="AH699" s="11" t="s">
        <v>25</v>
      </c>
      <c r="AI699" s="11" t="s">
        <v>97</v>
      </c>
      <c r="AJ699" s="11" t="s">
        <v>157</v>
      </c>
      <c r="AK699" s="11" t="s">
        <v>193</v>
      </c>
      <c r="AL699" s="11" t="s">
        <v>211</v>
      </c>
      <c r="AM699" s="11">
        <v>4.9114683691812142E-2</v>
      </c>
      <c r="AN699" s="11">
        <v>0</v>
      </c>
      <c r="AO699" s="11">
        <v>0</v>
      </c>
      <c r="AP699" s="11">
        <v>0</v>
      </c>
      <c r="AQ699" s="11">
        <v>1.8429711339751132E-3</v>
      </c>
      <c r="AR699" s="11">
        <v>3.5000000000000003E-2</v>
      </c>
      <c r="AS699" s="11">
        <v>0</v>
      </c>
      <c r="AT699" s="11">
        <v>0</v>
      </c>
      <c r="AU699" s="11">
        <v>0</v>
      </c>
      <c r="AV699" s="11">
        <v>5.4999999999999997E-3</v>
      </c>
      <c r="AW699" s="11">
        <v>122.78670922953036</v>
      </c>
      <c r="AX699" s="11">
        <v>0</v>
      </c>
      <c r="AY699" s="11">
        <v>0</v>
      </c>
      <c r="AZ699" s="11">
        <v>0</v>
      </c>
      <c r="BA699" s="11">
        <v>4.6074278349377833</v>
      </c>
      <c r="BB699" s="11">
        <v>87.500000000000014</v>
      </c>
      <c r="BC699" s="11">
        <v>0</v>
      </c>
      <c r="BD699" s="11">
        <v>0</v>
      </c>
      <c r="BE699" s="11">
        <v>0</v>
      </c>
      <c r="BF699" s="11">
        <v>13.75</v>
      </c>
      <c r="BG699" s="9" t="s">
        <v>25</v>
      </c>
      <c r="BH699" s="9" t="s">
        <v>97</v>
      </c>
      <c r="BI699" s="9" t="s">
        <v>157</v>
      </c>
      <c r="BJ699" s="9" t="s">
        <v>193</v>
      </c>
      <c r="BK699" s="9" t="s">
        <v>211</v>
      </c>
      <c r="BL699" s="29">
        <v>8.8465492898105277E-2</v>
      </c>
      <c r="BM699" s="29">
        <v>0</v>
      </c>
      <c r="BN699" s="29">
        <v>0</v>
      </c>
      <c r="BO699" s="29">
        <v>0</v>
      </c>
      <c r="BP699" s="29">
        <v>1.8429711339751128E-3</v>
      </c>
    </row>
    <row r="700" spans="1:68" x14ac:dyDescent="0.25">
      <c r="A700" s="9" t="s">
        <v>3</v>
      </c>
      <c r="B700" s="9" t="s">
        <v>46</v>
      </c>
      <c r="C700" s="9" t="s">
        <v>1893</v>
      </c>
      <c r="D700" s="9" t="s">
        <v>100</v>
      </c>
      <c r="E700" s="9" t="s">
        <v>99</v>
      </c>
      <c r="F700" s="9" t="s">
        <v>1113</v>
      </c>
      <c r="G700" s="9" t="s">
        <v>243</v>
      </c>
      <c r="H700" s="9" t="s">
        <v>5</v>
      </c>
      <c r="I700" s="10" t="s">
        <v>1783</v>
      </c>
      <c r="J700" s="10" t="s">
        <v>1995</v>
      </c>
      <c r="K700" s="11">
        <v>2500</v>
      </c>
      <c r="L700" s="11">
        <v>2500</v>
      </c>
      <c r="M700" s="11">
        <v>0</v>
      </c>
      <c r="N700" s="11">
        <v>0</v>
      </c>
      <c r="O700" s="11">
        <v>0</v>
      </c>
      <c r="P700" s="11">
        <v>0</v>
      </c>
      <c r="Q700" s="11">
        <v>0</v>
      </c>
      <c r="R700" s="11">
        <v>0</v>
      </c>
      <c r="S700" s="11">
        <v>0</v>
      </c>
      <c r="T700" s="11">
        <v>0</v>
      </c>
      <c r="U700" s="11">
        <v>0</v>
      </c>
      <c r="V700" s="11">
        <v>0</v>
      </c>
      <c r="W700" s="11">
        <v>49.943925117654771</v>
      </c>
      <c r="X700" s="11">
        <v>0</v>
      </c>
      <c r="Y700" s="11">
        <v>0</v>
      </c>
      <c r="Z700" s="11">
        <v>0</v>
      </c>
      <c r="AA700" s="11">
        <v>56.056074882345229</v>
      </c>
      <c r="AB700" s="11">
        <v>20.529740000000004</v>
      </c>
      <c r="AC700" s="11" t="s">
        <v>32</v>
      </c>
      <c r="AD700" s="11" t="s">
        <v>97</v>
      </c>
      <c r="AE700" s="11" t="s">
        <v>157</v>
      </c>
      <c r="AF700" s="11" t="s">
        <v>193</v>
      </c>
      <c r="AG700" s="11" t="s">
        <v>277</v>
      </c>
      <c r="AH700" s="11" t="s">
        <v>25</v>
      </c>
      <c r="AI700" s="11" t="s">
        <v>97</v>
      </c>
      <c r="AJ700" s="11" t="s">
        <v>157</v>
      </c>
      <c r="AK700" s="11" t="s">
        <v>193</v>
      </c>
      <c r="AL700" s="11" t="s">
        <v>142</v>
      </c>
      <c r="AM700" s="11">
        <v>4.9114683691812142E-2</v>
      </c>
      <c r="AN700" s="11">
        <v>0</v>
      </c>
      <c r="AO700" s="11">
        <v>0</v>
      </c>
      <c r="AP700" s="11">
        <v>0</v>
      </c>
      <c r="AQ700" s="11">
        <v>1.8764797000473881E-2</v>
      </c>
      <c r="AR700" s="11">
        <v>3.5000000000000003E-2</v>
      </c>
      <c r="AS700" s="11">
        <v>0</v>
      </c>
      <c r="AT700" s="11">
        <v>0</v>
      </c>
      <c r="AU700" s="11">
        <v>0</v>
      </c>
      <c r="AV700" s="11">
        <v>7.4999999999999997E-3</v>
      </c>
      <c r="AW700" s="11">
        <v>122.78670922953036</v>
      </c>
      <c r="AX700" s="11">
        <v>0</v>
      </c>
      <c r="AY700" s="11">
        <v>0</v>
      </c>
      <c r="AZ700" s="11">
        <v>0</v>
      </c>
      <c r="BA700" s="11">
        <v>46.911992501184706</v>
      </c>
      <c r="BB700" s="11">
        <v>87.500000000000014</v>
      </c>
      <c r="BC700" s="11">
        <v>0</v>
      </c>
      <c r="BD700" s="11">
        <v>0</v>
      </c>
      <c r="BE700" s="11">
        <v>0</v>
      </c>
      <c r="BF700" s="11">
        <v>18.75</v>
      </c>
      <c r="BG700" s="9" t="s">
        <v>25</v>
      </c>
      <c r="BH700" s="9" t="s">
        <v>97</v>
      </c>
      <c r="BI700" s="9" t="s">
        <v>157</v>
      </c>
      <c r="BJ700" s="9" t="s">
        <v>193</v>
      </c>
      <c r="BK700" s="9" t="s">
        <v>25</v>
      </c>
      <c r="BL700" s="29">
        <v>8.8465492898105277E-2</v>
      </c>
      <c r="BM700" s="29">
        <v>0</v>
      </c>
      <c r="BN700" s="29">
        <v>0</v>
      </c>
      <c r="BO700" s="29">
        <v>0</v>
      </c>
      <c r="BP700" s="29">
        <v>8.8465492898105277E-2</v>
      </c>
    </row>
    <row r="701" spans="1:68" x14ac:dyDescent="0.25">
      <c r="A701" s="9" t="s">
        <v>3</v>
      </c>
      <c r="B701" s="9" t="s">
        <v>46</v>
      </c>
      <c r="C701" s="9" t="s">
        <v>1840</v>
      </c>
      <c r="D701" s="9" t="s">
        <v>100</v>
      </c>
      <c r="E701" s="9" t="s">
        <v>99</v>
      </c>
      <c r="F701" s="9" t="s">
        <v>927</v>
      </c>
      <c r="G701" s="9" t="s">
        <v>238</v>
      </c>
      <c r="H701" s="9" t="s">
        <v>5</v>
      </c>
      <c r="I701" s="10" t="s">
        <v>1807</v>
      </c>
      <c r="J701" s="10" t="s">
        <v>1995</v>
      </c>
      <c r="K701" s="11">
        <v>2500</v>
      </c>
      <c r="L701" s="11">
        <v>2500</v>
      </c>
      <c r="M701" s="11">
        <v>0</v>
      </c>
      <c r="N701" s="11">
        <v>0</v>
      </c>
      <c r="O701" s="11">
        <v>0</v>
      </c>
      <c r="P701" s="11">
        <v>0</v>
      </c>
      <c r="Q701" s="11">
        <v>0</v>
      </c>
      <c r="R701" s="11">
        <v>0</v>
      </c>
      <c r="S701" s="11">
        <v>0</v>
      </c>
      <c r="T701" s="11">
        <v>0</v>
      </c>
      <c r="U701" s="11">
        <v>0</v>
      </c>
      <c r="V701" s="11">
        <v>0</v>
      </c>
      <c r="W701" s="11">
        <v>49.943925117654771</v>
      </c>
      <c r="X701" s="11">
        <v>0</v>
      </c>
      <c r="Y701" s="11">
        <v>0</v>
      </c>
      <c r="Z701" s="11">
        <v>0</v>
      </c>
      <c r="AA701" s="11">
        <v>56.056074882345229</v>
      </c>
      <c r="AB701" s="11">
        <v>20.529740000000004</v>
      </c>
      <c r="AC701" s="11" t="s">
        <v>32</v>
      </c>
      <c r="AD701" s="11" t="s">
        <v>97</v>
      </c>
      <c r="AE701" s="11" t="s">
        <v>157</v>
      </c>
      <c r="AF701" s="11" t="s">
        <v>193</v>
      </c>
      <c r="AG701" s="11" t="s">
        <v>277</v>
      </c>
      <c r="AH701" s="11" t="s">
        <v>25</v>
      </c>
      <c r="AI701" s="11" t="s">
        <v>97</v>
      </c>
      <c r="AJ701" s="11" t="s">
        <v>157</v>
      </c>
      <c r="AK701" s="11" t="s">
        <v>193</v>
      </c>
      <c r="AL701" s="11" t="s">
        <v>142</v>
      </c>
      <c r="AM701" s="11">
        <v>4.9114683691812142E-2</v>
      </c>
      <c r="AN701" s="11">
        <v>0</v>
      </c>
      <c r="AO701" s="11">
        <v>0</v>
      </c>
      <c r="AP701" s="11">
        <v>0</v>
      </c>
      <c r="AQ701" s="11">
        <v>1.8764797000473881E-2</v>
      </c>
      <c r="AR701" s="11">
        <v>3.5000000000000003E-2</v>
      </c>
      <c r="AS701" s="11">
        <v>0</v>
      </c>
      <c r="AT701" s="11">
        <v>0</v>
      </c>
      <c r="AU701" s="11">
        <v>0</v>
      </c>
      <c r="AV701" s="11">
        <v>7.4999999999999997E-3</v>
      </c>
      <c r="AW701" s="11">
        <v>122.78670922953036</v>
      </c>
      <c r="AX701" s="11">
        <v>0</v>
      </c>
      <c r="AY701" s="11">
        <v>0</v>
      </c>
      <c r="AZ701" s="11">
        <v>0</v>
      </c>
      <c r="BA701" s="11">
        <v>46.911992501184706</v>
      </c>
      <c r="BB701" s="11">
        <v>87.500000000000014</v>
      </c>
      <c r="BC701" s="11">
        <v>0</v>
      </c>
      <c r="BD701" s="11">
        <v>0</v>
      </c>
      <c r="BE701" s="11">
        <v>0</v>
      </c>
      <c r="BF701" s="11">
        <v>18.75</v>
      </c>
      <c r="BG701" s="9" t="s">
        <v>25</v>
      </c>
      <c r="BH701" s="9" t="s">
        <v>97</v>
      </c>
      <c r="BI701" s="9" t="s">
        <v>157</v>
      </c>
      <c r="BJ701" s="9" t="s">
        <v>193</v>
      </c>
      <c r="BK701" s="9" t="s">
        <v>25</v>
      </c>
      <c r="BL701" s="29">
        <v>8.8465492898105277E-2</v>
      </c>
      <c r="BM701" s="29">
        <v>0</v>
      </c>
      <c r="BN701" s="29">
        <v>0</v>
      </c>
      <c r="BO701" s="29">
        <v>0</v>
      </c>
      <c r="BP701" s="29">
        <v>8.8465492898105277E-2</v>
      </c>
    </row>
    <row r="702" spans="1:68" x14ac:dyDescent="0.25">
      <c r="A702" s="9" t="s">
        <v>3</v>
      </c>
      <c r="B702" s="9" t="s">
        <v>46</v>
      </c>
      <c r="C702" s="9" t="s">
        <v>1894</v>
      </c>
      <c r="D702" s="9" t="s">
        <v>100</v>
      </c>
      <c r="E702" s="9" t="s">
        <v>99</v>
      </c>
      <c r="F702" s="9" t="s">
        <v>1707</v>
      </c>
      <c r="G702" s="9" t="s">
        <v>243</v>
      </c>
      <c r="H702" s="9" t="s">
        <v>5</v>
      </c>
      <c r="I702" s="10" t="s">
        <v>1807</v>
      </c>
      <c r="J702" s="10" t="s">
        <v>1995</v>
      </c>
      <c r="K702" s="11">
        <v>2500</v>
      </c>
      <c r="L702" s="11">
        <v>2500</v>
      </c>
      <c r="M702" s="11">
        <v>0</v>
      </c>
      <c r="N702" s="11">
        <v>0</v>
      </c>
      <c r="O702" s="11">
        <v>0</v>
      </c>
      <c r="P702" s="11">
        <v>0</v>
      </c>
      <c r="Q702" s="11">
        <v>0</v>
      </c>
      <c r="R702" s="11">
        <v>0</v>
      </c>
      <c r="S702" s="11">
        <v>0</v>
      </c>
      <c r="T702" s="11">
        <v>0</v>
      </c>
      <c r="U702" s="11">
        <v>0</v>
      </c>
      <c r="V702" s="11">
        <v>0</v>
      </c>
      <c r="W702" s="11">
        <v>49.943925117654771</v>
      </c>
      <c r="X702" s="11">
        <v>0</v>
      </c>
      <c r="Y702" s="11">
        <v>0</v>
      </c>
      <c r="Z702" s="11">
        <v>0</v>
      </c>
      <c r="AA702" s="11">
        <v>56.056074882345229</v>
      </c>
      <c r="AB702" s="11">
        <v>20.529740000000004</v>
      </c>
      <c r="AC702" s="11" t="s">
        <v>32</v>
      </c>
      <c r="AD702" s="11" t="s">
        <v>97</v>
      </c>
      <c r="AE702" s="11" t="s">
        <v>157</v>
      </c>
      <c r="AF702" s="11" t="s">
        <v>193</v>
      </c>
      <c r="AG702" s="11" t="s">
        <v>277</v>
      </c>
      <c r="AH702" s="11" t="s">
        <v>25</v>
      </c>
      <c r="AI702" s="11" t="s">
        <v>97</v>
      </c>
      <c r="AJ702" s="11" t="s">
        <v>157</v>
      </c>
      <c r="AK702" s="11" t="s">
        <v>193</v>
      </c>
      <c r="AL702" s="11" t="s">
        <v>142</v>
      </c>
      <c r="AM702" s="11">
        <v>4.9114683691812142E-2</v>
      </c>
      <c r="AN702" s="11">
        <v>0</v>
      </c>
      <c r="AO702" s="11">
        <v>0</v>
      </c>
      <c r="AP702" s="11">
        <v>0</v>
      </c>
      <c r="AQ702" s="11">
        <v>1.8764797000473881E-2</v>
      </c>
      <c r="AR702" s="11">
        <v>3.5000000000000003E-2</v>
      </c>
      <c r="AS702" s="11">
        <v>0</v>
      </c>
      <c r="AT702" s="11">
        <v>0</v>
      </c>
      <c r="AU702" s="11">
        <v>0</v>
      </c>
      <c r="AV702" s="11">
        <v>7.4999999999999997E-3</v>
      </c>
      <c r="AW702" s="11">
        <v>122.78670922953036</v>
      </c>
      <c r="AX702" s="11">
        <v>0</v>
      </c>
      <c r="AY702" s="11">
        <v>0</v>
      </c>
      <c r="AZ702" s="11">
        <v>0</v>
      </c>
      <c r="BA702" s="11">
        <v>46.911992501184706</v>
      </c>
      <c r="BB702" s="11">
        <v>87.500000000000014</v>
      </c>
      <c r="BC702" s="11">
        <v>0</v>
      </c>
      <c r="BD702" s="11">
        <v>0</v>
      </c>
      <c r="BE702" s="11">
        <v>0</v>
      </c>
      <c r="BF702" s="11">
        <v>18.75</v>
      </c>
      <c r="BG702" s="9" t="s">
        <v>25</v>
      </c>
      <c r="BH702" s="9" t="s">
        <v>97</v>
      </c>
      <c r="BI702" s="9" t="s">
        <v>157</v>
      </c>
      <c r="BJ702" s="9" t="s">
        <v>193</v>
      </c>
      <c r="BK702" s="9" t="s">
        <v>25</v>
      </c>
      <c r="BL702" s="29">
        <v>8.8465492898105277E-2</v>
      </c>
      <c r="BM702" s="29">
        <v>0</v>
      </c>
      <c r="BN702" s="29">
        <v>0</v>
      </c>
      <c r="BO702" s="29">
        <v>0</v>
      </c>
      <c r="BP702" s="29">
        <v>8.8465492898105277E-2</v>
      </c>
    </row>
    <row r="703" spans="1:68" x14ac:dyDescent="0.25">
      <c r="A703" s="9" t="s">
        <v>3</v>
      </c>
      <c r="B703" s="9" t="s">
        <v>29</v>
      </c>
      <c r="C703" s="9" t="s">
        <v>1895</v>
      </c>
      <c r="D703" s="9" t="s">
        <v>100</v>
      </c>
      <c r="E703" s="9" t="s">
        <v>99</v>
      </c>
      <c r="F703" s="9" t="s">
        <v>1163</v>
      </c>
      <c r="G703" s="9" t="s">
        <v>154</v>
      </c>
      <c r="H703" s="9" t="s">
        <v>5</v>
      </c>
      <c r="I703" s="10" t="s">
        <v>1783</v>
      </c>
      <c r="J703" s="10" t="s">
        <v>1995</v>
      </c>
      <c r="K703" s="11">
        <v>8407.02</v>
      </c>
      <c r="L703" s="11">
        <v>8407.02</v>
      </c>
      <c r="M703" s="11">
        <v>0</v>
      </c>
      <c r="N703" s="11">
        <v>0</v>
      </c>
      <c r="O703" s="11">
        <v>0</v>
      </c>
      <c r="P703" s="11">
        <v>0</v>
      </c>
      <c r="Q703" s="11">
        <v>0</v>
      </c>
      <c r="R703" s="11">
        <v>0</v>
      </c>
      <c r="S703" s="11">
        <v>0</v>
      </c>
      <c r="T703" s="11">
        <v>0</v>
      </c>
      <c r="U703" s="11">
        <v>0</v>
      </c>
      <c r="V703" s="11">
        <v>0</v>
      </c>
      <c r="W703" s="11">
        <v>167.9518309370504</v>
      </c>
      <c r="X703" s="11">
        <v>0</v>
      </c>
      <c r="Y703" s="11">
        <v>0</v>
      </c>
      <c r="Z703" s="11">
        <v>0</v>
      </c>
      <c r="AA703" s="11">
        <v>188.50581706294966</v>
      </c>
      <c r="AB703" s="11">
        <v>69.037573909919956</v>
      </c>
      <c r="AC703" s="11" t="s">
        <v>32</v>
      </c>
      <c r="AD703" s="11" t="s">
        <v>97</v>
      </c>
      <c r="AE703" s="11" t="s">
        <v>157</v>
      </c>
      <c r="AF703" s="11" t="s">
        <v>193</v>
      </c>
      <c r="AG703" s="11" t="s">
        <v>15</v>
      </c>
      <c r="AH703" s="11" t="s">
        <v>32</v>
      </c>
      <c r="AI703" s="11" t="s">
        <v>97</v>
      </c>
      <c r="AJ703" s="11" t="s">
        <v>157</v>
      </c>
      <c r="AK703" s="11" t="s">
        <v>193</v>
      </c>
      <c r="AL703" s="11" t="s">
        <v>142</v>
      </c>
      <c r="AM703" s="11">
        <v>4.9114683691812142E-2</v>
      </c>
      <c r="AN703" s="11">
        <v>0</v>
      </c>
      <c r="AO703" s="11">
        <v>0</v>
      </c>
      <c r="AP703" s="11">
        <v>0</v>
      </c>
      <c r="AQ703" s="11">
        <v>1.8764797000473881E-2</v>
      </c>
      <c r="AR703" s="11">
        <v>7.4999999999999997E-2</v>
      </c>
      <c r="AS703" s="11">
        <v>0</v>
      </c>
      <c r="AT703" s="11">
        <v>0</v>
      </c>
      <c r="AU703" s="11">
        <v>0</v>
      </c>
      <c r="AV703" s="11">
        <v>7.4999999999999997E-3</v>
      </c>
      <c r="AW703" s="11">
        <v>412.90812809073856</v>
      </c>
      <c r="AX703" s="11">
        <v>0</v>
      </c>
      <c r="AY703" s="11">
        <v>0</v>
      </c>
      <c r="AZ703" s="11">
        <v>0</v>
      </c>
      <c r="BA703" s="11">
        <v>157.75602367892392</v>
      </c>
      <c r="BB703" s="11">
        <v>630.52650000000006</v>
      </c>
      <c r="BC703" s="11">
        <v>0</v>
      </c>
      <c r="BD703" s="11">
        <v>0</v>
      </c>
      <c r="BE703" s="11">
        <v>0</v>
      </c>
      <c r="BF703" s="11">
        <v>63.05265</v>
      </c>
      <c r="BG703" s="9" t="s">
        <v>32</v>
      </c>
      <c r="BH703" s="9" t="s">
        <v>97</v>
      </c>
      <c r="BI703" s="9" t="s">
        <v>157</v>
      </c>
      <c r="BJ703" s="9" t="s">
        <v>193</v>
      </c>
      <c r="BK703" s="9" t="s">
        <v>15</v>
      </c>
      <c r="BL703" s="29">
        <v>8.3096107331410485E-2</v>
      </c>
      <c r="BM703" s="29">
        <v>0</v>
      </c>
      <c r="BN703" s="29">
        <v>0</v>
      </c>
      <c r="BO703" s="29">
        <v>0</v>
      </c>
      <c r="BP703" s="29">
        <v>5.3121869328087164E-2</v>
      </c>
    </row>
    <row r="704" spans="1:68" x14ac:dyDescent="0.25">
      <c r="A704" s="9" t="s">
        <v>10</v>
      </c>
      <c r="B704" s="9" t="s">
        <v>58</v>
      </c>
      <c r="C704" s="9" t="s">
        <v>57</v>
      </c>
      <c r="D704" s="9" t="s">
        <v>1844</v>
      </c>
      <c r="E704" s="9" t="s">
        <v>105</v>
      </c>
      <c r="F704" s="9" t="s">
        <v>1527</v>
      </c>
      <c r="G704" s="9" t="s">
        <v>154</v>
      </c>
      <c r="H704" s="9" t="s">
        <v>5</v>
      </c>
      <c r="I704" s="10" t="s">
        <v>1783</v>
      </c>
      <c r="J704" s="10" t="s">
        <v>1995</v>
      </c>
      <c r="K704" s="11">
        <v>13781.19</v>
      </c>
      <c r="L704" s="11">
        <v>13781.19</v>
      </c>
      <c r="M704" s="11">
        <v>0</v>
      </c>
      <c r="N704" s="11">
        <v>0</v>
      </c>
      <c r="O704" s="11">
        <v>0</v>
      </c>
      <c r="P704" s="11">
        <v>0</v>
      </c>
      <c r="Q704" s="11">
        <v>0</v>
      </c>
      <c r="R704" s="11">
        <v>0</v>
      </c>
      <c r="S704" s="11">
        <v>0</v>
      </c>
      <c r="T704" s="11">
        <v>0</v>
      </c>
      <c r="U704" s="11">
        <v>0</v>
      </c>
      <c r="V704" s="11">
        <v>0</v>
      </c>
      <c r="W704" s="11">
        <v>430.96063918419912</v>
      </c>
      <c r="X704" s="11">
        <v>0</v>
      </c>
      <c r="Y704" s="11">
        <v>0</v>
      </c>
      <c r="Z704" s="11">
        <v>0</v>
      </c>
      <c r="AA704" s="11">
        <v>79.243716300454579</v>
      </c>
      <c r="AB704" s="11">
        <v>114.25464451534634</v>
      </c>
      <c r="AC704" s="11" t="s">
        <v>32</v>
      </c>
      <c r="AD704" s="11" t="s">
        <v>97</v>
      </c>
      <c r="AE704" s="11" t="s">
        <v>157</v>
      </c>
      <c r="AF704" s="11" t="s">
        <v>193</v>
      </c>
      <c r="AG704" s="11" t="s">
        <v>302</v>
      </c>
      <c r="AH704" s="11" t="s">
        <v>32</v>
      </c>
      <c r="AI704" s="11" t="s">
        <v>97</v>
      </c>
      <c r="AJ704" s="11" t="s">
        <v>157</v>
      </c>
      <c r="AK704" s="11" t="s">
        <v>193</v>
      </c>
      <c r="AL704" s="11" t="s">
        <v>142</v>
      </c>
      <c r="AM704" s="11">
        <v>9.8229367383624283E-2</v>
      </c>
      <c r="AN704" s="11">
        <v>0</v>
      </c>
      <c r="AO704" s="11">
        <v>0</v>
      </c>
      <c r="AP704" s="11">
        <v>0</v>
      </c>
      <c r="AQ704" s="11">
        <v>3.0157709465047301E-3</v>
      </c>
      <c r="AR704" s="11">
        <v>7.4999999999999997E-2</v>
      </c>
      <c r="AS704" s="11">
        <v>0</v>
      </c>
      <c r="AT704" s="11">
        <v>0</v>
      </c>
      <c r="AU704" s="11">
        <v>0</v>
      </c>
      <c r="AV704" s="11">
        <v>7.4999999999999997E-3</v>
      </c>
      <c r="AW704" s="11">
        <v>1353.7175754935292</v>
      </c>
      <c r="AX704" s="11">
        <v>0</v>
      </c>
      <c r="AY704" s="11">
        <v>0</v>
      </c>
      <c r="AZ704" s="11">
        <v>0</v>
      </c>
      <c r="BA704" s="11">
        <v>41.560912410261523</v>
      </c>
      <c r="BB704" s="11">
        <v>1033.58925</v>
      </c>
      <c r="BC704" s="11">
        <v>0</v>
      </c>
      <c r="BD704" s="11">
        <v>0</v>
      </c>
      <c r="BE704" s="11">
        <v>0</v>
      </c>
      <c r="BF704" s="11">
        <v>103.358925</v>
      </c>
      <c r="BG704" s="9" t="s">
        <v>32</v>
      </c>
      <c r="BH704" s="9" t="s">
        <v>97</v>
      </c>
      <c r="BI704" s="9" t="s">
        <v>157</v>
      </c>
      <c r="BJ704" s="9" t="s">
        <v>193</v>
      </c>
      <c r="BK704" s="9" t="s">
        <v>1921</v>
      </c>
      <c r="BL704" s="29">
        <v>8.3096107331410485E-2</v>
      </c>
      <c r="BM704" s="29">
        <v>0</v>
      </c>
      <c r="BN704" s="29">
        <v>0</v>
      </c>
      <c r="BO704" s="29">
        <v>0</v>
      </c>
      <c r="BP704" s="29">
        <v>3.0157709465047297E-3</v>
      </c>
    </row>
    <row r="705" spans="1:68" x14ac:dyDescent="0.25">
      <c r="A705" s="9" t="s">
        <v>10</v>
      </c>
      <c r="B705" s="9" t="s">
        <v>58</v>
      </c>
      <c r="C705" s="9" t="s">
        <v>57</v>
      </c>
      <c r="D705" s="9" t="s">
        <v>1844</v>
      </c>
      <c r="E705" s="9" t="s">
        <v>99</v>
      </c>
      <c r="F705" s="9" t="s">
        <v>1495</v>
      </c>
      <c r="G705" s="9" t="s">
        <v>154</v>
      </c>
      <c r="H705" s="9" t="s">
        <v>5</v>
      </c>
      <c r="I705" s="10" t="s">
        <v>1807</v>
      </c>
      <c r="J705" s="10" t="s">
        <v>1995</v>
      </c>
      <c r="K705" s="11">
        <v>2500</v>
      </c>
      <c r="L705" s="11">
        <v>2500</v>
      </c>
      <c r="M705" s="11">
        <v>0</v>
      </c>
      <c r="N705" s="11">
        <v>0</v>
      </c>
      <c r="O705" s="11">
        <v>0</v>
      </c>
      <c r="P705" s="11">
        <v>0</v>
      </c>
      <c r="Q705" s="11">
        <v>0</v>
      </c>
      <c r="R705" s="11">
        <v>0</v>
      </c>
      <c r="S705" s="11">
        <v>0</v>
      </c>
      <c r="T705" s="11">
        <v>0</v>
      </c>
      <c r="U705" s="11">
        <v>0</v>
      </c>
      <c r="V705" s="11">
        <v>0</v>
      </c>
      <c r="W705" s="11">
        <v>61.954055494763828</v>
      </c>
      <c r="X705" s="11">
        <v>0</v>
      </c>
      <c r="Y705" s="11">
        <v>0</v>
      </c>
      <c r="Z705" s="11">
        <v>0</v>
      </c>
      <c r="AA705" s="11">
        <v>11.39192109651411</v>
      </c>
      <c r="AB705" s="11">
        <v>16.425023408722041</v>
      </c>
      <c r="AC705" s="11" t="s">
        <v>32</v>
      </c>
      <c r="AD705" s="11" t="s">
        <v>97</v>
      </c>
      <c r="AE705" s="11" t="s">
        <v>157</v>
      </c>
      <c r="AF705" s="11" t="s">
        <v>193</v>
      </c>
      <c r="AG705" s="11" t="s">
        <v>302</v>
      </c>
      <c r="AH705" s="11" t="s">
        <v>32</v>
      </c>
      <c r="AI705" s="11" t="s">
        <v>97</v>
      </c>
      <c r="AJ705" s="11" t="s">
        <v>157</v>
      </c>
      <c r="AK705" s="11" t="s">
        <v>193</v>
      </c>
      <c r="AL705" s="11" t="s">
        <v>142</v>
      </c>
      <c r="AM705" s="11">
        <v>9.8229367383624283E-2</v>
      </c>
      <c r="AN705" s="11">
        <v>0</v>
      </c>
      <c r="AO705" s="11">
        <v>0</v>
      </c>
      <c r="AP705" s="11">
        <v>0</v>
      </c>
      <c r="AQ705" s="11">
        <v>3.0157709465047301E-3</v>
      </c>
      <c r="AR705" s="11">
        <v>7.4999999999999997E-2</v>
      </c>
      <c r="AS705" s="11">
        <v>0</v>
      </c>
      <c r="AT705" s="11">
        <v>0</v>
      </c>
      <c r="AU705" s="11">
        <v>0</v>
      </c>
      <c r="AV705" s="11">
        <v>7.4999999999999997E-3</v>
      </c>
      <c r="AW705" s="11">
        <v>245.57341845906072</v>
      </c>
      <c r="AX705" s="11">
        <v>0</v>
      </c>
      <c r="AY705" s="11">
        <v>0</v>
      </c>
      <c r="AZ705" s="11">
        <v>0</v>
      </c>
      <c r="BA705" s="11">
        <v>7.5394273662618252</v>
      </c>
      <c r="BB705" s="11">
        <v>187.5</v>
      </c>
      <c r="BC705" s="11">
        <v>0</v>
      </c>
      <c r="BD705" s="11">
        <v>0</v>
      </c>
      <c r="BE705" s="11">
        <v>0</v>
      </c>
      <c r="BF705" s="11">
        <v>18.75</v>
      </c>
      <c r="BG705" s="9" t="s">
        <v>32</v>
      </c>
      <c r="BH705" s="9" t="s">
        <v>97</v>
      </c>
      <c r="BI705" s="9" t="s">
        <v>157</v>
      </c>
      <c r="BJ705" s="9" t="s">
        <v>193</v>
      </c>
      <c r="BK705" s="9" t="s">
        <v>1921</v>
      </c>
      <c r="BL705" s="29">
        <v>8.3096107331410485E-2</v>
      </c>
      <c r="BM705" s="29">
        <v>0</v>
      </c>
      <c r="BN705" s="29">
        <v>0</v>
      </c>
      <c r="BO705" s="29">
        <v>0</v>
      </c>
      <c r="BP705" s="29">
        <v>3.0157709465047297E-3</v>
      </c>
    </row>
    <row r="706" spans="1:68" x14ac:dyDescent="0.25">
      <c r="A706" s="9" t="s">
        <v>10</v>
      </c>
      <c r="B706" s="9" t="s">
        <v>58</v>
      </c>
      <c r="C706" s="9" t="s">
        <v>57</v>
      </c>
      <c r="D706" s="9" t="s">
        <v>1844</v>
      </c>
      <c r="E706" s="9" t="s">
        <v>99</v>
      </c>
      <c r="F706" s="9" t="s">
        <v>1483</v>
      </c>
      <c r="G706" s="9" t="s">
        <v>154</v>
      </c>
      <c r="H706" s="9" t="s">
        <v>5</v>
      </c>
      <c r="I706" s="10" t="s">
        <v>1807</v>
      </c>
      <c r="J706" s="10" t="s">
        <v>1995</v>
      </c>
      <c r="K706" s="11">
        <v>3383.99</v>
      </c>
      <c r="L706" s="11">
        <v>3383.99</v>
      </c>
      <c r="M706" s="11">
        <v>0</v>
      </c>
      <c r="N706" s="11">
        <v>0</v>
      </c>
      <c r="O706" s="11">
        <v>0</v>
      </c>
      <c r="P706" s="11">
        <v>0</v>
      </c>
      <c r="Q706" s="11">
        <v>0</v>
      </c>
      <c r="R706" s="11">
        <v>0</v>
      </c>
      <c r="S706" s="11">
        <v>0</v>
      </c>
      <c r="T706" s="11">
        <v>0</v>
      </c>
      <c r="U706" s="11">
        <v>0</v>
      </c>
      <c r="V706" s="11">
        <v>0</v>
      </c>
      <c r="W706" s="11">
        <v>29.105728313555275</v>
      </c>
      <c r="X706" s="11">
        <v>0</v>
      </c>
      <c r="Y706" s="11">
        <v>0</v>
      </c>
      <c r="Z706" s="11">
        <v>0</v>
      </c>
      <c r="AA706" s="11">
        <v>5.3518717662094248</v>
      </c>
      <c r="AB706" s="11">
        <v>7.716399920235304</v>
      </c>
      <c r="AC706" s="11" t="s">
        <v>32</v>
      </c>
      <c r="AD706" s="11" t="s">
        <v>97</v>
      </c>
      <c r="AE706" s="11" t="s">
        <v>157</v>
      </c>
      <c r="AF706" s="11" t="s">
        <v>193</v>
      </c>
      <c r="AG706" s="11" t="s">
        <v>302</v>
      </c>
      <c r="AH706" s="11" t="s">
        <v>32</v>
      </c>
      <c r="AI706" s="11" t="s">
        <v>97</v>
      </c>
      <c r="AJ706" s="11" t="s">
        <v>157</v>
      </c>
      <c r="AK706" s="11" t="s">
        <v>193</v>
      </c>
      <c r="AL706" s="11" t="s">
        <v>142</v>
      </c>
      <c r="AM706" s="11">
        <v>9.8229367383624283E-2</v>
      </c>
      <c r="AN706" s="11">
        <v>0</v>
      </c>
      <c r="AO706" s="11">
        <v>0</v>
      </c>
      <c r="AP706" s="11">
        <v>0</v>
      </c>
      <c r="AQ706" s="11">
        <v>3.0157709465047301E-3</v>
      </c>
      <c r="AR706" s="11">
        <v>7.4999999999999997E-2</v>
      </c>
      <c r="AS706" s="11">
        <v>0</v>
      </c>
      <c r="AT706" s="11">
        <v>0</v>
      </c>
      <c r="AU706" s="11">
        <v>0</v>
      </c>
      <c r="AV706" s="11">
        <v>7.4999999999999997E-3</v>
      </c>
      <c r="AW706" s="11">
        <v>332.40719693251071</v>
      </c>
      <c r="AX706" s="11">
        <v>0</v>
      </c>
      <c r="AY706" s="11">
        <v>0</v>
      </c>
      <c r="AZ706" s="11">
        <v>0</v>
      </c>
      <c r="BA706" s="11">
        <v>10.205338725262541</v>
      </c>
      <c r="BB706" s="11">
        <v>253.79924999999997</v>
      </c>
      <c r="BC706" s="11">
        <v>0</v>
      </c>
      <c r="BD706" s="11">
        <v>0</v>
      </c>
      <c r="BE706" s="11">
        <v>0</v>
      </c>
      <c r="BF706" s="11">
        <v>25.379924999999997</v>
      </c>
      <c r="BG706" s="9" t="s">
        <v>32</v>
      </c>
      <c r="BH706" s="9" t="s">
        <v>97</v>
      </c>
      <c r="BI706" s="9" t="s">
        <v>157</v>
      </c>
      <c r="BJ706" s="9" t="s">
        <v>193</v>
      </c>
      <c r="BK706" s="9" t="s">
        <v>1921</v>
      </c>
      <c r="BL706" s="29">
        <v>8.3096107331410485E-2</v>
      </c>
      <c r="BM706" s="29">
        <v>0</v>
      </c>
      <c r="BN706" s="29">
        <v>0</v>
      </c>
      <c r="BO706" s="29">
        <v>0</v>
      </c>
      <c r="BP706" s="29">
        <v>3.0157709465047297E-3</v>
      </c>
    </row>
    <row r="707" spans="1:68" x14ac:dyDescent="0.25">
      <c r="A707" s="9" t="s">
        <v>3</v>
      </c>
      <c r="B707" s="9" t="s">
        <v>58</v>
      </c>
      <c r="C707" s="9" t="s">
        <v>57</v>
      </c>
      <c r="D707" s="9" t="s">
        <v>1845</v>
      </c>
      <c r="E707" s="9" t="s">
        <v>99</v>
      </c>
      <c r="F707" s="9" t="s">
        <v>1535</v>
      </c>
      <c r="G707" s="9" t="s">
        <v>140</v>
      </c>
      <c r="H707" s="9" t="s">
        <v>5</v>
      </c>
      <c r="I707" s="10" t="s">
        <v>1807</v>
      </c>
      <c r="J707" s="10" t="s">
        <v>1995</v>
      </c>
      <c r="K707" s="11">
        <v>2500</v>
      </c>
      <c r="L707" s="11">
        <v>2500</v>
      </c>
      <c r="M707" s="11">
        <v>0</v>
      </c>
      <c r="N707" s="11">
        <v>0</v>
      </c>
      <c r="O707" s="11">
        <v>0</v>
      </c>
      <c r="P707" s="11">
        <v>0</v>
      </c>
      <c r="Q707" s="11">
        <v>0</v>
      </c>
      <c r="R707" s="11">
        <v>0</v>
      </c>
      <c r="S707" s="11">
        <v>0</v>
      </c>
      <c r="T707" s="11">
        <v>0</v>
      </c>
      <c r="U707" s="11">
        <v>0</v>
      </c>
      <c r="V707" s="11">
        <v>0</v>
      </c>
      <c r="W707" s="11">
        <v>49.990677729094806</v>
      </c>
      <c r="X707" s="11">
        <v>980.31719026754934</v>
      </c>
      <c r="Y707" s="11">
        <v>0</v>
      </c>
      <c r="Z707" s="11">
        <v>0</v>
      </c>
      <c r="AA707" s="11">
        <v>9.1921320033560168</v>
      </c>
      <c r="AB707" s="11">
        <v>59.197850000000017</v>
      </c>
      <c r="AC707" s="11" t="s">
        <v>32</v>
      </c>
      <c r="AD707" s="11" t="s">
        <v>63</v>
      </c>
      <c r="AE707" s="11" t="s">
        <v>157</v>
      </c>
      <c r="AF707" s="11" t="s">
        <v>193</v>
      </c>
      <c r="AG707" s="11" t="s">
        <v>302</v>
      </c>
      <c r="AH707" s="11" t="s">
        <v>32</v>
      </c>
      <c r="AI707" s="11" t="s">
        <v>63</v>
      </c>
      <c r="AJ707" s="11" t="s">
        <v>157</v>
      </c>
      <c r="AK707" s="11" t="s">
        <v>193</v>
      </c>
      <c r="AL707" s="11" t="s">
        <v>142</v>
      </c>
      <c r="AM707" s="11">
        <v>4.9114683691812142E-2</v>
      </c>
      <c r="AN707" s="11">
        <v>0.39219999999999999</v>
      </c>
      <c r="AO707" s="11">
        <v>0</v>
      </c>
      <c r="AP707" s="11">
        <v>0</v>
      </c>
      <c r="AQ707" s="11">
        <v>3.0157709465047301E-3</v>
      </c>
      <c r="AR707" s="11">
        <v>7.4999999999999997E-2</v>
      </c>
      <c r="AS707" s="11">
        <v>0.42499999999999999</v>
      </c>
      <c r="AT707" s="11">
        <v>0</v>
      </c>
      <c r="AU707" s="11">
        <v>0</v>
      </c>
      <c r="AV707" s="11">
        <v>7.4999999999999997E-3</v>
      </c>
      <c r="AW707" s="11">
        <v>122.78670922953036</v>
      </c>
      <c r="AX707" s="11">
        <v>980.5</v>
      </c>
      <c r="AY707" s="11">
        <v>0</v>
      </c>
      <c r="AZ707" s="11">
        <v>0</v>
      </c>
      <c r="BA707" s="11">
        <v>7.5394273662618252</v>
      </c>
      <c r="BB707" s="11">
        <v>187.5</v>
      </c>
      <c r="BC707" s="11">
        <v>1062.5</v>
      </c>
      <c r="BD707" s="11">
        <v>0</v>
      </c>
      <c r="BE707" s="11">
        <v>0</v>
      </c>
      <c r="BF707" s="11">
        <v>18.75</v>
      </c>
      <c r="BG707" s="9" t="s">
        <v>32</v>
      </c>
      <c r="BH707" s="9" t="s">
        <v>63</v>
      </c>
      <c r="BI707" s="9" t="s">
        <v>157</v>
      </c>
      <c r="BJ707" s="9" t="s">
        <v>193</v>
      </c>
      <c r="BK707" s="9" t="s">
        <v>1921</v>
      </c>
      <c r="BL707" s="29">
        <v>8.3096107331410485E-2</v>
      </c>
      <c r="BM707" s="29">
        <v>0.26099999999999995</v>
      </c>
      <c r="BN707" s="29">
        <v>0</v>
      </c>
      <c r="BO707" s="29">
        <v>0</v>
      </c>
      <c r="BP707" s="29">
        <v>3.0157709465047297E-3</v>
      </c>
    </row>
    <row r="708" spans="1:68" x14ac:dyDescent="0.25">
      <c r="A708" s="9" t="s">
        <v>10</v>
      </c>
      <c r="B708" s="9" t="s">
        <v>58</v>
      </c>
      <c r="C708" s="9" t="s">
        <v>57</v>
      </c>
      <c r="D708" s="9" t="s">
        <v>1845</v>
      </c>
      <c r="E708" s="9" t="s">
        <v>99</v>
      </c>
      <c r="F708" s="9" t="s">
        <v>1475</v>
      </c>
      <c r="G708" s="9" t="s">
        <v>154</v>
      </c>
      <c r="H708" s="9" t="s">
        <v>5</v>
      </c>
      <c r="I708" s="10" t="s">
        <v>1783</v>
      </c>
      <c r="J708" s="10" t="s">
        <v>1995</v>
      </c>
      <c r="K708" s="11">
        <v>23500</v>
      </c>
      <c r="L708" s="11">
        <v>17500</v>
      </c>
      <c r="M708" s="11">
        <v>0</v>
      </c>
      <c r="N708" s="11">
        <v>0</v>
      </c>
      <c r="O708" s="11">
        <v>0</v>
      </c>
      <c r="P708" s="11">
        <v>0</v>
      </c>
      <c r="Q708" s="11">
        <v>0</v>
      </c>
      <c r="R708" s="11">
        <v>0</v>
      </c>
      <c r="S708" s="11">
        <v>0</v>
      </c>
      <c r="T708" s="11">
        <v>0</v>
      </c>
      <c r="U708" s="11">
        <v>0</v>
      </c>
      <c r="V708" s="11">
        <v>0</v>
      </c>
      <c r="W708" s="11">
        <v>499.61484972568536</v>
      </c>
      <c r="X708" s="11">
        <v>9797.4472031206915</v>
      </c>
      <c r="Y708" s="11">
        <v>0</v>
      </c>
      <c r="Z708" s="11">
        <v>0</v>
      </c>
      <c r="AA708" s="11">
        <v>91.867641291098323</v>
      </c>
      <c r="AB708" s="11">
        <v>591.63280586252404</v>
      </c>
      <c r="AC708" s="11" t="s">
        <v>32</v>
      </c>
      <c r="AD708" s="11" t="s">
        <v>63</v>
      </c>
      <c r="AE708" s="11" t="s">
        <v>157</v>
      </c>
      <c r="AF708" s="11" t="s">
        <v>193</v>
      </c>
      <c r="AG708" s="11" t="s">
        <v>302</v>
      </c>
      <c r="AH708" s="11" t="s">
        <v>32</v>
      </c>
      <c r="AI708" s="11" t="s">
        <v>63</v>
      </c>
      <c r="AJ708" s="11" t="s">
        <v>157</v>
      </c>
      <c r="AK708" s="11" t="s">
        <v>193</v>
      </c>
      <c r="AL708" s="11" t="s">
        <v>142</v>
      </c>
      <c r="AM708" s="11">
        <v>9.8229367383624283E-2</v>
      </c>
      <c r="AN708" s="11">
        <v>0.39219999999999999</v>
      </c>
      <c r="AO708" s="11">
        <v>0</v>
      </c>
      <c r="AP708" s="11">
        <v>0</v>
      </c>
      <c r="AQ708" s="11">
        <v>3.0157709465047301E-3</v>
      </c>
      <c r="AR708" s="11">
        <v>7.4999999999999997E-2</v>
      </c>
      <c r="AS708" s="11">
        <v>0.42499999999999999</v>
      </c>
      <c r="AT708" s="11">
        <v>0</v>
      </c>
      <c r="AU708" s="11">
        <v>0</v>
      </c>
      <c r="AV708" s="11">
        <v>7.4999999999999997E-3</v>
      </c>
      <c r="AW708" s="11">
        <v>2308.3901335151709</v>
      </c>
      <c r="AX708" s="11">
        <v>9216.7000000000007</v>
      </c>
      <c r="AY708" s="11">
        <v>0</v>
      </c>
      <c r="AZ708" s="11">
        <v>0</v>
      </c>
      <c r="BA708" s="11">
        <v>70.870617242861158</v>
      </c>
      <c r="BB708" s="11">
        <v>1762.5</v>
      </c>
      <c r="BC708" s="11">
        <v>9987.5</v>
      </c>
      <c r="BD708" s="11">
        <v>0</v>
      </c>
      <c r="BE708" s="11">
        <v>0</v>
      </c>
      <c r="BF708" s="11">
        <v>176.25</v>
      </c>
      <c r="BG708" s="9" t="s">
        <v>32</v>
      </c>
      <c r="BH708" s="9" t="s">
        <v>63</v>
      </c>
      <c r="BI708" s="9" t="s">
        <v>157</v>
      </c>
      <c r="BJ708" s="9" t="s">
        <v>193</v>
      </c>
      <c r="BK708" s="9" t="s">
        <v>1921</v>
      </c>
      <c r="BL708" s="29">
        <v>8.3096107331410485E-2</v>
      </c>
      <c r="BM708" s="29">
        <v>0.26099999999999995</v>
      </c>
      <c r="BN708" s="29">
        <v>0</v>
      </c>
      <c r="BO708" s="29">
        <v>0</v>
      </c>
      <c r="BP708" s="29">
        <v>3.0157709465047297E-3</v>
      </c>
    </row>
    <row r="709" spans="1:68" x14ac:dyDescent="0.25">
      <c r="A709" s="9" t="s">
        <v>3</v>
      </c>
      <c r="B709" s="9" t="s">
        <v>58</v>
      </c>
      <c r="C709" s="9" t="s">
        <v>57</v>
      </c>
      <c r="D709" s="9" t="s">
        <v>1845</v>
      </c>
      <c r="E709" s="9" t="s">
        <v>99</v>
      </c>
      <c r="F709" s="9" t="s">
        <v>1067</v>
      </c>
      <c r="G709" s="9" t="s">
        <v>140</v>
      </c>
      <c r="H709" s="9" t="s">
        <v>5</v>
      </c>
      <c r="I709" s="10" t="s">
        <v>1783</v>
      </c>
      <c r="J709" s="10" t="s">
        <v>1995</v>
      </c>
      <c r="K709" s="11">
        <v>5870.35</v>
      </c>
      <c r="L709" s="11">
        <v>5870.35</v>
      </c>
      <c r="M709" s="11">
        <v>0</v>
      </c>
      <c r="N709" s="11">
        <v>0</v>
      </c>
      <c r="O709" s="11">
        <v>0</v>
      </c>
      <c r="P709" s="11">
        <v>0</v>
      </c>
      <c r="Q709" s="11">
        <v>0</v>
      </c>
      <c r="R709" s="11">
        <v>0</v>
      </c>
      <c r="S709" s="11">
        <v>0</v>
      </c>
      <c r="T709" s="11">
        <v>0</v>
      </c>
      <c r="U709" s="11">
        <v>0</v>
      </c>
      <c r="V709" s="11">
        <v>0</v>
      </c>
      <c r="W709" s="11">
        <v>117.38511000279669</v>
      </c>
      <c r="X709" s="11">
        <v>2301.922007154843</v>
      </c>
      <c r="Y709" s="11">
        <v>0</v>
      </c>
      <c r="Z709" s="11">
        <v>0</v>
      </c>
      <c r="AA709" s="11">
        <v>21.584412842360397</v>
      </c>
      <c r="AB709" s="11">
        <v>139.0048394989999</v>
      </c>
      <c r="AC709" s="11" t="s">
        <v>32</v>
      </c>
      <c r="AD709" s="11" t="s">
        <v>63</v>
      </c>
      <c r="AE709" s="11" t="s">
        <v>157</v>
      </c>
      <c r="AF709" s="11" t="s">
        <v>193</v>
      </c>
      <c r="AG709" s="11" t="s">
        <v>302</v>
      </c>
      <c r="AH709" s="11" t="s">
        <v>32</v>
      </c>
      <c r="AI709" s="11" t="s">
        <v>63</v>
      </c>
      <c r="AJ709" s="11" t="s">
        <v>157</v>
      </c>
      <c r="AK709" s="11" t="s">
        <v>193</v>
      </c>
      <c r="AL709" s="11" t="s">
        <v>142</v>
      </c>
      <c r="AM709" s="11">
        <v>4.9114683691812142E-2</v>
      </c>
      <c r="AN709" s="11">
        <v>0.39219999999999999</v>
      </c>
      <c r="AO709" s="11">
        <v>0</v>
      </c>
      <c r="AP709" s="11">
        <v>0</v>
      </c>
      <c r="AQ709" s="11">
        <v>3.0157709465047301E-3</v>
      </c>
      <c r="AR709" s="11">
        <v>7.4999999999999997E-2</v>
      </c>
      <c r="AS709" s="11">
        <v>0.42499999999999999</v>
      </c>
      <c r="AT709" s="11">
        <v>0</v>
      </c>
      <c r="AU709" s="11">
        <v>0</v>
      </c>
      <c r="AV709" s="11">
        <v>7.4999999999999997E-3</v>
      </c>
      <c r="AW709" s="11">
        <v>288.3203834102294</v>
      </c>
      <c r="AX709" s="11">
        <v>2302.3512700000001</v>
      </c>
      <c r="AY709" s="11">
        <v>0</v>
      </c>
      <c r="AZ709" s="11">
        <v>0</v>
      </c>
      <c r="BA709" s="11">
        <v>17.703630975814043</v>
      </c>
      <c r="BB709" s="11">
        <v>440.27625</v>
      </c>
      <c r="BC709" s="11">
        <v>2494.8987500000003</v>
      </c>
      <c r="BD709" s="11">
        <v>0</v>
      </c>
      <c r="BE709" s="11">
        <v>0</v>
      </c>
      <c r="BF709" s="11">
        <v>44.027625</v>
      </c>
      <c r="BG709" s="9" t="s">
        <v>32</v>
      </c>
      <c r="BH709" s="9" t="s">
        <v>63</v>
      </c>
      <c r="BI709" s="9" t="s">
        <v>157</v>
      </c>
      <c r="BJ709" s="9" t="s">
        <v>193</v>
      </c>
      <c r="BK709" s="9" t="s">
        <v>1921</v>
      </c>
      <c r="BL709" s="29">
        <v>8.3096107331410485E-2</v>
      </c>
      <c r="BM709" s="29">
        <v>0.26099999999999995</v>
      </c>
      <c r="BN709" s="29">
        <v>0</v>
      </c>
      <c r="BO709" s="29">
        <v>0</v>
      </c>
      <c r="BP709" s="29">
        <v>3.0157709465047297E-3</v>
      </c>
    </row>
    <row r="710" spans="1:68" x14ac:dyDescent="0.25">
      <c r="A710" s="9" t="s">
        <v>10</v>
      </c>
      <c r="B710" s="9" t="s">
        <v>58</v>
      </c>
      <c r="C710" s="9" t="s">
        <v>57</v>
      </c>
      <c r="D710" s="9" t="s">
        <v>1845</v>
      </c>
      <c r="E710" s="9" t="s">
        <v>105</v>
      </c>
      <c r="F710" s="9" t="s">
        <v>1525</v>
      </c>
      <c r="G710" s="9" t="s">
        <v>154</v>
      </c>
      <c r="H710" s="9" t="s">
        <v>5</v>
      </c>
      <c r="I710" s="10" t="s">
        <v>1783</v>
      </c>
      <c r="J710" s="10" t="s">
        <v>1995</v>
      </c>
      <c r="K710" s="11">
        <v>27.56</v>
      </c>
      <c r="L710" s="11">
        <v>27.56</v>
      </c>
      <c r="M710" s="11">
        <v>0</v>
      </c>
      <c r="N710" s="11">
        <v>0</v>
      </c>
      <c r="O710" s="11">
        <v>0</v>
      </c>
      <c r="P710" s="11">
        <v>0</v>
      </c>
      <c r="Q710" s="11">
        <v>0</v>
      </c>
      <c r="R710" s="11">
        <v>0</v>
      </c>
      <c r="S710" s="11">
        <v>0</v>
      </c>
      <c r="T710" s="11">
        <v>0</v>
      </c>
      <c r="U710" s="11">
        <v>0</v>
      </c>
      <c r="V710" s="11">
        <v>0</v>
      </c>
      <c r="W710" s="11">
        <v>0.65540377397548055</v>
      </c>
      <c r="X710" s="11">
        <v>12.852468007659171</v>
      </c>
      <c r="Y710" s="11">
        <v>0</v>
      </c>
      <c r="Z710" s="11">
        <v>0</v>
      </c>
      <c r="AA710" s="11">
        <v>0.1205136293316145</v>
      </c>
      <c r="AB710" s="11">
        <v>0.77611458903373354</v>
      </c>
      <c r="AC710" s="11" t="s">
        <v>32</v>
      </c>
      <c r="AD710" s="11" t="s">
        <v>63</v>
      </c>
      <c r="AE710" s="11" t="s">
        <v>157</v>
      </c>
      <c r="AF710" s="11" t="s">
        <v>193</v>
      </c>
      <c r="AG710" s="11" t="s">
        <v>302</v>
      </c>
      <c r="AH710" s="11" t="s">
        <v>32</v>
      </c>
      <c r="AI710" s="11" t="s">
        <v>63</v>
      </c>
      <c r="AJ710" s="11" t="s">
        <v>157</v>
      </c>
      <c r="AK710" s="11" t="s">
        <v>193</v>
      </c>
      <c r="AL710" s="11" t="s">
        <v>142</v>
      </c>
      <c r="AM710" s="11">
        <v>9.8229367383624283E-2</v>
      </c>
      <c r="AN710" s="11">
        <v>0.39219999999999999</v>
      </c>
      <c r="AO710" s="11">
        <v>0</v>
      </c>
      <c r="AP710" s="11">
        <v>0</v>
      </c>
      <c r="AQ710" s="11">
        <v>3.0157709465047301E-3</v>
      </c>
      <c r="AR710" s="11">
        <v>7.4999999999999997E-2</v>
      </c>
      <c r="AS710" s="11">
        <v>0.42499999999999999</v>
      </c>
      <c r="AT710" s="11">
        <v>0</v>
      </c>
      <c r="AU710" s="11">
        <v>0</v>
      </c>
      <c r="AV710" s="11">
        <v>7.4999999999999997E-3</v>
      </c>
      <c r="AW710" s="11">
        <v>2.7072013650926849</v>
      </c>
      <c r="AX710" s="11">
        <v>10.809031999999998</v>
      </c>
      <c r="AY710" s="11">
        <v>0</v>
      </c>
      <c r="AZ710" s="11">
        <v>0</v>
      </c>
      <c r="BA710" s="11">
        <v>8.3114647285670362E-2</v>
      </c>
      <c r="BB710" s="11">
        <v>2.0669999999999997</v>
      </c>
      <c r="BC710" s="11">
        <v>11.712999999999999</v>
      </c>
      <c r="BD710" s="11">
        <v>0</v>
      </c>
      <c r="BE710" s="11">
        <v>0</v>
      </c>
      <c r="BF710" s="11">
        <v>0.20669999999999999</v>
      </c>
      <c r="BG710" s="9" t="s">
        <v>32</v>
      </c>
      <c r="BH710" s="9" t="s">
        <v>63</v>
      </c>
      <c r="BI710" s="9" t="s">
        <v>157</v>
      </c>
      <c r="BJ710" s="9" t="s">
        <v>193</v>
      </c>
      <c r="BK710" s="9" t="s">
        <v>1921</v>
      </c>
      <c r="BL710" s="29">
        <v>8.3096107331410485E-2</v>
      </c>
      <c r="BM710" s="29">
        <v>0.26099999999999995</v>
      </c>
      <c r="BN710" s="29">
        <v>0</v>
      </c>
      <c r="BO710" s="29">
        <v>0</v>
      </c>
      <c r="BP710" s="29">
        <v>3.0157709465047297E-3</v>
      </c>
    </row>
    <row r="711" spans="1:68" x14ac:dyDescent="0.25">
      <c r="A711" s="9" t="s">
        <v>10</v>
      </c>
      <c r="B711" s="9" t="s">
        <v>58</v>
      </c>
      <c r="C711" s="9" t="s">
        <v>57</v>
      </c>
      <c r="D711" s="9" t="s">
        <v>1845</v>
      </c>
      <c r="E711" s="9" t="s">
        <v>105</v>
      </c>
      <c r="F711" s="9" t="s">
        <v>1519</v>
      </c>
      <c r="G711" s="9" t="s">
        <v>154</v>
      </c>
      <c r="H711" s="9" t="s">
        <v>5</v>
      </c>
      <c r="I711" s="10" t="s">
        <v>1783</v>
      </c>
      <c r="J711" s="10" t="s">
        <v>1995</v>
      </c>
      <c r="K711" s="11">
        <v>13781.19</v>
      </c>
      <c r="L711" s="11">
        <v>13781.19</v>
      </c>
      <c r="M711" s="11">
        <v>0</v>
      </c>
      <c r="N711" s="11">
        <v>0</v>
      </c>
      <c r="O711" s="11">
        <v>0</v>
      </c>
      <c r="P711" s="11">
        <v>0</v>
      </c>
      <c r="Q711" s="11">
        <v>0</v>
      </c>
      <c r="R711" s="11">
        <v>0</v>
      </c>
      <c r="S711" s="11">
        <v>0</v>
      </c>
      <c r="T711" s="11">
        <v>0</v>
      </c>
      <c r="U711" s="11">
        <v>0</v>
      </c>
      <c r="V711" s="11">
        <v>0</v>
      </c>
      <c r="W711" s="11">
        <v>327.87080548618735</v>
      </c>
      <c r="X711" s="11">
        <v>6429.5464955841344</v>
      </c>
      <c r="Y711" s="11">
        <v>0</v>
      </c>
      <c r="Z711" s="11">
        <v>0</v>
      </c>
      <c r="AA711" s="11">
        <v>60.287874879552483</v>
      </c>
      <c r="AB711" s="11">
        <v>388.25732405012513</v>
      </c>
      <c r="AC711" s="11" t="s">
        <v>32</v>
      </c>
      <c r="AD711" s="11" t="s">
        <v>63</v>
      </c>
      <c r="AE711" s="11" t="s">
        <v>157</v>
      </c>
      <c r="AF711" s="11" t="s">
        <v>193</v>
      </c>
      <c r="AG711" s="11" t="s">
        <v>302</v>
      </c>
      <c r="AH711" s="11" t="s">
        <v>32</v>
      </c>
      <c r="AI711" s="11" t="s">
        <v>63</v>
      </c>
      <c r="AJ711" s="11" t="s">
        <v>157</v>
      </c>
      <c r="AK711" s="11" t="s">
        <v>193</v>
      </c>
      <c r="AL711" s="11" t="s">
        <v>142</v>
      </c>
      <c r="AM711" s="11">
        <v>9.8229367383624283E-2</v>
      </c>
      <c r="AN711" s="11">
        <v>0.39219999999999999</v>
      </c>
      <c r="AO711" s="11">
        <v>0</v>
      </c>
      <c r="AP711" s="11">
        <v>0</v>
      </c>
      <c r="AQ711" s="11">
        <v>3.0157709465047301E-3</v>
      </c>
      <c r="AR711" s="11">
        <v>7.4999999999999997E-2</v>
      </c>
      <c r="AS711" s="11">
        <v>0.42499999999999999</v>
      </c>
      <c r="AT711" s="11">
        <v>0</v>
      </c>
      <c r="AU711" s="11">
        <v>0</v>
      </c>
      <c r="AV711" s="11">
        <v>7.4999999999999997E-3</v>
      </c>
      <c r="AW711" s="11">
        <v>1353.7175754935292</v>
      </c>
      <c r="AX711" s="11">
        <v>5404.9827180000002</v>
      </c>
      <c r="AY711" s="11">
        <v>0</v>
      </c>
      <c r="AZ711" s="11">
        <v>0</v>
      </c>
      <c r="BA711" s="11">
        <v>41.560912410261523</v>
      </c>
      <c r="BB711" s="11">
        <v>1033.58925</v>
      </c>
      <c r="BC711" s="11">
        <v>5857.0057500000003</v>
      </c>
      <c r="BD711" s="11">
        <v>0</v>
      </c>
      <c r="BE711" s="11">
        <v>0</v>
      </c>
      <c r="BF711" s="11">
        <v>103.358925</v>
      </c>
      <c r="BG711" s="9" t="s">
        <v>32</v>
      </c>
      <c r="BH711" s="9" t="s">
        <v>63</v>
      </c>
      <c r="BI711" s="9" t="s">
        <v>157</v>
      </c>
      <c r="BJ711" s="9" t="s">
        <v>193</v>
      </c>
      <c r="BK711" s="9" t="s">
        <v>1921</v>
      </c>
      <c r="BL711" s="29">
        <v>8.3096107331410485E-2</v>
      </c>
      <c r="BM711" s="29">
        <v>0.26099999999999995</v>
      </c>
      <c r="BN711" s="29">
        <v>0</v>
      </c>
      <c r="BO711" s="29">
        <v>0</v>
      </c>
      <c r="BP711" s="29">
        <v>3.0157709465047297E-3</v>
      </c>
    </row>
    <row r="712" spans="1:68" x14ac:dyDescent="0.25">
      <c r="A712" s="9" t="s">
        <v>10</v>
      </c>
      <c r="B712" s="9" t="s">
        <v>58</v>
      </c>
      <c r="C712" s="9" t="s">
        <v>57</v>
      </c>
      <c r="D712" s="9" t="s">
        <v>1845</v>
      </c>
      <c r="E712" s="9" t="s">
        <v>99</v>
      </c>
      <c r="F712" s="9" t="s">
        <v>1167</v>
      </c>
      <c r="G712" s="9" t="s">
        <v>154</v>
      </c>
      <c r="H712" s="9" t="s">
        <v>5</v>
      </c>
      <c r="I712" s="10" t="s">
        <v>1807</v>
      </c>
      <c r="J712" s="10" t="s">
        <v>1995</v>
      </c>
      <c r="K712" s="11">
        <v>4376.51</v>
      </c>
      <c r="L712" s="11">
        <v>2663.03</v>
      </c>
      <c r="M712" s="11">
        <v>0</v>
      </c>
      <c r="N712" s="11">
        <v>0</v>
      </c>
      <c r="O712" s="11">
        <v>0</v>
      </c>
      <c r="P712" s="11">
        <v>0</v>
      </c>
      <c r="Q712" s="11">
        <v>0</v>
      </c>
      <c r="R712" s="11">
        <v>0</v>
      </c>
      <c r="S712" s="11">
        <v>0</v>
      </c>
      <c r="T712" s="11">
        <v>0</v>
      </c>
      <c r="U712" s="11">
        <v>0</v>
      </c>
      <c r="V712" s="11">
        <v>0</v>
      </c>
      <c r="W712" s="11">
        <v>42.79538707013468</v>
      </c>
      <c r="X712" s="11">
        <v>839.21754044534089</v>
      </c>
      <c r="Y712" s="11">
        <v>0</v>
      </c>
      <c r="Z712" s="11">
        <v>0</v>
      </c>
      <c r="AA712" s="11">
        <v>45.902990561996774</v>
      </c>
      <c r="AB712" s="11">
        <v>53.277581922527816</v>
      </c>
      <c r="AC712" s="11" t="s">
        <v>32</v>
      </c>
      <c r="AD712" s="11" t="s">
        <v>63</v>
      </c>
      <c r="AE712" s="11" t="s">
        <v>157</v>
      </c>
      <c r="AF712" s="11" t="s">
        <v>193</v>
      </c>
      <c r="AG712" s="11" t="s">
        <v>296</v>
      </c>
      <c r="AH712" s="11" t="s">
        <v>32</v>
      </c>
      <c r="AI712" s="11" t="s">
        <v>63</v>
      </c>
      <c r="AJ712" s="11" t="s">
        <v>157</v>
      </c>
      <c r="AK712" s="11" t="s">
        <v>193</v>
      </c>
      <c r="AL712" s="11" t="s">
        <v>142</v>
      </c>
      <c r="AM712" s="11">
        <v>9.8229367383624283E-2</v>
      </c>
      <c r="AN712" s="11">
        <v>0.39219999999999999</v>
      </c>
      <c r="AO712" s="11">
        <v>0</v>
      </c>
      <c r="AP712" s="11">
        <v>0</v>
      </c>
      <c r="AQ712" s="11">
        <v>1.7591997187944262E-2</v>
      </c>
      <c r="AR712" s="11">
        <v>7.4999999999999997E-2</v>
      </c>
      <c r="AS712" s="11">
        <v>0.42499999999999999</v>
      </c>
      <c r="AT712" s="11">
        <v>0</v>
      </c>
      <c r="AU712" s="11">
        <v>0</v>
      </c>
      <c r="AV712" s="11">
        <v>7.4999999999999997E-3</v>
      </c>
      <c r="AW712" s="11">
        <v>429.90180864810554</v>
      </c>
      <c r="AX712" s="11">
        <v>1716.467222</v>
      </c>
      <c r="AY712" s="11">
        <v>0</v>
      </c>
      <c r="AZ712" s="11">
        <v>0</v>
      </c>
      <c r="BA712" s="11">
        <v>76.991551613009946</v>
      </c>
      <c r="BB712" s="11">
        <v>328.23824999999999</v>
      </c>
      <c r="BC712" s="11">
        <v>1860.01675</v>
      </c>
      <c r="BD712" s="11">
        <v>0</v>
      </c>
      <c r="BE712" s="11">
        <v>0</v>
      </c>
      <c r="BF712" s="11">
        <v>32.823824999999999</v>
      </c>
      <c r="BG712" s="9" t="s">
        <v>32</v>
      </c>
      <c r="BH712" s="9" t="s">
        <v>63</v>
      </c>
      <c r="BI712" s="9" t="s">
        <v>157</v>
      </c>
      <c r="BJ712" s="9" t="s">
        <v>193</v>
      </c>
      <c r="BK712" s="9" t="s">
        <v>1919</v>
      </c>
      <c r="BL712" s="29">
        <v>8.3096107331410485E-2</v>
      </c>
      <c r="BM712" s="29">
        <v>0.26099999999999995</v>
      </c>
      <c r="BN712" s="29">
        <v>0</v>
      </c>
      <c r="BO712" s="29">
        <v>0</v>
      </c>
      <c r="BP712" s="29">
        <v>1.7591997187944262E-2</v>
      </c>
    </row>
    <row r="713" spans="1:68" x14ac:dyDescent="0.25">
      <c r="A713" s="9" t="s">
        <v>10</v>
      </c>
      <c r="B713" s="9" t="s">
        <v>58</v>
      </c>
      <c r="C713" s="9" t="s">
        <v>57</v>
      </c>
      <c r="D713" s="9" t="s">
        <v>1846</v>
      </c>
      <c r="E713" s="9" t="s">
        <v>99</v>
      </c>
      <c r="F713" s="9" t="s">
        <v>1497</v>
      </c>
      <c r="G713" s="9" t="s">
        <v>154</v>
      </c>
      <c r="H713" s="9" t="s">
        <v>5</v>
      </c>
      <c r="I713" s="10" t="s">
        <v>1783</v>
      </c>
      <c r="J713" s="10" t="s">
        <v>1995</v>
      </c>
      <c r="K713" s="11">
        <v>3000</v>
      </c>
      <c r="L713" s="11">
        <v>2750</v>
      </c>
      <c r="M713" s="11">
        <v>0</v>
      </c>
      <c r="N713" s="11">
        <v>0</v>
      </c>
      <c r="O713" s="11">
        <v>0</v>
      </c>
      <c r="P713" s="11">
        <v>0</v>
      </c>
      <c r="Q713" s="11">
        <v>0</v>
      </c>
      <c r="R713" s="11">
        <v>0</v>
      </c>
      <c r="S713" s="11">
        <v>0</v>
      </c>
      <c r="T713" s="11">
        <v>0</v>
      </c>
      <c r="U713" s="11">
        <v>0</v>
      </c>
      <c r="V713" s="11">
        <v>0</v>
      </c>
      <c r="W713" s="11">
        <v>17.730899176797472</v>
      </c>
      <c r="X713" s="11">
        <v>0</v>
      </c>
      <c r="Y713" s="11">
        <v>0</v>
      </c>
      <c r="Z713" s="11">
        <v>0</v>
      </c>
      <c r="AA713" s="11">
        <v>1.5395876146745378</v>
      </c>
      <c r="AB713" s="11">
        <v>4.5775132085279928</v>
      </c>
      <c r="AC713" s="11" t="s">
        <v>32</v>
      </c>
      <c r="AD713" s="11" t="s">
        <v>97</v>
      </c>
      <c r="AE713" s="11" t="s">
        <v>157</v>
      </c>
      <c r="AF713" s="11" t="s">
        <v>193</v>
      </c>
      <c r="AG713" s="11" t="s">
        <v>299</v>
      </c>
      <c r="AH713" s="11" t="s">
        <v>32</v>
      </c>
      <c r="AI713" s="11" t="s">
        <v>97</v>
      </c>
      <c r="AJ713" s="11" t="s">
        <v>157</v>
      </c>
      <c r="AK713" s="11" t="s">
        <v>193</v>
      </c>
      <c r="AL713" s="11" t="s">
        <v>142</v>
      </c>
      <c r="AM713" s="11">
        <v>9.8229367383624283E-2</v>
      </c>
      <c r="AN713" s="11">
        <v>0</v>
      </c>
      <c r="AO713" s="11">
        <v>0</v>
      </c>
      <c r="AP713" s="11">
        <v>0</v>
      </c>
      <c r="AQ713" s="11">
        <v>1.4241140580716783E-3</v>
      </c>
      <c r="AR713" s="11">
        <v>7.4999999999999997E-2</v>
      </c>
      <c r="AS713" s="11">
        <v>0</v>
      </c>
      <c r="AT713" s="11">
        <v>0</v>
      </c>
      <c r="AU713" s="11">
        <v>0</v>
      </c>
      <c r="AV713" s="11">
        <v>7.4999999999999997E-3</v>
      </c>
      <c r="AW713" s="11">
        <v>294.68810215087285</v>
      </c>
      <c r="AX713" s="11">
        <v>0</v>
      </c>
      <c r="AY713" s="11">
        <v>0</v>
      </c>
      <c r="AZ713" s="11">
        <v>0</v>
      </c>
      <c r="BA713" s="11">
        <v>4.2723421742150345</v>
      </c>
      <c r="BB713" s="11">
        <v>225</v>
      </c>
      <c r="BC713" s="11">
        <v>0</v>
      </c>
      <c r="BD713" s="11">
        <v>0</v>
      </c>
      <c r="BE713" s="11">
        <v>0</v>
      </c>
      <c r="BF713" s="11">
        <v>22.5</v>
      </c>
      <c r="BG713" s="9" t="s">
        <v>32</v>
      </c>
      <c r="BH713" s="9" t="s">
        <v>97</v>
      </c>
      <c r="BI713" s="9" t="s">
        <v>157</v>
      </c>
      <c r="BJ713" s="9" t="s">
        <v>193</v>
      </c>
      <c r="BK713" s="9" t="s">
        <v>1920</v>
      </c>
      <c r="BL713" s="29">
        <v>8.3096107331410485E-2</v>
      </c>
      <c r="BM713" s="29">
        <v>0</v>
      </c>
      <c r="BN713" s="29">
        <v>0</v>
      </c>
      <c r="BO713" s="29">
        <v>0</v>
      </c>
      <c r="BP713" s="29">
        <v>1.4241140580716783E-3</v>
      </c>
    </row>
    <row r="714" spans="1:68" x14ac:dyDescent="0.25">
      <c r="A714" s="9" t="s">
        <v>10</v>
      </c>
      <c r="B714" s="9" t="s">
        <v>58</v>
      </c>
      <c r="C714" s="9" t="s">
        <v>57</v>
      </c>
      <c r="D714" s="9" t="s">
        <v>1847</v>
      </c>
      <c r="E714" s="9" t="s">
        <v>105</v>
      </c>
      <c r="F714" s="9" t="s">
        <v>1517</v>
      </c>
      <c r="G714" s="9" t="s">
        <v>154</v>
      </c>
      <c r="H714" s="9" t="s">
        <v>5</v>
      </c>
      <c r="I714" s="10" t="s">
        <v>1783</v>
      </c>
      <c r="J714" s="10" t="s">
        <v>1995</v>
      </c>
      <c r="K714" s="11">
        <v>13714.8</v>
      </c>
      <c r="L714" s="11">
        <v>13714.8</v>
      </c>
      <c r="M714" s="11">
        <v>0</v>
      </c>
      <c r="N714" s="11">
        <v>0</v>
      </c>
      <c r="O714" s="11">
        <v>0</v>
      </c>
      <c r="P714" s="11">
        <v>0</v>
      </c>
      <c r="Q714" s="11">
        <v>0</v>
      </c>
      <c r="R714" s="11">
        <v>0</v>
      </c>
      <c r="S714" s="11">
        <v>0</v>
      </c>
      <c r="T714" s="11">
        <v>0</v>
      </c>
      <c r="U714" s="11">
        <v>0</v>
      </c>
      <c r="V714" s="11">
        <v>0</v>
      </c>
      <c r="W714" s="11">
        <v>462.03386443450006</v>
      </c>
      <c r="X714" s="11">
        <v>0</v>
      </c>
      <c r="Y714" s="11">
        <v>0</v>
      </c>
      <c r="Z714" s="11">
        <v>0</v>
      </c>
      <c r="AA714" s="11">
        <v>40.118755859512582</v>
      </c>
      <c r="AB714" s="11">
        <v>119.28137970598732</v>
      </c>
      <c r="AC714" s="11" t="s">
        <v>32</v>
      </c>
      <c r="AD714" s="11" t="s">
        <v>97</v>
      </c>
      <c r="AE714" s="11" t="s">
        <v>157</v>
      </c>
      <c r="AF714" s="11" t="s">
        <v>193</v>
      </c>
      <c r="AG714" s="11" t="s">
        <v>299</v>
      </c>
      <c r="AH714" s="11" t="s">
        <v>32</v>
      </c>
      <c r="AI714" s="11" t="s">
        <v>97</v>
      </c>
      <c r="AJ714" s="11" t="s">
        <v>157</v>
      </c>
      <c r="AK714" s="11" t="s">
        <v>193</v>
      </c>
      <c r="AL714" s="11" t="s">
        <v>142</v>
      </c>
      <c r="AM714" s="11">
        <v>9.8229367383624283E-2</v>
      </c>
      <c r="AN714" s="11">
        <v>0</v>
      </c>
      <c r="AO714" s="11">
        <v>0</v>
      </c>
      <c r="AP714" s="11">
        <v>0</v>
      </c>
      <c r="AQ714" s="11">
        <v>1.4241140580716783E-3</v>
      </c>
      <c r="AR714" s="11">
        <v>7.4999999999999997E-2</v>
      </c>
      <c r="AS714" s="11">
        <v>0</v>
      </c>
      <c r="AT714" s="11">
        <v>0</v>
      </c>
      <c r="AU714" s="11">
        <v>0</v>
      </c>
      <c r="AV714" s="11">
        <v>7.4999999999999997E-3</v>
      </c>
      <c r="AW714" s="11">
        <v>1347.1961277929302</v>
      </c>
      <c r="AX714" s="11">
        <v>0</v>
      </c>
      <c r="AY714" s="11">
        <v>0</v>
      </c>
      <c r="AZ714" s="11">
        <v>0</v>
      </c>
      <c r="BA714" s="11">
        <v>19.531439483641453</v>
      </c>
      <c r="BB714" s="11">
        <v>1028.6099999999999</v>
      </c>
      <c r="BC714" s="11">
        <v>0</v>
      </c>
      <c r="BD714" s="11">
        <v>0</v>
      </c>
      <c r="BE714" s="11">
        <v>0</v>
      </c>
      <c r="BF714" s="11">
        <v>102.86099999999999</v>
      </c>
      <c r="BG714" s="9" t="s">
        <v>32</v>
      </c>
      <c r="BH714" s="9" t="s">
        <v>97</v>
      </c>
      <c r="BI714" s="9" t="s">
        <v>157</v>
      </c>
      <c r="BJ714" s="9" t="s">
        <v>193</v>
      </c>
      <c r="BK714" s="9" t="s">
        <v>1920</v>
      </c>
      <c r="BL714" s="29">
        <v>8.3096107331410485E-2</v>
      </c>
      <c r="BM714" s="29">
        <v>0</v>
      </c>
      <c r="BN714" s="29">
        <v>0</v>
      </c>
      <c r="BO714" s="29">
        <v>0</v>
      </c>
      <c r="BP714" s="29">
        <v>1.4241140580716783E-3</v>
      </c>
    </row>
    <row r="715" spans="1:68" x14ac:dyDescent="0.25">
      <c r="A715" s="9" t="s">
        <v>10</v>
      </c>
      <c r="B715" s="9" t="s">
        <v>58</v>
      </c>
      <c r="C715" s="9" t="s">
        <v>57</v>
      </c>
      <c r="D715" s="9" t="s">
        <v>1848</v>
      </c>
      <c r="E715" s="9" t="s">
        <v>99</v>
      </c>
      <c r="F715" s="9" t="s">
        <v>921</v>
      </c>
      <c r="G715" s="9" t="s">
        <v>154</v>
      </c>
      <c r="H715" s="9" t="s">
        <v>5</v>
      </c>
      <c r="I715" s="10" t="s">
        <v>1807</v>
      </c>
      <c r="J715" s="10" t="s">
        <v>1995</v>
      </c>
      <c r="K715" s="11">
        <v>11548.77</v>
      </c>
      <c r="L715" s="11">
        <v>9384.1</v>
      </c>
      <c r="M715" s="11">
        <v>0</v>
      </c>
      <c r="N715" s="11">
        <v>0</v>
      </c>
      <c r="O715" s="11">
        <v>0</v>
      </c>
      <c r="P715" s="11">
        <v>0</v>
      </c>
      <c r="Q715" s="11">
        <v>0</v>
      </c>
      <c r="R715" s="11">
        <v>0</v>
      </c>
      <c r="S715" s="11">
        <v>0</v>
      </c>
      <c r="T715" s="11">
        <v>0</v>
      </c>
      <c r="U715" s="11">
        <v>0</v>
      </c>
      <c r="V715" s="11">
        <v>0</v>
      </c>
      <c r="W715" s="11">
        <v>179.82275447551808</v>
      </c>
      <c r="X715" s="11">
        <v>0</v>
      </c>
      <c r="Y715" s="11">
        <v>0</v>
      </c>
      <c r="Z715" s="11">
        <v>0</v>
      </c>
      <c r="AA715" s="11">
        <v>192.8806529543557</v>
      </c>
      <c r="AB715" s="11">
        <v>58.89259257012634</v>
      </c>
      <c r="AC715" s="11" t="s">
        <v>32</v>
      </c>
      <c r="AD715" s="11" t="s">
        <v>97</v>
      </c>
      <c r="AE715" s="11" t="s">
        <v>157</v>
      </c>
      <c r="AF715" s="11" t="s">
        <v>193</v>
      </c>
      <c r="AG715" s="11" t="s">
        <v>296</v>
      </c>
      <c r="AH715" s="11" t="s">
        <v>32</v>
      </c>
      <c r="AI715" s="11" t="s">
        <v>97</v>
      </c>
      <c r="AJ715" s="11" t="s">
        <v>157</v>
      </c>
      <c r="AK715" s="11" t="s">
        <v>193</v>
      </c>
      <c r="AL715" s="11" t="s">
        <v>222</v>
      </c>
      <c r="AM715" s="11">
        <v>9.8229367383624283E-2</v>
      </c>
      <c r="AN715" s="11">
        <v>0</v>
      </c>
      <c r="AO715" s="11">
        <v>0</v>
      </c>
      <c r="AP715" s="11">
        <v>0</v>
      </c>
      <c r="AQ715" s="11">
        <v>1.7591997187944262E-2</v>
      </c>
      <c r="AR715" s="11">
        <v>7.4999999999999997E-2</v>
      </c>
      <c r="AS715" s="11">
        <v>0</v>
      </c>
      <c r="AT715" s="11">
        <v>0</v>
      </c>
      <c r="AU715" s="11">
        <v>0</v>
      </c>
      <c r="AV715" s="11">
        <v>2.5000000000000001E-2</v>
      </c>
      <c r="AW715" s="11">
        <v>1134.4283711589787</v>
      </c>
      <c r="AX715" s="11">
        <v>0</v>
      </c>
      <c r="AY715" s="11">
        <v>0</v>
      </c>
      <c r="AZ715" s="11">
        <v>0</v>
      </c>
      <c r="BA715" s="11">
        <v>203.16592936421506</v>
      </c>
      <c r="BB715" s="11">
        <v>866.15774999999996</v>
      </c>
      <c r="BC715" s="11">
        <v>0</v>
      </c>
      <c r="BD715" s="11">
        <v>0</v>
      </c>
      <c r="BE715" s="11">
        <v>0</v>
      </c>
      <c r="BF715" s="11">
        <v>288.71925000000005</v>
      </c>
      <c r="BG715" s="9" t="s">
        <v>32</v>
      </c>
      <c r="BH715" s="9" t="s">
        <v>97</v>
      </c>
      <c r="BI715" s="9" t="s">
        <v>157</v>
      </c>
      <c r="BJ715" s="9" t="s">
        <v>193</v>
      </c>
      <c r="BK715" s="9" t="s">
        <v>1919</v>
      </c>
      <c r="BL715" s="29">
        <v>8.3096107331410485E-2</v>
      </c>
      <c r="BM715" s="29">
        <v>0</v>
      </c>
      <c r="BN715" s="29">
        <v>0</v>
      </c>
      <c r="BO715" s="29">
        <v>0</v>
      </c>
      <c r="BP715" s="29">
        <v>1.7591997187944262E-2</v>
      </c>
    </row>
    <row r="716" spans="1:68" x14ac:dyDescent="0.25">
      <c r="A716" s="9" t="s">
        <v>3</v>
      </c>
      <c r="B716" s="9" t="s">
        <v>58</v>
      </c>
      <c r="C716" s="9" t="s">
        <v>57</v>
      </c>
      <c r="D716" s="9" t="s">
        <v>1850</v>
      </c>
      <c r="E716" s="9" t="s">
        <v>99</v>
      </c>
      <c r="F716" s="9" t="s">
        <v>1089</v>
      </c>
      <c r="G716" s="9" t="s">
        <v>140</v>
      </c>
      <c r="H716" s="9" t="s">
        <v>5</v>
      </c>
      <c r="I716" s="10" t="s">
        <v>1807</v>
      </c>
      <c r="J716" s="10" t="s">
        <v>1995</v>
      </c>
      <c r="K716" s="11">
        <v>8303.77</v>
      </c>
      <c r="L716" s="11">
        <v>8303.77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0</v>
      </c>
      <c r="S716" s="11">
        <v>0</v>
      </c>
      <c r="T716" s="11">
        <v>0</v>
      </c>
      <c r="U716" s="11">
        <v>0</v>
      </c>
      <c r="V716" s="11">
        <v>0</v>
      </c>
      <c r="W716" s="11">
        <v>166.06832684285982</v>
      </c>
      <c r="X716" s="11">
        <v>0</v>
      </c>
      <c r="Y716" s="11">
        <v>14475.345709257877</v>
      </c>
      <c r="Z716" s="11">
        <v>445.06311593886437</v>
      </c>
      <c r="AA716" s="11">
        <v>30.536132960397865</v>
      </c>
      <c r="AB716" s="11">
        <v>743.68207057889776</v>
      </c>
      <c r="AC716" s="11" t="s">
        <v>32</v>
      </c>
      <c r="AD716" s="11" t="s">
        <v>97</v>
      </c>
      <c r="AE716" s="11" t="s">
        <v>179</v>
      </c>
      <c r="AF716" s="11" t="s">
        <v>125</v>
      </c>
      <c r="AG716" s="11" t="s">
        <v>302</v>
      </c>
      <c r="AH716" s="11" t="s">
        <v>32</v>
      </c>
      <c r="AI716" s="11" t="s">
        <v>97</v>
      </c>
      <c r="AJ716" s="11" t="s">
        <v>152</v>
      </c>
      <c r="AK716" s="11" t="s">
        <v>125</v>
      </c>
      <c r="AL716" s="11" t="s">
        <v>142</v>
      </c>
      <c r="AM716" s="11">
        <v>4.9114683691812142E-2</v>
      </c>
      <c r="AN716" s="11">
        <v>0</v>
      </c>
      <c r="AO716" s="11">
        <v>1.7433000000000001</v>
      </c>
      <c r="AP716" s="11">
        <v>5.3600000000000002E-2</v>
      </c>
      <c r="AQ716" s="11">
        <v>3.0157709465047301E-3</v>
      </c>
      <c r="AR716" s="11">
        <v>7.4999999999999997E-2</v>
      </c>
      <c r="AS716" s="11">
        <v>0</v>
      </c>
      <c r="AT716" s="11">
        <v>0.45</v>
      </c>
      <c r="AU716" s="11">
        <v>5.5E-2</v>
      </c>
      <c r="AV716" s="11">
        <v>7.4999999999999997E-3</v>
      </c>
      <c r="AW716" s="11">
        <v>407.8370369995589</v>
      </c>
      <c r="AX716" s="11">
        <v>0</v>
      </c>
      <c r="AY716" s="11">
        <v>14475.962241000001</v>
      </c>
      <c r="AZ716" s="11">
        <v>445.08207200000004</v>
      </c>
      <c r="BA716" s="11">
        <v>25.042268312457583</v>
      </c>
      <c r="BB716" s="11">
        <v>622.78274999999996</v>
      </c>
      <c r="BC716" s="11">
        <v>0</v>
      </c>
      <c r="BD716" s="11">
        <v>3736.6965000000005</v>
      </c>
      <c r="BE716" s="11">
        <v>456.70735000000002</v>
      </c>
      <c r="BF716" s="11">
        <v>62.278275000000001</v>
      </c>
      <c r="BG716" s="9" t="s">
        <v>32</v>
      </c>
      <c r="BH716" s="9" t="s">
        <v>97</v>
      </c>
      <c r="BI716" s="9" t="s">
        <v>152</v>
      </c>
      <c r="BJ716" s="9" t="s">
        <v>125</v>
      </c>
      <c r="BK716" s="9" t="s">
        <v>1921</v>
      </c>
      <c r="BL716" s="29">
        <v>8.3096107331410485E-2</v>
      </c>
      <c r="BM716" s="29">
        <v>0</v>
      </c>
      <c r="BN716" s="29">
        <v>0.9032</v>
      </c>
      <c r="BO716" s="29">
        <v>5.3600000000000002E-2</v>
      </c>
      <c r="BP716" s="29">
        <v>3.0157709465047297E-3</v>
      </c>
    </row>
    <row r="717" spans="1:68" x14ac:dyDescent="0.25">
      <c r="A717" s="9" t="s">
        <v>3</v>
      </c>
      <c r="B717" s="9" t="s">
        <v>58</v>
      </c>
      <c r="C717" s="9" t="s">
        <v>57</v>
      </c>
      <c r="D717" s="9" t="s">
        <v>1851</v>
      </c>
      <c r="E717" s="9" t="s">
        <v>99</v>
      </c>
      <c r="F717" s="9" t="s">
        <v>331</v>
      </c>
      <c r="G717" s="9" t="s">
        <v>140</v>
      </c>
      <c r="H717" s="9" t="s">
        <v>5</v>
      </c>
      <c r="I717" s="10" t="s">
        <v>1783</v>
      </c>
      <c r="J717" s="10" t="s">
        <v>1995</v>
      </c>
      <c r="K717" s="11">
        <v>18913.599999999999</v>
      </c>
      <c r="L717" s="11">
        <v>18913.599999999999</v>
      </c>
      <c r="M717" s="11">
        <v>0</v>
      </c>
      <c r="N717" s="11">
        <v>0</v>
      </c>
      <c r="O717" s="11">
        <v>0</v>
      </c>
      <c r="P717" s="11">
        <v>0</v>
      </c>
      <c r="Q717" s="11">
        <v>0</v>
      </c>
      <c r="R717" s="11">
        <v>0</v>
      </c>
      <c r="S717" s="11">
        <v>0</v>
      </c>
      <c r="T717" s="11">
        <v>0</v>
      </c>
      <c r="U717" s="11">
        <v>0</v>
      </c>
      <c r="V717" s="11">
        <v>0</v>
      </c>
      <c r="W717" s="11">
        <v>377.03324669924109</v>
      </c>
      <c r="X717" s="11">
        <v>0</v>
      </c>
      <c r="Y717" s="11">
        <v>0</v>
      </c>
      <c r="Z717" s="11">
        <v>0</v>
      </c>
      <c r="AA717" s="11">
        <v>69.327713300758901</v>
      </c>
      <c r="AB717" s="11">
        <v>99.957619455999975</v>
      </c>
      <c r="AC717" s="11" t="s">
        <v>32</v>
      </c>
      <c r="AD717" s="11" t="s">
        <v>97</v>
      </c>
      <c r="AE717" s="11" t="s">
        <v>157</v>
      </c>
      <c r="AF717" s="11" t="s">
        <v>193</v>
      </c>
      <c r="AG717" s="11" t="s">
        <v>302</v>
      </c>
      <c r="AH717" s="11" t="s">
        <v>32</v>
      </c>
      <c r="AI717" s="11" t="s">
        <v>97</v>
      </c>
      <c r="AJ717" s="11" t="s">
        <v>157</v>
      </c>
      <c r="AK717" s="11" t="s">
        <v>193</v>
      </c>
      <c r="AL717" s="11" t="s">
        <v>142</v>
      </c>
      <c r="AM717" s="11">
        <v>4.9114683691812142E-2</v>
      </c>
      <c r="AN717" s="11">
        <v>0</v>
      </c>
      <c r="AO717" s="11">
        <v>0</v>
      </c>
      <c r="AP717" s="11">
        <v>0</v>
      </c>
      <c r="AQ717" s="11">
        <v>3.0157709465047301E-3</v>
      </c>
      <c r="AR717" s="11">
        <v>7.4999999999999997E-2</v>
      </c>
      <c r="AS717" s="11">
        <v>0</v>
      </c>
      <c r="AT717" s="11">
        <v>0</v>
      </c>
      <c r="AU717" s="11">
        <v>0</v>
      </c>
      <c r="AV717" s="11">
        <v>7.4999999999999997E-3</v>
      </c>
      <c r="AW717" s="11">
        <v>928.93548147345803</v>
      </c>
      <c r="AX717" s="11">
        <v>0</v>
      </c>
      <c r="AY717" s="11">
        <v>0</v>
      </c>
      <c r="AZ717" s="11">
        <v>0</v>
      </c>
      <c r="BA717" s="11">
        <v>57.039085373811858</v>
      </c>
      <c r="BB717" s="11">
        <v>1418.5199999999998</v>
      </c>
      <c r="BC717" s="11">
        <v>0</v>
      </c>
      <c r="BD717" s="11">
        <v>0</v>
      </c>
      <c r="BE717" s="11">
        <v>0</v>
      </c>
      <c r="BF717" s="11">
        <v>141.85199999999998</v>
      </c>
      <c r="BG717" s="9" t="s">
        <v>32</v>
      </c>
      <c r="BH717" s="9" t="s">
        <v>97</v>
      </c>
      <c r="BI717" s="9" t="s">
        <v>157</v>
      </c>
      <c r="BJ717" s="9" t="s">
        <v>193</v>
      </c>
      <c r="BK717" s="9" t="s">
        <v>1921</v>
      </c>
      <c r="BL717" s="29">
        <v>8.3096107331410485E-2</v>
      </c>
      <c r="BM717" s="29">
        <v>0</v>
      </c>
      <c r="BN717" s="29">
        <v>0</v>
      </c>
      <c r="BO717" s="29">
        <v>0</v>
      </c>
      <c r="BP717" s="29">
        <v>3.0157709465047297E-3</v>
      </c>
    </row>
    <row r="718" spans="1:68" x14ac:dyDescent="0.25">
      <c r="A718" s="9" t="s">
        <v>10</v>
      </c>
      <c r="B718" s="9" t="s">
        <v>58</v>
      </c>
      <c r="C718" s="9" t="s">
        <v>57</v>
      </c>
      <c r="D718" s="9" t="s">
        <v>1851</v>
      </c>
      <c r="E718" s="9" t="s">
        <v>105</v>
      </c>
      <c r="F718" s="9" t="s">
        <v>1511</v>
      </c>
      <c r="G718" s="9" t="s">
        <v>154</v>
      </c>
      <c r="H718" s="9" t="s">
        <v>5</v>
      </c>
      <c r="I718" s="10" t="s">
        <v>1807</v>
      </c>
      <c r="J718" s="10" t="s">
        <v>1995</v>
      </c>
      <c r="K718" s="11">
        <v>13714.8</v>
      </c>
      <c r="L718" s="11">
        <v>13714.8</v>
      </c>
      <c r="M718" s="11">
        <v>0</v>
      </c>
      <c r="N718" s="11">
        <v>0</v>
      </c>
      <c r="O718" s="11">
        <v>0</v>
      </c>
      <c r="P718" s="11">
        <v>0</v>
      </c>
      <c r="Q718" s="11">
        <v>0</v>
      </c>
      <c r="R718" s="11">
        <v>0</v>
      </c>
      <c r="S718" s="11">
        <v>0</v>
      </c>
      <c r="T718" s="11">
        <v>0</v>
      </c>
      <c r="U718" s="11">
        <v>0</v>
      </c>
      <c r="V718" s="11">
        <v>0</v>
      </c>
      <c r="W718" s="11">
        <v>428.87298261502127</v>
      </c>
      <c r="X718" s="11">
        <v>0</v>
      </c>
      <c r="Y718" s="11">
        <v>0</v>
      </c>
      <c r="Z718" s="11">
        <v>0</v>
      </c>
      <c r="AA718" s="11">
        <v>78.859844434072855</v>
      </c>
      <c r="AB718" s="11">
        <v>113.70117295090597</v>
      </c>
      <c r="AC718" s="11" t="s">
        <v>32</v>
      </c>
      <c r="AD718" s="11" t="s">
        <v>97</v>
      </c>
      <c r="AE718" s="11" t="s">
        <v>157</v>
      </c>
      <c r="AF718" s="11" t="s">
        <v>193</v>
      </c>
      <c r="AG718" s="11" t="s">
        <v>302</v>
      </c>
      <c r="AH718" s="11" t="s">
        <v>32</v>
      </c>
      <c r="AI718" s="11" t="s">
        <v>97</v>
      </c>
      <c r="AJ718" s="11" t="s">
        <v>157</v>
      </c>
      <c r="AK718" s="11" t="s">
        <v>193</v>
      </c>
      <c r="AL718" s="11" t="s">
        <v>142</v>
      </c>
      <c r="AM718" s="11">
        <v>9.8229367383624283E-2</v>
      </c>
      <c r="AN718" s="11">
        <v>0</v>
      </c>
      <c r="AO718" s="11">
        <v>0</v>
      </c>
      <c r="AP718" s="11">
        <v>0</v>
      </c>
      <c r="AQ718" s="11">
        <v>3.0157709465047301E-3</v>
      </c>
      <c r="AR718" s="11">
        <v>7.4999999999999997E-2</v>
      </c>
      <c r="AS718" s="11">
        <v>0</v>
      </c>
      <c r="AT718" s="11">
        <v>0</v>
      </c>
      <c r="AU718" s="11">
        <v>0</v>
      </c>
      <c r="AV718" s="11">
        <v>7.4999999999999997E-3</v>
      </c>
      <c r="AW718" s="11">
        <v>1347.1961277929302</v>
      </c>
      <c r="AX718" s="11">
        <v>0</v>
      </c>
      <c r="AY718" s="11">
        <v>0</v>
      </c>
      <c r="AZ718" s="11">
        <v>0</v>
      </c>
      <c r="BA718" s="11">
        <v>41.360695377123072</v>
      </c>
      <c r="BB718" s="11">
        <v>1028.6099999999999</v>
      </c>
      <c r="BC718" s="11">
        <v>0</v>
      </c>
      <c r="BD718" s="11">
        <v>0</v>
      </c>
      <c r="BE718" s="11">
        <v>0</v>
      </c>
      <c r="BF718" s="11">
        <v>102.86099999999999</v>
      </c>
      <c r="BG718" s="9" t="s">
        <v>32</v>
      </c>
      <c r="BH718" s="9" t="s">
        <v>97</v>
      </c>
      <c r="BI718" s="9" t="s">
        <v>157</v>
      </c>
      <c r="BJ718" s="9" t="s">
        <v>193</v>
      </c>
      <c r="BK718" s="9" t="s">
        <v>1921</v>
      </c>
      <c r="BL718" s="29">
        <v>8.3096107331410485E-2</v>
      </c>
      <c r="BM718" s="29">
        <v>0</v>
      </c>
      <c r="BN718" s="29">
        <v>0</v>
      </c>
      <c r="BO718" s="29">
        <v>0</v>
      </c>
      <c r="BP718" s="29">
        <v>3.0157709465047297E-3</v>
      </c>
    </row>
    <row r="719" spans="1:68" x14ac:dyDescent="0.25">
      <c r="A719" s="9" t="s">
        <v>10</v>
      </c>
      <c r="B719" s="9" t="s">
        <v>58</v>
      </c>
      <c r="C719" s="9" t="s">
        <v>57</v>
      </c>
      <c r="D719" s="9" t="s">
        <v>1854</v>
      </c>
      <c r="E719" s="9" t="s">
        <v>99</v>
      </c>
      <c r="F719" s="9" t="s">
        <v>1755</v>
      </c>
      <c r="G719" s="9" t="s">
        <v>154</v>
      </c>
      <c r="H719" s="9" t="s">
        <v>5</v>
      </c>
      <c r="I719" s="10" t="s">
        <v>1807</v>
      </c>
      <c r="J719" s="10" t="s">
        <v>1995</v>
      </c>
      <c r="K719" s="11">
        <v>2500</v>
      </c>
      <c r="L719" s="11">
        <v>2500</v>
      </c>
      <c r="M719" s="11">
        <v>0</v>
      </c>
      <c r="N719" s="11">
        <v>0</v>
      </c>
      <c r="O719" s="11">
        <v>0</v>
      </c>
      <c r="P719" s="11">
        <v>0</v>
      </c>
      <c r="Q719" s="11">
        <v>0</v>
      </c>
      <c r="R719" s="11">
        <v>0</v>
      </c>
      <c r="S719" s="11">
        <v>0</v>
      </c>
      <c r="T719" s="11">
        <v>0</v>
      </c>
      <c r="U719" s="11">
        <v>0</v>
      </c>
      <c r="V719" s="11">
        <v>0</v>
      </c>
      <c r="W719" s="11">
        <v>68.407442993719599</v>
      </c>
      <c r="X719" s="11">
        <v>0</v>
      </c>
      <c r="Y719" s="11">
        <v>0</v>
      </c>
      <c r="Z719" s="11">
        <v>0</v>
      </c>
      <c r="AA719" s="11">
        <v>73.374875777263554</v>
      </c>
      <c r="AB719" s="11">
        <v>22.403681229016854</v>
      </c>
      <c r="AC719" s="11" t="s">
        <v>32</v>
      </c>
      <c r="AD719" s="11" t="s">
        <v>97</v>
      </c>
      <c r="AE719" s="11" t="s">
        <v>157</v>
      </c>
      <c r="AF719" s="11" t="s">
        <v>193</v>
      </c>
      <c r="AG719" s="11" t="s">
        <v>296</v>
      </c>
      <c r="AH719" s="11" t="s">
        <v>32</v>
      </c>
      <c r="AI719" s="11" t="s">
        <v>97</v>
      </c>
      <c r="AJ719" s="11" t="s">
        <v>157</v>
      </c>
      <c r="AK719" s="11" t="s">
        <v>193</v>
      </c>
      <c r="AL719" s="11" t="s">
        <v>222</v>
      </c>
      <c r="AM719" s="11">
        <v>9.8229367383624283E-2</v>
      </c>
      <c r="AN719" s="11">
        <v>0</v>
      </c>
      <c r="AO719" s="11">
        <v>0</v>
      </c>
      <c r="AP719" s="11">
        <v>0</v>
      </c>
      <c r="AQ719" s="11">
        <v>1.7591997187944262E-2</v>
      </c>
      <c r="AR719" s="11">
        <v>7.4999999999999997E-2</v>
      </c>
      <c r="AS719" s="11">
        <v>0</v>
      </c>
      <c r="AT719" s="11">
        <v>0</v>
      </c>
      <c r="AU719" s="11">
        <v>0</v>
      </c>
      <c r="AV719" s="11">
        <v>2.5000000000000001E-2</v>
      </c>
      <c r="AW719" s="11">
        <v>245.57341845906072</v>
      </c>
      <c r="AX719" s="11">
        <v>0</v>
      </c>
      <c r="AY719" s="11">
        <v>0</v>
      </c>
      <c r="AZ719" s="11">
        <v>0</v>
      </c>
      <c r="BA719" s="11">
        <v>43.979992969860653</v>
      </c>
      <c r="BB719" s="11">
        <v>187.5</v>
      </c>
      <c r="BC719" s="11">
        <v>0</v>
      </c>
      <c r="BD719" s="11">
        <v>0</v>
      </c>
      <c r="BE719" s="11">
        <v>0</v>
      </c>
      <c r="BF719" s="11">
        <v>62.5</v>
      </c>
      <c r="BG719" s="9" t="s">
        <v>32</v>
      </c>
      <c r="BH719" s="9" t="s">
        <v>97</v>
      </c>
      <c r="BI719" s="9" t="s">
        <v>157</v>
      </c>
      <c r="BJ719" s="9" t="s">
        <v>193</v>
      </c>
      <c r="BK719" s="9" t="s">
        <v>1919</v>
      </c>
      <c r="BL719" s="29">
        <v>8.3096107331410485E-2</v>
      </c>
      <c r="BM719" s="29">
        <v>0</v>
      </c>
      <c r="BN719" s="29">
        <v>0</v>
      </c>
      <c r="BO719" s="29">
        <v>0</v>
      </c>
      <c r="BP719" s="29">
        <v>1.7591997187944262E-2</v>
      </c>
    </row>
    <row r="720" spans="1:68" x14ac:dyDescent="0.25">
      <c r="A720" s="9" t="s">
        <v>10</v>
      </c>
      <c r="B720" s="9" t="s">
        <v>58</v>
      </c>
      <c r="C720" s="9" t="s">
        <v>57</v>
      </c>
      <c r="D720" s="9" t="s">
        <v>1854</v>
      </c>
      <c r="E720" s="9" t="s">
        <v>99</v>
      </c>
      <c r="F720" s="9" t="s">
        <v>1493</v>
      </c>
      <c r="G720" s="9" t="s">
        <v>154</v>
      </c>
      <c r="H720" s="9" t="s">
        <v>5</v>
      </c>
      <c r="I720" s="10" t="s">
        <v>1807</v>
      </c>
      <c r="J720" s="10" t="s">
        <v>1995</v>
      </c>
      <c r="K720" s="11">
        <v>2500</v>
      </c>
      <c r="L720" s="11">
        <v>2500</v>
      </c>
      <c r="M720" s="11">
        <v>0</v>
      </c>
      <c r="N720" s="11">
        <v>0</v>
      </c>
      <c r="O720" s="11">
        <v>0</v>
      </c>
      <c r="P720" s="11">
        <v>0</v>
      </c>
      <c r="Q720" s="11">
        <v>0</v>
      </c>
      <c r="R720" s="11">
        <v>0</v>
      </c>
      <c r="S720" s="11">
        <v>0</v>
      </c>
      <c r="T720" s="11">
        <v>0</v>
      </c>
      <c r="U720" s="11">
        <v>0</v>
      </c>
      <c r="V720" s="11">
        <v>0</v>
      </c>
      <c r="W720" s="11">
        <v>68.407442993719599</v>
      </c>
      <c r="X720" s="11">
        <v>0</v>
      </c>
      <c r="Y720" s="11">
        <v>0</v>
      </c>
      <c r="Z720" s="11">
        <v>0</v>
      </c>
      <c r="AA720" s="11">
        <v>73.374875777263554</v>
      </c>
      <c r="AB720" s="11">
        <v>22.403681229016854</v>
      </c>
      <c r="AC720" s="11" t="s">
        <v>32</v>
      </c>
      <c r="AD720" s="11" t="s">
        <v>97</v>
      </c>
      <c r="AE720" s="11" t="s">
        <v>157</v>
      </c>
      <c r="AF720" s="11" t="s">
        <v>193</v>
      </c>
      <c r="AG720" s="11" t="s">
        <v>296</v>
      </c>
      <c r="AH720" s="11" t="s">
        <v>32</v>
      </c>
      <c r="AI720" s="11" t="s">
        <v>97</v>
      </c>
      <c r="AJ720" s="11" t="s">
        <v>157</v>
      </c>
      <c r="AK720" s="11" t="s">
        <v>193</v>
      </c>
      <c r="AL720" s="11" t="s">
        <v>142</v>
      </c>
      <c r="AM720" s="11">
        <v>9.8229367383624283E-2</v>
      </c>
      <c r="AN720" s="11">
        <v>0</v>
      </c>
      <c r="AO720" s="11">
        <v>0</v>
      </c>
      <c r="AP720" s="11">
        <v>0</v>
      </c>
      <c r="AQ720" s="11">
        <v>1.7591997187944262E-2</v>
      </c>
      <c r="AR720" s="11">
        <v>7.4999999999999997E-2</v>
      </c>
      <c r="AS720" s="11">
        <v>0</v>
      </c>
      <c r="AT720" s="11">
        <v>0</v>
      </c>
      <c r="AU720" s="11">
        <v>0</v>
      </c>
      <c r="AV720" s="11">
        <v>7.4999999999999997E-3</v>
      </c>
      <c r="AW720" s="11">
        <v>245.57341845906072</v>
      </c>
      <c r="AX720" s="11">
        <v>0</v>
      </c>
      <c r="AY720" s="11">
        <v>0</v>
      </c>
      <c r="AZ720" s="11">
        <v>0</v>
      </c>
      <c r="BA720" s="11">
        <v>43.979992969860653</v>
      </c>
      <c r="BB720" s="11">
        <v>187.5</v>
      </c>
      <c r="BC720" s="11">
        <v>0</v>
      </c>
      <c r="BD720" s="11">
        <v>0</v>
      </c>
      <c r="BE720" s="11">
        <v>0</v>
      </c>
      <c r="BF720" s="11">
        <v>18.75</v>
      </c>
      <c r="BG720" s="9" t="s">
        <v>32</v>
      </c>
      <c r="BH720" s="9" t="s">
        <v>97</v>
      </c>
      <c r="BI720" s="9" t="s">
        <v>157</v>
      </c>
      <c r="BJ720" s="9" t="s">
        <v>193</v>
      </c>
      <c r="BK720" s="9" t="s">
        <v>1919</v>
      </c>
      <c r="BL720" s="29">
        <v>8.3096107331410485E-2</v>
      </c>
      <c r="BM720" s="29">
        <v>0</v>
      </c>
      <c r="BN720" s="29">
        <v>0</v>
      </c>
      <c r="BO720" s="29">
        <v>0</v>
      </c>
      <c r="BP720" s="29">
        <v>1.7591997187944262E-2</v>
      </c>
    </row>
    <row r="721" spans="1:68" x14ac:dyDescent="0.25">
      <c r="A721" s="9" t="s">
        <v>10</v>
      </c>
      <c r="B721" s="9" t="s">
        <v>58</v>
      </c>
      <c r="C721" s="9" t="s">
        <v>57</v>
      </c>
      <c r="D721" s="9" t="s">
        <v>1854</v>
      </c>
      <c r="E721" s="9" t="s">
        <v>105</v>
      </c>
      <c r="F721" s="9" t="s">
        <v>1515</v>
      </c>
      <c r="G721" s="9" t="s">
        <v>154</v>
      </c>
      <c r="H721" s="9" t="s">
        <v>5</v>
      </c>
      <c r="I721" s="10" t="s">
        <v>1783</v>
      </c>
      <c r="J721" s="10" t="s">
        <v>1995</v>
      </c>
      <c r="K721" s="11">
        <v>13701.53</v>
      </c>
      <c r="L721" s="11">
        <v>13701.53</v>
      </c>
      <c r="M721" s="11">
        <v>0</v>
      </c>
      <c r="N721" s="11">
        <v>0</v>
      </c>
      <c r="O721" s="11">
        <v>0</v>
      </c>
      <c r="P721" s="11">
        <v>0</v>
      </c>
      <c r="Q721" s="11">
        <v>0</v>
      </c>
      <c r="R721" s="11">
        <v>0</v>
      </c>
      <c r="S721" s="11">
        <v>0</v>
      </c>
      <c r="T721" s="11">
        <v>0</v>
      </c>
      <c r="U721" s="11">
        <v>0</v>
      </c>
      <c r="V721" s="11">
        <v>0</v>
      </c>
      <c r="W721" s="11">
        <v>272.28233875498336</v>
      </c>
      <c r="X721" s="11">
        <v>0</v>
      </c>
      <c r="Y721" s="11">
        <v>0</v>
      </c>
      <c r="Z721" s="11">
        <v>0</v>
      </c>
      <c r="AA721" s="11">
        <v>292.05422550765297</v>
      </c>
      <c r="AB721" s="11">
        <v>89.173435737363775</v>
      </c>
      <c r="AC721" s="11" t="s">
        <v>32</v>
      </c>
      <c r="AD721" s="11" t="s">
        <v>97</v>
      </c>
      <c r="AE721" s="11" t="s">
        <v>157</v>
      </c>
      <c r="AF721" s="11" t="s">
        <v>193</v>
      </c>
      <c r="AG721" s="11" t="s">
        <v>296</v>
      </c>
      <c r="AH721" s="11" t="s">
        <v>32</v>
      </c>
      <c r="AI721" s="11" t="s">
        <v>97</v>
      </c>
      <c r="AJ721" s="11" t="s">
        <v>157</v>
      </c>
      <c r="AK721" s="11" t="s">
        <v>193</v>
      </c>
      <c r="AL721" s="11" t="s">
        <v>222</v>
      </c>
      <c r="AM721" s="11">
        <v>9.8229367383624283E-2</v>
      </c>
      <c r="AN721" s="11">
        <v>0</v>
      </c>
      <c r="AO721" s="11">
        <v>0</v>
      </c>
      <c r="AP721" s="11">
        <v>0</v>
      </c>
      <c r="AQ721" s="11">
        <v>1.7591997187944262E-2</v>
      </c>
      <c r="AR721" s="11">
        <v>7.4999999999999997E-2</v>
      </c>
      <c r="AS721" s="11">
        <v>0</v>
      </c>
      <c r="AT721" s="11">
        <v>0</v>
      </c>
      <c r="AU721" s="11">
        <v>0</v>
      </c>
      <c r="AV721" s="11">
        <v>2.5000000000000001E-2</v>
      </c>
      <c r="AW721" s="11">
        <v>1345.8926240877497</v>
      </c>
      <c r="AX721" s="11">
        <v>0</v>
      </c>
      <c r="AY721" s="11">
        <v>0</v>
      </c>
      <c r="AZ721" s="11">
        <v>0</v>
      </c>
      <c r="BA721" s="11">
        <v>241.03727723053396</v>
      </c>
      <c r="BB721" s="11">
        <v>1027.61475</v>
      </c>
      <c r="BC721" s="11">
        <v>0</v>
      </c>
      <c r="BD721" s="11">
        <v>0</v>
      </c>
      <c r="BE721" s="11">
        <v>0</v>
      </c>
      <c r="BF721" s="11">
        <v>342.53825000000006</v>
      </c>
      <c r="BG721" s="9" t="s">
        <v>32</v>
      </c>
      <c r="BH721" s="9" t="s">
        <v>97</v>
      </c>
      <c r="BI721" s="9" t="s">
        <v>157</v>
      </c>
      <c r="BJ721" s="9" t="s">
        <v>193</v>
      </c>
      <c r="BK721" s="9" t="s">
        <v>1919</v>
      </c>
      <c r="BL721" s="29">
        <v>8.3096107331410485E-2</v>
      </c>
      <c r="BM721" s="29">
        <v>0</v>
      </c>
      <c r="BN721" s="29">
        <v>0</v>
      </c>
      <c r="BO721" s="29">
        <v>0</v>
      </c>
      <c r="BP721" s="29">
        <v>1.7591997187944262E-2</v>
      </c>
    </row>
    <row r="722" spans="1:68" x14ac:dyDescent="0.25">
      <c r="A722" s="9" t="s">
        <v>3</v>
      </c>
      <c r="B722" s="9" t="s">
        <v>58</v>
      </c>
      <c r="C722" s="9" t="s">
        <v>57</v>
      </c>
      <c r="D722" s="9" t="s">
        <v>1854</v>
      </c>
      <c r="E722" s="9" t="s">
        <v>99</v>
      </c>
      <c r="F722" s="9" t="s">
        <v>1063</v>
      </c>
      <c r="G722" s="9" t="s">
        <v>140</v>
      </c>
      <c r="H722" s="9" t="s">
        <v>5</v>
      </c>
      <c r="I722" s="10" t="s">
        <v>1783</v>
      </c>
      <c r="J722" s="10" t="s">
        <v>1995</v>
      </c>
      <c r="K722" s="11">
        <v>17390.18</v>
      </c>
      <c r="L722" s="11">
        <v>17390.18</v>
      </c>
      <c r="M722" s="11">
        <v>0</v>
      </c>
      <c r="N722" s="11">
        <v>0</v>
      </c>
      <c r="O722" s="11">
        <v>0</v>
      </c>
      <c r="P722" s="11">
        <v>0</v>
      </c>
      <c r="Q722" s="11">
        <v>0</v>
      </c>
      <c r="R722" s="11">
        <v>0</v>
      </c>
      <c r="S722" s="11">
        <v>0</v>
      </c>
      <c r="T722" s="11">
        <v>0</v>
      </c>
      <c r="U722" s="11">
        <v>0</v>
      </c>
      <c r="V722" s="11">
        <v>0</v>
      </c>
      <c r="W722" s="11">
        <v>346.6646236615033</v>
      </c>
      <c r="X722" s="11">
        <v>0</v>
      </c>
      <c r="Y722" s="11">
        <v>0</v>
      </c>
      <c r="Z722" s="11">
        <v>0</v>
      </c>
      <c r="AA722" s="11">
        <v>63.743624338496716</v>
      </c>
      <c r="AB722" s="11">
        <v>91.906405692799979</v>
      </c>
      <c r="AC722" s="11" t="s">
        <v>32</v>
      </c>
      <c r="AD722" s="11" t="s">
        <v>97</v>
      </c>
      <c r="AE722" s="11" t="s">
        <v>157</v>
      </c>
      <c r="AF722" s="11" t="s">
        <v>193</v>
      </c>
      <c r="AG722" s="11" t="s">
        <v>302</v>
      </c>
      <c r="AH722" s="11" t="s">
        <v>32</v>
      </c>
      <c r="AI722" s="11" t="s">
        <v>97</v>
      </c>
      <c r="AJ722" s="11" t="s">
        <v>157</v>
      </c>
      <c r="AK722" s="11" t="s">
        <v>193</v>
      </c>
      <c r="AL722" s="11" t="s">
        <v>142</v>
      </c>
      <c r="AM722" s="11">
        <v>4.9114683691812142E-2</v>
      </c>
      <c r="AN722" s="11">
        <v>0</v>
      </c>
      <c r="AO722" s="11">
        <v>0</v>
      </c>
      <c r="AP722" s="11">
        <v>0</v>
      </c>
      <c r="AQ722" s="11">
        <v>3.0157709465047301E-3</v>
      </c>
      <c r="AR722" s="11">
        <v>7.4999999999999997E-2</v>
      </c>
      <c r="AS722" s="11">
        <v>0</v>
      </c>
      <c r="AT722" s="11">
        <v>0</v>
      </c>
      <c r="AU722" s="11">
        <v>0</v>
      </c>
      <c r="AV722" s="11">
        <v>7.4999999999999997E-3</v>
      </c>
      <c r="AW722" s="11">
        <v>854.11319004367772</v>
      </c>
      <c r="AX722" s="11">
        <v>0</v>
      </c>
      <c r="AY722" s="11">
        <v>0</v>
      </c>
      <c r="AZ722" s="11">
        <v>0</v>
      </c>
      <c r="BA722" s="11">
        <v>52.444799598487627</v>
      </c>
      <c r="BB722" s="11">
        <v>1304.2635</v>
      </c>
      <c r="BC722" s="11">
        <v>0</v>
      </c>
      <c r="BD722" s="11">
        <v>0</v>
      </c>
      <c r="BE722" s="11">
        <v>0</v>
      </c>
      <c r="BF722" s="11">
        <v>130.42634999999999</v>
      </c>
      <c r="BG722" s="9" t="s">
        <v>32</v>
      </c>
      <c r="BH722" s="9" t="s">
        <v>97</v>
      </c>
      <c r="BI722" s="9" t="s">
        <v>157</v>
      </c>
      <c r="BJ722" s="9" t="s">
        <v>193</v>
      </c>
      <c r="BK722" s="9" t="s">
        <v>1921</v>
      </c>
      <c r="BL722" s="29">
        <v>8.3096107331410485E-2</v>
      </c>
      <c r="BM722" s="29">
        <v>0</v>
      </c>
      <c r="BN722" s="29">
        <v>0</v>
      </c>
      <c r="BO722" s="29">
        <v>0</v>
      </c>
      <c r="BP722" s="29">
        <v>3.0157709465047297E-3</v>
      </c>
    </row>
    <row r="723" spans="1:68" x14ac:dyDescent="0.25">
      <c r="A723" s="9" t="s">
        <v>10</v>
      </c>
      <c r="B723" s="9" t="s">
        <v>58</v>
      </c>
      <c r="C723" s="9" t="s">
        <v>57</v>
      </c>
      <c r="D723" s="9" t="s">
        <v>1856</v>
      </c>
      <c r="E723" s="9" t="s">
        <v>99</v>
      </c>
      <c r="F723" s="9" t="s">
        <v>1771</v>
      </c>
      <c r="G723" s="9" t="s">
        <v>154</v>
      </c>
      <c r="H723" s="9" t="s">
        <v>5</v>
      </c>
      <c r="I723" s="10" t="s">
        <v>1807</v>
      </c>
      <c r="J723" s="10" t="s">
        <v>1995</v>
      </c>
      <c r="K723" s="11">
        <v>2500</v>
      </c>
      <c r="L723" s="11">
        <v>2500</v>
      </c>
      <c r="M723" s="11">
        <v>0</v>
      </c>
      <c r="N723" s="11">
        <v>0</v>
      </c>
      <c r="O723" s="11">
        <v>0</v>
      </c>
      <c r="P723" s="11">
        <v>0</v>
      </c>
      <c r="Q723" s="11">
        <v>0</v>
      </c>
      <c r="R723" s="11">
        <v>0</v>
      </c>
      <c r="S723" s="11">
        <v>0</v>
      </c>
      <c r="T723" s="11">
        <v>0</v>
      </c>
      <c r="U723" s="11">
        <v>0</v>
      </c>
      <c r="V723" s="11">
        <v>0</v>
      </c>
      <c r="W723" s="11">
        <v>66.744404142917034</v>
      </c>
      <c r="X723" s="11">
        <v>0</v>
      </c>
      <c r="Y723" s="11">
        <v>0</v>
      </c>
      <c r="Z723" s="11">
        <v>0</v>
      </c>
      <c r="AA723" s="11">
        <v>5.7954679535788287</v>
      </c>
      <c r="AB723" s="11">
        <v>17.231127903504145</v>
      </c>
      <c r="AC723" s="11" t="s">
        <v>32</v>
      </c>
      <c r="AD723" s="11" t="s">
        <v>97</v>
      </c>
      <c r="AE723" s="11" t="s">
        <v>157</v>
      </c>
      <c r="AF723" s="11" t="s">
        <v>193</v>
      </c>
      <c r="AG723" s="11" t="s">
        <v>299</v>
      </c>
      <c r="AH723" s="11" t="s">
        <v>32</v>
      </c>
      <c r="AI723" s="11" t="s">
        <v>97</v>
      </c>
      <c r="AJ723" s="11" t="s">
        <v>157</v>
      </c>
      <c r="AK723" s="11" t="s">
        <v>193</v>
      </c>
      <c r="AL723" s="11" t="s">
        <v>142</v>
      </c>
      <c r="AM723" s="11">
        <v>9.8229367383624283E-2</v>
      </c>
      <c r="AN723" s="11">
        <v>0</v>
      </c>
      <c r="AO723" s="11">
        <v>0</v>
      </c>
      <c r="AP723" s="11">
        <v>0</v>
      </c>
      <c r="AQ723" s="11">
        <v>1.4241140580716783E-3</v>
      </c>
      <c r="AR723" s="11">
        <v>7.4999999999999997E-2</v>
      </c>
      <c r="AS723" s="11">
        <v>0</v>
      </c>
      <c r="AT723" s="11">
        <v>0</v>
      </c>
      <c r="AU723" s="11">
        <v>0</v>
      </c>
      <c r="AV723" s="11">
        <v>7.4999999999999997E-3</v>
      </c>
      <c r="AW723" s="11">
        <v>245.57341845906072</v>
      </c>
      <c r="AX723" s="11">
        <v>0</v>
      </c>
      <c r="AY723" s="11">
        <v>0</v>
      </c>
      <c r="AZ723" s="11">
        <v>0</v>
      </c>
      <c r="BA723" s="11">
        <v>3.5602851451791957</v>
      </c>
      <c r="BB723" s="11">
        <v>187.5</v>
      </c>
      <c r="BC723" s="11">
        <v>0</v>
      </c>
      <c r="BD723" s="11">
        <v>0</v>
      </c>
      <c r="BE723" s="11">
        <v>0</v>
      </c>
      <c r="BF723" s="11">
        <v>18.75</v>
      </c>
      <c r="BG723" s="9" t="s">
        <v>32</v>
      </c>
      <c r="BH723" s="9" t="s">
        <v>97</v>
      </c>
      <c r="BI723" s="9" t="s">
        <v>157</v>
      </c>
      <c r="BJ723" s="9" t="s">
        <v>193</v>
      </c>
      <c r="BK723" s="9" t="s">
        <v>1920</v>
      </c>
      <c r="BL723" s="29">
        <v>8.3096107331410485E-2</v>
      </c>
      <c r="BM723" s="29">
        <v>0</v>
      </c>
      <c r="BN723" s="29">
        <v>0</v>
      </c>
      <c r="BO723" s="29">
        <v>0</v>
      </c>
      <c r="BP723" s="29">
        <v>1.4241140580716783E-3</v>
      </c>
    </row>
    <row r="724" spans="1:68" x14ac:dyDescent="0.25">
      <c r="A724" s="9" t="s">
        <v>3</v>
      </c>
      <c r="B724" s="9" t="s">
        <v>58</v>
      </c>
      <c r="C724" s="9" t="s">
        <v>57</v>
      </c>
      <c r="D724" s="9" t="s">
        <v>1859</v>
      </c>
      <c r="E724" s="9" t="s">
        <v>99</v>
      </c>
      <c r="F724" s="9" t="s">
        <v>1061</v>
      </c>
      <c r="G724" s="9" t="s">
        <v>140</v>
      </c>
      <c r="H724" s="9" t="s">
        <v>5</v>
      </c>
      <c r="I724" s="10" t="s">
        <v>1807</v>
      </c>
      <c r="J724" s="10" t="s">
        <v>1995</v>
      </c>
      <c r="K724" s="11">
        <v>5870.35</v>
      </c>
      <c r="L724" s="11">
        <v>5870.35</v>
      </c>
      <c r="M724" s="11">
        <v>0</v>
      </c>
      <c r="N724" s="11">
        <v>0</v>
      </c>
      <c r="O724" s="11">
        <v>0</v>
      </c>
      <c r="P724" s="11">
        <v>0</v>
      </c>
      <c r="Q724" s="11">
        <v>0</v>
      </c>
      <c r="R724" s="11">
        <v>0</v>
      </c>
      <c r="S724" s="11">
        <v>0</v>
      </c>
      <c r="T724" s="11">
        <v>0</v>
      </c>
      <c r="U724" s="11">
        <v>0</v>
      </c>
      <c r="V724" s="11">
        <v>0</v>
      </c>
      <c r="W724" s="11">
        <v>117.30352406383449</v>
      </c>
      <c r="X724" s="11">
        <v>0</v>
      </c>
      <c r="Y724" s="11">
        <v>0</v>
      </c>
      <c r="Z724" s="11">
        <v>377.13082986522784</v>
      </c>
      <c r="AA724" s="11">
        <v>21.56941107093769</v>
      </c>
      <c r="AB724" s="11">
        <v>48.727603320499952</v>
      </c>
      <c r="AC724" s="11" t="s">
        <v>32</v>
      </c>
      <c r="AD724" s="11" t="s">
        <v>97</v>
      </c>
      <c r="AE724" s="11" t="s">
        <v>157</v>
      </c>
      <c r="AF724" s="11" t="s">
        <v>125</v>
      </c>
      <c r="AG724" s="11" t="s">
        <v>302</v>
      </c>
      <c r="AH724" s="11" t="s">
        <v>32</v>
      </c>
      <c r="AI724" s="11" t="s">
        <v>97</v>
      </c>
      <c r="AJ724" s="11" t="s">
        <v>157</v>
      </c>
      <c r="AK724" s="11" t="s">
        <v>125</v>
      </c>
      <c r="AL724" s="11" t="s">
        <v>142</v>
      </c>
      <c r="AM724" s="11">
        <v>4.9114683691812142E-2</v>
      </c>
      <c r="AN724" s="11">
        <v>0</v>
      </c>
      <c r="AO724" s="11">
        <v>0</v>
      </c>
      <c r="AP724" s="11">
        <v>5.3600000000000002E-2</v>
      </c>
      <c r="AQ724" s="11">
        <v>3.0157709465047301E-3</v>
      </c>
      <c r="AR724" s="11">
        <v>7.4999999999999997E-2</v>
      </c>
      <c r="AS724" s="11">
        <v>0</v>
      </c>
      <c r="AT724" s="11">
        <v>0</v>
      </c>
      <c r="AU724" s="11">
        <v>5.5E-2</v>
      </c>
      <c r="AV724" s="11">
        <v>7.4999999999999997E-3</v>
      </c>
      <c r="AW724" s="11">
        <v>288.3203834102294</v>
      </c>
      <c r="AX724" s="11">
        <v>0</v>
      </c>
      <c r="AY724" s="11">
        <v>0</v>
      </c>
      <c r="AZ724" s="11">
        <v>314.65076000000005</v>
      </c>
      <c r="BA724" s="11">
        <v>17.703630975814043</v>
      </c>
      <c r="BB724" s="11">
        <v>440.27625</v>
      </c>
      <c r="BC724" s="11">
        <v>0</v>
      </c>
      <c r="BD724" s="11">
        <v>0</v>
      </c>
      <c r="BE724" s="11">
        <v>322.86925000000002</v>
      </c>
      <c r="BF724" s="11">
        <v>44.027625</v>
      </c>
      <c r="BG724" s="9" t="s">
        <v>32</v>
      </c>
      <c r="BH724" s="9" t="s">
        <v>97</v>
      </c>
      <c r="BI724" s="9" t="s">
        <v>157</v>
      </c>
      <c r="BJ724" s="9" t="s">
        <v>125</v>
      </c>
      <c r="BK724" s="9" t="s">
        <v>1921</v>
      </c>
      <c r="BL724" s="29">
        <v>8.3096107331410485E-2</v>
      </c>
      <c r="BM724" s="29">
        <v>0</v>
      </c>
      <c r="BN724" s="29">
        <v>0</v>
      </c>
      <c r="BO724" s="29">
        <v>5.3600000000000002E-2</v>
      </c>
      <c r="BP724" s="29">
        <v>3.0157709465047297E-3</v>
      </c>
    </row>
    <row r="725" spans="1:68" x14ac:dyDescent="0.25">
      <c r="A725" s="9" t="s">
        <v>10</v>
      </c>
      <c r="B725" s="9" t="s">
        <v>58</v>
      </c>
      <c r="C725" s="9" t="s">
        <v>57</v>
      </c>
      <c r="D725" s="9" t="s">
        <v>1859</v>
      </c>
      <c r="E725" s="9" t="s">
        <v>99</v>
      </c>
      <c r="F725" s="9" t="s">
        <v>1119</v>
      </c>
      <c r="G725" s="9" t="s">
        <v>154</v>
      </c>
      <c r="H725" s="9" t="s">
        <v>5</v>
      </c>
      <c r="I725" s="10" t="s">
        <v>1807</v>
      </c>
      <c r="J725" s="10" t="s">
        <v>1995</v>
      </c>
      <c r="K725" s="11">
        <v>2500</v>
      </c>
      <c r="L725" s="11">
        <v>2500</v>
      </c>
      <c r="M725" s="11">
        <v>0</v>
      </c>
      <c r="N725" s="11">
        <v>0</v>
      </c>
      <c r="O725" s="11">
        <v>0</v>
      </c>
      <c r="P725" s="11">
        <v>0</v>
      </c>
      <c r="Q725" s="11">
        <v>0</v>
      </c>
      <c r="R725" s="11">
        <v>0</v>
      </c>
      <c r="S725" s="11">
        <v>0</v>
      </c>
      <c r="T725" s="11">
        <v>0</v>
      </c>
      <c r="U725" s="11">
        <v>0</v>
      </c>
      <c r="V725" s="11">
        <v>0</v>
      </c>
      <c r="W725" s="11">
        <v>66.744404142917034</v>
      </c>
      <c r="X725" s="11">
        <v>0</v>
      </c>
      <c r="Y725" s="11">
        <v>0</v>
      </c>
      <c r="Z725" s="11">
        <v>0</v>
      </c>
      <c r="AA725" s="11">
        <v>5.7954679535788287</v>
      </c>
      <c r="AB725" s="11">
        <v>17.231127903504145</v>
      </c>
      <c r="AC725" s="11" t="s">
        <v>32</v>
      </c>
      <c r="AD725" s="11" t="s">
        <v>97</v>
      </c>
      <c r="AE725" s="11" t="s">
        <v>157</v>
      </c>
      <c r="AF725" s="11" t="s">
        <v>193</v>
      </c>
      <c r="AG725" s="11" t="s">
        <v>299</v>
      </c>
      <c r="AH725" s="11" t="s">
        <v>32</v>
      </c>
      <c r="AI725" s="11" t="s">
        <v>97</v>
      </c>
      <c r="AJ725" s="11" t="s">
        <v>157</v>
      </c>
      <c r="AK725" s="11" t="s">
        <v>193</v>
      </c>
      <c r="AL725" s="11" t="s">
        <v>142</v>
      </c>
      <c r="AM725" s="11">
        <v>9.8229367383624283E-2</v>
      </c>
      <c r="AN725" s="11">
        <v>0</v>
      </c>
      <c r="AO725" s="11">
        <v>0</v>
      </c>
      <c r="AP725" s="11">
        <v>0</v>
      </c>
      <c r="AQ725" s="11">
        <v>1.4241140580716783E-3</v>
      </c>
      <c r="AR725" s="11">
        <v>7.4999999999999997E-2</v>
      </c>
      <c r="AS725" s="11">
        <v>0</v>
      </c>
      <c r="AT725" s="11">
        <v>0</v>
      </c>
      <c r="AU725" s="11">
        <v>0</v>
      </c>
      <c r="AV725" s="11">
        <v>7.4999999999999997E-3</v>
      </c>
      <c r="AW725" s="11">
        <v>245.57341845906072</v>
      </c>
      <c r="AX725" s="11">
        <v>0</v>
      </c>
      <c r="AY725" s="11">
        <v>0</v>
      </c>
      <c r="AZ725" s="11">
        <v>0</v>
      </c>
      <c r="BA725" s="11">
        <v>3.5602851451791957</v>
      </c>
      <c r="BB725" s="11">
        <v>187.5</v>
      </c>
      <c r="BC725" s="11">
        <v>0</v>
      </c>
      <c r="BD725" s="11">
        <v>0</v>
      </c>
      <c r="BE725" s="11">
        <v>0</v>
      </c>
      <c r="BF725" s="11">
        <v>18.75</v>
      </c>
      <c r="BG725" s="9" t="s">
        <v>32</v>
      </c>
      <c r="BH725" s="9" t="s">
        <v>97</v>
      </c>
      <c r="BI725" s="9" t="s">
        <v>157</v>
      </c>
      <c r="BJ725" s="9" t="s">
        <v>193</v>
      </c>
      <c r="BK725" s="9" t="s">
        <v>1920</v>
      </c>
      <c r="BL725" s="29">
        <v>8.3096107331410485E-2</v>
      </c>
      <c r="BM725" s="29">
        <v>0</v>
      </c>
      <c r="BN725" s="29">
        <v>0</v>
      </c>
      <c r="BO725" s="29">
        <v>0</v>
      </c>
      <c r="BP725" s="29">
        <v>1.4241140580716783E-3</v>
      </c>
    </row>
    <row r="726" spans="1:68" x14ac:dyDescent="0.25">
      <c r="A726" s="9" t="s">
        <v>10</v>
      </c>
      <c r="B726" s="9" t="s">
        <v>58</v>
      </c>
      <c r="C726" s="9" t="s">
        <v>57</v>
      </c>
      <c r="D726" s="9" t="s">
        <v>1859</v>
      </c>
      <c r="E726" s="9" t="s">
        <v>105</v>
      </c>
      <c r="F726" s="9" t="s">
        <v>1513</v>
      </c>
      <c r="G726" s="9" t="s">
        <v>154</v>
      </c>
      <c r="H726" s="9" t="s">
        <v>5</v>
      </c>
      <c r="I726" s="10" t="s">
        <v>1783</v>
      </c>
      <c r="J726" s="10" t="s">
        <v>1995</v>
      </c>
      <c r="K726" s="11">
        <v>20572.22</v>
      </c>
      <c r="L726" s="11">
        <v>20572.22</v>
      </c>
      <c r="M726" s="11">
        <v>0</v>
      </c>
      <c r="N726" s="11">
        <v>0</v>
      </c>
      <c r="O726" s="11">
        <v>0</v>
      </c>
      <c r="P726" s="11">
        <v>0</v>
      </c>
      <c r="Q726" s="11">
        <v>0</v>
      </c>
      <c r="R726" s="11">
        <v>0</v>
      </c>
      <c r="S726" s="11">
        <v>0</v>
      </c>
      <c r="T726" s="11">
        <v>0</v>
      </c>
      <c r="U726" s="11">
        <v>0</v>
      </c>
      <c r="V726" s="11">
        <v>0</v>
      </c>
      <c r="W726" s="11">
        <v>408.82682147720556</v>
      </c>
      <c r="X726" s="11">
        <v>0</v>
      </c>
      <c r="Y726" s="11">
        <v>0</v>
      </c>
      <c r="Z726" s="11">
        <v>0</v>
      </c>
      <c r="AA726" s="11">
        <v>438.513938359858</v>
      </c>
      <c r="AB726" s="11">
        <v>133.89224016293656</v>
      </c>
      <c r="AC726" s="11" t="s">
        <v>32</v>
      </c>
      <c r="AD726" s="11" t="s">
        <v>97</v>
      </c>
      <c r="AE726" s="11" t="s">
        <v>157</v>
      </c>
      <c r="AF726" s="11" t="s">
        <v>193</v>
      </c>
      <c r="AG726" s="11" t="s">
        <v>296</v>
      </c>
      <c r="AH726" s="11" t="s">
        <v>32</v>
      </c>
      <c r="AI726" s="11" t="s">
        <v>97</v>
      </c>
      <c r="AJ726" s="11" t="s">
        <v>157</v>
      </c>
      <c r="AK726" s="11" t="s">
        <v>193</v>
      </c>
      <c r="AL726" s="11" t="s">
        <v>142</v>
      </c>
      <c r="AM726" s="11">
        <v>9.8229367383624283E-2</v>
      </c>
      <c r="AN726" s="11">
        <v>0</v>
      </c>
      <c r="AO726" s="11">
        <v>0</v>
      </c>
      <c r="AP726" s="11">
        <v>0</v>
      </c>
      <c r="AQ726" s="11">
        <v>1.7591997187944262E-2</v>
      </c>
      <c r="AR726" s="11">
        <v>7.4999999999999997E-2</v>
      </c>
      <c r="AS726" s="11">
        <v>0</v>
      </c>
      <c r="AT726" s="11">
        <v>0</v>
      </c>
      <c r="AU726" s="11">
        <v>0</v>
      </c>
      <c r="AV726" s="11">
        <v>7.4999999999999997E-3</v>
      </c>
      <c r="AW726" s="11">
        <v>2020.7961562767432</v>
      </c>
      <c r="AX726" s="11">
        <v>0</v>
      </c>
      <c r="AY726" s="11">
        <v>0</v>
      </c>
      <c r="AZ726" s="11">
        <v>0</v>
      </c>
      <c r="BA726" s="11">
        <v>361.90643638977076</v>
      </c>
      <c r="BB726" s="11">
        <v>1542.9165</v>
      </c>
      <c r="BC726" s="11">
        <v>0</v>
      </c>
      <c r="BD726" s="11">
        <v>0</v>
      </c>
      <c r="BE726" s="11">
        <v>0</v>
      </c>
      <c r="BF726" s="11">
        <v>154.29165</v>
      </c>
      <c r="BG726" s="9" t="s">
        <v>32</v>
      </c>
      <c r="BH726" s="9" t="s">
        <v>97</v>
      </c>
      <c r="BI726" s="9" t="s">
        <v>157</v>
      </c>
      <c r="BJ726" s="9" t="s">
        <v>193</v>
      </c>
      <c r="BK726" s="9" t="s">
        <v>1919</v>
      </c>
      <c r="BL726" s="29">
        <v>8.3096107331410485E-2</v>
      </c>
      <c r="BM726" s="29">
        <v>0</v>
      </c>
      <c r="BN726" s="29">
        <v>0</v>
      </c>
      <c r="BO726" s="29">
        <v>0</v>
      </c>
      <c r="BP726" s="29">
        <v>1.7591997187944262E-2</v>
      </c>
    </row>
    <row r="727" spans="1:68" x14ac:dyDescent="0.25">
      <c r="A727" s="9" t="s">
        <v>10</v>
      </c>
      <c r="B727" s="9" t="s">
        <v>58</v>
      </c>
      <c r="C727" s="9" t="s">
        <v>57</v>
      </c>
      <c r="D727" s="9" t="s">
        <v>1859</v>
      </c>
      <c r="E727" s="9" t="s">
        <v>99</v>
      </c>
      <c r="F727" s="9" t="s">
        <v>1365</v>
      </c>
      <c r="G727" s="9" t="s">
        <v>154</v>
      </c>
      <c r="H727" s="9" t="s">
        <v>5</v>
      </c>
      <c r="I727" s="10" t="s">
        <v>1783</v>
      </c>
      <c r="J727" s="10" t="s">
        <v>1995</v>
      </c>
      <c r="K727" s="11">
        <v>2500</v>
      </c>
      <c r="L727" s="11">
        <v>2500</v>
      </c>
      <c r="M727" s="11">
        <v>0</v>
      </c>
      <c r="N727" s="11">
        <v>0</v>
      </c>
      <c r="O727" s="11">
        <v>0</v>
      </c>
      <c r="P727" s="11">
        <v>0</v>
      </c>
      <c r="Q727" s="11">
        <v>0</v>
      </c>
      <c r="R727" s="11">
        <v>0</v>
      </c>
      <c r="S727" s="11">
        <v>0</v>
      </c>
      <c r="T727" s="11">
        <v>0</v>
      </c>
      <c r="U727" s="11">
        <v>0</v>
      </c>
      <c r="V727" s="11">
        <v>0</v>
      </c>
      <c r="W727" s="11">
        <v>68.407442993719599</v>
      </c>
      <c r="X727" s="11">
        <v>0</v>
      </c>
      <c r="Y727" s="11">
        <v>0</v>
      </c>
      <c r="Z727" s="11">
        <v>0</v>
      </c>
      <c r="AA727" s="11">
        <v>73.374875777263554</v>
      </c>
      <c r="AB727" s="11">
        <v>22.403681229016854</v>
      </c>
      <c r="AC727" s="11" t="s">
        <v>32</v>
      </c>
      <c r="AD727" s="11" t="s">
        <v>97</v>
      </c>
      <c r="AE727" s="11" t="s">
        <v>157</v>
      </c>
      <c r="AF727" s="11" t="s">
        <v>193</v>
      </c>
      <c r="AG727" s="11" t="s">
        <v>296</v>
      </c>
      <c r="AH727" s="11" t="s">
        <v>32</v>
      </c>
      <c r="AI727" s="11" t="s">
        <v>97</v>
      </c>
      <c r="AJ727" s="11" t="s">
        <v>157</v>
      </c>
      <c r="AK727" s="11" t="s">
        <v>193</v>
      </c>
      <c r="AL727" s="11" t="s">
        <v>142</v>
      </c>
      <c r="AM727" s="11">
        <v>9.8229367383624283E-2</v>
      </c>
      <c r="AN727" s="11">
        <v>0</v>
      </c>
      <c r="AO727" s="11">
        <v>0</v>
      </c>
      <c r="AP727" s="11">
        <v>0</v>
      </c>
      <c r="AQ727" s="11">
        <v>1.7591997187944262E-2</v>
      </c>
      <c r="AR727" s="11">
        <v>7.4999999999999997E-2</v>
      </c>
      <c r="AS727" s="11">
        <v>0</v>
      </c>
      <c r="AT727" s="11">
        <v>0</v>
      </c>
      <c r="AU727" s="11">
        <v>0</v>
      </c>
      <c r="AV727" s="11">
        <v>7.4999999999999997E-3</v>
      </c>
      <c r="AW727" s="11">
        <v>245.57341845906072</v>
      </c>
      <c r="AX727" s="11">
        <v>0</v>
      </c>
      <c r="AY727" s="11">
        <v>0</v>
      </c>
      <c r="AZ727" s="11">
        <v>0</v>
      </c>
      <c r="BA727" s="11">
        <v>43.979992969860653</v>
      </c>
      <c r="BB727" s="11">
        <v>187.5</v>
      </c>
      <c r="BC727" s="11">
        <v>0</v>
      </c>
      <c r="BD727" s="11">
        <v>0</v>
      </c>
      <c r="BE727" s="11">
        <v>0</v>
      </c>
      <c r="BF727" s="11">
        <v>18.75</v>
      </c>
      <c r="BG727" s="9" t="s">
        <v>32</v>
      </c>
      <c r="BH727" s="9" t="s">
        <v>97</v>
      </c>
      <c r="BI727" s="9" t="s">
        <v>157</v>
      </c>
      <c r="BJ727" s="9" t="s">
        <v>193</v>
      </c>
      <c r="BK727" s="9" t="s">
        <v>1919</v>
      </c>
      <c r="BL727" s="29">
        <v>8.3096107331410485E-2</v>
      </c>
      <c r="BM727" s="29">
        <v>0</v>
      </c>
      <c r="BN727" s="29">
        <v>0</v>
      </c>
      <c r="BO727" s="29">
        <v>0</v>
      </c>
      <c r="BP727" s="29">
        <v>1.7591997187944262E-2</v>
      </c>
    </row>
    <row r="728" spans="1:68" x14ac:dyDescent="0.25">
      <c r="A728" s="9" t="s">
        <v>10</v>
      </c>
      <c r="B728" s="9" t="s">
        <v>58</v>
      </c>
      <c r="C728" s="9" t="s">
        <v>57</v>
      </c>
      <c r="D728" s="9" t="s">
        <v>1859</v>
      </c>
      <c r="E728" s="9" t="s">
        <v>99</v>
      </c>
      <c r="F728" s="9" t="s">
        <v>1165</v>
      </c>
      <c r="G728" s="9" t="s">
        <v>154</v>
      </c>
      <c r="H728" s="9" t="s">
        <v>5</v>
      </c>
      <c r="I728" s="10" t="s">
        <v>1807</v>
      </c>
      <c r="J728" s="10" t="s">
        <v>1995</v>
      </c>
      <c r="K728" s="11">
        <v>24660.04</v>
      </c>
      <c r="L728" s="11">
        <v>19027.89</v>
      </c>
      <c r="M728" s="11">
        <v>0</v>
      </c>
      <c r="N728" s="11">
        <v>0</v>
      </c>
      <c r="O728" s="11">
        <v>0</v>
      </c>
      <c r="P728" s="11">
        <v>0</v>
      </c>
      <c r="Q728" s="11">
        <v>0</v>
      </c>
      <c r="R728" s="11">
        <v>0</v>
      </c>
      <c r="S728" s="11">
        <v>0</v>
      </c>
      <c r="T728" s="11">
        <v>0</v>
      </c>
      <c r="U728" s="11">
        <v>0</v>
      </c>
      <c r="V728" s="11">
        <v>0</v>
      </c>
      <c r="W728" s="11">
        <v>746.56245408430823</v>
      </c>
      <c r="X728" s="11">
        <v>0</v>
      </c>
      <c r="Y728" s="11">
        <v>0</v>
      </c>
      <c r="Z728" s="11">
        <v>0</v>
      </c>
      <c r="AA728" s="11">
        <v>64.824592166951305</v>
      </c>
      <c r="AB728" s="11">
        <v>192.73695374874058</v>
      </c>
      <c r="AC728" s="11" t="s">
        <v>32</v>
      </c>
      <c r="AD728" s="11" t="s">
        <v>97</v>
      </c>
      <c r="AE728" s="11" t="s">
        <v>157</v>
      </c>
      <c r="AF728" s="11" t="s">
        <v>193</v>
      </c>
      <c r="AG728" s="11" t="s">
        <v>299</v>
      </c>
      <c r="AH728" s="11" t="s">
        <v>32</v>
      </c>
      <c r="AI728" s="11" t="s">
        <v>97</v>
      </c>
      <c r="AJ728" s="11" t="s">
        <v>157</v>
      </c>
      <c r="AK728" s="11" t="s">
        <v>193</v>
      </c>
      <c r="AL728" s="11" t="s">
        <v>142</v>
      </c>
      <c r="AM728" s="11">
        <v>9.8229367383624283E-2</v>
      </c>
      <c r="AN728" s="11">
        <v>0</v>
      </c>
      <c r="AO728" s="11">
        <v>0</v>
      </c>
      <c r="AP728" s="11">
        <v>0</v>
      </c>
      <c r="AQ728" s="11">
        <v>1.4241140580716783E-3</v>
      </c>
      <c r="AR728" s="11">
        <v>7.4999999999999997E-2</v>
      </c>
      <c r="AS728" s="11">
        <v>0</v>
      </c>
      <c r="AT728" s="11">
        <v>0</v>
      </c>
      <c r="AU728" s="11">
        <v>0</v>
      </c>
      <c r="AV728" s="11">
        <v>7.4999999999999997E-3</v>
      </c>
      <c r="AW728" s="11">
        <v>2422.3401288548703</v>
      </c>
      <c r="AX728" s="11">
        <v>0</v>
      </c>
      <c r="AY728" s="11">
        <v>0</v>
      </c>
      <c r="AZ728" s="11">
        <v>0</v>
      </c>
      <c r="BA728" s="11">
        <v>35.118709636609914</v>
      </c>
      <c r="BB728" s="11">
        <v>1849.5029999999999</v>
      </c>
      <c r="BC728" s="11">
        <v>0</v>
      </c>
      <c r="BD728" s="11">
        <v>0</v>
      </c>
      <c r="BE728" s="11">
        <v>0</v>
      </c>
      <c r="BF728" s="11">
        <v>184.9503</v>
      </c>
      <c r="BG728" s="9" t="s">
        <v>32</v>
      </c>
      <c r="BH728" s="9" t="s">
        <v>97</v>
      </c>
      <c r="BI728" s="9" t="s">
        <v>157</v>
      </c>
      <c r="BJ728" s="9" t="s">
        <v>193</v>
      </c>
      <c r="BK728" s="9" t="s">
        <v>1920</v>
      </c>
      <c r="BL728" s="29">
        <v>8.3096107331410485E-2</v>
      </c>
      <c r="BM728" s="29">
        <v>0</v>
      </c>
      <c r="BN728" s="29">
        <v>0</v>
      </c>
      <c r="BO728" s="29">
        <v>0</v>
      </c>
      <c r="BP728" s="29">
        <v>1.4241140580716783E-3</v>
      </c>
    </row>
    <row r="729" spans="1:68" x14ac:dyDescent="0.25">
      <c r="A729" s="9" t="s">
        <v>3</v>
      </c>
      <c r="B729" s="9" t="s">
        <v>58</v>
      </c>
      <c r="C729" s="9" t="s">
        <v>57</v>
      </c>
      <c r="D729" s="9" t="s">
        <v>1860</v>
      </c>
      <c r="E729" s="9" t="s">
        <v>99</v>
      </c>
      <c r="F729" s="9" t="s">
        <v>877</v>
      </c>
      <c r="G729" s="9" t="s">
        <v>140</v>
      </c>
      <c r="H729" s="9" t="s">
        <v>5</v>
      </c>
      <c r="I729" s="10" t="s">
        <v>1783</v>
      </c>
      <c r="J729" s="10" t="s">
        <v>1995</v>
      </c>
      <c r="K729" s="11">
        <v>10370.35</v>
      </c>
      <c r="L729" s="11">
        <v>10370.35</v>
      </c>
      <c r="M729" s="11">
        <v>0</v>
      </c>
      <c r="N729" s="11">
        <v>0</v>
      </c>
      <c r="O729" s="11">
        <v>0</v>
      </c>
      <c r="P729" s="11">
        <v>0</v>
      </c>
      <c r="Q729" s="11">
        <v>0</v>
      </c>
      <c r="R729" s="11">
        <v>0</v>
      </c>
      <c r="S729" s="11">
        <v>0</v>
      </c>
      <c r="T729" s="11">
        <v>0</v>
      </c>
      <c r="U729" s="11">
        <v>0</v>
      </c>
      <c r="V729" s="11">
        <v>0</v>
      </c>
      <c r="W729" s="11">
        <v>206.72779005094088</v>
      </c>
      <c r="X729" s="11">
        <v>0</v>
      </c>
      <c r="Y729" s="11">
        <v>0</v>
      </c>
      <c r="Z729" s="11">
        <v>0</v>
      </c>
      <c r="AA729" s="11">
        <v>38.01246994905916</v>
      </c>
      <c r="AB729" s="11">
        <v>54.80688493599996</v>
      </c>
      <c r="AC729" s="11" t="s">
        <v>32</v>
      </c>
      <c r="AD729" s="11" t="s">
        <v>97</v>
      </c>
      <c r="AE729" s="11" t="s">
        <v>157</v>
      </c>
      <c r="AF729" s="11" t="s">
        <v>193</v>
      </c>
      <c r="AG729" s="11" t="s">
        <v>302</v>
      </c>
      <c r="AH729" s="11" t="s">
        <v>32</v>
      </c>
      <c r="AI729" s="11" t="s">
        <v>97</v>
      </c>
      <c r="AJ729" s="11" t="s">
        <v>157</v>
      </c>
      <c r="AK729" s="11" t="s">
        <v>193</v>
      </c>
      <c r="AL729" s="11" t="s">
        <v>142</v>
      </c>
      <c r="AM729" s="11">
        <v>4.9114683691812142E-2</v>
      </c>
      <c r="AN729" s="11">
        <v>0</v>
      </c>
      <c r="AO729" s="11">
        <v>0</v>
      </c>
      <c r="AP729" s="11">
        <v>0</v>
      </c>
      <c r="AQ729" s="11">
        <v>3.0157709465047301E-3</v>
      </c>
      <c r="AR729" s="11">
        <v>7.4999999999999997E-2</v>
      </c>
      <c r="AS729" s="11">
        <v>0</v>
      </c>
      <c r="AT729" s="11">
        <v>0</v>
      </c>
      <c r="AU729" s="11">
        <v>0</v>
      </c>
      <c r="AV729" s="11">
        <v>7.4999999999999997E-3</v>
      </c>
      <c r="AW729" s="11">
        <v>509.33646002338406</v>
      </c>
      <c r="AX729" s="11">
        <v>0</v>
      </c>
      <c r="AY729" s="11">
        <v>0</v>
      </c>
      <c r="AZ729" s="11">
        <v>0</v>
      </c>
      <c r="BA729" s="11">
        <v>31.27460023508533</v>
      </c>
      <c r="BB729" s="11">
        <v>777.77625</v>
      </c>
      <c r="BC729" s="11">
        <v>0</v>
      </c>
      <c r="BD729" s="11">
        <v>0</v>
      </c>
      <c r="BE729" s="11">
        <v>0</v>
      </c>
      <c r="BF729" s="11">
        <v>77.777625</v>
      </c>
      <c r="BG729" s="9" t="s">
        <v>32</v>
      </c>
      <c r="BH729" s="9" t="s">
        <v>97</v>
      </c>
      <c r="BI729" s="9" t="s">
        <v>157</v>
      </c>
      <c r="BJ729" s="9" t="s">
        <v>193</v>
      </c>
      <c r="BK729" s="9" t="s">
        <v>1921</v>
      </c>
      <c r="BL729" s="29">
        <v>8.3096107331410485E-2</v>
      </c>
      <c r="BM729" s="29">
        <v>0</v>
      </c>
      <c r="BN729" s="29">
        <v>0</v>
      </c>
      <c r="BO729" s="29">
        <v>0</v>
      </c>
      <c r="BP729" s="29">
        <v>3.0157709465047297E-3</v>
      </c>
    </row>
    <row r="730" spans="1:68" x14ac:dyDescent="0.25">
      <c r="A730" s="9" t="s">
        <v>10</v>
      </c>
      <c r="B730" s="9" t="s">
        <v>58</v>
      </c>
      <c r="C730" s="9" t="s">
        <v>57</v>
      </c>
      <c r="D730" s="9" t="s">
        <v>1865</v>
      </c>
      <c r="E730" s="9" t="s">
        <v>99</v>
      </c>
      <c r="F730" s="9" t="s">
        <v>385</v>
      </c>
      <c r="G730" s="9" t="s">
        <v>154</v>
      </c>
      <c r="H730" s="9" t="s">
        <v>5</v>
      </c>
      <c r="I730" s="10" t="s">
        <v>1807</v>
      </c>
      <c r="J730" s="10" t="s">
        <v>1995</v>
      </c>
      <c r="K730" s="11">
        <v>5321.06</v>
      </c>
      <c r="L730" s="11">
        <v>3374.06</v>
      </c>
      <c r="M730" s="11">
        <v>0</v>
      </c>
      <c r="N730" s="11">
        <v>0</v>
      </c>
      <c r="O730" s="11">
        <v>0</v>
      </c>
      <c r="P730" s="11">
        <v>0</v>
      </c>
      <c r="Q730" s="11">
        <v>0</v>
      </c>
      <c r="R730" s="11">
        <v>0</v>
      </c>
      <c r="S730" s="11">
        <v>0</v>
      </c>
      <c r="T730" s="11">
        <v>0</v>
      </c>
      <c r="U730" s="11">
        <v>0</v>
      </c>
      <c r="V730" s="11">
        <v>0</v>
      </c>
      <c r="W730" s="11">
        <v>100.0389108535916</v>
      </c>
      <c r="X730" s="11">
        <v>0</v>
      </c>
      <c r="Y730" s="11">
        <v>0</v>
      </c>
      <c r="Z730" s="11">
        <v>0</v>
      </c>
      <c r="AA730" s="11">
        <v>8.6864555824257081</v>
      </c>
      <c r="AB730" s="11">
        <v>25.826633563982654</v>
      </c>
      <c r="AC730" s="11" t="s">
        <v>32</v>
      </c>
      <c r="AD730" s="11" t="s">
        <v>97</v>
      </c>
      <c r="AE730" s="11" t="s">
        <v>157</v>
      </c>
      <c r="AF730" s="11" t="s">
        <v>193</v>
      </c>
      <c r="AG730" s="11" t="s">
        <v>299</v>
      </c>
      <c r="AH730" s="11" t="s">
        <v>32</v>
      </c>
      <c r="AI730" s="11" t="s">
        <v>97</v>
      </c>
      <c r="AJ730" s="11" t="s">
        <v>157</v>
      </c>
      <c r="AK730" s="11" t="s">
        <v>193</v>
      </c>
      <c r="AL730" s="11" t="s">
        <v>142</v>
      </c>
      <c r="AM730" s="11">
        <v>9.8229367383624283E-2</v>
      </c>
      <c r="AN730" s="11">
        <v>0</v>
      </c>
      <c r="AO730" s="11">
        <v>0</v>
      </c>
      <c r="AP730" s="11">
        <v>0</v>
      </c>
      <c r="AQ730" s="11">
        <v>1.4241140580716783E-3</v>
      </c>
      <c r="AR730" s="11">
        <v>7.4999999999999997E-2</v>
      </c>
      <c r="AS730" s="11">
        <v>0</v>
      </c>
      <c r="AT730" s="11">
        <v>0</v>
      </c>
      <c r="AU730" s="11">
        <v>0</v>
      </c>
      <c r="AV730" s="11">
        <v>7.4999999999999997E-3</v>
      </c>
      <c r="AW730" s="11">
        <v>522.68435761030787</v>
      </c>
      <c r="AX730" s="11">
        <v>0</v>
      </c>
      <c r="AY730" s="11">
        <v>0</v>
      </c>
      <c r="AZ730" s="11">
        <v>0</v>
      </c>
      <c r="BA730" s="11">
        <v>7.5777963498428855</v>
      </c>
      <c r="BB730" s="11">
        <v>399.0795</v>
      </c>
      <c r="BC730" s="11">
        <v>0</v>
      </c>
      <c r="BD730" s="11">
        <v>0</v>
      </c>
      <c r="BE730" s="11">
        <v>0</v>
      </c>
      <c r="BF730" s="11">
        <v>39.90795</v>
      </c>
      <c r="BG730" s="9" t="s">
        <v>32</v>
      </c>
      <c r="BH730" s="9" t="s">
        <v>97</v>
      </c>
      <c r="BI730" s="9" t="s">
        <v>157</v>
      </c>
      <c r="BJ730" s="9" t="s">
        <v>193</v>
      </c>
      <c r="BK730" s="9" t="s">
        <v>1920</v>
      </c>
      <c r="BL730" s="29">
        <v>8.3096107331410485E-2</v>
      </c>
      <c r="BM730" s="29">
        <v>0</v>
      </c>
      <c r="BN730" s="29">
        <v>0</v>
      </c>
      <c r="BO730" s="29">
        <v>0</v>
      </c>
      <c r="BP730" s="29">
        <v>1.4241140580716783E-3</v>
      </c>
    </row>
    <row r="731" spans="1:68" x14ac:dyDescent="0.25">
      <c r="A731" s="9" t="s">
        <v>3</v>
      </c>
      <c r="B731" s="9" t="s">
        <v>58</v>
      </c>
      <c r="C731" s="9" t="s">
        <v>57</v>
      </c>
      <c r="D731" s="9" t="s">
        <v>1866</v>
      </c>
      <c r="E731" s="9" t="s">
        <v>99</v>
      </c>
      <c r="F731" s="9" t="s">
        <v>1423</v>
      </c>
      <c r="G731" s="9" t="s">
        <v>140</v>
      </c>
      <c r="H731" s="9" t="s">
        <v>5</v>
      </c>
      <c r="I731" s="10" t="s">
        <v>1807</v>
      </c>
      <c r="J731" s="10" t="s">
        <v>1995</v>
      </c>
      <c r="K731" s="11">
        <v>500</v>
      </c>
      <c r="L731" s="11">
        <v>500</v>
      </c>
      <c r="M731" s="11">
        <v>0</v>
      </c>
      <c r="N731" s="11">
        <v>0</v>
      </c>
      <c r="O731" s="11">
        <v>0</v>
      </c>
      <c r="P731" s="11">
        <v>0</v>
      </c>
      <c r="Q731" s="11">
        <v>0</v>
      </c>
      <c r="R731" s="11">
        <v>0</v>
      </c>
      <c r="S731" s="11">
        <v>0</v>
      </c>
      <c r="T731" s="11">
        <v>0</v>
      </c>
      <c r="U731" s="11">
        <v>0</v>
      </c>
      <c r="V731" s="11">
        <v>0</v>
      </c>
      <c r="W731" s="11">
        <v>9.9831549742370171</v>
      </c>
      <c r="X731" s="11">
        <v>0</v>
      </c>
      <c r="Y731" s="11">
        <v>0</v>
      </c>
      <c r="Z731" s="11">
        <v>0</v>
      </c>
      <c r="AA731" s="11">
        <v>0.86684502576298028</v>
      </c>
      <c r="AB731" s="11">
        <v>2.5773100000000007</v>
      </c>
      <c r="AC731" s="11" t="s">
        <v>32</v>
      </c>
      <c r="AD731" s="11" t="s">
        <v>97</v>
      </c>
      <c r="AE731" s="11" t="s">
        <v>157</v>
      </c>
      <c r="AF731" s="11" t="s">
        <v>193</v>
      </c>
      <c r="AG731" s="11" t="s">
        <v>299</v>
      </c>
      <c r="AH731" s="11" t="s">
        <v>32</v>
      </c>
      <c r="AI731" s="11" t="s">
        <v>97</v>
      </c>
      <c r="AJ731" s="11" t="s">
        <v>157</v>
      </c>
      <c r="AK731" s="11" t="s">
        <v>193</v>
      </c>
      <c r="AL731" s="11" t="s">
        <v>142</v>
      </c>
      <c r="AM731" s="11">
        <v>4.9114683691812142E-2</v>
      </c>
      <c r="AN731" s="11">
        <v>0</v>
      </c>
      <c r="AO731" s="11">
        <v>0</v>
      </c>
      <c r="AP731" s="11">
        <v>0</v>
      </c>
      <c r="AQ731" s="11">
        <v>1.4241140580716783E-3</v>
      </c>
      <c r="AR731" s="11">
        <v>7.4999999999999997E-2</v>
      </c>
      <c r="AS731" s="11">
        <v>0</v>
      </c>
      <c r="AT731" s="11">
        <v>0</v>
      </c>
      <c r="AU731" s="11">
        <v>0</v>
      </c>
      <c r="AV731" s="11">
        <v>7.4999999999999997E-3</v>
      </c>
      <c r="AW731" s="11">
        <v>24.55734184590607</v>
      </c>
      <c r="AX731" s="11">
        <v>0</v>
      </c>
      <c r="AY731" s="11">
        <v>0</v>
      </c>
      <c r="AZ731" s="11">
        <v>0</v>
      </c>
      <c r="BA731" s="11">
        <v>0.71205702903583912</v>
      </c>
      <c r="BB731" s="11">
        <v>37.5</v>
      </c>
      <c r="BC731" s="11">
        <v>0</v>
      </c>
      <c r="BD731" s="11">
        <v>0</v>
      </c>
      <c r="BE731" s="11">
        <v>0</v>
      </c>
      <c r="BF731" s="11">
        <v>3.75</v>
      </c>
      <c r="BG731" s="9" t="s">
        <v>32</v>
      </c>
      <c r="BH731" s="9" t="s">
        <v>97</v>
      </c>
      <c r="BI731" s="9" t="s">
        <v>157</v>
      </c>
      <c r="BJ731" s="9" t="s">
        <v>193</v>
      </c>
      <c r="BK731" s="9" t="s">
        <v>1920</v>
      </c>
      <c r="BL731" s="29">
        <v>8.3096107331410485E-2</v>
      </c>
      <c r="BM731" s="29">
        <v>0</v>
      </c>
      <c r="BN731" s="29">
        <v>0</v>
      </c>
      <c r="BO731" s="29">
        <v>0</v>
      </c>
      <c r="BP731" s="29">
        <v>1.4241140580716783E-3</v>
      </c>
    </row>
    <row r="732" spans="1:68" x14ac:dyDescent="0.25">
      <c r="A732" s="9" t="s">
        <v>10</v>
      </c>
      <c r="B732" s="9" t="s">
        <v>58</v>
      </c>
      <c r="C732" s="9" t="s">
        <v>57</v>
      </c>
      <c r="D732" s="9" t="s">
        <v>1869</v>
      </c>
      <c r="E732" s="9" t="s">
        <v>99</v>
      </c>
      <c r="F732" s="9" t="s">
        <v>913</v>
      </c>
      <c r="G732" s="9" t="s">
        <v>154</v>
      </c>
      <c r="H732" s="9" t="s">
        <v>5</v>
      </c>
      <c r="I732" s="10" t="s">
        <v>1807</v>
      </c>
      <c r="J732" s="10" t="s">
        <v>1995</v>
      </c>
      <c r="K732" s="11">
        <v>13856.27</v>
      </c>
      <c r="L732" s="11">
        <v>9722.0499999999993</v>
      </c>
      <c r="M732" s="11">
        <v>0</v>
      </c>
      <c r="N732" s="11">
        <v>0</v>
      </c>
      <c r="O732" s="11">
        <v>0</v>
      </c>
      <c r="P732" s="11">
        <v>0</v>
      </c>
      <c r="Q732" s="11">
        <v>0</v>
      </c>
      <c r="R732" s="11">
        <v>0</v>
      </c>
      <c r="S732" s="11">
        <v>0</v>
      </c>
      <c r="T732" s="11">
        <v>0</v>
      </c>
      <c r="U732" s="11">
        <v>0</v>
      </c>
      <c r="V732" s="11">
        <v>0</v>
      </c>
      <c r="W732" s="11">
        <v>537.81834519811127</v>
      </c>
      <c r="X732" s="11">
        <v>0</v>
      </c>
      <c r="Y732" s="11">
        <v>0</v>
      </c>
      <c r="Z732" s="11">
        <v>0</v>
      </c>
      <c r="AA732" s="11">
        <v>576.87223118788177</v>
      </c>
      <c r="AB732" s="11">
        <v>176.13742361400705</v>
      </c>
      <c r="AC732" s="11" t="s">
        <v>32</v>
      </c>
      <c r="AD732" s="11" t="s">
        <v>97</v>
      </c>
      <c r="AE732" s="11" t="s">
        <v>157</v>
      </c>
      <c r="AF732" s="11" t="s">
        <v>193</v>
      </c>
      <c r="AG732" s="11" t="s">
        <v>296</v>
      </c>
      <c r="AH732" s="11" t="s">
        <v>32</v>
      </c>
      <c r="AI732" s="11" t="s">
        <v>97</v>
      </c>
      <c r="AJ732" s="11" t="s">
        <v>157</v>
      </c>
      <c r="AK732" s="11" t="s">
        <v>193</v>
      </c>
      <c r="AL732" s="11" t="s">
        <v>222</v>
      </c>
      <c r="AM732" s="11">
        <v>9.8229367383624283E-2</v>
      </c>
      <c r="AN732" s="11">
        <v>0</v>
      </c>
      <c r="AO732" s="11">
        <v>0</v>
      </c>
      <c r="AP732" s="11">
        <v>0</v>
      </c>
      <c r="AQ732" s="11">
        <v>1.7591997187944262E-2</v>
      </c>
      <c r="AR732" s="11">
        <v>7.4999999999999997E-2</v>
      </c>
      <c r="AS732" s="11">
        <v>0</v>
      </c>
      <c r="AT732" s="11">
        <v>0</v>
      </c>
      <c r="AU732" s="11">
        <v>0</v>
      </c>
      <c r="AV732" s="11">
        <v>2.5000000000000001E-2</v>
      </c>
      <c r="AW732" s="11">
        <v>1361.0926363966917</v>
      </c>
      <c r="AX732" s="11">
        <v>0</v>
      </c>
      <c r="AY732" s="11">
        <v>0</v>
      </c>
      <c r="AZ732" s="11">
        <v>0</v>
      </c>
      <c r="BA732" s="11">
        <v>243.75946287539645</v>
      </c>
      <c r="BB732" s="11">
        <v>1039.2202500000001</v>
      </c>
      <c r="BC732" s="11">
        <v>0</v>
      </c>
      <c r="BD732" s="11">
        <v>0</v>
      </c>
      <c r="BE732" s="11">
        <v>0</v>
      </c>
      <c r="BF732" s="11">
        <v>346.40675000000005</v>
      </c>
      <c r="BG732" s="9" t="s">
        <v>32</v>
      </c>
      <c r="BH732" s="9" t="s">
        <v>97</v>
      </c>
      <c r="BI732" s="9" t="s">
        <v>157</v>
      </c>
      <c r="BJ732" s="9" t="s">
        <v>193</v>
      </c>
      <c r="BK732" s="9" t="s">
        <v>1919</v>
      </c>
      <c r="BL732" s="29">
        <v>8.3096107331410485E-2</v>
      </c>
      <c r="BM732" s="29">
        <v>0</v>
      </c>
      <c r="BN732" s="29">
        <v>0</v>
      </c>
      <c r="BO732" s="29">
        <v>0</v>
      </c>
      <c r="BP732" s="29">
        <v>1.7591997187944262E-2</v>
      </c>
    </row>
    <row r="733" spans="1:68" x14ac:dyDescent="0.25">
      <c r="A733" s="9" t="s">
        <v>10</v>
      </c>
      <c r="B733" s="9" t="s">
        <v>58</v>
      </c>
      <c r="C733" s="9" t="s">
        <v>57</v>
      </c>
      <c r="D733" s="9" t="s">
        <v>1869</v>
      </c>
      <c r="E733" s="9" t="s">
        <v>99</v>
      </c>
      <c r="F733" s="9" t="s">
        <v>1733</v>
      </c>
      <c r="G733" s="9" t="s">
        <v>154</v>
      </c>
      <c r="H733" s="9" t="s">
        <v>5</v>
      </c>
      <c r="I733" s="10" t="s">
        <v>1807</v>
      </c>
      <c r="J733" s="10" t="s">
        <v>1995</v>
      </c>
      <c r="K733" s="11">
        <v>2500</v>
      </c>
      <c r="L733" s="11">
        <v>2500</v>
      </c>
      <c r="M733" s="11">
        <v>0</v>
      </c>
      <c r="N733" s="11">
        <v>0</v>
      </c>
      <c r="O733" s="11">
        <v>0</v>
      </c>
      <c r="P733" s="11">
        <v>0</v>
      </c>
      <c r="Q733" s="11">
        <v>0</v>
      </c>
      <c r="R733" s="11">
        <v>0</v>
      </c>
      <c r="S733" s="11">
        <v>0</v>
      </c>
      <c r="T733" s="11">
        <v>0</v>
      </c>
      <c r="U733" s="11">
        <v>0</v>
      </c>
      <c r="V733" s="11">
        <v>0</v>
      </c>
      <c r="W733" s="11">
        <v>68.407442993719599</v>
      </c>
      <c r="X733" s="11">
        <v>0</v>
      </c>
      <c r="Y733" s="11">
        <v>0</v>
      </c>
      <c r="Z733" s="11">
        <v>0</v>
      </c>
      <c r="AA733" s="11">
        <v>73.374875777263554</v>
      </c>
      <c r="AB733" s="11">
        <v>22.403681229016854</v>
      </c>
      <c r="AC733" s="11" t="s">
        <v>32</v>
      </c>
      <c r="AD733" s="11" t="s">
        <v>97</v>
      </c>
      <c r="AE733" s="11" t="s">
        <v>157</v>
      </c>
      <c r="AF733" s="11" t="s">
        <v>193</v>
      </c>
      <c r="AG733" s="11" t="s">
        <v>296</v>
      </c>
      <c r="AH733" s="11" t="s">
        <v>32</v>
      </c>
      <c r="AI733" s="11" t="s">
        <v>97</v>
      </c>
      <c r="AJ733" s="11" t="s">
        <v>157</v>
      </c>
      <c r="AK733" s="11" t="s">
        <v>193</v>
      </c>
      <c r="AL733" s="11" t="s">
        <v>222</v>
      </c>
      <c r="AM733" s="11">
        <v>9.8229367383624283E-2</v>
      </c>
      <c r="AN733" s="11">
        <v>0</v>
      </c>
      <c r="AO733" s="11">
        <v>0</v>
      </c>
      <c r="AP733" s="11">
        <v>0</v>
      </c>
      <c r="AQ733" s="11">
        <v>1.7591997187944262E-2</v>
      </c>
      <c r="AR733" s="11">
        <v>7.4999999999999997E-2</v>
      </c>
      <c r="AS733" s="11">
        <v>0</v>
      </c>
      <c r="AT733" s="11">
        <v>0</v>
      </c>
      <c r="AU733" s="11">
        <v>0</v>
      </c>
      <c r="AV733" s="11">
        <v>2.5000000000000001E-2</v>
      </c>
      <c r="AW733" s="11">
        <v>245.57341845906072</v>
      </c>
      <c r="AX733" s="11">
        <v>0</v>
      </c>
      <c r="AY733" s="11">
        <v>0</v>
      </c>
      <c r="AZ733" s="11">
        <v>0</v>
      </c>
      <c r="BA733" s="11">
        <v>43.979992969860653</v>
      </c>
      <c r="BB733" s="11">
        <v>187.5</v>
      </c>
      <c r="BC733" s="11">
        <v>0</v>
      </c>
      <c r="BD733" s="11">
        <v>0</v>
      </c>
      <c r="BE733" s="11">
        <v>0</v>
      </c>
      <c r="BF733" s="11">
        <v>62.5</v>
      </c>
      <c r="BG733" s="9" t="s">
        <v>32</v>
      </c>
      <c r="BH733" s="9" t="s">
        <v>97</v>
      </c>
      <c r="BI733" s="9" t="s">
        <v>157</v>
      </c>
      <c r="BJ733" s="9" t="s">
        <v>193</v>
      </c>
      <c r="BK733" s="9" t="s">
        <v>1919</v>
      </c>
      <c r="BL733" s="29">
        <v>8.3096107331410485E-2</v>
      </c>
      <c r="BM733" s="29">
        <v>0</v>
      </c>
      <c r="BN733" s="29">
        <v>0</v>
      </c>
      <c r="BO733" s="29">
        <v>0</v>
      </c>
      <c r="BP733" s="29">
        <v>1.7591997187944262E-2</v>
      </c>
    </row>
    <row r="734" spans="1:68" x14ac:dyDescent="0.25">
      <c r="A734" s="9" t="s">
        <v>3</v>
      </c>
      <c r="B734" s="9" t="s">
        <v>58</v>
      </c>
      <c r="C734" s="9" t="s">
        <v>57</v>
      </c>
      <c r="D734" s="9" t="s">
        <v>1870</v>
      </c>
      <c r="E734" s="9" t="s">
        <v>99</v>
      </c>
      <c r="F734" s="9" t="s">
        <v>1421</v>
      </c>
      <c r="G734" s="9" t="s">
        <v>140</v>
      </c>
      <c r="H734" s="9" t="s">
        <v>5</v>
      </c>
      <c r="I734" s="10" t="s">
        <v>1807</v>
      </c>
      <c r="J734" s="10" t="s">
        <v>1995</v>
      </c>
      <c r="K734" s="11">
        <v>19278.68</v>
      </c>
      <c r="L734" s="11">
        <v>19278.68</v>
      </c>
      <c r="M734" s="11">
        <v>0</v>
      </c>
      <c r="N734" s="11">
        <v>0</v>
      </c>
      <c r="O734" s="11">
        <v>0</v>
      </c>
      <c r="P734" s="11">
        <v>0</v>
      </c>
      <c r="Q734" s="11">
        <v>0</v>
      </c>
      <c r="R734" s="11">
        <v>0</v>
      </c>
      <c r="S734" s="11">
        <v>0</v>
      </c>
      <c r="T734" s="11">
        <v>0</v>
      </c>
      <c r="U734" s="11">
        <v>0</v>
      </c>
      <c r="V734" s="11">
        <v>0</v>
      </c>
      <c r="W734" s="11">
        <v>385.40950793758651</v>
      </c>
      <c r="X734" s="11">
        <v>0</v>
      </c>
      <c r="Y734" s="11">
        <v>0</v>
      </c>
      <c r="Z734" s="11">
        <v>1239.0915680193405</v>
      </c>
      <c r="AA734" s="11">
        <v>33.465404043072894</v>
      </c>
      <c r="AB734" s="11">
        <v>157.51240641720005</v>
      </c>
      <c r="AC734" s="11" t="s">
        <v>32</v>
      </c>
      <c r="AD734" s="11" t="s">
        <v>97</v>
      </c>
      <c r="AE734" s="11" t="s">
        <v>157</v>
      </c>
      <c r="AF734" s="11" t="s">
        <v>125</v>
      </c>
      <c r="AG734" s="11" t="s">
        <v>299</v>
      </c>
      <c r="AH734" s="11" t="s">
        <v>32</v>
      </c>
      <c r="AI734" s="11" t="s">
        <v>97</v>
      </c>
      <c r="AJ734" s="11" t="s">
        <v>157</v>
      </c>
      <c r="AK734" s="11" t="s">
        <v>125</v>
      </c>
      <c r="AL734" s="11" t="s">
        <v>142</v>
      </c>
      <c r="AM734" s="11">
        <v>4.9114683691812142E-2</v>
      </c>
      <c r="AN734" s="11">
        <v>0</v>
      </c>
      <c r="AO734" s="11">
        <v>0</v>
      </c>
      <c r="AP734" s="11">
        <v>5.3600000000000002E-2</v>
      </c>
      <c r="AQ734" s="11">
        <v>1.4241140580716783E-3</v>
      </c>
      <c r="AR734" s="11">
        <v>7.4999999999999997E-2</v>
      </c>
      <c r="AS734" s="11">
        <v>0</v>
      </c>
      <c r="AT734" s="11">
        <v>0</v>
      </c>
      <c r="AU734" s="11">
        <v>5.5E-2</v>
      </c>
      <c r="AV734" s="11">
        <v>7.4999999999999997E-3</v>
      </c>
      <c r="AW734" s="11">
        <v>946.86627019566492</v>
      </c>
      <c r="AX734" s="11">
        <v>0</v>
      </c>
      <c r="AY734" s="11">
        <v>0</v>
      </c>
      <c r="AZ734" s="11">
        <v>1033.337248</v>
      </c>
      <c r="BA734" s="11">
        <v>27.455039209065305</v>
      </c>
      <c r="BB734" s="11">
        <v>1445.9010000000001</v>
      </c>
      <c r="BC734" s="11">
        <v>0</v>
      </c>
      <c r="BD734" s="11">
        <v>0</v>
      </c>
      <c r="BE734" s="11">
        <v>1060.3274000000001</v>
      </c>
      <c r="BF734" s="11">
        <v>144.59010000000001</v>
      </c>
      <c r="BG734" s="9" t="s">
        <v>32</v>
      </c>
      <c r="BH734" s="9" t="s">
        <v>97</v>
      </c>
      <c r="BI734" s="9" t="s">
        <v>157</v>
      </c>
      <c r="BJ734" s="9" t="s">
        <v>125</v>
      </c>
      <c r="BK734" s="9" t="s">
        <v>1920</v>
      </c>
      <c r="BL734" s="29">
        <v>8.3096107331410485E-2</v>
      </c>
      <c r="BM734" s="29">
        <v>0</v>
      </c>
      <c r="BN734" s="29">
        <v>0</v>
      </c>
      <c r="BO734" s="29">
        <v>5.3600000000000002E-2</v>
      </c>
      <c r="BP734" s="29">
        <v>1.4241140580716783E-3</v>
      </c>
    </row>
    <row r="735" spans="1:68" x14ac:dyDescent="0.25">
      <c r="A735" s="9" t="s">
        <v>10</v>
      </c>
      <c r="B735" s="9" t="s">
        <v>58</v>
      </c>
      <c r="C735" s="9" t="s">
        <v>57</v>
      </c>
      <c r="D735" s="9" t="s">
        <v>1876</v>
      </c>
      <c r="E735" s="9" t="s">
        <v>99</v>
      </c>
      <c r="F735" s="9" t="s">
        <v>1467</v>
      </c>
      <c r="G735" s="9" t="s">
        <v>154</v>
      </c>
      <c r="H735" s="9" t="s">
        <v>5</v>
      </c>
      <c r="I735" s="10" t="s">
        <v>1807</v>
      </c>
      <c r="J735" s="10" t="s">
        <v>1995</v>
      </c>
      <c r="K735" s="11">
        <v>4008.71</v>
      </c>
      <c r="L735" s="11">
        <v>3128.77</v>
      </c>
      <c r="M735" s="11">
        <v>0</v>
      </c>
      <c r="N735" s="11">
        <v>0</v>
      </c>
      <c r="O735" s="11">
        <v>0</v>
      </c>
      <c r="P735" s="11">
        <v>0</v>
      </c>
      <c r="Q735" s="11">
        <v>0</v>
      </c>
      <c r="R735" s="11">
        <v>0</v>
      </c>
      <c r="S735" s="11">
        <v>0</v>
      </c>
      <c r="T735" s="11">
        <v>0</v>
      </c>
      <c r="U735" s="11">
        <v>0</v>
      </c>
      <c r="V735" s="11">
        <v>0</v>
      </c>
      <c r="W735" s="11">
        <v>49.655860432698233</v>
      </c>
      <c r="X735" s="11">
        <v>0</v>
      </c>
      <c r="Y735" s="11">
        <v>0</v>
      </c>
      <c r="Z735" s="11">
        <v>0</v>
      </c>
      <c r="AA735" s="11">
        <v>9.1305668291016833</v>
      </c>
      <c r="AB735" s="11">
        <v>13.164572738200093</v>
      </c>
      <c r="AC735" s="11" t="s">
        <v>32</v>
      </c>
      <c r="AD735" s="11" t="s">
        <v>97</v>
      </c>
      <c r="AE735" s="11" t="s">
        <v>157</v>
      </c>
      <c r="AF735" s="11" t="s">
        <v>193</v>
      </c>
      <c r="AG735" s="11" t="s">
        <v>302</v>
      </c>
      <c r="AH735" s="11" t="s">
        <v>32</v>
      </c>
      <c r="AI735" s="11" t="s">
        <v>97</v>
      </c>
      <c r="AJ735" s="11" t="s">
        <v>157</v>
      </c>
      <c r="AK735" s="11" t="s">
        <v>193</v>
      </c>
      <c r="AL735" s="11" t="s">
        <v>142</v>
      </c>
      <c r="AM735" s="11">
        <v>9.8229367383624283E-2</v>
      </c>
      <c r="AN735" s="11">
        <v>0</v>
      </c>
      <c r="AO735" s="11">
        <v>0</v>
      </c>
      <c r="AP735" s="11">
        <v>0</v>
      </c>
      <c r="AQ735" s="11">
        <v>3.0157709465047301E-3</v>
      </c>
      <c r="AR735" s="11">
        <v>7.4999999999999997E-2</v>
      </c>
      <c r="AS735" s="11">
        <v>0</v>
      </c>
      <c r="AT735" s="11">
        <v>0</v>
      </c>
      <c r="AU735" s="11">
        <v>0</v>
      </c>
      <c r="AV735" s="11">
        <v>7.4999999999999997E-3</v>
      </c>
      <c r="AW735" s="11">
        <v>393.77304732440848</v>
      </c>
      <c r="AX735" s="11">
        <v>0</v>
      </c>
      <c r="AY735" s="11">
        <v>0</v>
      </c>
      <c r="AZ735" s="11">
        <v>0</v>
      </c>
      <c r="BA735" s="11">
        <v>12.089351150962976</v>
      </c>
      <c r="BB735" s="11">
        <v>300.65325000000001</v>
      </c>
      <c r="BC735" s="11">
        <v>0</v>
      </c>
      <c r="BD735" s="11">
        <v>0</v>
      </c>
      <c r="BE735" s="11">
        <v>0</v>
      </c>
      <c r="BF735" s="11">
        <v>30.065324999999998</v>
      </c>
      <c r="BG735" s="9" t="s">
        <v>32</v>
      </c>
      <c r="BH735" s="9" t="s">
        <v>97</v>
      </c>
      <c r="BI735" s="9" t="s">
        <v>157</v>
      </c>
      <c r="BJ735" s="9" t="s">
        <v>193</v>
      </c>
      <c r="BK735" s="9" t="s">
        <v>1921</v>
      </c>
      <c r="BL735" s="29">
        <v>8.3096107331410485E-2</v>
      </c>
      <c r="BM735" s="29">
        <v>0</v>
      </c>
      <c r="BN735" s="29">
        <v>0</v>
      </c>
      <c r="BO735" s="29">
        <v>0</v>
      </c>
      <c r="BP735" s="29">
        <v>3.0157709465047297E-3</v>
      </c>
    </row>
    <row r="736" spans="1:68" x14ac:dyDescent="0.25">
      <c r="A736" s="9" t="s">
        <v>3</v>
      </c>
      <c r="B736" s="9" t="s">
        <v>58</v>
      </c>
      <c r="C736" s="9" t="s">
        <v>57</v>
      </c>
      <c r="D736" s="9" t="s">
        <v>1876</v>
      </c>
      <c r="E736" s="9" t="s">
        <v>99</v>
      </c>
      <c r="F736" s="9" t="s">
        <v>1353</v>
      </c>
      <c r="G736" s="9" t="s">
        <v>140</v>
      </c>
      <c r="H736" s="9" t="s">
        <v>5</v>
      </c>
      <c r="I736" s="10" t="s">
        <v>1783</v>
      </c>
      <c r="J736" s="10" t="s">
        <v>1995</v>
      </c>
      <c r="K736" s="11">
        <v>19278.68</v>
      </c>
      <c r="L736" s="11">
        <v>19278.68</v>
      </c>
      <c r="M736" s="11">
        <v>0</v>
      </c>
      <c r="N736" s="11">
        <v>0</v>
      </c>
      <c r="O736" s="11">
        <v>0</v>
      </c>
      <c r="P736" s="11">
        <v>0</v>
      </c>
      <c r="Q736" s="11">
        <v>0</v>
      </c>
      <c r="R736" s="11">
        <v>0</v>
      </c>
      <c r="S736" s="11">
        <v>0</v>
      </c>
      <c r="T736" s="11">
        <v>0</v>
      </c>
      <c r="U736" s="11">
        <v>0</v>
      </c>
      <c r="V736" s="11">
        <v>0</v>
      </c>
      <c r="W736" s="11">
        <v>384.31093564819628</v>
      </c>
      <c r="X736" s="11">
        <v>0</v>
      </c>
      <c r="Y736" s="11">
        <v>0</v>
      </c>
      <c r="Z736" s="11">
        <v>0</v>
      </c>
      <c r="AA736" s="11">
        <v>70.665912351803712</v>
      </c>
      <c r="AB736" s="11">
        <v>101.88705265279998</v>
      </c>
      <c r="AC736" s="11" t="s">
        <v>32</v>
      </c>
      <c r="AD736" s="11" t="s">
        <v>97</v>
      </c>
      <c r="AE736" s="11" t="s">
        <v>157</v>
      </c>
      <c r="AF736" s="11" t="s">
        <v>193</v>
      </c>
      <c r="AG736" s="11" t="s">
        <v>302</v>
      </c>
      <c r="AH736" s="11" t="s">
        <v>32</v>
      </c>
      <c r="AI736" s="11" t="s">
        <v>97</v>
      </c>
      <c r="AJ736" s="11" t="s">
        <v>157</v>
      </c>
      <c r="AK736" s="11" t="s">
        <v>193</v>
      </c>
      <c r="AL736" s="11" t="s">
        <v>142</v>
      </c>
      <c r="AM736" s="11">
        <v>4.9114683691812142E-2</v>
      </c>
      <c r="AN736" s="11">
        <v>0</v>
      </c>
      <c r="AO736" s="11">
        <v>0</v>
      </c>
      <c r="AP736" s="11">
        <v>0</v>
      </c>
      <c r="AQ736" s="11">
        <v>3.0157709465047301E-3</v>
      </c>
      <c r="AR736" s="11">
        <v>7.4999999999999997E-2</v>
      </c>
      <c r="AS736" s="11">
        <v>0</v>
      </c>
      <c r="AT736" s="11">
        <v>0</v>
      </c>
      <c r="AU736" s="11">
        <v>0</v>
      </c>
      <c r="AV736" s="11">
        <v>7.4999999999999997E-3</v>
      </c>
      <c r="AW736" s="11">
        <v>946.86627019566492</v>
      </c>
      <c r="AX736" s="11">
        <v>0</v>
      </c>
      <c r="AY736" s="11">
        <v>0</v>
      </c>
      <c r="AZ736" s="11">
        <v>0</v>
      </c>
      <c r="BA736" s="11">
        <v>58.140083030961812</v>
      </c>
      <c r="BB736" s="11">
        <v>1445.9010000000001</v>
      </c>
      <c r="BC736" s="11">
        <v>0</v>
      </c>
      <c r="BD736" s="11">
        <v>0</v>
      </c>
      <c r="BE736" s="11">
        <v>0</v>
      </c>
      <c r="BF736" s="11">
        <v>144.59010000000001</v>
      </c>
      <c r="BG736" s="9" t="s">
        <v>32</v>
      </c>
      <c r="BH736" s="9" t="s">
        <v>97</v>
      </c>
      <c r="BI736" s="9" t="s">
        <v>157</v>
      </c>
      <c r="BJ736" s="9" t="s">
        <v>193</v>
      </c>
      <c r="BK736" s="9" t="s">
        <v>1921</v>
      </c>
      <c r="BL736" s="29">
        <v>8.3096107331410485E-2</v>
      </c>
      <c r="BM736" s="29">
        <v>0</v>
      </c>
      <c r="BN736" s="29">
        <v>0</v>
      </c>
      <c r="BO736" s="29">
        <v>0</v>
      </c>
      <c r="BP736" s="29">
        <v>3.0157709465047297E-3</v>
      </c>
    </row>
    <row r="737" spans="1:68" x14ac:dyDescent="0.25">
      <c r="A737" s="9" t="s">
        <v>10</v>
      </c>
      <c r="B737" s="9" t="s">
        <v>58</v>
      </c>
      <c r="C737" s="9" t="s">
        <v>57</v>
      </c>
      <c r="D737" s="9" t="s">
        <v>1879</v>
      </c>
      <c r="E737" s="9" t="s">
        <v>99</v>
      </c>
      <c r="F737" s="9" t="s">
        <v>1481</v>
      </c>
      <c r="G737" s="9" t="s">
        <v>154</v>
      </c>
      <c r="H737" s="9" t="s">
        <v>5</v>
      </c>
      <c r="I737" s="10" t="s">
        <v>1807</v>
      </c>
      <c r="J737" s="10" t="s">
        <v>1995</v>
      </c>
      <c r="K737" s="11">
        <v>2500</v>
      </c>
      <c r="L737" s="11">
        <v>2500</v>
      </c>
      <c r="M737" s="11">
        <v>0</v>
      </c>
      <c r="N737" s="11">
        <v>0</v>
      </c>
      <c r="O737" s="11">
        <v>0</v>
      </c>
      <c r="P737" s="11">
        <v>0</v>
      </c>
      <c r="Q737" s="11">
        <v>0</v>
      </c>
      <c r="R737" s="11">
        <v>0</v>
      </c>
      <c r="S737" s="11">
        <v>0</v>
      </c>
      <c r="T737" s="11">
        <v>0</v>
      </c>
      <c r="U737" s="11">
        <v>0</v>
      </c>
      <c r="V737" s="11">
        <v>0</v>
      </c>
      <c r="W737" s="11">
        <v>66.744404142917034</v>
      </c>
      <c r="X737" s="11">
        <v>0</v>
      </c>
      <c r="Y737" s="11">
        <v>0</v>
      </c>
      <c r="Z737" s="11">
        <v>0</v>
      </c>
      <c r="AA737" s="11">
        <v>5.7954679535788287</v>
      </c>
      <c r="AB737" s="11">
        <v>17.231127903504145</v>
      </c>
      <c r="AC737" s="11" t="s">
        <v>32</v>
      </c>
      <c r="AD737" s="11" t="s">
        <v>97</v>
      </c>
      <c r="AE737" s="11" t="s">
        <v>157</v>
      </c>
      <c r="AF737" s="11" t="s">
        <v>193</v>
      </c>
      <c r="AG737" s="11" t="s">
        <v>299</v>
      </c>
      <c r="AH737" s="11" t="s">
        <v>32</v>
      </c>
      <c r="AI737" s="11" t="s">
        <v>97</v>
      </c>
      <c r="AJ737" s="11" t="s">
        <v>157</v>
      </c>
      <c r="AK737" s="11" t="s">
        <v>193</v>
      </c>
      <c r="AL737" s="11" t="s">
        <v>142</v>
      </c>
      <c r="AM737" s="11">
        <v>9.8229367383624283E-2</v>
      </c>
      <c r="AN737" s="11">
        <v>0</v>
      </c>
      <c r="AO737" s="11">
        <v>0</v>
      </c>
      <c r="AP737" s="11">
        <v>0</v>
      </c>
      <c r="AQ737" s="11">
        <v>1.4241140580716783E-3</v>
      </c>
      <c r="AR737" s="11">
        <v>7.4999999999999997E-2</v>
      </c>
      <c r="AS737" s="11">
        <v>0</v>
      </c>
      <c r="AT737" s="11">
        <v>0</v>
      </c>
      <c r="AU737" s="11">
        <v>0</v>
      </c>
      <c r="AV737" s="11">
        <v>7.4999999999999997E-3</v>
      </c>
      <c r="AW737" s="11">
        <v>245.57341845906072</v>
      </c>
      <c r="AX737" s="11">
        <v>0</v>
      </c>
      <c r="AY737" s="11">
        <v>0</v>
      </c>
      <c r="AZ737" s="11">
        <v>0</v>
      </c>
      <c r="BA737" s="11">
        <v>3.5602851451791957</v>
      </c>
      <c r="BB737" s="11">
        <v>187.5</v>
      </c>
      <c r="BC737" s="11">
        <v>0</v>
      </c>
      <c r="BD737" s="11">
        <v>0</v>
      </c>
      <c r="BE737" s="11">
        <v>0</v>
      </c>
      <c r="BF737" s="11">
        <v>18.75</v>
      </c>
      <c r="BG737" s="9" t="s">
        <v>32</v>
      </c>
      <c r="BH737" s="9" t="s">
        <v>97</v>
      </c>
      <c r="BI737" s="9" t="s">
        <v>157</v>
      </c>
      <c r="BJ737" s="9" t="s">
        <v>193</v>
      </c>
      <c r="BK737" s="9" t="s">
        <v>1920</v>
      </c>
      <c r="BL737" s="29">
        <v>8.3096107331410485E-2</v>
      </c>
      <c r="BM737" s="29">
        <v>0</v>
      </c>
      <c r="BN737" s="29">
        <v>0</v>
      </c>
      <c r="BO737" s="29">
        <v>0</v>
      </c>
      <c r="BP737" s="29">
        <v>1.4241140580716783E-3</v>
      </c>
    </row>
    <row r="738" spans="1:68" x14ac:dyDescent="0.25">
      <c r="A738" s="9" t="s">
        <v>10</v>
      </c>
      <c r="B738" s="9" t="s">
        <v>58</v>
      </c>
      <c r="C738" s="9" t="s">
        <v>57</v>
      </c>
      <c r="D738" s="9" t="s">
        <v>1881</v>
      </c>
      <c r="E738" s="9" t="s">
        <v>99</v>
      </c>
      <c r="F738" s="9" t="s">
        <v>1503</v>
      </c>
      <c r="G738" s="9" t="s">
        <v>154</v>
      </c>
      <c r="H738" s="9" t="s">
        <v>5</v>
      </c>
      <c r="I738" s="10" t="s">
        <v>1807</v>
      </c>
      <c r="J738" s="10" t="s">
        <v>1995</v>
      </c>
      <c r="K738" s="11">
        <v>2500</v>
      </c>
      <c r="L738" s="11">
        <v>2500</v>
      </c>
      <c r="M738" s="11">
        <v>0</v>
      </c>
      <c r="N738" s="11">
        <v>0</v>
      </c>
      <c r="O738" s="11">
        <v>0</v>
      </c>
      <c r="P738" s="11">
        <v>0</v>
      </c>
      <c r="Q738" s="11">
        <v>0</v>
      </c>
      <c r="R738" s="11">
        <v>0</v>
      </c>
      <c r="S738" s="11">
        <v>0</v>
      </c>
      <c r="T738" s="11">
        <v>0</v>
      </c>
      <c r="U738" s="11">
        <v>0</v>
      </c>
      <c r="V738" s="11">
        <v>0</v>
      </c>
      <c r="W738" s="11">
        <v>52.365808282498911</v>
      </c>
      <c r="X738" s="11">
        <v>209.46323312999564</v>
      </c>
      <c r="Y738" s="11">
        <v>0</v>
      </c>
      <c r="Z738" s="11">
        <v>0</v>
      </c>
      <c r="AA738" s="11">
        <v>9.6288637014219525</v>
      </c>
      <c r="AB738" s="11">
        <v>23.679094886083533</v>
      </c>
      <c r="AC738" s="11" t="s">
        <v>32</v>
      </c>
      <c r="AD738" s="11" t="s">
        <v>72</v>
      </c>
      <c r="AE738" s="11" t="s">
        <v>157</v>
      </c>
      <c r="AF738" s="11" t="s">
        <v>193</v>
      </c>
      <c r="AG738" s="11" t="s">
        <v>302</v>
      </c>
      <c r="AH738" s="11" t="s">
        <v>32</v>
      </c>
      <c r="AI738" s="11" t="s">
        <v>72</v>
      </c>
      <c r="AJ738" s="11" t="s">
        <v>157</v>
      </c>
      <c r="AK738" s="11" t="s">
        <v>193</v>
      </c>
      <c r="AL738" s="11" t="s">
        <v>142</v>
      </c>
      <c r="AM738" s="11">
        <v>9.8229367383624283E-2</v>
      </c>
      <c r="AN738" s="11">
        <v>0.08</v>
      </c>
      <c r="AO738" s="11">
        <v>0</v>
      </c>
      <c r="AP738" s="11">
        <v>0</v>
      </c>
      <c r="AQ738" s="11">
        <v>3.0157709465047301E-3</v>
      </c>
      <c r="AR738" s="11">
        <v>7.4999999999999997E-2</v>
      </c>
      <c r="AS738" s="11">
        <v>0.12</v>
      </c>
      <c r="AT738" s="11">
        <v>0</v>
      </c>
      <c r="AU738" s="11">
        <v>0</v>
      </c>
      <c r="AV738" s="11">
        <v>7.4999999999999997E-3</v>
      </c>
      <c r="AW738" s="11">
        <v>245.57341845906072</v>
      </c>
      <c r="AX738" s="11">
        <v>200</v>
      </c>
      <c r="AY738" s="11">
        <v>0</v>
      </c>
      <c r="AZ738" s="11">
        <v>0</v>
      </c>
      <c r="BA738" s="11">
        <v>7.5394273662618252</v>
      </c>
      <c r="BB738" s="11">
        <v>187.5</v>
      </c>
      <c r="BC738" s="11">
        <v>300</v>
      </c>
      <c r="BD738" s="11">
        <v>0</v>
      </c>
      <c r="BE738" s="11">
        <v>0</v>
      </c>
      <c r="BF738" s="11">
        <v>18.75</v>
      </c>
      <c r="BG738" s="9" t="s">
        <v>32</v>
      </c>
      <c r="BH738" s="9" t="s">
        <v>72</v>
      </c>
      <c r="BI738" s="9" t="s">
        <v>157</v>
      </c>
      <c r="BJ738" s="9" t="s">
        <v>193</v>
      </c>
      <c r="BK738" s="9" t="s">
        <v>1921</v>
      </c>
      <c r="BL738" s="29">
        <v>8.3096107331410485E-2</v>
      </c>
      <c r="BM738" s="29">
        <v>2.5100000000000004E-2</v>
      </c>
      <c r="BN738" s="29">
        <v>0</v>
      </c>
      <c r="BO738" s="29">
        <v>0</v>
      </c>
      <c r="BP738" s="29">
        <v>3.0157709465047297E-3</v>
      </c>
    </row>
    <row r="739" spans="1:68" x14ac:dyDescent="0.25">
      <c r="A739" s="9" t="s">
        <v>10</v>
      </c>
      <c r="B739" s="9" t="s">
        <v>58</v>
      </c>
      <c r="C739" s="9" t="s">
        <v>57</v>
      </c>
      <c r="D739" s="9" t="s">
        <v>1881</v>
      </c>
      <c r="E739" s="9" t="s">
        <v>105</v>
      </c>
      <c r="F739" s="9" t="s">
        <v>1529</v>
      </c>
      <c r="G739" s="9" t="s">
        <v>154</v>
      </c>
      <c r="H739" s="9" t="s">
        <v>5</v>
      </c>
      <c r="I739" s="10" t="s">
        <v>1783</v>
      </c>
      <c r="J739" s="10" t="s">
        <v>1995</v>
      </c>
      <c r="K739" s="11">
        <v>20671.79</v>
      </c>
      <c r="L739" s="11">
        <v>20671.79</v>
      </c>
      <c r="M739" s="11">
        <v>0</v>
      </c>
      <c r="N739" s="11">
        <v>0</v>
      </c>
      <c r="O739" s="11">
        <v>0</v>
      </c>
      <c r="P739" s="11">
        <v>0</v>
      </c>
      <c r="Q739" s="11">
        <v>0</v>
      </c>
      <c r="R739" s="11">
        <v>0</v>
      </c>
      <c r="S739" s="11">
        <v>0</v>
      </c>
      <c r="T739" s="11">
        <v>0</v>
      </c>
      <c r="U739" s="11">
        <v>0</v>
      </c>
      <c r="V739" s="11">
        <v>0</v>
      </c>
      <c r="W739" s="11">
        <v>599.95761887067192</v>
      </c>
      <c r="X739" s="11">
        <v>2399.8304754826877</v>
      </c>
      <c r="Y739" s="11">
        <v>0</v>
      </c>
      <c r="Z739" s="11">
        <v>0</v>
      </c>
      <c r="AA739" s="11">
        <v>110.31836093449647</v>
      </c>
      <c r="AB739" s="11">
        <v>271.29254471214381</v>
      </c>
      <c r="AC739" s="11" t="s">
        <v>32</v>
      </c>
      <c r="AD739" s="11" t="s">
        <v>72</v>
      </c>
      <c r="AE739" s="11" t="s">
        <v>157</v>
      </c>
      <c r="AF739" s="11" t="s">
        <v>193</v>
      </c>
      <c r="AG739" s="11" t="s">
        <v>302</v>
      </c>
      <c r="AH739" s="11" t="s">
        <v>32</v>
      </c>
      <c r="AI739" s="11" t="s">
        <v>72</v>
      </c>
      <c r="AJ739" s="11" t="s">
        <v>157</v>
      </c>
      <c r="AK739" s="11" t="s">
        <v>193</v>
      </c>
      <c r="AL739" s="11" t="s">
        <v>142</v>
      </c>
      <c r="AM739" s="11">
        <v>9.8229367383624283E-2</v>
      </c>
      <c r="AN739" s="11">
        <v>0.08</v>
      </c>
      <c r="AO739" s="11">
        <v>0</v>
      </c>
      <c r="AP739" s="11">
        <v>0</v>
      </c>
      <c r="AQ739" s="11">
        <v>3.0157709465047301E-3</v>
      </c>
      <c r="AR739" s="11">
        <v>7.4999999999999997E-2</v>
      </c>
      <c r="AS739" s="11">
        <v>0.12</v>
      </c>
      <c r="AT739" s="11">
        <v>0</v>
      </c>
      <c r="AU739" s="11">
        <v>0</v>
      </c>
      <c r="AV739" s="11">
        <v>7.4999999999999997E-3</v>
      </c>
      <c r="AW739" s="11">
        <v>2030.5768543871307</v>
      </c>
      <c r="AX739" s="11">
        <v>1653.7432000000001</v>
      </c>
      <c r="AY739" s="11">
        <v>0</v>
      </c>
      <c r="AZ739" s="11">
        <v>0</v>
      </c>
      <c r="BA739" s="11">
        <v>62.341383694247021</v>
      </c>
      <c r="BB739" s="11">
        <v>1550.3842500000001</v>
      </c>
      <c r="BC739" s="11">
        <v>2480.6147999999998</v>
      </c>
      <c r="BD739" s="11">
        <v>0</v>
      </c>
      <c r="BE739" s="11">
        <v>0</v>
      </c>
      <c r="BF739" s="11">
        <v>155.03842499999999</v>
      </c>
      <c r="BG739" s="9" t="s">
        <v>32</v>
      </c>
      <c r="BH739" s="9" t="s">
        <v>72</v>
      </c>
      <c r="BI739" s="9" t="s">
        <v>157</v>
      </c>
      <c r="BJ739" s="9" t="s">
        <v>193</v>
      </c>
      <c r="BK739" s="9" t="s">
        <v>1921</v>
      </c>
      <c r="BL739" s="29">
        <v>8.3096107331410485E-2</v>
      </c>
      <c r="BM739" s="29">
        <v>2.5100000000000004E-2</v>
      </c>
      <c r="BN739" s="29">
        <v>0</v>
      </c>
      <c r="BO739" s="29">
        <v>0</v>
      </c>
      <c r="BP739" s="29">
        <v>3.0157709465047297E-3</v>
      </c>
    </row>
    <row r="740" spans="1:68" x14ac:dyDescent="0.25">
      <c r="A740" s="9" t="s">
        <v>10</v>
      </c>
      <c r="B740" s="9" t="s">
        <v>58</v>
      </c>
      <c r="C740" s="9" t="s">
        <v>57</v>
      </c>
      <c r="D740" s="9" t="s">
        <v>1881</v>
      </c>
      <c r="E740" s="9" t="s">
        <v>105</v>
      </c>
      <c r="F740" s="9" t="s">
        <v>1523</v>
      </c>
      <c r="G740" s="9" t="s">
        <v>154</v>
      </c>
      <c r="H740" s="9" t="s">
        <v>5</v>
      </c>
      <c r="I740" s="10" t="s">
        <v>1807</v>
      </c>
      <c r="J740" s="10" t="s">
        <v>1995</v>
      </c>
      <c r="K740" s="11">
        <v>13781.19</v>
      </c>
      <c r="L740" s="11">
        <v>13781.19</v>
      </c>
      <c r="M740" s="11">
        <v>0</v>
      </c>
      <c r="N740" s="11">
        <v>0</v>
      </c>
      <c r="O740" s="11">
        <v>0</v>
      </c>
      <c r="P740" s="11">
        <v>0</v>
      </c>
      <c r="Q740" s="11">
        <v>0</v>
      </c>
      <c r="R740" s="11">
        <v>0</v>
      </c>
      <c r="S740" s="11">
        <v>0</v>
      </c>
      <c r="T740" s="11">
        <v>0</v>
      </c>
      <c r="U740" s="11">
        <v>0</v>
      </c>
      <c r="V740" s="11">
        <v>0</v>
      </c>
      <c r="W740" s="11">
        <v>401.65042066333712</v>
      </c>
      <c r="X740" s="11">
        <v>1606.6016826533485</v>
      </c>
      <c r="Y740" s="11">
        <v>0</v>
      </c>
      <c r="Z740" s="11">
        <v>0</v>
      </c>
      <c r="AA740" s="11">
        <v>34.87561498805961</v>
      </c>
      <c r="AB740" s="11">
        <v>178.93178169525504</v>
      </c>
      <c r="AC740" s="11" t="s">
        <v>32</v>
      </c>
      <c r="AD740" s="11" t="s">
        <v>72</v>
      </c>
      <c r="AE740" s="11" t="s">
        <v>157</v>
      </c>
      <c r="AF740" s="11" t="s">
        <v>193</v>
      </c>
      <c r="AG740" s="11" t="s">
        <v>299</v>
      </c>
      <c r="AH740" s="11" t="s">
        <v>32</v>
      </c>
      <c r="AI740" s="11" t="s">
        <v>72</v>
      </c>
      <c r="AJ740" s="11" t="s">
        <v>157</v>
      </c>
      <c r="AK740" s="11" t="s">
        <v>193</v>
      </c>
      <c r="AL740" s="11" t="s">
        <v>142</v>
      </c>
      <c r="AM740" s="11">
        <v>9.8229367383624283E-2</v>
      </c>
      <c r="AN740" s="11">
        <v>0.08</v>
      </c>
      <c r="AO740" s="11">
        <v>0</v>
      </c>
      <c r="AP740" s="11">
        <v>0</v>
      </c>
      <c r="AQ740" s="11">
        <v>1.4241140580716783E-3</v>
      </c>
      <c r="AR740" s="11">
        <v>7.4999999999999997E-2</v>
      </c>
      <c r="AS740" s="11">
        <v>0.12</v>
      </c>
      <c r="AT740" s="11">
        <v>0</v>
      </c>
      <c r="AU740" s="11">
        <v>0</v>
      </c>
      <c r="AV740" s="11">
        <v>7.4999999999999997E-3</v>
      </c>
      <c r="AW740" s="11">
        <v>1353.7175754935292</v>
      </c>
      <c r="AX740" s="11">
        <v>1102.4952000000001</v>
      </c>
      <c r="AY740" s="11">
        <v>0</v>
      </c>
      <c r="AZ740" s="11">
        <v>0</v>
      </c>
      <c r="BA740" s="11">
        <v>19.625986415956834</v>
      </c>
      <c r="BB740" s="11">
        <v>1033.58925</v>
      </c>
      <c r="BC740" s="11">
        <v>1653.7428</v>
      </c>
      <c r="BD740" s="11">
        <v>0</v>
      </c>
      <c r="BE740" s="11">
        <v>0</v>
      </c>
      <c r="BF740" s="11">
        <v>103.358925</v>
      </c>
      <c r="BG740" s="9" t="s">
        <v>32</v>
      </c>
      <c r="BH740" s="9" t="s">
        <v>72</v>
      </c>
      <c r="BI740" s="9" t="s">
        <v>157</v>
      </c>
      <c r="BJ740" s="9" t="s">
        <v>193</v>
      </c>
      <c r="BK740" s="9" t="s">
        <v>1920</v>
      </c>
      <c r="BL740" s="29">
        <v>8.3096107331410485E-2</v>
      </c>
      <c r="BM740" s="29">
        <v>2.5100000000000004E-2</v>
      </c>
      <c r="BN740" s="29">
        <v>0</v>
      </c>
      <c r="BO740" s="29">
        <v>0</v>
      </c>
      <c r="BP740" s="29">
        <v>1.4241140580716783E-3</v>
      </c>
    </row>
  </sheetData>
  <autoFilter ref="A1:BP740" xr:uid="{D8B82393-63BC-410C-805A-654119A7356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9EFA-6955-4D32-9F44-9ADBD76A5B26}">
  <sheetPr>
    <tabColor rgb="FF7030A0"/>
  </sheetPr>
  <dimension ref="A1:Y740"/>
  <sheetViews>
    <sheetView topLeftCell="Q1" zoomScale="85" zoomScaleNormal="85" workbookViewId="0">
      <selection activeCell="X1" sqref="T1:X1"/>
    </sheetView>
  </sheetViews>
  <sheetFormatPr defaultRowHeight="15" x14ac:dyDescent="0.25"/>
  <cols>
    <col min="1" max="1" width="6.140625" bestFit="1" customWidth="1"/>
    <col min="2" max="2" width="19.28515625" bestFit="1" customWidth="1"/>
    <col min="3" max="3" width="20" bestFit="1" customWidth="1"/>
    <col min="4" max="4" width="8.5703125" bestFit="1" customWidth="1"/>
    <col min="5" max="5" width="11.28515625" bestFit="1" customWidth="1"/>
    <col min="6" max="6" width="12.7109375" bestFit="1" customWidth="1"/>
    <col min="7" max="7" width="14.5703125" bestFit="1" customWidth="1"/>
    <col min="8" max="8" width="10.85546875" bestFit="1" customWidth="1"/>
    <col min="9" max="9" width="16.5703125" bestFit="1" customWidth="1"/>
    <col min="10" max="10" width="19.140625" bestFit="1" customWidth="1"/>
    <col min="11" max="11" width="21.42578125" bestFit="1" customWidth="1"/>
    <col min="12" max="12" width="21.85546875" bestFit="1" customWidth="1"/>
    <col min="13" max="13" width="21.7109375" bestFit="1" customWidth="1"/>
    <col min="14" max="14" width="21.140625" bestFit="1" customWidth="1"/>
    <col min="15" max="15" width="20" bestFit="1" customWidth="1"/>
    <col min="16" max="16" width="22.7109375" bestFit="1" customWidth="1"/>
    <col min="17" max="17" width="22.140625" bestFit="1" customWidth="1"/>
    <col min="18" max="18" width="11.85546875" bestFit="1" customWidth="1"/>
    <col min="19" max="19" width="52.42578125" bestFit="1" customWidth="1"/>
    <col min="20" max="20" width="22.28515625" bestFit="1" customWidth="1"/>
    <col min="21" max="21" width="29.5703125" bestFit="1" customWidth="1"/>
    <col min="22" max="22" width="33.42578125" bestFit="1" customWidth="1"/>
    <col min="23" max="23" width="15.28515625" bestFit="1" customWidth="1"/>
    <col min="24" max="24" width="25" bestFit="1" customWidth="1"/>
  </cols>
  <sheetData>
    <row r="1" spans="1:25" x14ac:dyDescent="0.25">
      <c r="A1" t="s">
        <v>1998</v>
      </c>
      <c r="B1" t="s">
        <v>1999</v>
      </c>
      <c r="C1" t="s">
        <v>2000</v>
      </c>
      <c r="D1" t="s">
        <v>2001</v>
      </c>
      <c r="E1" t="s">
        <v>2002</v>
      </c>
      <c r="F1" t="s">
        <v>2003</v>
      </c>
      <c r="G1" t="s">
        <v>2004</v>
      </c>
      <c r="H1" t="s">
        <v>1925</v>
      </c>
      <c r="I1" t="s">
        <v>2009</v>
      </c>
      <c r="J1" t="s">
        <v>2010</v>
      </c>
      <c r="K1" t="s">
        <v>2011</v>
      </c>
      <c r="L1" t="s">
        <v>2012</v>
      </c>
      <c r="M1" t="s">
        <v>2013</v>
      </c>
      <c r="N1" t="s">
        <v>2006</v>
      </c>
      <c r="O1" t="s">
        <v>2007</v>
      </c>
      <c r="P1" t="s">
        <v>2014</v>
      </c>
      <c r="Q1" t="s">
        <v>2008</v>
      </c>
      <c r="R1" t="s">
        <v>1996</v>
      </c>
      <c r="S1" t="s">
        <v>1997</v>
      </c>
      <c r="T1" t="s">
        <v>5905</v>
      </c>
      <c r="U1" t="s">
        <v>5906</v>
      </c>
      <c r="V1" t="s">
        <v>5907</v>
      </c>
      <c r="W1" t="s">
        <v>5908</v>
      </c>
      <c r="X1" t="s">
        <v>5909</v>
      </c>
    </row>
    <row r="2" spans="1:25" x14ac:dyDescent="0.25">
      <c r="A2" s="24" t="e">
        <f>scrubbed!A2</f>
        <v>#REF!</v>
      </c>
      <c r="B2" s="24" t="e">
        <f>scrubbed!B2</f>
        <v>#REF!</v>
      </c>
      <c r="C2" s="24" t="e">
        <f>scrubbed!C2</f>
        <v>#REF!</v>
      </c>
      <c r="D2" s="24"/>
      <c r="E2" s="24" t="e">
        <f>scrubbed!E2</f>
        <v>#REF!</v>
      </c>
      <c r="F2" s="24" t="e">
        <f>scrubbed!F2</f>
        <v>#REF!</v>
      </c>
      <c r="G2" s="24" t="e">
        <f>scrubbed!G2</f>
        <v>#REF!</v>
      </c>
      <c r="H2" s="30" t="e">
        <f>scrubbed!K2</f>
        <v>#REF!</v>
      </c>
      <c r="I2" s="30" t="b">
        <v>1</v>
      </c>
      <c r="J2" s="30" t="b">
        <v>1</v>
      </c>
      <c r="K2" s="30" t="b">
        <v>0</v>
      </c>
      <c r="L2" s="30" t="b">
        <v>0</v>
      </c>
      <c r="M2" s="30" t="b">
        <v>1</v>
      </c>
      <c r="N2" s="24" t="e">
        <f>scrubbed!H2</f>
        <v>#REF!</v>
      </c>
      <c r="O2" s="24" t="str">
        <f>scrubbed!I2</f>
        <v>Combustible</v>
      </c>
      <c r="P2" s="24" t="s">
        <v>2584</v>
      </c>
      <c r="Q2" s="24" t="str">
        <f>scrubbed!J2</f>
        <v>Non-Hurricane</v>
      </c>
      <c r="R2" s="24" t="str">
        <f>"entity_"&amp;ROW()-1</f>
        <v>entity_1</v>
      </c>
      <c r="S2" s="23" t="s">
        <v>2027</v>
      </c>
      <c r="T2" s="30" t="e">
        <f>scrubbed!BG2</f>
        <v>#REF!</v>
      </c>
      <c r="U2" s="30" t="str">
        <f>scrubbed!BH2</f>
        <v/>
      </c>
      <c r="V2" s="30" t="str">
        <f>scrubbed!BI2</f>
        <v/>
      </c>
      <c r="W2" s="30" t="str">
        <f>scrubbed!BJ2</f>
        <v/>
      </c>
      <c r="X2" s="30" t="str">
        <f>scrubbed!BK2</f>
        <v/>
      </c>
      <c r="Y2" s="25"/>
    </row>
    <row r="3" spans="1:25" x14ac:dyDescent="0.25">
      <c r="A3" t="s">
        <v>10</v>
      </c>
      <c r="B3" t="s">
        <v>34</v>
      </c>
      <c r="C3" t="s">
        <v>1806</v>
      </c>
      <c r="D3" t="s">
        <v>4267</v>
      </c>
      <c r="E3" t="s">
        <v>83</v>
      </c>
      <c r="F3" t="s">
        <v>1367</v>
      </c>
      <c r="G3" t="s">
        <v>283</v>
      </c>
      <c r="H3" s="25">
        <v>1897135.9379896775</v>
      </c>
      <c r="I3" s="31" t="b">
        <v>1</v>
      </c>
      <c r="J3" s="31" t="b">
        <v>1</v>
      </c>
      <c r="K3" s="31" t="b">
        <v>0</v>
      </c>
      <c r="L3" s="31" t="b">
        <v>0</v>
      </c>
      <c r="M3" s="31" t="b">
        <v>1</v>
      </c>
      <c r="N3" t="s">
        <v>5</v>
      </c>
      <c r="O3" t="s">
        <v>1783</v>
      </c>
      <c r="P3" s="32" t="s">
        <v>2585</v>
      </c>
      <c r="Q3" t="s">
        <v>1995</v>
      </c>
      <c r="R3" t="s">
        <v>3596</v>
      </c>
      <c r="S3" s="20" t="s">
        <v>2028</v>
      </c>
      <c r="T3" s="25" t="s">
        <v>21</v>
      </c>
      <c r="U3" s="25" t="s">
        <v>103</v>
      </c>
      <c r="V3" s="25" t="s">
        <v>157</v>
      </c>
      <c r="W3" s="25" t="s">
        <v>193</v>
      </c>
      <c r="X3" s="25" t="s">
        <v>257</v>
      </c>
    </row>
    <row r="4" spans="1:25" x14ac:dyDescent="0.25">
      <c r="A4" t="s">
        <v>3</v>
      </c>
      <c r="B4" t="s">
        <v>34</v>
      </c>
      <c r="C4" t="s">
        <v>1808</v>
      </c>
      <c r="D4" t="s">
        <v>4267</v>
      </c>
      <c r="E4" t="s">
        <v>83</v>
      </c>
      <c r="F4" t="s">
        <v>321</v>
      </c>
      <c r="G4" t="s">
        <v>231</v>
      </c>
      <c r="H4" s="25">
        <v>2475885.1167709497</v>
      </c>
      <c r="I4" s="31" t="b">
        <v>1</v>
      </c>
      <c r="J4" s="31" t="b">
        <v>0</v>
      </c>
      <c r="K4" s="31" t="b">
        <v>1</v>
      </c>
      <c r="L4" s="31" t="b">
        <v>0</v>
      </c>
      <c r="M4" s="31" t="b">
        <v>1</v>
      </c>
      <c r="N4" t="s">
        <v>5</v>
      </c>
      <c r="O4" t="s">
        <v>1807</v>
      </c>
      <c r="P4" s="32" t="s">
        <v>2585</v>
      </c>
      <c r="Q4" t="s">
        <v>1995</v>
      </c>
      <c r="R4" t="s">
        <v>3597</v>
      </c>
      <c r="S4" s="20">
        <v>39025</v>
      </c>
      <c r="T4" s="25" t="s">
        <v>21</v>
      </c>
      <c r="U4" s="25" t="s">
        <v>97</v>
      </c>
      <c r="V4" s="25" t="s">
        <v>102</v>
      </c>
      <c r="W4" s="25" t="s">
        <v>193</v>
      </c>
      <c r="X4" s="25" t="s">
        <v>268</v>
      </c>
    </row>
    <row r="5" spans="1:25" x14ac:dyDescent="0.25">
      <c r="A5" t="s">
        <v>3</v>
      </c>
      <c r="B5" t="s">
        <v>34</v>
      </c>
      <c r="C5" t="s">
        <v>1808</v>
      </c>
      <c r="D5" t="s">
        <v>4267</v>
      </c>
      <c r="E5" t="s">
        <v>83</v>
      </c>
      <c r="F5" t="s">
        <v>1605</v>
      </c>
      <c r="G5" t="s">
        <v>256</v>
      </c>
      <c r="H5" s="25">
        <v>1963857.0794078214</v>
      </c>
      <c r="I5" s="31" t="b">
        <v>1</v>
      </c>
      <c r="J5" s="31" t="b">
        <v>0</v>
      </c>
      <c r="K5" s="31" t="b">
        <v>1</v>
      </c>
      <c r="L5" s="31" t="b">
        <v>0</v>
      </c>
      <c r="M5" s="31" t="b">
        <v>1</v>
      </c>
      <c r="N5" t="s">
        <v>5</v>
      </c>
      <c r="O5" t="s">
        <v>1783</v>
      </c>
      <c r="P5" s="32" t="s">
        <v>2585</v>
      </c>
      <c r="Q5" t="s">
        <v>1995</v>
      </c>
      <c r="R5" t="s">
        <v>3598</v>
      </c>
      <c r="S5" s="20" t="s">
        <v>2029</v>
      </c>
      <c r="T5" s="25" t="s">
        <v>21</v>
      </c>
      <c r="U5" s="25" t="s">
        <v>97</v>
      </c>
      <c r="V5" s="25" t="s">
        <v>102</v>
      </c>
      <c r="W5" s="25" t="s">
        <v>193</v>
      </c>
      <c r="X5" s="25" t="s">
        <v>268</v>
      </c>
    </row>
    <row r="6" spans="1:25" x14ac:dyDescent="0.25">
      <c r="A6" t="s">
        <v>10</v>
      </c>
      <c r="B6" t="s">
        <v>29</v>
      </c>
      <c r="C6" t="s">
        <v>1809</v>
      </c>
      <c r="D6" t="s">
        <v>4267</v>
      </c>
      <c r="E6" t="s">
        <v>116</v>
      </c>
      <c r="F6" t="s">
        <v>867</v>
      </c>
      <c r="G6" t="s">
        <v>195</v>
      </c>
      <c r="H6" s="25">
        <v>646728.51799827896</v>
      </c>
      <c r="I6" s="31" t="b">
        <v>1</v>
      </c>
      <c r="J6" s="31" t="b">
        <v>0</v>
      </c>
      <c r="K6" s="31" t="b">
        <v>0</v>
      </c>
      <c r="L6" s="31" t="b">
        <v>0</v>
      </c>
      <c r="M6" s="31" t="b">
        <v>1</v>
      </c>
      <c r="N6" t="s">
        <v>5</v>
      </c>
      <c r="O6" t="s">
        <v>1783</v>
      </c>
      <c r="P6" s="32" t="s">
        <v>2585</v>
      </c>
      <c r="Q6" t="s">
        <v>1995</v>
      </c>
      <c r="R6" t="s">
        <v>3599</v>
      </c>
      <c r="S6" s="20" t="s">
        <v>2030</v>
      </c>
      <c r="T6" s="25" t="s">
        <v>15</v>
      </c>
      <c r="U6" s="25" t="s">
        <v>97</v>
      </c>
      <c r="V6" s="25" t="s">
        <v>157</v>
      </c>
      <c r="W6" s="25" t="s">
        <v>193</v>
      </c>
      <c r="X6" s="25" t="s">
        <v>211</v>
      </c>
    </row>
    <row r="7" spans="1:25" x14ac:dyDescent="0.25">
      <c r="A7" t="s">
        <v>10</v>
      </c>
      <c r="B7" t="s">
        <v>29</v>
      </c>
      <c r="C7" t="s">
        <v>1809</v>
      </c>
      <c r="D7" t="s">
        <v>4267</v>
      </c>
      <c r="E7" t="s">
        <v>83</v>
      </c>
      <c r="F7" t="s">
        <v>1391</v>
      </c>
      <c r="G7" t="s">
        <v>283</v>
      </c>
      <c r="H7" s="25">
        <v>1515420.8951213676</v>
      </c>
      <c r="I7" s="31" t="b">
        <v>1</v>
      </c>
      <c r="J7" s="31" t="b">
        <v>0</v>
      </c>
      <c r="K7" s="31" t="b">
        <v>0</v>
      </c>
      <c r="L7" s="31" t="b">
        <v>0</v>
      </c>
      <c r="M7" s="31" t="b">
        <v>1</v>
      </c>
      <c r="N7" t="s">
        <v>5</v>
      </c>
      <c r="O7" t="s">
        <v>1807</v>
      </c>
      <c r="P7" s="32" t="s">
        <v>2585</v>
      </c>
      <c r="Q7" t="s">
        <v>1995</v>
      </c>
      <c r="R7" t="s">
        <v>3600</v>
      </c>
      <c r="S7" s="20" t="s">
        <v>2031</v>
      </c>
      <c r="T7" s="25" t="s">
        <v>15</v>
      </c>
      <c r="U7" s="25" t="s">
        <v>97</v>
      </c>
      <c r="V7" s="25" t="s">
        <v>157</v>
      </c>
      <c r="W7" s="25" t="s">
        <v>193</v>
      </c>
      <c r="X7" s="25" t="s">
        <v>211</v>
      </c>
    </row>
    <row r="8" spans="1:25" x14ac:dyDescent="0.25">
      <c r="A8" t="s">
        <v>10</v>
      </c>
      <c r="B8" t="s">
        <v>29</v>
      </c>
      <c r="C8" t="s">
        <v>1809</v>
      </c>
      <c r="D8" t="s">
        <v>4267</v>
      </c>
      <c r="E8" t="s">
        <v>83</v>
      </c>
      <c r="F8" t="s">
        <v>1389</v>
      </c>
      <c r="G8" t="s">
        <v>283</v>
      </c>
      <c r="H8" s="25">
        <v>151817.42329380629</v>
      </c>
      <c r="I8" s="31" t="b">
        <v>1</v>
      </c>
      <c r="J8" s="31" t="b">
        <v>0</v>
      </c>
      <c r="K8" s="31" t="b">
        <v>0</v>
      </c>
      <c r="L8" s="31" t="b">
        <v>0</v>
      </c>
      <c r="M8" s="31" t="b">
        <v>1</v>
      </c>
      <c r="N8" t="s">
        <v>5</v>
      </c>
      <c r="O8" t="s">
        <v>1807</v>
      </c>
      <c r="P8" s="32" t="s">
        <v>2586</v>
      </c>
      <c r="Q8" t="s">
        <v>1995</v>
      </c>
      <c r="R8" t="s">
        <v>3601</v>
      </c>
      <c r="S8" s="20" t="s">
        <v>2032</v>
      </c>
      <c r="T8" s="25" t="s">
        <v>15</v>
      </c>
      <c r="U8" s="25" t="s">
        <v>97</v>
      </c>
      <c r="V8" s="25" t="s">
        <v>157</v>
      </c>
      <c r="W8" s="25" t="s">
        <v>193</v>
      </c>
      <c r="X8" s="25" t="s">
        <v>211</v>
      </c>
    </row>
    <row r="9" spans="1:25" x14ac:dyDescent="0.25">
      <c r="A9" t="s">
        <v>10</v>
      </c>
      <c r="B9" t="s">
        <v>29</v>
      </c>
      <c r="C9" t="s">
        <v>1809</v>
      </c>
      <c r="D9" t="s">
        <v>4267</v>
      </c>
      <c r="E9" t="s">
        <v>116</v>
      </c>
      <c r="F9" t="s">
        <v>849</v>
      </c>
      <c r="G9" t="s">
        <v>181</v>
      </c>
      <c r="H9" s="25">
        <v>367580.08</v>
      </c>
      <c r="I9" s="31" t="b">
        <v>0</v>
      </c>
      <c r="J9" s="31" t="b">
        <v>0</v>
      </c>
      <c r="K9" s="31" t="b">
        <v>0</v>
      </c>
      <c r="L9" s="31" t="b">
        <v>0</v>
      </c>
      <c r="M9" s="31" t="b">
        <v>0</v>
      </c>
      <c r="N9" t="s">
        <v>5</v>
      </c>
      <c r="O9" t="s">
        <v>1807</v>
      </c>
      <c r="P9" s="32" t="s">
        <v>2586</v>
      </c>
      <c r="Q9" t="s">
        <v>1995</v>
      </c>
      <c r="R9" t="s">
        <v>3602</v>
      </c>
      <c r="S9" s="20" t="s">
        <v>2033</v>
      </c>
      <c r="T9" s="25" t="s">
        <v>15</v>
      </c>
      <c r="U9" s="25" t="s">
        <v>97</v>
      </c>
      <c r="V9" s="25" t="s">
        <v>157</v>
      </c>
      <c r="W9" s="25" t="s">
        <v>193</v>
      </c>
      <c r="X9" s="25" t="s">
        <v>211</v>
      </c>
    </row>
    <row r="10" spans="1:25" x14ac:dyDescent="0.25">
      <c r="A10" t="s">
        <v>10</v>
      </c>
      <c r="B10" t="s">
        <v>29</v>
      </c>
      <c r="C10" t="s">
        <v>1809</v>
      </c>
      <c r="D10" t="s">
        <v>4267</v>
      </c>
      <c r="E10" t="s">
        <v>105</v>
      </c>
      <c r="F10" t="s">
        <v>1093</v>
      </c>
      <c r="G10" t="s">
        <v>247</v>
      </c>
      <c r="H10" s="25">
        <v>804085.83</v>
      </c>
      <c r="I10" s="31" t="b">
        <v>1</v>
      </c>
      <c r="J10" s="31" t="b">
        <v>0</v>
      </c>
      <c r="K10" s="31" t="b">
        <v>0</v>
      </c>
      <c r="L10" s="31" t="b">
        <v>0</v>
      </c>
      <c r="M10" s="31" t="b">
        <v>1</v>
      </c>
      <c r="N10" t="s">
        <v>5</v>
      </c>
      <c r="O10" t="s">
        <v>1807</v>
      </c>
      <c r="P10" s="32" t="s">
        <v>2585</v>
      </c>
      <c r="Q10" t="s">
        <v>1995</v>
      </c>
      <c r="R10" t="s">
        <v>3603</v>
      </c>
      <c r="S10" s="20" t="s">
        <v>2034</v>
      </c>
      <c r="T10" s="25" t="s">
        <v>32</v>
      </c>
      <c r="U10" s="25" t="s">
        <v>97</v>
      </c>
      <c r="V10" s="25" t="s">
        <v>157</v>
      </c>
      <c r="W10" s="25" t="s">
        <v>193</v>
      </c>
      <c r="X10" s="25" t="s">
        <v>211</v>
      </c>
    </row>
    <row r="11" spans="1:25" x14ac:dyDescent="0.25">
      <c r="A11" t="s">
        <v>10</v>
      </c>
      <c r="B11" t="s">
        <v>29</v>
      </c>
      <c r="C11" t="s">
        <v>1809</v>
      </c>
      <c r="D11" t="s">
        <v>4267</v>
      </c>
      <c r="E11" t="s">
        <v>83</v>
      </c>
      <c r="F11" t="s">
        <v>1393</v>
      </c>
      <c r="G11" t="s">
        <v>283</v>
      </c>
      <c r="H11" s="25">
        <v>1433924.7402061888</v>
      </c>
      <c r="I11" s="31" t="b">
        <v>1</v>
      </c>
      <c r="J11" s="31" t="b">
        <v>0</v>
      </c>
      <c r="K11" s="31" t="b">
        <v>0</v>
      </c>
      <c r="L11" s="31" t="b">
        <v>0</v>
      </c>
      <c r="M11" s="31" t="b">
        <v>1</v>
      </c>
      <c r="N11" t="s">
        <v>5</v>
      </c>
      <c r="O11" t="s">
        <v>1783</v>
      </c>
      <c r="P11" s="32" t="s">
        <v>2585</v>
      </c>
      <c r="Q11" t="s">
        <v>1995</v>
      </c>
      <c r="R11" t="s">
        <v>2883</v>
      </c>
      <c r="S11" s="20" t="s">
        <v>2035</v>
      </c>
      <c r="T11" s="25" t="s">
        <v>15</v>
      </c>
      <c r="U11" s="25" t="s">
        <v>97</v>
      </c>
      <c r="V11" s="25" t="s">
        <v>157</v>
      </c>
      <c r="W11" s="25" t="s">
        <v>193</v>
      </c>
      <c r="X11" s="25" t="s">
        <v>211</v>
      </c>
    </row>
    <row r="12" spans="1:25" x14ac:dyDescent="0.25">
      <c r="A12" t="s">
        <v>10</v>
      </c>
      <c r="B12" t="s">
        <v>29</v>
      </c>
      <c r="C12" t="s">
        <v>1809</v>
      </c>
      <c r="D12" t="s">
        <v>4267</v>
      </c>
      <c r="E12" t="s">
        <v>83</v>
      </c>
      <c r="F12" t="s">
        <v>1397</v>
      </c>
      <c r="G12" t="s">
        <v>283</v>
      </c>
      <c r="H12" s="25">
        <v>2027002.6713119433</v>
      </c>
      <c r="I12" s="31" t="b">
        <v>1</v>
      </c>
      <c r="J12" s="31" t="b">
        <v>0</v>
      </c>
      <c r="K12" s="31" t="b">
        <v>0</v>
      </c>
      <c r="L12" s="31" t="b">
        <v>0</v>
      </c>
      <c r="M12" s="31" t="b">
        <v>1</v>
      </c>
      <c r="N12" t="s">
        <v>5</v>
      </c>
      <c r="O12" t="s">
        <v>1783</v>
      </c>
      <c r="P12" s="32" t="s">
        <v>2585</v>
      </c>
      <c r="Q12" t="s">
        <v>1995</v>
      </c>
      <c r="R12" t="s">
        <v>3008</v>
      </c>
      <c r="S12" s="20" t="s">
        <v>2036</v>
      </c>
      <c r="T12" s="25" t="s">
        <v>15</v>
      </c>
      <c r="U12" s="25" t="s">
        <v>97</v>
      </c>
      <c r="V12" s="25" t="s">
        <v>157</v>
      </c>
      <c r="W12" s="25" t="s">
        <v>193</v>
      </c>
      <c r="X12" s="25" t="s">
        <v>211</v>
      </c>
    </row>
    <row r="13" spans="1:25" x14ac:dyDescent="0.25">
      <c r="A13" t="s">
        <v>3</v>
      </c>
      <c r="B13" t="s">
        <v>29</v>
      </c>
      <c r="C13" t="s">
        <v>1809</v>
      </c>
      <c r="D13" t="s">
        <v>4267</v>
      </c>
      <c r="E13" t="s">
        <v>116</v>
      </c>
      <c r="F13" t="s">
        <v>871</v>
      </c>
      <c r="G13" t="s">
        <v>201</v>
      </c>
      <c r="H13" s="25">
        <v>810096.47715332871</v>
      </c>
      <c r="I13" s="31" t="b">
        <v>1</v>
      </c>
      <c r="J13" s="31" t="b">
        <v>0</v>
      </c>
      <c r="K13" s="31" t="b">
        <v>0</v>
      </c>
      <c r="L13" s="31" t="b">
        <v>0</v>
      </c>
      <c r="M13" s="31" t="b">
        <v>1</v>
      </c>
      <c r="N13" t="s">
        <v>5</v>
      </c>
      <c r="O13" t="s">
        <v>1783</v>
      </c>
      <c r="P13" s="32" t="s">
        <v>2585</v>
      </c>
      <c r="Q13" t="s">
        <v>1995</v>
      </c>
      <c r="R13" t="s">
        <v>3604</v>
      </c>
      <c r="S13" s="20" t="s">
        <v>2037</v>
      </c>
      <c r="T13" s="25" t="s">
        <v>15</v>
      </c>
      <c r="U13" s="25" t="s">
        <v>97</v>
      </c>
      <c r="V13" s="25" t="s">
        <v>157</v>
      </c>
      <c r="W13" s="25" t="s">
        <v>193</v>
      </c>
      <c r="X13" s="25" t="s">
        <v>211</v>
      </c>
    </row>
    <row r="14" spans="1:25" x14ac:dyDescent="0.25">
      <c r="A14" t="s">
        <v>3</v>
      </c>
      <c r="B14" t="s">
        <v>29</v>
      </c>
      <c r="C14" t="s">
        <v>1809</v>
      </c>
      <c r="D14" t="s">
        <v>4267</v>
      </c>
      <c r="E14" t="s">
        <v>83</v>
      </c>
      <c r="F14" t="s">
        <v>1533</v>
      </c>
      <c r="G14" t="s">
        <v>231</v>
      </c>
      <c r="H14" s="25">
        <v>2530534.2285347749</v>
      </c>
      <c r="I14" s="31" t="b">
        <v>1</v>
      </c>
      <c r="J14" s="31" t="b">
        <v>0</v>
      </c>
      <c r="K14" s="31" t="b">
        <v>0</v>
      </c>
      <c r="L14" s="31" t="b">
        <v>0</v>
      </c>
      <c r="M14" s="31" t="b">
        <v>1</v>
      </c>
      <c r="N14" t="s">
        <v>5</v>
      </c>
      <c r="O14" t="s">
        <v>1807</v>
      </c>
      <c r="P14" s="32" t="s">
        <v>2585</v>
      </c>
      <c r="Q14" t="s">
        <v>1995</v>
      </c>
      <c r="R14" t="s">
        <v>3605</v>
      </c>
      <c r="S14" s="20">
        <v>39093</v>
      </c>
      <c r="T14" s="25" t="s">
        <v>15</v>
      </c>
      <c r="U14" s="25" t="s">
        <v>97</v>
      </c>
      <c r="V14" s="25" t="s">
        <v>157</v>
      </c>
      <c r="W14" s="25" t="s">
        <v>193</v>
      </c>
      <c r="X14" s="25" t="s">
        <v>211</v>
      </c>
    </row>
    <row r="15" spans="1:25" x14ac:dyDescent="0.25">
      <c r="A15" t="s">
        <v>3</v>
      </c>
      <c r="B15" t="s">
        <v>29</v>
      </c>
      <c r="C15" t="s">
        <v>1809</v>
      </c>
      <c r="D15" t="s">
        <v>4267</v>
      </c>
      <c r="E15" t="s">
        <v>116</v>
      </c>
      <c r="F15" t="s">
        <v>477</v>
      </c>
      <c r="G15" t="s">
        <v>164</v>
      </c>
      <c r="H15" s="25">
        <v>590872.11437497113</v>
      </c>
      <c r="I15" s="31" t="b">
        <v>1</v>
      </c>
      <c r="J15" s="31" t="b">
        <v>0</v>
      </c>
      <c r="K15" s="31" t="b">
        <v>0</v>
      </c>
      <c r="L15" s="31" t="b">
        <v>0</v>
      </c>
      <c r="M15" s="31" t="b">
        <v>1</v>
      </c>
      <c r="N15" t="s">
        <v>5</v>
      </c>
      <c r="O15" t="s">
        <v>1807</v>
      </c>
      <c r="P15" s="32" t="s">
        <v>2585</v>
      </c>
      <c r="Q15" t="s">
        <v>1995</v>
      </c>
      <c r="R15" t="s">
        <v>3606</v>
      </c>
      <c r="S15" s="20">
        <v>93124</v>
      </c>
      <c r="T15" s="25" t="s">
        <v>15</v>
      </c>
      <c r="U15" s="25" t="s">
        <v>97</v>
      </c>
      <c r="V15" s="25" t="s">
        <v>157</v>
      </c>
      <c r="W15" s="25" t="s">
        <v>193</v>
      </c>
      <c r="X15" s="25" t="s">
        <v>211</v>
      </c>
    </row>
    <row r="16" spans="1:25" x14ac:dyDescent="0.25">
      <c r="A16" t="s">
        <v>10</v>
      </c>
      <c r="B16" t="s">
        <v>51</v>
      </c>
      <c r="C16" t="s">
        <v>1810</v>
      </c>
      <c r="D16" t="s">
        <v>4267</v>
      </c>
      <c r="E16" t="s">
        <v>83</v>
      </c>
      <c r="F16" t="s">
        <v>1363</v>
      </c>
      <c r="G16" t="s">
        <v>283</v>
      </c>
      <c r="H16" s="25">
        <v>802371.26186170208</v>
      </c>
      <c r="I16" s="31" t="b">
        <v>1</v>
      </c>
      <c r="J16" s="31" t="b">
        <v>0</v>
      </c>
      <c r="K16" s="31" t="b">
        <v>0</v>
      </c>
      <c r="L16" s="31" t="b">
        <v>0</v>
      </c>
      <c r="M16" s="31" t="b">
        <v>1</v>
      </c>
      <c r="N16" t="s">
        <v>5</v>
      </c>
      <c r="O16" t="s">
        <v>1807</v>
      </c>
      <c r="P16" s="32" t="s">
        <v>2585</v>
      </c>
      <c r="Q16" t="s">
        <v>1995</v>
      </c>
      <c r="R16" t="s">
        <v>3607</v>
      </c>
      <c r="S16" s="20" t="s">
        <v>2038</v>
      </c>
      <c r="T16" s="25" t="s">
        <v>30</v>
      </c>
      <c r="U16" s="25" t="s">
        <v>97</v>
      </c>
      <c r="V16" s="25" t="s">
        <v>157</v>
      </c>
      <c r="W16" s="25" t="s">
        <v>193</v>
      </c>
      <c r="X16" s="25" t="s">
        <v>225</v>
      </c>
    </row>
    <row r="17" spans="1:24" x14ac:dyDescent="0.25">
      <c r="A17" t="s">
        <v>3</v>
      </c>
      <c r="B17" t="s">
        <v>51</v>
      </c>
      <c r="C17" t="s">
        <v>1810</v>
      </c>
      <c r="D17" t="s">
        <v>4267</v>
      </c>
      <c r="E17" t="s">
        <v>83</v>
      </c>
      <c r="F17" t="s">
        <v>1609</v>
      </c>
      <c r="G17" t="s">
        <v>256</v>
      </c>
      <c r="H17" s="25">
        <v>1648320.9510106381</v>
      </c>
      <c r="I17" s="31" t="b">
        <v>1</v>
      </c>
      <c r="J17" s="31" t="b">
        <v>0</v>
      </c>
      <c r="K17" s="31" t="b">
        <v>0</v>
      </c>
      <c r="L17" s="31" t="b">
        <v>0</v>
      </c>
      <c r="M17" s="31" t="b">
        <v>1</v>
      </c>
      <c r="N17" t="s">
        <v>5</v>
      </c>
      <c r="O17" t="s">
        <v>1783</v>
      </c>
      <c r="P17" s="32" t="s">
        <v>2585</v>
      </c>
      <c r="Q17" t="s">
        <v>1995</v>
      </c>
      <c r="R17" t="s">
        <v>3608</v>
      </c>
      <c r="S17" s="20" t="s">
        <v>2039</v>
      </c>
      <c r="T17" s="25" t="s">
        <v>30</v>
      </c>
      <c r="U17" s="25" t="s">
        <v>97</v>
      </c>
      <c r="V17" s="25" t="s">
        <v>157</v>
      </c>
      <c r="W17" s="25" t="s">
        <v>193</v>
      </c>
      <c r="X17" s="25" t="s">
        <v>225</v>
      </c>
    </row>
    <row r="18" spans="1:24" x14ac:dyDescent="0.25">
      <c r="A18" t="s">
        <v>3</v>
      </c>
      <c r="B18" t="s">
        <v>34</v>
      </c>
      <c r="C18" t="s">
        <v>1811</v>
      </c>
      <c r="D18" t="s">
        <v>4267</v>
      </c>
      <c r="E18" t="s">
        <v>116</v>
      </c>
      <c r="F18" t="s">
        <v>461</v>
      </c>
      <c r="G18" t="s">
        <v>164</v>
      </c>
      <c r="H18" s="25">
        <v>268034.41031000001</v>
      </c>
      <c r="I18" s="31" t="b">
        <v>1</v>
      </c>
      <c r="J18" s="31" t="b">
        <v>1</v>
      </c>
      <c r="K18" s="31" t="b">
        <v>1</v>
      </c>
      <c r="L18" s="31" t="b">
        <v>0</v>
      </c>
      <c r="M18" s="31" t="b">
        <v>1</v>
      </c>
      <c r="N18" t="s">
        <v>5</v>
      </c>
      <c r="O18" t="s">
        <v>1783</v>
      </c>
      <c r="P18" s="32" t="s">
        <v>2586</v>
      </c>
      <c r="Q18" t="s">
        <v>1995</v>
      </c>
      <c r="R18" t="s">
        <v>3609</v>
      </c>
      <c r="S18" s="20">
        <v>93186</v>
      </c>
      <c r="T18" s="25" t="s">
        <v>21</v>
      </c>
      <c r="U18" s="25" t="s">
        <v>103</v>
      </c>
      <c r="V18" s="25" t="s">
        <v>102</v>
      </c>
      <c r="W18" s="25" t="s">
        <v>193</v>
      </c>
      <c r="X18" s="25" t="s">
        <v>268</v>
      </c>
    </row>
    <row r="19" spans="1:24" x14ac:dyDescent="0.25">
      <c r="A19" t="s">
        <v>3</v>
      </c>
      <c r="B19" t="s">
        <v>46</v>
      </c>
      <c r="C19" t="s">
        <v>1812</v>
      </c>
      <c r="D19" t="s">
        <v>4267</v>
      </c>
      <c r="E19" t="s">
        <v>116</v>
      </c>
      <c r="F19" t="s">
        <v>463</v>
      </c>
      <c r="G19" t="s">
        <v>164</v>
      </c>
      <c r="H19" s="25">
        <v>508686.58216853038</v>
      </c>
      <c r="I19" s="31" t="b">
        <v>1</v>
      </c>
      <c r="J19" s="31" t="b">
        <v>0</v>
      </c>
      <c r="K19" s="31" t="b">
        <v>0</v>
      </c>
      <c r="L19" s="31" t="b">
        <v>0</v>
      </c>
      <c r="M19" s="31" t="b">
        <v>1</v>
      </c>
      <c r="N19" t="s">
        <v>5</v>
      </c>
      <c r="O19" t="s">
        <v>1807</v>
      </c>
      <c r="P19" s="32" t="s">
        <v>2585</v>
      </c>
      <c r="Q19" t="s">
        <v>1995</v>
      </c>
      <c r="R19" t="s">
        <v>3610</v>
      </c>
      <c r="S19" s="20">
        <v>93141</v>
      </c>
      <c r="T19" s="25" t="s">
        <v>25</v>
      </c>
      <c r="U19" s="25" t="s">
        <v>97</v>
      </c>
      <c r="V19" s="25" t="s">
        <v>157</v>
      </c>
      <c r="W19" s="25" t="s">
        <v>193</v>
      </c>
      <c r="X19" s="25" t="s">
        <v>25</v>
      </c>
    </row>
    <row r="20" spans="1:24" x14ac:dyDescent="0.25">
      <c r="A20" t="s">
        <v>3</v>
      </c>
      <c r="B20" t="s">
        <v>34</v>
      </c>
      <c r="C20" t="s">
        <v>1813</v>
      </c>
      <c r="D20" t="s">
        <v>4267</v>
      </c>
      <c r="E20" t="s">
        <v>116</v>
      </c>
      <c r="F20" t="s">
        <v>469</v>
      </c>
      <c r="G20" t="s">
        <v>164</v>
      </c>
      <c r="H20" s="25">
        <v>765741.80577954662</v>
      </c>
      <c r="I20" s="31" t="b">
        <v>1</v>
      </c>
      <c r="J20" s="31" t="b">
        <v>0</v>
      </c>
      <c r="K20" s="31" t="b">
        <v>0</v>
      </c>
      <c r="L20" s="31" t="b">
        <v>0</v>
      </c>
      <c r="M20" s="31" t="b">
        <v>1</v>
      </c>
      <c r="N20" t="s">
        <v>5</v>
      </c>
      <c r="O20" t="s">
        <v>1783</v>
      </c>
      <c r="P20" s="32" t="s">
        <v>2585</v>
      </c>
      <c r="Q20" t="s">
        <v>1995</v>
      </c>
      <c r="R20" t="s">
        <v>3611</v>
      </c>
      <c r="S20" s="20" t="s">
        <v>2040</v>
      </c>
      <c r="T20" s="25" t="s">
        <v>21</v>
      </c>
      <c r="U20" s="25" t="s">
        <v>97</v>
      </c>
      <c r="V20" s="25" t="s">
        <v>157</v>
      </c>
      <c r="W20" s="25" t="s">
        <v>193</v>
      </c>
      <c r="X20" s="25" t="s">
        <v>257</v>
      </c>
    </row>
    <row r="21" spans="1:24" x14ac:dyDescent="0.25">
      <c r="A21" t="s">
        <v>3</v>
      </c>
      <c r="B21" t="s">
        <v>34</v>
      </c>
      <c r="C21" t="s">
        <v>1813</v>
      </c>
      <c r="D21" t="s">
        <v>4267</v>
      </c>
      <c r="E21" t="s">
        <v>116</v>
      </c>
      <c r="F21" t="s">
        <v>1235</v>
      </c>
      <c r="G21" t="s">
        <v>274</v>
      </c>
      <c r="H21" s="25">
        <v>405933.03086552589</v>
      </c>
      <c r="I21" s="31" t="b">
        <v>1</v>
      </c>
      <c r="J21" s="31" t="b">
        <v>0</v>
      </c>
      <c r="K21" s="31" t="b">
        <v>0</v>
      </c>
      <c r="L21" s="31" t="b">
        <v>0</v>
      </c>
      <c r="M21" s="31" t="b">
        <v>1</v>
      </c>
      <c r="N21" t="s">
        <v>5</v>
      </c>
      <c r="O21" t="s">
        <v>1783</v>
      </c>
      <c r="P21" s="32" t="s">
        <v>2586</v>
      </c>
      <c r="Q21" t="s">
        <v>1995</v>
      </c>
      <c r="R21" t="s">
        <v>3612</v>
      </c>
      <c r="S21" s="20" t="s">
        <v>2041</v>
      </c>
      <c r="T21" s="25" t="s">
        <v>21</v>
      </c>
      <c r="U21" s="25" t="s">
        <v>97</v>
      </c>
      <c r="V21" s="25" t="s">
        <v>157</v>
      </c>
      <c r="W21" s="25" t="s">
        <v>193</v>
      </c>
      <c r="X21" s="25" t="s">
        <v>257</v>
      </c>
    </row>
    <row r="22" spans="1:24" x14ac:dyDescent="0.25">
      <c r="A22" t="s">
        <v>10</v>
      </c>
      <c r="B22" t="s">
        <v>34</v>
      </c>
      <c r="C22" t="s">
        <v>1813</v>
      </c>
      <c r="D22" t="s">
        <v>4267</v>
      </c>
      <c r="E22" t="s">
        <v>83</v>
      </c>
      <c r="F22" t="s">
        <v>1401</v>
      </c>
      <c r="G22" t="s">
        <v>283</v>
      </c>
      <c r="H22" s="25">
        <v>671053.63905687351</v>
      </c>
      <c r="I22" s="31" t="b">
        <v>1</v>
      </c>
      <c r="J22" s="31" t="b">
        <v>0</v>
      </c>
      <c r="K22" s="31" t="b">
        <v>0</v>
      </c>
      <c r="L22" s="31" t="b">
        <v>0</v>
      </c>
      <c r="M22" s="31" t="b">
        <v>1</v>
      </c>
      <c r="N22" t="s">
        <v>5</v>
      </c>
      <c r="O22" t="s">
        <v>1783</v>
      </c>
      <c r="P22" s="32" t="s">
        <v>2585</v>
      </c>
      <c r="Q22" t="s">
        <v>1995</v>
      </c>
      <c r="R22" t="s">
        <v>2886</v>
      </c>
      <c r="S22" s="20" t="s">
        <v>2042</v>
      </c>
      <c r="T22" s="25" t="s">
        <v>21</v>
      </c>
      <c r="U22" s="25" t="s">
        <v>97</v>
      </c>
      <c r="V22" s="25" t="s">
        <v>157</v>
      </c>
      <c r="W22" s="25" t="s">
        <v>193</v>
      </c>
      <c r="X22" s="25" t="s">
        <v>257</v>
      </c>
    </row>
    <row r="23" spans="1:24" x14ac:dyDescent="0.25">
      <c r="A23" t="s">
        <v>3</v>
      </c>
      <c r="B23" t="s">
        <v>29</v>
      </c>
      <c r="C23" t="s">
        <v>1814</v>
      </c>
      <c r="D23" t="s">
        <v>4267</v>
      </c>
      <c r="E23" t="s">
        <v>116</v>
      </c>
      <c r="F23" t="s">
        <v>465</v>
      </c>
      <c r="G23" t="s">
        <v>164</v>
      </c>
      <c r="H23" s="25">
        <v>294728.00695682003</v>
      </c>
      <c r="I23" s="31" t="b">
        <v>1</v>
      </c>
      <c r="J23" s="31" t="b">
        <v>0</v>
      </c>
      <c r="K23" s="31" t="b">
        <v>0</v>
      </c>
      <c r="L23" s="31" t="b">
        <v>0</v>
      </c>
      <c r="M23" s="31" t="b">
        <v>1</v>
      </c>
      <c r="N23" t="s">
        <v>5</v>
      </c>
      <c r="O23" t="s">
        <v>1807</v>
      </c>
      <c r="P23" s="32" t="s">
        <v>2586</v>
      </c>
      <c r="Q23" t="s">
        <v>1995</v>
      </c>
      <c r="R23" t="s">
        <v>3613</v>
      </c>
      <c r="S23" s="20" t="s">
        <v>2043</v>
      </c>
      <c r="T23" s="25" t="s">
        <v>15</v>
      </c>
      <c r="U23" s="25" t="s">
        <v>97</v>
      </c>
      <c r="V23" s="25" t="s">
        <v>157</v>
      </c>
      <c r="W23" s="25" t="s">
        <v>193</v>
      </c>
      <c r="X23" s="25" t="s">
        <v>15</v>
      </c>
    </row>
    <row r="24" spans="1:24" x14ac:dyDescent="0.25">
      <c r="A24" t="s">
        <v>3</v>
      </c>
      <c r="B24" t="s">
        <v>41</v>
      </c>
      <c r="C24" t="s">
        <v>40</v>
      </c>
      <c r="D24" t="s">
        <v>4267</v>
      </c>
      <c r="E24" t="s">
        <v>83</v>
      </c>
      <c r="F24" t="s">
        <v>789</v>
      </c>
      <c r="G24" t="s">
        <v>170</v>
      </c>
      <c r="H24" s="25">
        <v>1009883.3996023946</v>
      </c>
      <c r="I24" s="31" t="b">
        <v>1</v>
      </c>
      <c r="J24" s="31" t="b">
        <v>0</v>
      </c>
      <c r="K24" s="31" t="b">
        <v>0</v>
      </c>
      <c r="L24" s="31" t="b">
        <v>0</v>
      </c>
      <c r="M24" s="31" t="b">
        <v>1</v>
      </c>
      <c r="N24" t="s">
        <v>5</v>
      </c>
      <c r="O24" t="s">
        <v>1783</v>
      </c>
      <c r="P24" s="32" t="s">
        <v>2585</v>
      </c>
      <c r="Q24" t="s">
        <v>1995</v>
      </c>
      <c r="R24" t="s">
        <v>3459</v>
      </c>
      <c r="S24" s="20" t="s">
        <v>2044</v>
      </c>
      <c r="T24" s="25" t="s">
        <v>7</v>
      </c>
      <c r="U24" s="25" t="s">
        <v>97</v>
      </c>
      <c r="V24" s="25" t="s">
        <v>157</v>
      </c>
      <c r="W24" s="25" t="s">
        <v>193</v>
      </c>
      <c r="X24" s="25" t="s">
        <v>40</v>
      </c>
    </row>
    <row r="25" spans="1:24" x14ac:dyDescent="0.25">
      <c r="A25" t="s">
        <v>3</v>
      </c>
      <c r="B25" t="s">
        <v>41</v>
      </c>
      <c r="C25" t="s">
        <v>40</v>
      </c>
      <c r="D25" t="s">
        <v>4267</v>
      </c>
      <c r="E25" t="s">
        <v>83</v>
      </c>
      <c r="F25" t="s">
        <v>787</v>
      </c>
      <c r="G25" t="s">
        <v>170</v>
      </c>
      <c r="H25" s="25">
        <v>531718.25477853557</v>
      </c>
      <c r="I25" s="31" t="b">
        <v>1</v>
      </c>
      <c r="J25" s="31" t="b">
        <v>0</v>
      </c>
      <c r="K25" s="31" t="b">
        <v>0</v>
      </c>
      <c r="L25" s="31" t="b">
        <v>0</v>
      </c>
      <c r="M25" s="31" t="b">
        <v>1</v>
      </c>
      <c r="N25" t="s">
        <v>5</v>
      </c>
      <c r="O25" t="s">
        <v>1783</v>
      </c>
      <c r="P25" s="32" t="s">
        <v>2585</v>
      </c>
      <c r="Q25" t="s">
        <v>1995</v>
      </c>
      <c r="R25" t="s">
        <v>3614</v>
      </c>
      <c r="S25" s="20" t="s">
        <v>2045</v>
      </c>
      <c r="T25" s="25" t="s">
        <v>7</v>
      </c>
      <c r="U25" s="25" t="s">
        <v>97</v>
      </c>
      <c r="V25" s="25" t="s">
        <v>157</v>
      </c>
      <c r="W25" s="25" t="s">
        <v>193</v>
      </c>
      <c r="X25" s="25" t="s">
        <v>40</v>
      </c>
    </row>
    <row r="26" spans="1:24" x14ac:dyDescent="0.25">
      <c r="A26" t="s">
        <v>3</v>
      </c>
      <c r="B26" t="s">
        <v>41</v>
      </c>
      <c r="C26" t="s">
        <v>40</v>
      </c>
      <c r="D26" t="s">
        <v>4267</v>
      </c>
      <c r="E26" t="s">
        <v>83</v>
      </c>
      <c r="F26" t="s">
        <v>1059</v>
      </c>
      <c r="G26" t="s">
        <v>231</v>
      </c>
      <c r="H26" s="25">
        <v>745112.32061082928</v>
      </c>
      <c r="I26" s="31" t="b">
        <v>1</v>
      </c>
      <c r="J26" s="31" t="b">
        <v>0</v>
      </c>
      <c r="K26" s="31" t="b">
        <v>0</v>
      </c>
      <c r="L26" s="31" t="b">
        <v>0</v>
      </c>
      <c r="M26" s="31" t="b">
        <v>1</v>
      </c>
      <c r="N26" t="s">
        <v>5</v>
      </c>
      <c r="O26" t="s">
        <v>1783</v>
      </c>
      <c r="P26" s="32" t="s">
        <v>2585</v>
      </c>
      <c r="Q26" t="s">
        <v>1995</v>
      </c>
      <c r="R26" t="s">
        <v>3615</v>
      </c>
      <c r="S26" s="20">
        <v>33808</v>
      </c>
      <c r="T26" s="25" t="s">
        <v>7</v>
      </c>
      <c r="U26" s="25" t="s">
        <v>97</v>
      </c>
      <c r="V26" s="25" t="s">
        <v>157</v>
      </c>
      <c r="W26" s="25" t="s">
        <v>193</v>
      </c>
      <c r="X26" s="25" t="s">
        <v>40</v>
      </c>
    </row>
    <row r="27" spans="1:24" x14ac:dyDescent="0.25">
      <c r="A27" t="s">
        <v>3</v>
      </c>
      <c r="B27" t="s">
        <v>41</v>
      </c>
      <c r="C27" t="s">
        <v>40</v>
      </c>
      <c r="D27" t="s">
        <v>4267</v>
      </c>
      <c r="E27" t="s">
        <v>83</v>
      </c>
      <c r="F27" t="s">
        <v>793</v>
      </c>
      <c r="G27" t="s">
        <v>170</v>
      </c>
      <c r="H27" s="25">
        <v>550611.21098071034</v>
      </c>
      <c r="I27" s="31" t="b">
        <v>1</v>
      </c>
      <c r="J27" s="31" t="b">
        <v>0</v>
      </c>
      <c r="K27" s="31" t="b">
        <v>0</v>
      </c>
      <c r="L27" s="31" t="b">
        <v>0</v>
      </c>
      <c r="M27" s="31" t="b">
        <v>1</v>
      </c>
      <c r="N27" t="s">
        <v>5</v>
      </c>
      <c r="O27" t="s">
        <v>1807</v>
      </c>
      <c r="P27" s="32" t="s">
        <v>2585</v>
      </c>
      <c r="Q27" t="s">
        <v>1995</v>
      </c>
      <c r="R27" t="s">
        <v>3616</v>
      </c>
      <c r="S27" s="20" t="s">
        <v>2046</v>
      </c>
      <c r="T27" s="25" t="s">
        <v>7</v>
      </c>
      <c r="U27" s="25" t="s">
        <v>97</v>
      </c>
      <c r="V27" s="25" t="s">
        <v>157</v>
      </c>
      <c r="W27" s="25" t="s">
        <v>193</v>
      </c>
      <c r="X27" s="25" t="s">
        <v>40</v>
      </c>
    </row>
    <row r="28" spans="1:24" x14ac:dyDescent="0.25">
      <c r="A28" t="s">
        <v>3</v>
      </c>
      <c r="B28" t="s">
        <v>41</v>
      </c>
      <c r="C28" t="s">
        <v>40</v>
      </c>
      <c r="D28" t="s">
        <v>4267</v>
      </c>
      <c r="E28" t="s">
        <v>83</v>
      </c>
      <c r="F28" t="s">
        <v>791</v>
      </c>
      <c r="G28" t="s">
        <v>170</v>
      </c>
      <c r="H28" s="25">
        <v>228747.644414368</v>
      </c>
      <c r="I28" s="31" t="b">
        <v>1</v>
      </c>
      <c r="J28" s="31" t="b">
        <v>0</v>
      </c>
      <c r="K28" s="31" t="b">
        <v>0</v>
      </c>
      <c r="L28" s="31" t="b">
        <v>0</v>
      </c>
      <c r="M28" s="31" t="b">
        <v>1</v>
      </c>
      <c r="N28" t="s">
        <v>5</v>
      </c>
      <c r="O28" t="s">
        <v>1807</v>
      </c>
      <c r="P28" s="32" t="s">
        <v>2586</v>
      </c>
      <c r="Q28" t="s">
        <v>1995</v>
      </c>
      <c r="R28" t="s">
        <v>3617</v>
      </c>
      <c r="S28" s="20" t="s">
        <v>2047</v>
      </c>
      <c r="T28" s="25" t="s">
        <v>7</v>
      </c>
      <c r="U28" s="25" t="s">
        <v>97</v>
      </c>
      <c r="V28" s="25" t="s">
        <v>157</v>
      </c>
      <c r="W28" s="25" t="s">
        <v>193</v>
      </c>
      <c r="X28" s="25" t="s">
        <v>40</v>
      </c>
    </row>
    <row r="29" spans="1:24" x14ac:dyDescent="0.25">
      <c r="A29" t="s">
        <v>3</v>
      </c>
      <c r="B29" t="s">
        <v>41</v>
      </c>
      <c r="C29" t="s">
        <v>40</v>
      </c>
      <c r="D29" t="s">
        <v>4267</v>
      </c>
      <c r="E29" t="s">
        <v>83</v>
      </c>
      <c r="F29" t="s">
        <v>797</v>
      </c>
      <c r="G29" t="s">
        <v>170</v>
      </c>
      <c r="H29" s="25">
        <v>1069609.0084271163</v>
      </c>
      <c r="I29" s="31" t="b">
        <v>1</v>
      </c>
      <c r="J29" s="31" t="b">
        <v>0</v>
      </c>
      <c r="K29" s="31" t="b">
        <v>0</v>
      </c>
      <c r="L29" s="31" t="b">
        <v>0</v>
      </c>
      <c r="M29" s="31" t="b">
        <v>1</v>
      </c>
      <c r="N29" t="s">
        <v>5</v>
      </c>
      <c r="O29" t="s">
        <v>1783</v>
      </c>
      <c r="P29" s="32" t="s">
        <v>2585</v>
      </c>
      <c r="Q29" t="s">
        <v>1995</v>
      </c>
      <c r="R29" t="s">
        <v>3618</v>
      </c>
      <c r="S29" s="20" t="s">
        <v>2048</v>
      </c>
      <c r="T29" s="25" t="s">
        <v>7</v>
      </c>
      <c r="U29" s="25" t="s">
        <v>97</v>
      </c>
      <c r="V29" s="25" t="s">
        <v>157</v>
      </c>
      <c r="W29" s="25" t="s">
        <v>193</v>
      </c>
      <c r="X29" s="25" t="s">
        <v>40</v>
      </c>
    </row>
    <row r="30" spans="1:24" x14ac:dyDescent="0.25">
      <c r="A30" t="s">
        <v>3</v>
      </c>
      <c r="B30" t="s">
        <v>41</v>
      </c>
      <c r="C30" t="s">
        <v>40</v>
      </c>
      <c r="D30" t="s">
        <v>4267</v>
      </c>
      <c r="E30" t="s">
        <v>83</v>
      </c>
      <c r="F30" t="s">
        <v>813</v>
      </c>
      <c r="G30" t="s">
        <v>170</v>
      </c>
      <c r="H30" s="25">
        <v>729107.38107208058</v>
      </c>
      <c r="I30" s="31" t="b">
        <v>1</v>
      </c>
      <c r="J30" s="31" t="b">
        <v>1</v>
      </c>
      <c r="K30" s="31" t="b">
        <v>0</v>
      </c>
      <c r="L30" s="31" t="b">
        <v>0</v>
      </c>
      <c r="M30" s="31" t="b">
        <v>1</v>
      </c>
      <c r="N30" t="s">
        <v>5</v>
      </c>
      <c r="O30" t="s">
        <v>1783</v>
      </c>
      <c r="P30" s="32" t="s">
        <v>2585</v>
      </c>
      <c r="Q30" t="s">
        <v>1995</v>
      </c>
      <c r="R30" t="s">
        <v>3619</v>
      </c>
      <c r="S30" s="20" t="s">
        <v>2049</v>
      </c>
      <c r="T30" s="25" t="s">
        <v>7</v>
      </c>
      <c r="U30" s="25" t="s">
        <v>72</v>
      </c>
      <c r="V30" s="25" t="s">
        <v>157</v>
      </c>
      <c r="W30" s="25" t="s">
        <v>193</v>
      </c>
      <c r="X30" s="25" t="s">
        <v>40</v>
      </c>
    </row>
    <row r="31" spans="1:24" x14ac:dyDescent="0.25">
      <c r="A31" t="s">
        <v>3</v>
      </c>
      <c r="B31" t="s">
        <v>41</v>
      </c>
      <c r="C31" t="s">
        <v>40</v>
      </c>
      <c r="D31" t="s">
        <v>4267</v>
      </c>
      <c r="E31" t="s">
        <v>83</v>
      </c>
      <c r="F31" t="s">
        <v>1713</v>
      </c>
      <c r="G31" t="s">
        <v>231</v>
      </c>
      <c r="H31" s="25">
        <v>868466.86550231953</v>
      </c>
      <c r="I31" s="31" t="b">
        <v>1</v>
      </c>
      <c r="J31" s="31" t="b">
        <v>1</v>
      </c>
      <c r="K31" s="31" t="b">
        <v>0</v>
      </c>
      <c r="L31" s="31" t="b">
        <v>0</v>
      </c>
      <c r="M31" s="31" t="b">
        <v>1</v>
      </c>
      <c r="N31" t="s">
        <v>5</v>
      </c>
      <c r="O31" t="s">
        <v>1807</v>
      </c>
      <c r="P31" s="32" t="s">
        <v>2585</v>
      </c>
      <c r="Q31" t="s">
        <v>1995</v>
      </c>
      <c r="R31" t="s">
        <v>3620</v>
      </c>
      <c r="S31" s="20" t="s">
        <v>2050</v>
      </c>
      <c r="T31" s="25" t="s">
        <v>7</v>
      </c>
      <c r="U31" s="25" t="s">
        <v>72</v>
      </c>
      <c r="V31" s="25" t="s">
        <v>157</v>
      </c>
      <c r="W31" s="25" t="s">
        <v>193</v>
      </c>
      <c r="X31" s="25" t="s">
        <v>40</v>
      </c>
    </row>
    <row r="32" spans="1:24" x14ac:dyDescent="0.25">
      <c r="A32" t="s">
        <v>3</v>
      </c>
      <c r="B32" t="s">
        <v>41</v>
      </c>
      <c r="C32" t="s">
        <v>40</v>
      </c>
      <c r="D32" t="s">
        <v>4267</v>
      </c>
      <c r="E32" t="s">
        <v>83</v>
      </c>
      <c r="F32" t="s">
        <v>815</v>
      </c>
      <c r="G32" t="s">
        <v>170</v>
      </c>
      <c r="H32" s="25">
        <v>724586.53060647519</v>
      </c>
      <c r="I32" s="31" t="b">
        <v>1</v>
      </c>
      <c r="J32" s="31" t="b">
        <v>1</v>
      </c>
      <c r="K32" s="31" t="b">
        <v>0</v>
      </c>
      <c r="L32" s="31" t="b">
        <v>0</v>
      </c>
      <c r="M32" s="31" t="b">
        <v>1</v>
      </c>
      <c r="N32" t="s">
        <v>5</v>
      </c>
      <c r="O32" t="s">
        <v>1807</v>
      </c>
      <c r="P32" s="32" t="s">
        <v>2585</v>
      </c>
      <c r="Q32" t="s">
        <v>1995</v>
      </c>
      <c r="R32" t="s">
        <v>3621</v>
      </c>
      <c r="S32" s="20" t="s">
        <v>2051</v>
      </c>
      <c r="T32" s="25" t="s">
        <v>7</v>
      </c>
      <c r="U32" s="25" t="s">
        <v>109</v>
      </c>
      <c r="V32" s="25" t="s">
        <v>157</v>
      </c>
      <c r="W32" s="25" t="s">
        <v>193</v>
      </c>
      <c r="X32" s="25" t="s">
        <v>40</v>
      </c>
    </row>
    <row r="33" spans="1:24" x14ac:dyDescent="0.25">
      <c r="A33" t="s">
        <v>3</v>
      </c>
      <c r="B33" t="s">
        <v>41</v>
      </c>
      <c r="C33" t="s">
        <v>40</v>
      </c>
      <c r="D33" t="s">
        <v>4267</v>
      </c>
      <c r="E33" t="s">
        <v>83</v>
      </c>
      <c r="F33" t="s">
        <v>817</v>
      </c>
      <c r="G33" t="s">
        <v>170</v>
      </c>
      <c r="H33" s="25">
        <v>880001.15975711588</v>
      </c>
      <c r="I33" s="31" t="b">
        <v>1</v>
      </c>
      <c r="J33" s="31" t="b">
        <v>0</v>
      </c>
      <c r="K33" s="31" t="b">
        <v>0</v>
      </c>
      <c r="L33" s="31" t="b">
        <v>0</v>
      </c>
      <c r="M33" s="31" t="b">
        <v>1</v>
      </c>
      <c r="N33" t="s">
        <v>5</v>
      </c>
      <c r="O33" t="s">
        <v>1807</v>
      </c>
      <c r="P33" s="32" t="s">
        <v>2585</v>
      </c>
      <c r="Q33" t="s">
        <v>1995</v>
      </c>
      <c r="R33" t="s">
        <v>3622</v>
      </c>
      <c r="S33" s="20" t="s">
        <v>2052</v>
      </c>
      <c r="T33" s="25" t="s">
        <v>7</v>
      </c>
      <c r="U33" s="25" t="s">
        <v>97</v>
      </c>
      <c r="V33" s="25" t="s">
        <v>157</v>
      </c>
      <c r="W33" s="25" t="s">
        <v>193</v>
      </c>
      <c r="X33" s="25" t="s">
        <v>40</v>
      </c>
    </row>
    <row r="34" spans="1:24" x14ac:dyDescent="0.25">
      <c r="A34" t="s">
        <v>3</v>
      </c>
      <c r="B34" t="s">
        <v>41</v>
      </c>
      <c r="C34" t="s">
        <v>40</v>
      </c>
      <c r="D34" t="s">
        <v>4267</v>
      </c>
      <c r="E34" t="s">
        <v>83</v>
      </c>
      <c r="F34" t="s">
        <v>795</v>
      </c>
      <c r="G34" t="s">
        <v>170</v>
      </c>
      <c r="H34" s="25">
        <v>549691.78284198954</v>
      </c>
      <c r="I34" s="31" t="b">
        <v>1</v>
      </c>
      <c r="J34" s="31" t="b">
        <v>0</v>
      </c>
      <c r="K34" s="31" t="b">
        <v>0</v>
      </c>
      <c r="L34" s="31" t="b">
        <v>0</v>
      </c>
      <c r="M34" s="31" t="b">
        <v>1</v>
      </c>
      <c r="N34" t="s">
        <v>5</v>
      </c>
      <c r="O34" t="s">
        <v>1783</v>
      </c>
      <c r="P34" s="32" t="s">
        <v>2585</v>
      </c>
      <c r="Q34" t="s">
        <v>1995</v>
      </c>
      <c r="R34" t="s">
        <v>3623</v>
      </c>
      <c r="S34" s="20" t="s">
        <v>2053</v>
      </c>
      <c r="T34" s="25" t="s">
        <v>7</v>
      </c>
      <c r="U34" s="25" t="s">
        <v>97</v>
      </c>
      <c r="V34" s="25" t="s">
        <v>157</v>
      </c>
      <c r="W34" s="25" t="s">
        <v>193</v>
      </c>
      <c r="X34" s="25" t="s">
        <v>40</v>
      </c>
    </row>
    <row r="35" spans="1:24" x14ac:dyDescent="0.25">
      <c r="A35" t="s">
        <v>3</v>
      </c>
      <c r="B35" t="s">
        <v>41</v>
      </c>
      <c r="C35" t="s">
        <v>40</v>
      </c>
      <c r="D35" t="s">
        <v>4267</v>
      </c>
      <c r="E35" t="s">
        <v>83</v>
      </c>
      <c r="F35" t="s">
        <v>941</v>
      </c>
      <c r="G35" t="s">
        <v>231</v>
      </c>
      <c r="H35" s="25">
        <v>897337.01508987322</v>
      </c>
      <c r="I35" s="31" t="b">
        <v>1</v>
      </c>
      <c r="J35" s="31" t="b">
        <v>0</v>
      </c>
      <c r="K35" s="31" t="b">
        <v>0</v>
      </c>
      <c r="L35" s="31" t="b">
        <v>0</v>
      </c>
      <c r="M35" s="31" t="b">
        <v>1</v>
      </c>
      <c r="N35" t="s">
        <v>5</v>
      </c>
      <c r="O35" t="s">
        <v>1783</v>
      </c>
      <c r="P35" s="32" t="s">
        <v>2585</v>
      </c>
      <c r="Q35" t="s">
        <v>1995</v>
      </c>
      <c r="R35" t="s">
        <v>3624</v>
      </c>
      <c r="S35" s="20" t="s">
        <v>2054</v>
      </c>
      <c r="T35" s="25" t="s">
        <v>7</v>
      </c>
      <c r="U35" s="25" t="s">
        <v>97</v>
      </c>
      <c r="V35" s="25" t="s">
        <v>157</v>
      </c>
      <c r="W35" s="25" t="s">
        <v>193</v>
      </c>
      <c r="X35" s="25" t="s">
        <v>40</v>
      </c>
    </row>
    <row r="36" spans="1:24" x14ac:dyDescent="0.25">
      <c r="A36" t="s">
        <v>3</v>
      </c>
      <c r="B36" t="s">
        <v>41</v>
      </c>
      <c r="C36" t="s">
        <v>40</v>
      </c>
      <c r="D36" t="s">
        <v>4267</v>
      </c>
      <c r="E36" t="s">
        <v>83</v>
      </c>
      <c r="F36" t="s">
        <v>799</v>
      </c>
      <c r="G36" t="s">
        <v>170</v>
      </c>
      <c r="H36" s="25">
        <v>227365.47847266513</v>
      </c>
      <c r="I36" s="31" t="b">
        <v>1</v>
      </c>
      <c r="J36" s="31" t="b">
        <v>0</v>
      </c>
      <c r="K36" s="31" t="b">
        <v>0</v>
      </c>
      <c r="L36" s="31" t="b">
        <v>0</v>
      </c>
      <c r="M36" s="31" t="b">
        <v>1</v>
      </c>
      <c r="N36" t="s">
        <v>5</v>
      </c>
      <c r="O36" t="s">
        <v>1783</v>
      </c>
      <c r="P36" s="32" t="s">
        <v>2586</v>
      </c>
      <c r="Q36" t="s">
        <v>1995</v>
      </c>
      <c r="R36" t="s">
        <v>3625</v>
      </c>
      <c r="S36" s="20" t="s">
        <v>2055</v>
      </c>
      <c r="T36" s="25" t="s">
        <v>7</v>
      </c>
      <c r="U36" s="25" t="s">
        <v>97</v>
      </c>
      <c r="V36" s="25" t="s">
        <v>157</v>
      </c>
      <c r="W36" s="25" t="s">
        <v>193</v>
      </c>
      <c r="X36" s="25" t="s">
        <v>40</v>
      </c>
    </row>
    <row r="37" spans="1:24" x14ac:dyDescent="0.25">
      <c r="A37" t="s">
        <v>3</v>
      </c>
      <c r="B37" t="s">
        <v>41</v>
      </c>
      <c r="C37" t="s">
        <v>40</v>
      </c>
      <c r="D37" t="s">
        <v>4267</v>
      </c>
      <c r="E37" t="s">
        <v>83</v>
      </c>
      <c r="F37" t="s">
        <v>803</v>
      </c>
      <c r="G37" t="s">
        <v>170</v>
      </c>
      <c r="H37" s="25">
        <v>1001596.5807211936</v>
      </c>
      <c r="I37" s="31" t="b">
        <v>1</v>
      </c>
      <c r="J37" s="31" t="b">
        <v>0</v>
      </c>
      <c r="K37" s="31" t="b">
        <v>0</v>
      </c>
      <c r="L37" s="31" t="b">
        <v>0</v>
      </c>
      <c r="M37" s="31" t="b">
        <v>1</v>
      </c>
      <c r="N37" t="s">
        <v>5</v>
      </c>
      <c r="O37" t="s">
        <v>1783</v>
      </c>
      <c r="P37" s="32" t="s">
        <v>2585</v>
      </c>
      <c r="Q37" t="s">
        <v>1995</v>
      </c>
      <c r="R37" t="s">
        <v>2660</v>
      </c>
      <c r="S37" s="20" t="s">
        <v>2056</v>
      </c>
      <c r="T37" s="25" t="s">
        <v>7</v>
      </c>
      <c r="U37" s="25" t="s">
        <v>97</v>
      </c>
      <c r="V37" s="25" t="s">
        <v>157</v>
      </c>
      <c r="W37" s="25" t="s">
        <v>193</v>
      </c>
      <c r="X37" s="25" t="s">
        <v>40</v>
      </c>
    </row>
    <row r="38" spans="1:24" x14ac:dyDescent="0.25">
      <c r="A38" t="s">
        <v>3</v>
      </c>
      <c r="B38" t="s">
        <v>41</v>
      </c>
      <c r="C38" t="s">
        <v>40</v>
      </c>
      <c r="D38" t="s">
        <v>4267</v>
      </c>
      <c r="E38" t="s">
        <v>83</v>
      </c>
      <c r="F38" t="s">
        <v>807</v>
      </c>
      <c r="G38" t="s">
        <v>170</v>
      </c>
      <c r="H38" s="25">
        <v>235067.36295913727</v>
      </c>
      <c r="I38" s="31" t="b">
        <v>1</v>
      </c>
      <c r="J38" s="31" t="b">
        <v>0</v>
      </c>
      <c r="K38" s="31" t="b">
        <v>0</v>
      </c>
      <c r="L38" s="31" t="b">
        <v>0</v>
      </c>
      <c r="M38" s="31" t="b">
        <v>1</v>
      </c>
      <c r="N38" t="s">
        <v>5</v>
      </c>
      <c r="O38" t="s">
        <v>1807</v>
      </c>
      <c r="P38" s="32" t="s">
        <v>2586</v>
      </c>
      <c r="Q38" t="s">
        <v>1995</v>
      </c>
      <c r="R38" t="s">
        <v>3626</v>
      </c>
      <c r="S38" s="20" t="s">
        <v>2057</v>
      </c>
      <c r="T38" s="25" t="s">
        <v>7</v>
      </c>
      <c r="U38" s="25" t="s">
        <v>97</v>
      </c>
      <c r="V38" s="25" t="s">
        <v>157</v>
      </c>
      <c r="W38" s="25" t="s">
        <v>193</v>
      </c>
      <c r="X38" s="25" t="s">
        <v>40</v>
      </c>
    </row>
    <row r="39" spans="1:24" x14ac:dyDescent="0.25">
      <c r="A39" t="s">
        <v>3</v>
      </c>
      <c r="B39" t="s">
        <v>41</v>
      </c>
      <c r="C39" t="s">
        <v>40</v>
      </c>
      <c r="D39" t="s">
        <v>4267</v>
      </c>
      <c r="E39" t="s">
        <v>83</v>
      </c>
      <c r="F39" t="s">
        <v>785</v>
      </c>
      <c r="G39" t="s">
        <v>170</v>
      </c>
      <c r="H39" s="25">
        <v>313812.75899999996</v>
      </c>
      <c r="I39" s="31" t="b">
        <v>0</v>
      </c>
      <c r="J39" s="31" t="b">
        <v>0</v>
      </c>
      <c r="K39" s="31" t="b">
        <v>0</v>
      </c>
      <c r="L39" s="31" t="b">
        <v>0</v>
      </c>
      <c r="M39" s="31" t="b">
        <v>0</v>
      </c>
      <c r="N39" t="s">
        <v>5</v>
      </c>
      <c r="O39" t="s">
        <v>1807</v>
      </c>
      <c r="P39" s="32" t="s">
        <v>2586</v>
      </c>
      <c r="Q39" t="s">
        <v>1995</v>
      </c>
      <c r="R39" t="s">
        <v>3627</v>
      </c>
      <c r="S39" s="20" t="s">
        <v>2058</v>
      </c>
      <c r="T39" s="25" t="s">
        <v>7</v>
      </c>
      <c r="U39" s="25" t="s">
        <v>97</v>
      </c>
      <c r="V39" s="25" t="s">
        <v>157</v>
      </c>
      <c r="W39" s="25" t="s">
        <v>193</v>
      </c>
      <c r="X39" s="25" t="s">
        <v>40</v>
      </c>
    </row>
    <row r="40" spans="1:24" x14ac:dyDescent="0.25">
      <c r="A40" t="s">
        <v>3</v>
      </c>
      <c r="B40" t="s">
        <v>41</v>
      </c>
      <c r="C40" t="s">
        <v>40</v>
      </c>
      <c r="D40" t="s">
        <v>4267</v>
      </c>
      <c r="E40" t="s">
        <v>83</v>
      </c>
      <c r="F40" t="s">
        <v>811</v>
      </c>
      <c r="G40" t="s">
        <v>170</v>
      </c>
      <c r="H40" s="25">
        <v>2554697.1274192766</v>
      </c>
      <c r="I40" s="31" t="b">
        <v>1</v>
      </c>
      <c r="J40" s="31" t="b">
        <v>0</v>
      </c>
      <c r="K40" s="31" t="b">
        <v>0</v>
      </c>
      <c r="L40" s="31" t="b">
        <v>0</v>
      </c>
      <c r="M40" s="31" t="b">
        <v>1</v>
      </c>
      <c r="N40" t="s">
        <v>5</v>
      </c>
      <c r="O40" t="s">
        <v>1783</v>
      </c>
      <c r="P40" s="32" t="s">
        <v>2585</v>
      </c>
      <c r="Q40" t="s">
        <v>1995</v>
      </c>
      <c r="R40" t="s">
        <v>3628</v>
      </c>
      <c r="S40" s="20" t="s">
        <v>2059</v>
      </c>
      <c r="T40" s="25" t="s">
        <v>7</v>
      </c>
      <c r="U40" s="25" t="s">
        <v>97</v>
      </c>
      <c r="V40" s="25" t="s">
        <v>157</v>
      </c>
      <c r="W40" s="25" t="s">
        <v>193</v>
      </c>
      <c r="X40" s="25" t="s">
        <v>40</v>
      </c>
    </row>
    <row r="41" spans="1:24" x14ac:dyDescent="0.25">
      <c r="A41" t="s">
        <v>3</v>
      </c>
      <c r="B41" t="s">
        <v>41</v>
      </c>
      <c r="C41" t="s">
        <v>40</v>
      </c>
      <c r="D41" t="s">
        <v>4267</v>
      </c>
      <c r="E41" t="s">
        <v>83</v>
      </c>
      <c r="F41" t="s">
        <v>1665</v>
      </c>
      <c r="G41" t="s">
        <v>231</v>
      </c>
      <c r="H41" s="25">
        <v>1152853.1915454958</v>
      </c>
      <c r="I41" s="31" t="b">
        <v>1</v>
      </c>
      <c r="J41" s="31" t="b">
        <v>0</v>
      </c>
      <c r="K41" s="31" t="b">
        <v>0</v>
      </c>
      <c r="L41" s="31" t="b">
        <v>0</v>
      </c>
      <c r="M41" s="31" t="b">
        <v>1</v>
      </c>
      <c r="N41" t="s">
        <v>5</v>
      </c>
      <c r="O41" t="s">
        <v>1783</v>
      </c>
      <c r="P41" s="32" t="s">
        <v>2585</v>
      </c>
      <c r="Q41" t="s">
        <v>1995</v>
      </c>
      <c r="R41" t="s">
        <v>3629</v>
      </c>
      <c r="S41" s="20" t="s">
        <v>2060</v>
      </c>
      <c r="T41" s="25" t="s">
        <v>7</v>
      </c>
      <c r="U41" s="25" t="s">
        <v>97</v>
      </c>
      <c r="V41" s="25" t="s">
        <v>157</v>
      </c>
      <c r="W41" s="25" t="s">
        <v>193</v>
      </c>
      <c r="X41" s="25" t="s">
        <v>40</v>
      </c>
    </row>
    <row r="42" spans="1:24" x14ac:dyDescent="0.25">
      <c r="A42" t="s">
        <v>10</v>
      </c>
      <c r="B42" t="s">
        <v>41</v>
      </c>
      <c r="C42" t="s">
        <v>40</v>
      </c>
      <c r="D42" t="s">
        <v>4267</v>
      </c>
      <c r="E42" t="s">
        <v>83</v>
      </c>
      <c r="F42" t="s">
        <v>1471</v>
      </c>
      <c r="G42" t="s">
        <v>290</v>
      </c>
      <c r="H42" s="25">
        <v>2513645</v>
      </c>
      <c r="I42" s="31" t="b">
        <v>0</v>
      </c>
      <c r="J42" s="31" t="b">
        <v>0</v>
      </c>
      <c r="K42" s="31" t="b">
        <v>0</v>
      </c>
      <c r="L42" s="31" t="b">
        <v>0</v>
      </c>
      <c r="M42" s="31" t="b">
        <v>0</v>
      </c>
      <c r="N42" t="s">
        <v>5</v>
      </c>
      <c r="O42" t="s">
        <v>1807</v>
      </c>
      <c r="P42" s="32" t="s">
        <v>2585</v>
      </c>
      <c r="Q42" t="s">
        <v>1995</v>
      </c>
      <c r="R42" t="s">
        <v>3630</v>
      </c>
      <c r="S42" s="20" t="s">
        <v>2061</v>
      </c>
      <c r="T42" s="25" t="s">
        <v>7</v>
      </c>
      <c r="U42" s="25" t="s">
        <v>97</v>
      </c>
      <c r="V42" s="25" t="s">
        <v>157</v>
      </c>
      <c r="W42" s="25" t="s">
        <v>193</v>
      </c>
      <c r="X42" s="25" t="s">
        <v>40</v>
      </c>
    </row>
    <row r="43" spans="1:24" x14ac:dyDescent="0.25">
      <c r="A43" t="s">
        <v>3</v>
      </c>
      <c r="B43" t="s">
        <v>41</v>
      </c>
      <c r="C43" t="s">
        <v>40</v>
      </c>
      <c r="D43" t="s">
        <v>4267</v>
      </c>
      <c r="E43" t="s">
        <v>83</v>
      </c>
      <c r="F43" t="s">
        <v>1643</v>
      </c>
      <c r="G43" t="s">
        <v>256</v>
      </c>
      <c r="H43" s="25">
        <v>2520889.9038889124</v>
      </c>
      <c r="I43" s="31" t="b">
        <v>1</v>
      </c>
      <c r="J43" s="31" t="b">
        <v>0</v>
      </c>
      <c r="K43" s="31" t="b">
        <v>0</v>
      </c>
      <c r="L43" s="31" t="b">
        <v>0</v>
      </c>
      <c r="M43" s="31" t="b">
        <v>1</v>
      </c>
      <c r="N43" t="s">
        <v>5</v>
      </c>
      <c r="O43" t="s">
        <v>1783</v>
      </c>
      <c r="P43" s="32" t="s">
        <v>2585</v>
      </c>
      <c r="Q43" t="s">
        <v>1995</v>
      </c>
      <c r="R43" t="s">
        <v>3563</v>
      </c>
      <c r="S43" s="20" t="s">
        <v>2062</v>
      </c>
      <c r="T43" s="25" t="s">
        <v>7</v>
      </c>
      <c r="U43" s="25" t="s">
        <v>97</v>
      </c>
      <c r="V43" s="25" t="s">
        <v>157</v>
      </c>
      <c r="W43" s="25" t="s">
        <v>193</v>
      </c>
      <c r="X43" s="25" t="s">
        <v>40</v>
      </c>
    </row>
    <row r="44" spans="1:24" x14ac:dyDescent="0.25">
      <c r="A44" t="s">
        <v>3</v>
      </c>
      <c r="B44" t="s">
        <v>41</v>
      </c>
      <c r="C44" t="s">
        <v>40</v>
      </c>
      <c r="D44" t="s">
        <v>4267</v>
      </c>
      <c r="E44" t="s">
        <v>83</v>
      </c>
      <c r="F44" t="s">
        <v>1573</v>
      </c>
      <c r="G44" t="s">
        <v>266</v>
      </c>
      <c r="H44" s="25">
        <v>2373590.3532365449</v>
      </c>
      <c r="I44" s="31" t="b">
        <v>1</v>
      </c>
      <c r="J44" s="31" t="b">
        <v>0</v>
      </c>
      <c r="K44" s="31" t="b">
        <v>0</v>
      </c>
      <c r="L44" s="31" t="b">
        <v>0</v>
      </c>
      <c r="M44" s="31" t="b">
        <v>1</v>
      </c>
      <c r="N44" t="s">
        <v>5</v>
      </c>
      <c r="O44" t="s">
        <v>1783</v>
      </c>
      <c r="P44" s="32" t="s">
        <v>2585</v>
      </c>
      <c r="Q44" t="s">
        <v>1995</v>
      </c>
      <c r="R44" t="s">
        <v>2631</v>
      </c>
      <c r="S44" s="20" t="s">
        <v>2063</v>
      </c>
      <c r="T44" s="25" t="s">
        <v>7</v>
      </c>
      <c r="U44" s="25" t="s">
        <v>97</v>
      </c>
      <c r="V44" s="25" t="s">
        <v>157</v>
      </c>
      <c r="W44" s="25" t="s">
        <v>193</v>
      </c>
      <c r="X44" s="25" t="s">
        <v>40</v>
      </c>
    </row>
    <row r="45" spans="1:24" x14ac:dyDescent="0.25">
      <c r="A45" t="s">
        <v>10</v>
      </c>
      <c r="B45" t="s">
        <v>41</v>
      </c>
      <c r="C45" t="s">
        <v>40</v>
      </c>
      <c r="D45" t="s">
        <v>4267</v>
      </c>
      <c r="E45" t="s">
        <v>83</v>
      </c>
      <c r="F45" t="s">
        <v>1375</v>
      </c>
      <c r="G45" t="s">
        <v>283</v>
      </c>
      <c r="H45" s="25">
        <v>936227.52128205751</v>
      </c>
      <c r="I45" s="31" t="b">
        <v>1</v>
      </c>
      <c r="J45" s="31" t="b">
        <v>0</v>
      </c>
      <c r="K45" s="31" t="b">
        <v>0</v>
      </c>
      <c r="L45" s="31" t="b">
        <v>0</v>
      </c>
      <c r="M45" s="31" t="b">
        <v>1</v>
      </c>
      <c r="N45" t="s">
        <v>5</v>
      </c>
      <c r="O45" t="s">
        <v>1783</v>
      </c>
      <c r="P45" s="32" t="s">
        <v>2585</v>
      </c>
      <c r="Q45" t="s">
        <v>1995</v>
      </c>
      <c r="R45" t="s">
        <v>2711</v>
      </c>
      <c r="S45" s="20" t="s">
        <v>2064</v>
      </c>
      <c r="T45" s="25" t="s">
        <v>7</v>
      </c>
      <c r="U45" s="25" t="s">
        <v>97</v>
      </c>
      <c r="V45" s="25" t="s">
        <v>157</v>
      </c>
      <c r="W45" s="25" t="s">
        <v>193</v>
      </c>
      <c r="X45" s="25" t="s">
        <v>40</v>
      </c>
    </row>
    <row r="46" spans="1:24" x14ac:dyDescent="0.25">
      <c r="A46" t="s">
        <v>10</v>
      </c>
      <c r="B46" t="s">
        <v>41</v>
      </c>
      <c r="C46" t="s">
        <v>40</v>
      </c>
      <c r="D46" t="s">
        <v>4267</v>
      </c>
      <c r="E46" t="s">
        <v>99</v>
      </c>
      <c r="F46" t="s">
        <v>1027</v>
      </c>
      <c r="G46" t="s">
        <v>238</v>
      </c>
      <c r="H46" s="25">
        <v>166669.01</v>
      </c>
      <c r="I46" s="31" t="b">
        <v>0</v>
      </c>
      <c r="J46" s="31" t="b">
        <v>0</v>
      </c>
      <c r="K46" s="31" t="b">
        <v>0</v>
      </c>
      <c r="L46" s="31" t="b">
        <v>0</v>
      </c>
      <c r="M46" s="31" t="b">
        <v>0</v>
      </c>
      <c r="N46" t="s">
        <v>5</v>
      </c>
      <c r="O46" t="s">
        <v>1783</v>
      </c>
      <c r="P46" s="32" t="s">
        <v>2586</v>
      </c>
      <c r="Q46" t="s">
        <v>1995</v>
      </c>
      <c r="R46" t="s">
        <v>3631</v>
      </c>
      <c r="S46" s="20">
        <v>35303</v>
      </c>
      <c r="T46" s="25" t="s">
        <v>7</v>
      </c>
      <c r="U46" s="25" t="s">
        <v>97</v>
      </c>
      <c r="V46" s="25" t="s">
        <v>157</v>
      </c>
      <c r="W46" s="25" t="s">
        <v>193</v>
      </c>
      <c r="X46" s="25" t="s">
        <v>40</v>
      </c>
    </row>
    <row r="47" spans="1:24" x14ac:dyDescent="0.25">
      <c r="A47" t="s">
        <v>3</v>
      </c>
      <c r="B47" t="s">
        <v>41</v>
      </c>
      <c r="C47" t="s">
        <v>40</v>
      </c>
      <c r="D47" t="s">
        <v>4267</v>
      </c>
      <c r="E47" t="s">
        <v>83</v>
      </c>
      <c r="F47" t="s">
        <v>801</v>
      </c>
      <c r="G47" t="s">
        <v>170</v>
      </c>
      <c r="H47" s="25">
        <v>1279501.9974423125</v>
      </c>
      <c r="I47" s="31" t="b">
        <v>1</v>
      </c>
      <c r="J47" s="31" t="b">
        <v>0</v>
      </c>
      <c r="K47" s="31" t="b">
        <v>0</v>
      </c>
      <c r="L47" s="31" t="b">
        <v>0</v>
      </c>
      <c r="M47" s="31" t="b">
        <v>1</v>
      </c>
      <c r="N47" t="s">
        <v>5</v>
      </c>
      <c r="O47" t="s">
        <v>1783</v>
      </c>
      <c r="P47" s="32" t="s">
        <v>2585</v>
      </c>
      <c r="Q47" t="s">
        <v>1995</v>
      </c>
      <c r="R47" t="s">
        <v>3539</v>
      </c>
      <c r="S47" s="20" t="s">
        <v>2065</v>
      </c>
      <c r="T47" s="25" t="s">
        <v>7</v>
      </c>
      <c r="U47" s="25" t="s">
        <v>97</v>
      </c>
      <c r="V47" s="25" t="s">
        <v>157</v>
      </c>
      <c r="W47" s="25" t="s">
        <v>193</v>
      </c>
      <c r="X47" s="25" t="s">
        <v>40</v>
      </c>
    </row>
    <row r="48" spans="1:24" x14ac:dyDescent="0.25">
      <c r="A48" t="s">
        <v>3</v>
      </c>
      <c r="B48" t="s">
        <v>41</v>
      </c>
      <c r="C48" t="s">
        <v>40</v>
      </c>
      <c r="D48" t="s">
        <v>4267</v>
      </c>
      <c r="E48" t="s">
        <v>83</v>
      </c>
      <c r="F48" t="s">
        <v>805</v>
      </c>
      <c r="G48" t="s">
        <v>170</v>
      </c>
      <c r="H48" s="25">
        <v>999457.50395368855</v>
      </c>
      <c r="I48" s="31" t="b">
        <v>1</v>
      </c>
      <c r="J48" s="31" t="b">
        <v>0</v>
      </c>
      <c r="K48" s="31" t="b">
        <v>0</v>
      </c>
      <c r="L48" s="31" t="b">
        <v>0</v>
      </c>
      <c r="M48" s="31" t="b">
        <v>1</v>
      </c>
      <c r="N48" t="s">
        <v>5</v>
      </c>
      <c r="O48" t="s">
        <v>1807</v>
      </c>
      <c r="P48" s="32" t="s">
        <v>2585</v>
      </c>
      <c r="Q48" t="s">
        <v>1995</v>
      </c>
      <c r="R48" t="s">
        <v>3632</v>
      </c>
      <c r="S48" s="20" t="s">
        <v>2066</v>
      </c>
      <c r="T48" s="25" t="s">
        <v>7</v>
      </c>
      <c r="U48" s="25" t="s">
        <v>97</v>
      </c>
      <c r="V48" s="25" t="s">
        <v>157</v>
      </c>
      <c r="W48" s="25" t="s">
        <v>193</v>
      </c>
      <c r="X48" s="25" t="s">
        <v>40</v>
      </c>
    </row>
    <row r="49" spans="1:24" x14ac:dyDescent="0.25">
      <c r="A49" t="s">
        <v>3</v>
      </c>
      <c r="B49" t="s">
        <v>41</v>
      </c>
      <c r="C49" t="s">
        <v>40</v>
      </c>
      <c r="D49" t="s">
        <v>4267</v>
      </c>
      <c r="E49" t="s">
        <v>83</v>
      </c>
      <c r="F49" t="s">
        <v>809</v>
      </c>
      <c r="G49" t="s">
        <v>170</v>
      </c>
      <c r="H49" s="25">
        <v>209077.41007045648</v>
      </c>
      <c r="I49" s="31" t="b">
        <v>1</v>
      </c>
      <c r="J49" s="31" t="b">
        <v>0</v>
      </c>
      <c r="K49" s="31" t="b">
        <v>0</v>
      </c>
      <c r="L49" s="31" t="b">
        <v>0</v>
      </c>
      <c r="M49" s="31" t="b">
        <v>1</v>
      </c>
      <c r="N49" t="s">
        <v>5</v>
      </c>
      <c r="O49" t="s">
        <v>1783</v>
      </c>
      <c r="P49" s="32" t="s">
        <v>2586</v>
      </c>
      <c r="Q49" t="s">
        <v>1995</v>
      </c>
      <c r="R49" t="s">
        <v>3445</v>
      </c>
      <c r="S49" s="20" t="s">
        <v>2067</v>
      </c>
      <c r="T49" s="25" t="s">
        <v>7</v>
      </c>
      <c r="U49" s="25" t="s">
        <v>97</v>
      </c>
      <c r="V49" s="25" t="s">
        <v>157</v>
      </c>
      <c r="W49" s="25" t="s">
        <v>193</v>
      </c>
      <c r="X49" s="25" t="s">
        <v>40</v>
      </c>
    </row>
    <row r="50" spans="1:24" x14ac:dyDescent="0.25">
      <c r="A50" t="s">
        <v>3</v>
      </c>
      <c r="B50" t="s">
        <v>41</v>
      </c>
      <c r="C50" t="s">
        <v>40</v>
      </c>
      <c r="D50" t="s">
        <v>4267</v>
      </c>
      <c r="E50" t="s">
        <v>83</v>
      </c>
      <c r="F50" t="s">
        <v>783</v>
      </c>
      <c r="G50" t="s">
        <v>170</v>
      </c>
      <c r="H50" s="25">
        <v>874214.12459448283</v>
      </c>
      <c r="I50" s="31" t="b">
        <v>1</v>
      </c>
      <c r="J50" s="31" t="b">
        <v>0</v>
      </c>
      <c r="K50" s="31" t="b">
        <v>0</v>
      </c>
      <c r="L50" s="31" t="b">
        <v>0</v>
      </c>
      <c r="M50" s="31" t="b">
        <v>1</v>
      </c>
      <c r="N50" t="s">
        <v>5</v>
      </c>
      <c r="O50" t="s">
        <v>1783</v>
      </c>
      <c r="P50" s="32" t="s">
        <v>2585</v>
      </c>
      <c r="Q50" t="s">
        <v>1995</v>
      </c>
      <c r="R50" t="s">
        <v>3633</v>
      </c>
      <c r="S50" s="20" t="s">
        <v>2068</v>
      </c>
      <c r="T50" s="25" t="s">
        <v>7</v>
      </c>
      <c r="U50" s="25" t="s">
        <v>97</v>
      </c>
      <c r="V50" s="25" t="s">
        <v>157</v>
      </c>
      <c r="W50" s="25" t="s">
        <v>193</v>
      </c>
      <c r="X50" s="25" t="s">
        <v>40</v>
      </c>
    </row>
    <row r="51" spans="1:24" x14ac:dyDescent="0.25">
      <c r="A51" t="s">
        <v>10</v>
      </c>
      <c r="B51" t="s">
        <v>34</v>
      </c>
      <c r="C51" t="s">
        <v>1815</v>
      </c>
      <c r="D51" t="s">
        <v>4267</v>
      </c>
      <c r="E51" t="s">
        <v>83</v>
      </c>
      <c r="F51" t="s">
        <v>1729</v>
      </c>
      <c r="G51" t="s">
        <v>298</v>
      </c>
      <c r="H51" s="25">
        <v>730478.34771331982</v>
      </c>
      <c r="I51" s="31" t="b">
        <v>1</v>
      </c>
      <c r="J51" s="31" t="b">
        <v>1</v>
      </c>
      <c r="K51" s="31" t="b">
        <v>0</v>
      </c>
      <c r="L51" s="31" t="b">
        <v>0</v>
      </c>
      <c r="M51" s="31" t="b">
        <v>1</v>
      </c>
      <c r="N51" t="s">
        <v>5</v>
      </c>
      <c r="O51" t="s">
        <v>1783</v>
      </c>
      <c r="P51" s="32" t="s">
        <v>2585</v>
      </c>
      <c r="Q51" t="s">
        <v>1995</v>
      </c>
      <c r="R51" t="s">
        <v>2760</v>
      </c>
      <c r="S51" s="20" t="s">
        <v>2069</v>
      </c>
      <c r="T51" s="25" t="s">
        <v>21</v>
      </c>
      <c r="U51" s="25" t="s">
        <v>81</v>
      </c>
      <c r="V51" s="25" t="s">
        <v>157</v>
      </c>
      <c r="W51" s="25" t="s">
        <v>193</v>
      </c>
      <c r="X51" s="25" t="s">
        <v>257</v>
      </c>
    </row>
    <row r="52" spans="1:24" x14ac:dyDescent="0.25">
      <c r="A52" t="s">
        <v>10</v>
      </c>
      <c r="B52" t="s">
        <v>34</v>
      </c>
      <c r="C52" t="s">
        <v>1815</v>
      </c>
      <c r="D52" t="s">
        <v>4267</v>
      </c>
      <c r="E52" t="s">
        <v>83</v>
      </c>
      <c r="F52" t="s">
        <v>1395</v>
      </c>
      <c r="G52" t="s">
        <v>283</v>
      </c>
      <c r="H52" s="25">
        <v>446249.03216103668</v>
      </c>
      <c r="I52" s="31" t="b">
        <v>1</v>
      </c>
      <c r="J52" s="31" t="b">
        <v>1</v>
      </c>
      <c r="K52" s="31" t="b">
        <v>0</v>
      </c>
      <c r="L52" s="31" t="b">
        <v>1</v>
      </c>
      <c r="M52" s="31" t="b">
        <v>1</v>
      </c>
      <c r="N52" t="s">
        <v>5</v>
      </c>
      <c r="O52" t="s">
        <v>1807</v>
      </c>
      <c r="P52" s="32" t="s">
        <v>2586</v>
      </c>
      <c r="Q52" t="s">
        <v>1995</v>
      </c>
      <c r="R52" t="s">
        <v>3634</v>
      </c>
      <c r="S52" s="20" t="s">
        <v>2070</v>
      </c>
      <c r="T52" s="25" t="s">
        <v>21</v>
      </c>
      <c r="U52" s="25" t="s">
        <v>81</v>
      </c>
      <c r="V52" s="25" t="s">
        <v>157</v>
      </c>
      <c r="W52" s="25" t="s">
        <v>125</v>
      </c>
      <c r="X52" s="25" t="s">
        <v>257</v>
      </c>
    </row>
    <row r="53" spans="1:24" x14ac:dyDescent="0.25">
      <c r="A53" t="s">
        <v>3</v>
      </c>
      <c r="B53" t="s">
        <v>34</v>
      </c>
      <c r="C53" t="s">
        <v>1815</v>
      </c>
      <c r="D53" t="s">
        <v>4267</v>
      </c>
      <c r="E53" t="s">
        <v>83</v>
      </c>
      <c r="F53" t="s">
        <v>1355</v>
      </c>
      <c r="G53" t="s">
        <v>231</v>
      </c>
      <c r="H53" s="25">
        <v>579211.58347369137</v>
      </c>
      <c r="I53" s="31" t="b">
        <v>1</v>
      </c>
      <c r="J53" s="31" t="b">
        <v>1</v>
      </c>
      <c r="K53" s="31" t="b">
        <v>0</v>
      </c>
      <c r="L53" s="31" t="b">
        <v>0</v>
      </c>
      <c r="M53" s="31" t="b">
        <v>1</v>
      </c>
      <c r="N53" t="s">
        <v>5</v>
      </c>
      <c r="O53" t="s">
        <v>1783</v>
      </c>
      <c r="P53" s="32" t="s">
        <v>2585</v>
      </c>
      <c r="Q53" t="s">
        <v>1995</v>
      </c>
      <c r="R53" t="s">
        <v>3635</v>
      </c>
      <c r="S53" s="20">
        <v>39061</v>
      </c>
      <c r="T53" s="25" t="s">
        <v>21</v>
      </c>
      <c r="U53" s="25" t="s">
        <v>81</v>
      </c>
      <c r="V53" s="25" t="s">
        <v>157</v>
      </c>
      <c r="W53" s="25" t="s">
        <v>193</v>
      </c>
      <c r="X53" s="25" t="s">
        <v>257</v>
      </c>
    </row>
    <row r="54" spans="1:24" x14ac:dyDescent="0.25">
      <c r="A54" t="s">
        <v>3</v>
      </c>
      <c r="B54" t="s">
        <v>34</v>
      </c>
      <c r="C54" t="s">
        <v>1816</v>
      </c>
      <c r="D54" t="s">
        <v>4267</v>
      </c>
      <c r="E54" t="s">
        <v>116</v>
      </c>
      <c r="F54" t="s">
        <v>471</v>
      </c>
      <c r="G54" t="s">
        <v>164</v>
      </c>
      <c r="H54" s="25">
        <v>133154.81063646296</v>
      </c>
      <c r="I54" s="31" t="b">
        <v>1</v>
      </c>
      <c r="J54" s="31" t="b">
        <v>1</v>
      </c>
      <c r="K54" s="31" t="b">
        <v>1</v>
      </c>
      <c r="L54" s="31" t="b">
        <v>0</v>
      </c>
      <c r="M54" s="31" t="b">
        <v>1</v>
      </c>
      <c r="N54" t="s">
        <v>5</v>
      </c>
      <c r="O54" t="s">
        <v>1783</v>
      </c>
      <c r="P54" s="32" t="s">
        <v>2584</v>
      </c>
      <c r="Q54" t="s">
        <v>1995</v>
      </c>
      <c r="R54" t="s">
        <v>3636</v>
      </c>
      <c r="S54" s="20">
        <v>93119</v>
      </c>
      <c r="T54" s="25" t="s">
        <v>21</v>
      </c>
      <c r="U54" s="25" t="s">
        <v>103</v>
      </c>
      <c r="V54" s="25" t="s">
        <v>102</v>
      </c>
      <c r="W54" s="25" t="s">
        <v>193</v>
      </c>
      <c r="X54" s="25" t="s">
        <v>257</v>
      </c>
    </row>
    <row r="55" spans="1:24" x14ac:dyDescent="0.25">
      <c r="A55" t="s">
        <v>3</v>
      </c>
      <c r="B55" t="s">
        <v>34</v>
      </c>
      <c r="C55" t="s">
        <v>1817</v>
      </c>
      <c r="D55" t="s">
        <v>4267</v>
      </c>
      <c r="E55" t="s">
        <v>116</v>
      </c>
      <c r="F55" t="s">
        <v>475</v>
      </c>
      <c r="G55" t="s">
        <v>164</v>
      </c>
      <c r="H55" s="25">
        <v>145447.84740098446</v>
      </c>
      <c r="I55" s="31" t="b">
        <v>1</v>
      </c>
      <c r="J55" s="31" t="b">
        <v>1</v>
      </c>
      <c r="K55" s="31" t="b">
        <v>1</v>
      </c>
      <c r="L55" s="31" t="b">
        <v>0</v>
      </c>
      <c r="M55" s="31" t="b">
        <v>1</v>
      </c>
      <c r="N55" t="s">
        <v>5</v>
      </c>
      <c r="O55" t="s">
        <v>1807</v>
      </c>
      <c r="P55" s="32" t="s">
        <v>2584</v>
      </c>
      <c r="Q55" t="s">
        <v>1995</v>
      </c>
      <c r="R55" t="s">
        <v>3637</v>
      </c>
      <c r="S55" s="20">
        <v>93123</v>
      </c>
      <c r="T55" s="25" t="s">
        <v>21</v>
      </c>
      <c r="U55" s="25" t="s">
        <v>103</v>
      </c>
      <c r="V55" s="25" t="s">
        <v>108</v>
      </c>
      <c r="W55" s="25" t="s">
        <v>193</v>
      </c>
      <c r="X55" s="25" t="s">
        <v>268</v>
      </c>
    </row>
    <row r="56" spans="1:24" x14ac:dyDescent="0.25">
      <c r="A56" t="s">
        <v>3</v>
      </c>
      <c r="B56" t="s">
        <v>34</v>
      </c>
      <c r="C56" t="s">
        <v>1817</v>
      </c>
      <c r="D56" t="s">
        <v>4267</v>
      </c>
      <c r="E56" t="s">
        <v>83</v>
      </c>
      <c r="F56" t="s">
        <v>1195</v>
      </c>
      <c r="G56" t="s">
        <v>270</v>
      </c>
      <c r="H56" s="25">
        <v>592019.34412722453</v>
      </c>
      <c r="I56" s="31" t="b">
        <v>1</v>
      </c>
      <c r="J56" s="31" t="b">
        <v>1</v>
      </c>
      <c r="K56" s="31" t="b">
        <v>1</v>
      </c>
      <c r="L56" s="31" t="b">
        <v>0</v>
      </c>
      <c r="M56" s="31" t="b">
        <v>1</v>
      </c>
      <c r="N56" t="s">
        <v>5</v>
      </c>
      <c r="O56" t="s">
        <v>1783</v>
      </c>
      <c r="P56" s="32" t="s">
        <v>2585</v>
      </c>
      <c r="Q56" t="s">
        <v>1995</v>
      </c>
      <c r="R56" t="s">
        <v>3638</v>
      </c>
      <c r="S56" s="20" t="s">
        <v>2071</v>
      </c>
      <c r="T56" s="25" t="s">
        <v>21</v>
      </c>
      <c r="U56" s="25" t="s">
        <v>103</v>
      </c>
      <c r="V56" s="25" t="s">
        <v>108</v>
      </c>
      <c r="W56" s="25" t="s">
        <v>193</v>
      </c>
      <c r="X56" s="25" t="s">
        <v>268</v>
      </c>
    </row>
    <row r="57" spans="1:24" x14ac:dyDescent="0.25">
      <c r="A57" t="s">
        <v>3</v>
      </c>
      <c r="B57" t="s">
        <v>34</v>
      </c>
      <c r="C57" t="s">
        <v>1818</v>
      </c>
      <c r="D57" t="s">
        <v>4267</v>
      </c>
      <c r="E57" t="s">
        <v>116</v>
      </c>
      <c r="F57" t="s">
        <v>473</v>
      </c>
      <c r="G57" t="s">
        <v>164</v>
      </c>
      <c r="H57" s="25">
        <v>181749.74851999999</v>
      </c>
      <c r="I57" s="31" t="b">
        <v>1</v>
      </c>
      <c r="J57" s="31" t="b">
        <v>1</v>
      </c>
      <c r="K57" s="31" t="b">
        <v>0</v>
      </c>
      <c r="L57" s="31" t="b">
        <v>0</v>
      </c>
      <c r="M57" s="31" t="b">
        <v>1</v>
      </c>
      <c r="N57" t="s">
        <v>5</v>
      </c>
      <c r="O57" t="s">
        <v>1783</v>
      </c>
      <c r="P57" s="32" t="s">
        <v>2586</v>
      </c>
      <c r="Q57" t="s">
        <v>1995</v>
      </c>
      <c r="R57" t="s">
        <v>3639</v>
      </c>
      <c r="S57" s="20">
        <v>93170</v>
      </c>
      <c r="T57" s="25" t="s">
        <v>21</v>
      </c>
      <c r="U57" s="25" t="s">
        <v>103</v>
      </c>
      <c r="V57" s="25" t="s">
        <v>157</v>
      </c>
      <c r="W57" s="25" t="s">
        <v>193</v>
      </c>
      <c r="X57" s="25" t="s">
        <v>257</v>
      </c>
    </row>
    <row r="58" spans="1:24" x14ac:dyDescent="0.25">
      <c r="A58" t="s">
        <v>10</v>
      </c>
      <c r="B58" t="s">
        <v>29</v>
      </c>
      <c r="C58" t="s">
        <v>27</v>
      </c>
      <c r="D58" t="s">
        <v>4267</v>
      </c>
      <c r="E58" t="s">
        <v>105</v>
      </c>
      <c r="F58" t="s">
        <v>819</v>
      </c>
      <c r="G58" t="s">
        <v>247</v>
      </c>
      <c r="H58" s="25">
        <v>52528.590199999999</v>
      </c>
      <c r="I58" s="31" t="b">
        <v>1</v>
      </c>
      <c r="J58" s="31" t="b">
        <v>0</v>
      </c>
      <c r="K58" s="31" t="b">
        <v>0</v>
      </c>
      <c r="L58" s="31" t="b">
        <v>0</v>
      </c>
      <c r="M58" s="31" t="b">
        <v>1</v>
      </c>
      <c r="N58" t="s">
        <v>5</v>
      </c>
      <c r="O58" t="s">
        <v>1783</v>
      </c>
      <c r="P58" s="32" t="s">
        <v>2584</v>
      </c>
      <c r="Q58" t="s">
        <v>1995</v>
      </c>
      <c r="R58" t="s">
        <v>3640</v>
      </c>
      <c r="S58" s="20">
        <v>78936</v>
      </c>
      <c r="T58" s="25" t="s">
        <v>15</v>
      </c>
      <c r="U58" s="25" t="s">
        <v>97</v>
      </c>
      <c r="V58" s="25" t="s">
        <v>1929</v>
      </c>
      <c r="W58" s="25" t="s">
        <v>193</v>
      </c>
      <c r="X58" s="25" t="s">
        <v>15</v>
      </c>
    </row>
    <row r="59" spans="1:24" x14ac:dyDescent="0.25">
      <c r="A59" t="s">
        <v>10</v>
      </c>
      <c r="B59" t="s">
        <v>29</v>
      </c>
      <c r="C59" t="s">
        <v>27</v>
      </c>
      <c r="D59" t="s">
        <v>4267</v>
      </c>
      <c r="E59" t="s">
        <v>83</v>
      </c>
      <c r="F59" t="s">
        <v>1373</v>
      </c>
      <c r="G59" t="s">
        <v>283</v>
      </c>
      <c r="H59" s="25">
        <v>628032.69607168471</v>
      </c>
      <c r="I59" s="31" t="b">
        <v>1</v>
      </c>
      <c r="J59" s="31" t="b">
        <v>0</v>
      </c>
      <c r="K59" s="31" t="b">
        <v>0</v>
      </c>
      <c r="L59" s="31" t="b">
        <v>0</v>
      </c>
      <c r="M59" s="31" t="b">
        <v>1</v>
      </c>
      <c r="N59" t="s">
        <v>5</v>
      </c>
      <c r="O59" t="s">
        <v>1783</v>
      </c>
      <c r="P59" s="32" t="s">
        <v>2585</v>
      </c>
      <c r="Q59" t="s">
        <v>1995</v>
      </c>
      <c r="R59" t="s">
        <v>3641</v>
      </c>
      <c r="S59" s="20" t="s">
        <v>2072</v>
      </c>
      <c r="T59" s="25" t="s">
        <v>15</v>
      </c>
      <c r="U59" s="25" t="s">
        <v>97</v>
      </c>
      <c r="V59" s="25" t="s">
        <v>1929</v>
      </c>
      <c r="W59" s="25" t="s">
        <v>193</v>
      </c>
      <c r="X59" s="25" t="s">
        <v>15</v>
      </c>
    </row>
    <row r="60" spans="1:24" x14ac:dyDescent="0.25">
      <c r="A60" t="s">
        <v>10</v>
      </c>
      <c r="B60" t="s">
        <v>29</v>
      </c>
      <c r="C60" t="s">
        <v>27</v>
      </c>
      <c r="D60" t="s">
        <v>4267</v>
      </c>
      <c r="E60" t="s">
        <v>83</v>
      </c>
      <c r="F60" t="s">
        <v>1757</v>
      </c>
      <c r="G60" t="s">
        <v>301</v>
      </c>
      <c r="H60" s="25">
        <v>769408.78859270841</v>
      </c>
      <c r="I60" s="31" t="b">
        <v>1</v>
      </c>
      <c r="J60" s="31" t="b">
        <v>0</v>
      </c>
      <c r="K60" s="31" t="b">
        <v>0</v>
      </c>
      <c r="L60" s="31" t="b">
        <v>0</v>
      </c>
      <c r="M60" s="31" t="b">
        <v>1</v>
      </c>
      <c r="N60" t="s">
        <v>5</v>
      </c>
      <c r="O60" t="s">
        <v>1807</v>
      </c>
      <c r="P60" s="32" t="s">
        <v>2585</v>
      </c>
      <c r="Q60" t="s">
        <v>1995</v>
      </c>
      <c r="R60" t="s">
        <v>3642</v>
      </c>
      <c r="S60" s="20" t="s">
        <v>2073</v>
      </c>
      <c r="T60" s="25" t="s">
        <v>15</v>
      </c>
      <c r="U60" s="25" t="s">
        <v>97</v>
      </c>
      <c r="V60" s="25" t="s">
        <v>1929</v>
      </c>
      <c r="W60" s="25" t="s">
        <v>193</v>
      </c>
      <c r="X60" s="25" t="s">
        <v>15</v>
      </c>
    </row>
    <row r="61" spans="1:24" x14ac:dyDescent="0.25">
      <c r="A61" t="s">
        <v>10</v>
      </c>
      <c r="B61" t="s">
        <v>29</v>
      </c>
      <c r="C61" t="s">
        <v>27</v>
      </c>
      <c r="D61" t="s">
        <v>4267</v>
      </c>
      <c r="E61" t="s">
        <v>83</v>
      </c>
      <c r="F61" t="s">
        <v>1371</v>
      </c>
      <c r="G61" t="s">
        <v>283</v>
      </c>
      <c r="H61" s="25">
        <v>322181.94154590007</v>
      </c>
      <c r="I61" s="31" t="b">
        <v>1</v>
      </c>
      <c r="J61" s="31" t="b">
        <v>0</v>
      </c>
      <c r="K61" s="31" t="b">
        <v>0</v>
      </c>
      <c r="L61" s="31" t="b">
        <v>0</v>
      </c>
      <c r="M61" s="31" t="b">
        <v>1</v>
      </c>
      <c r="N61" t="s">
        <v>5</v>
      </c>
      <c r="O61" t="s">
        <v>1807</v>
      </c>
      <c r="P61" s="32" t="s">
        <v>2586</v>
      </c>
      <c r="Q61" t="s">
        <v>1995</v>
      </c>
      <c r="R61" t="s">
        <v>3643</v>
      </c>
      <c r="S61" s="20" t="s">
        <v>2074</v>
      </c>
      <c r="T61" s="25" t="s">
        <v>15</v>
      </c>
      <c r="U61" s="25" t="s">
        <v>97</v>
      </c>
      <c r="V61" s="25" t="s">
        <v>1929</v>
      </c>
      <c r="W61" s="25" t="s">
        <v>193</v>
      </c>
      <c r="X61" s="25" t="s">
        <v>15</v>
      </c>
    </row>
    <row r="62" spans="1:24" x14ac:dyDescent="0.25">
      <c r="A62" t="s">
        <v>10</v>
      </c>
      <c r="B62" t="s">
        <v>46</v>
      </c>
      <c r="C62" t="s">
        <v>1819</v>
      </c>
      <c r="D62" t="s">
        <v>4267</v>
      </c>
      <c r="E62" t="s">
        <v>83</v>
      </c>
      <c r="F62" t="s">
        <v>1145</v>
      </c>
      <c r="G62" t="s">
        <v>218</v>
      </c>
      <c r="H62" s="25">
        <v>1922169.3261798162</v>
      </c>
      <c r="I62" s="31" t="b">
        <v>1</v>
      </c>
      <c r="J62" s="31" t="b">
        <v>0</v>
      </c>
      <c r="K62" s="31" t="b">
        <v>0</v>
      </c>
      <c r="L62" s="31" t="b">
        <v>0</v>
      </c>
      <c r="M62" s="31" t="b">
        <v>1</v>
      </c>
      <c r="N62" t="s">
        <v>5</v>
      </c>
      <c r="O62" t="s">
        <v>1783</v>
      </c>
      <c r="P62" s="32" t="s">
        <v>2585</v>
      </c>
      <c r="Q62" t="s">
        <v>1995</v>
      </c>
      <c r="R62" t="s">
        <v>2927</v>
      </c>
      <c r="S62" s="20" t="s">
        <v>2075</v>
      </c>
      <c r="T62" s="25" t="s">
        <v>25</v>
      </c>
      <c r="U62" s="25" t="s">
        <v>97</v>
      </c>
      <c r="V62" s="25" t="s">
        <v>157</v>
      </c>
      <c r="W62" s="25" t="s">
        <v>193</v>
      </c>
      <c r="X62" s="25" t="s">
        <v>211</v>
      </c>
    </row>
    <row r="63" spans="1:24" x14ac:dyDescent="0.25">
      <c r="A63" t="s">
        <v>3</v>
      </c>
      <c r="B63" t="s">
        <v>46</v>
      </c>
      <c r="C63" t="s">
        <v>1819</v>
      </c>
      <c r="D63" t="s">
        <v>4267</v>
      </c>
      <c r="E63" t="s">
        <v>116</v>
      </c>
      <c r="F63" t="s">
        <v>665</v>
      </c>
      <c r="G63" t="s">
        <v>164</v>
      </c>
      <c r="H63" s="25">
        <v>136159.32690093989</v>
      </c>
      <c r="I63" s="31" t="b">
        <v>1</v>
      </c>
      <c r="J63" s="31" t="b">
        <v>0</v>
      </c>
      <c r="K63" s="31" t="b">
        <v>0</v>
      </c>
      <c r="L63" s="31" t="b">
        <v>0</v>
      </c>
      <c r="M63" s="31" t="b">
        <v>1</v>
      </c>
      <c r="N63" t="s">
        <v>5</v>
      </c>
      <c r="O63" t="s">
        <v>1783</v>
      </c>
      <c r="P63" s="32" t="s">
        <v>2584</v>
      </c>
      <c r="Q63" t="s">
        <v>1995</v>
      </c>
      <c r="R63" t="s">
        <v>3644</v>
      </c>
      <c r="S63" s="20" t="s">
        <v>2076</v>
      </c>
      <c r="T63" s="25" t="s">
        <v>25</v>
      </c>
      <c r="U63" s="25" t="s">
        <v>97</v>
      </c>
      <c r="V63" s="25" t="s">
        <v>157</v>
      </c>
      <c r="W63" s="25" t="s">
        <v>193</v>
      </c>
      <c r="X63" s="25" t="s">
        <v>211</v>
      </c>
    </row>
    <row r="64" spans="1:24" x14ac:dyDescent="0.25">
      <c r="A64" t="s">
        <v>3</v>
      </c>
      <c r="B64" t="s">
        <v>46</v>
      </c>
      <c r="C64" t="s">
        <v>1819</v>
      </c>
      <c r="D64" t="s">
        <v>4267</v>
      </c>
      <c r="E64" t="s">
        <v>83</v>
      </c>
      <c r="F64" t="s">
        <v>1123</v>
      </c>
      <c r="G64" t="s">
        <v>231</v>
      </c>
      <c r="H64" s="25">
        <v>1179473.6944989539</v>
      </c>
      <c r="I64" s="31" t="b">
        <v>1</v>
      </c>
      <c r="J64" s="31" t="b">
        <v>0</v>
      </c>
      <c r="K64" s="31" t="b">
        <v>0</v>
      </c>
      <c r="L64" s="31" t="b">
        <v>0</v>
      </c>
      <c r="M64" s="31" t="b">
        <v>1</v>
      </c>
      <c r="N64" t="s">
        <v>5</v>
      </c>
      <c r="O64" t="s">
        <v>1807</v>
      </c>
      <c r="P64" s="32" t="s">
        <v>2585</v>
      </c>
      <c r="Q64" t="s">
        <v>1995</v>
      </c>
      <c r="R64" t="s">
        <v>3645</v>
      </c>
      <c r="S64" s="20">
        <v>39008</v>
      </c>
      <c r="T64" s="25" t="s">
        <v>25</v>
      </c>
      <c r="U64" s="25" t="s">
        <v>97</v>
      </c>
      <c r="V64" s="25" t="s">
        <v>157</v>
      </c>
      <c r="W64" s="25" t="s">
        <v>193</v>
      </c>
      <c r="X64" s="25" t="s">
        <v>211</v>
      </c>
    </row>
    <row r="65" spans="1:24" x14ac:dyDescent="0.25">
      <c r="A65" t="s">
        <v>3</v>
      </c>
      <c r="B65" t="s">
        <v>46</v>
      </c>
      <c r="C65" t="s">
        <v>1819</v>
      </c>
      <c r="D65" t="s">
        <v>4267</v>
      </c>
      <c r="E65" t="s">
        <v>83</v>
      </c>
      <c r="F65" t="s">
        <v>1191</v>
      </c>
      <c r="G65" t="s">
        <v>270</v>
      </c>
      <c r="H65" s="25">
        <v>559840.15816177521</v>
      </c>
      <c r="I65" s="31" t="b">
        <v>1</v>
      </c>
      <c r="J65" s="31" t="b">
        <v>0</v>
      </c>
      <c r="K65" s="31" t="b">
        <v>0</v>
      </c>
      <c r="L65" s="31" t="b">
        <v>0</v>
      </c>
      <c r="M65" s="31" t="b">
        <v>1</v>
      </c>
      <c r="N65" t="s">
        <v>5</v>
      </c>
      <c r="O65" t="s">
        <v>1807</v>
      </c>
      <c r="P65" s="32" t="s">
        <v>2585</v>
      </c>
      <c r="Q65" t="s">
        <v>1995</v>
      </c>
      <c r="R65" t="s">
        <v>3646</v>
      </c>
      <c r="S65" s="20">
        <v>97312</v>
      </c>
      <c r="T65" s="25" t="s">
        <v>25</v>
      </c>
      <c r="U65" s="25" t="s">
        <v>97</v>
      </c>
      <c r="V65" s="25" t="s">
        <v>157</v>
      </c>
      <c r="W65" s="25" t="s">
        <v>193</v>
      </c>
      <c r="X65" s="25" t="s">
        <v>211</v>
      </c>
    </row>
    <row r="66" spans="1:24" x14ac:dyDescent="0.25">
      <c r="A66" t="s">
        <v>3</v>
      </c>
      <c r="B66" t="s">
        <v>46</v>
      </c>
      <c r="C66" t="s">
        <v>1819</v>
      </c>
      <c r="D66" t="s">
        <v>4267</v>
      </c>
      <c r="E66" t="s">
        <v>83</v>
      </c>
      <c r="F66" t="s">
        <v>1125</v>
      </c>
      <c r="G66" t="s">
        <v>231</v>
      </c>
      <c r="H66" s="25">
        <v>482647.80776668253</v>
      </c>
      <c r="I66" s="31" t="b">
        <v>1</v>
      </c>
      <c r="J66" s="31" t="b">
        <v>0</v>
      </c>
      <c r="K66" s="31" t="b">
        <v>0</v>
      </c>
      <c r="L66" s="31" t="b">
        <v>0</v>
      </c>
      <c r="M66" s="31" t="b">
        <v>1</v>
      </c>
      <c r="N66" t="s">
        <v>5</v>
      </c>
      <c r="O66" t="s">
        <v>1807</v>
      </c>
      <c r="P66" s="32" t="s">
        <v>2586</v>
      </c>
      <c r="Q66" t="s">
        <v>1995</v>
      </c>
      <c r="R66" t="s">
        <v>3647</v>
      </c>
      <c r="S66" s="20">
        <v>39350</v>
      </c>
      <c r="T66" s="25" t="s">
        <v>25</v>
      </c>
      <c r="U66" s="25" t="s">
        <v>97</v>
      </c>
      <c r="V66" s="25" t="s">
        <v>157</v>
      </c>
      <c r="W66" s="25" t="s">
        <v>193</v>
      </c>
      <c r="X66" s="25" t="s">
        <v>211</v>
      </c>
    </row>
    <row r="67" spans="1:24" x14ac:dyDescent="0.25">
      <c r="A67" t="s">
        <v>3</v>
      </c>
      <c r="B67" t="s">
        <v>46</v>
      </c>
      <c r="C67" t="s">
        <v>1819</v>
      </c>
      <c r="D67" t="s">
        <v>4267</v>
      </c>
      <c r="E67" t="s">
        <v>116</v>
      </c>
      <c r="F67" t="s">
        <v>479</v>
      </c>
      <c r="G67" t="s">
        <v>164</v>
      </c>
      <c r="H67" s="25">
        <v>367951.69367955788</v>
      </c>
      <c r="I67" s="31" t="b">
        <v>1</v>
      </c>
      <c r="J67" s="31" t="b">
        <v>0</v>
      </c>
      <c r="K67" s="31" t="b">
        <v>0</v>
      </c>
      <c r="L67" s="31" t="b">
        <v>0</v>
      </c>
      <c r="M67" s="31" t="b">
        <v>1</v>
      </c>
      <c r="N67" t="s">
        <v>5</v>
      </c>
      <c r="O67" t="s">
        <v>1783</v>
      </c>
      <c r="P67" s="32" t="s">
        <v>2586</v>
      </c>
      <c r="Q67" t="s">
        <v>1995</v>
      </c>
      <c r="R67" t="s">
        <v>3648</v>
      </c>
      <c r="S67" s="20">
        <v>93326</v>
      </c>
      <c r="T67" s="25" t="s">
        <v>25</v>
      </c>
      <c r="U67" s="25" t="s">
        <v>97</v>
      </c>
      <c r="V67" s="25" t="s">
        <v>157</v>
      </c>
      <c r="W67" s="25" t="s">
        <v>193</v>
      </c>
      <c r="X67" s="25" t="s">
        <v>211</v>
      </c>
    </row>
    <row r="68" spans="1:24" x14ac:dyDescent="0.25">
      <c r="A68" t="s">
        <v>3</v>
      </c>
      <c r="B68" t="s">
        <v>46</v>
      </c>
      <c r="C68" t="s">
        <v>1820</v>
      </c>
      <c r="D68" t="s">
        <v>4267</v>
      </c>
      <c r="E68" t="s">
        <v>83</v>
      </c>
      <c r="F68" t="s">
        <v>955</v>
      </c>
      <c r="G68" t="s">
        <v>148</v>
      </c>
      <c r="H68" s="25">
        <v>468052.41366870585</v>
      </c>
      <c r="I68" s="31" t="b">
        <v>1</v>
      </c>
      <c r="J68" s="31" t="b">
        <v>0</v>
      </c>
      <c r="K68" s="31" t="b">
        <v>0</v>
      </c>
      <c r="L68" s="31" t="b">
        <v>0</v>
      </c>
      <c r="M68" s="31" t="b">
        <v>1</v>
      </c>
      <c r="N68" t="s">
        <v>5</v>
      </c>
      <c r="O68" t="s">
        <v>1783</v>
      </c>
      <c r="P68" s="32" t="s">
        <v>2586</v>
      </c>
      <c r="Q68" t="s">
        <v>1995</v>
      </c>
      <c r="R68" t="s">
        <v>3649</v>
      </c>
      <c r="S68" s="20" t="s">
        <v>2077</v>
      </c>
      <c r="T68" s="25" t="s">
        <v>25</v>
      </c>
      <c r="U68" s="25" t="s">
        <v>97</v>
      </c>
      <c r="V68" s="25" t="s">
        <v>157</v>
      </c>
      <c r="W68" s="25" t="s">
        <v>193</v>
      </c>
      <c r="X68" s="25" t="s">
        <v>25</v>
      </c>
    </row>
    <row r="69" spans="1:24" x14ac:dyDescent="0.25">
      <c r="A69" t="s">
        <v>3</v>
      </c>
      <c r="B69" t="s">
        <v>46</v>
      </c>
      <c r="C69" t="s">
        <v>1820</v>
      </c>
      <c r="D69" t="s">
        <v>4267</v>
      </c>
      <c r="E69" t="s">
        <v>83</v>
      </c>
      <c r="F69" t="s">
        <v>347</v>
      </c>
      <c r="G69" t="s">
        <v>231</v>
      </c>
      <c r="H69" s="25">
        <v>392701.40313472209</v>
      </c>
      <c r="I69" s="31" t="b">
        <v>1</v>
      </c>
      <c r="J69" s="31" t="b">
        <v>0</v>
      </c>
      <c r="K69" s="31" t="b">
        <v>0</v>
      </c>
      <c r="L69" s="31" t="b">
        <v>0</v>
      </c>
      <c r="M69" s="31" t="b">
        <v>1</v>
      </c>
      <c r="N69" t="s">
        <v>5</v>
      </c>
      <c r="O69" t="s">
        <v>1783</v>
      </c>
      <c r="P69" s="32" t="s">
        <v>2586</v>
      </c>
      <c r="Q69" t="s">
        <v>1995</v>
      </c>
      <c r="R69" t="s">
        <v>3650</v>
      </c>
      <c r="S69" s="20">
        <v>39142</v>
      </c>
      <c r="T69" s="25" t="s">
        <v>25</v>
      </c>
      <c r="U69" s="25" t="s">
        <v>97</v>
      </c>
      <c r="V69" s="25" t="s">
        <v>157</v>
      </c>
      <c r="W69" s="25" t="s">
        <v>193</v>
      </c>
      <c r="X69" s="25" t="s">
        <v>25</v>
      </c>
    </row>
    <row r="70" spans="1:24" x14ac:dyDescent="0.25">
      <c r="A70" t="s">
        <v>3</v>
      </c>
      <c r="B70" t="s">
        <v>46</v>
      </c>
      <c r="C70" t="s">
        <v>1820</v>
      </c>
      <c r="D70" t="s">
        <v>4267</v>
      </c>
      <c r="E70" t="s">
        <v>83</v>
      </c>
      <c r="F70" t="s">
        <v>1613</v>
      </c>
      <c r="G70" t="s">
        <v>256</v>
      </c>
      <c r="H70" s="25">
        <v>492177.8566756408</v>
      </c>
      <c r="I70" s="31" t="b">
        <v>1</v>
      </c>
      <c r="J70" s="31" t="b">
        <v>0</v>
      </c>
      <c r="K70" s="31" t="b">
        <v>0</v>
      </c>
      <c r="L70" s="31" t="b">
        <v>0</v>
      </c>
      <c r="M70" s="31" t="b">
        <v>1</v>
      </c>
      <c r="N70" t="s">
        <v>5</v>
      </c>
      <c r="O70" t="s">
        <v>1783</v>
      </c>
      <c r="P70" s="32" t="s">
        <v>2586</v>
      </c>
      <c r="Q70" t="s">
        <v>1995</v>
      </c>
      <c r="R70" t="s">
        <v>3651</v>
      </c>
      <c r="S70" s="20" t="s">
        <v>2078</v>
      </c>
      <c r="T70" s="25" t="s">
        <v>25</v>
      </c>
      <c r="U70" s="25" t="s">
        <v>97</v>
      </c>
      <c r="V70" s="25" t="s">
        <v>157</v>
      </c>
      <c r="W70" s="25" t="s">
        <v>193</v>
      </c>
      <c r="X70" s="25" t="s">
        <v>25</v>
      </c>
    </row>
    <row r="71" spans="1:24" x14ac:dyDescent="0.25">
      <c r="A71" t="s">
        <v>3</v>
      </c>
      <c r="B71" t="s">
        <v>46</v>
      </c>
      <c r="C71" t="s">
        <v>1820</v>
      </c>
      <c r="D71" t="s">
        <v>4267</v>
      </c>
      <c r="E71" t="s">
        <v>83</v>
      </c>
      <c r="F71" t="s">
        <v>875</v>
      </c>
      <c r="G71" t="s">
        <v>231</v>
      </c>
      <c r="H71" s="25">
        <v>388171.57282652671</v>
      </c>
      <c r="I71" s="31" t="b">
        <v>1</v>
      </c>
      <c r="J71" s="31" t="b">
        <v>0</v>
      </c>
      <c r="K71" s="31" t="b">
        <v>0</v>
      </c>
      <c r="L71" s="31" t="b">
        <v>0</v>
      </c>
      <c r="M71" s="31" t="b">
        <v>1</v>
      </c>
      <c r="N71" t="s">
        <v>5</v>
      </c>
      <c r="O71" t="s">
        <v>1807</v>
      </c>
      <c r="P71" s="32" t="s">
        <v>2586</v>
      </c>
      <c r="Q71" t="s">
        <v>1995</v>
      </c>
      <c r="R71" t="s">
        <v>3652</v>
      </c>
      <c r="S71" s="20" t="s">
        <v>2079</v>
      </c>
      <c r="T71" s="25" t="s">
        <v>25</v>
      </c>
      <c r="U71" s="25" t="s">
        <v>97</v>
      </c>
      <c r="V71" s="25" t="s">
        <v>157</v>
      </c>
      <c r="W71" s="25" t="s">
        <v>193</v>
      </c>
      <c r="X71" s="25" t="s">
        <v>25</v>
      </c>
    </row>
    <row r="72" spans="1:24" x14ac:dyDescent="0.25">
      <c r="A72" t="s">
        <v>3</v>
      </c>
      <c r="B72" t="s">
        <v>46</v>
      </c>
      <c r="C72" t="s">
        <v>1820</v>
      </c>
      <c r="D72" t="s">
        <v>4267</v>
      </c>
      <c r="E72" t="s">
        <v>99</v>
      </c>
      <c r="F72" t="s">
        <v>1069</v>
      </c>
      <c r="G72" t="s">
        <v>154</v>
      </c>
      <c r="H72" s="25">
        <v>21579.62</v>
      </c>
      <c r="I72" s="31" t="b">
        <v>1</v>
      </c>
      <c r="J72" s="31" t="b">
        <v>0</v>
      </c>
      <c r="K72" s="31" t="b">
        <v>0</v>
      </c>
      <c r="L72" s="31" t="b">
        <v>0</v>
      </c>
      <c r="M72" s="31" t="b">
        <v>1</v>
      </c>
      <c r="N72" t="s">
        <v>5</v>
      </c>
      <c r="O72" t="s">
        <v>1783</v>
      </c>
      <c r="P72" s="32" t="s">
        <v>2584</v>
      </c>
      <c r="Q72" t="s">
        <v>1995</v>
      </c>
      <c r="R72" t="s">
        <v>3653</v>
      </c>
      <c r="S72" s="20">
        <v>51220</v>
      </c>
      <c r="T72" s="25" t="s">
        <v>25</v>
      </c>
      <c r="U72" s="25" t="s">
        <v>97</v>
      </c>
      <c r="V72" s="25" t="s">
        <v>157</v>
      </c>
      <c r="W72" s="25" t="s">
        <v>193</v>
      </c>
      <c r="X72" s="25" t="s">
        <v>25</v>
      </c>
    </row>
    <row r="73" spans="1:24" x14ac:dyDescent="0.25">
      <c r="A73" t="s">
        <v>3</v>
      </c>
      <c r="B73" t="s">
        <v>46</v>
      </c>
      <c r="C73" t="s">
        <v>1820</v>
      </c>
      <c r="D73" t="s">
        <v>4267</v>
      </c>
      <c r="E73" t="s">
        <v>83</v>
      </c>
      <c r="F73" t="s">
        <v>943</v>
      </c>
      <c r="G73" t="s">
        <v>231</v>
      </c>
      <c r="H73" s="25">
        <v>933273.63186035003</v>
      </c>
      <c r="I73" s="31" t="b">
        <v>1</v>
      </c>
      <c r="J73" s="31" t="b">
        <v>0</v>
      </c>
      <c r="K73" s="31" t="b">
        <v>0</v>
      </c>
      <c r="L73" s="31" t="b">
        <v>0</v>
      </c>
      <c r="M73" s="31" t="b">
        <v>1</v>
      </c>
      <c r="N73" t="s">
        <v>5</v>
      </c>
      <c r="O73" t="s">
        <v>1783</v>
      </c>
      <c r="P73" s="32" t="s">
        <v>2585</v>
      </c>
      <c r="Q73" t="s">
        <v>1995</v>
      </c>
      <c r="R73" t="s">
        <v>3654</v>
      </c>
      <c r="S73" s="20">
        <v>39070</v>
      </c>
      <c r="T73" s="25" t="s">
        <v>25</v>
      </c>
      <c r="U73" s="25" t="s">
        <v>97</v>
      </c>
      <c r="V73" s="25" t="s">
        <v>157</v>
      </c>
      <c r="W73" s="25" t="s">
        <v>193</v>
      </c>
      <c r="X73" s="25" t="s">
        <v>25</v>
      </c>
    </row>
    <row r="74" spans="1:24" x14ac:dyDescent="0.25">
      <c r="A74" t="s">
        <v>3</v>
      </c>
      <c r="B74" t="s">
        <v>46</v>
      </c>
      <c r="C74" t="s">
        <v>1820</v>
      </c>
      <c r="D74" t="s">
        <v>4267</v>
      </c>
      <c r="E74" t="s">
        <v>83</v>
      </c>
      <c r="F74" t="s">
        <v>1187</v>
      </c>
      <c r="G74" t="s">
        <v>270</v>
      </c>
      <c r="H74" s="25">
        <v>150852.61964448827</v>
      </c>
      <c r="I74" s="31" t="b">
        <v>1</v>
      </c>
      <c r="J74" s="31" t="b">
        <v>0</v>
      </c>
      <c r="K74" s="31" t="b">
        <v>0</v>
      </c>
      <c r="L74" s="31" t="b">
        <v>0</v>
      </c>
      <c r="M74" s="31" t="b">
        <v>1</v>
      </c>
      <c r="N74" t="s">
        <v>12</v>
      </c>
      <c r="O74" t="s">
        <v>1783</v>
      </c>
      <c r="P74" s="32" t="s">
        <v>2586</v>
      </c>
      <c r="Q74" t="s">
        <v>1995</v>
      </c>
      <c r="R74" t="s">
        <v>3655</v>
      </c>
      <c r="S74" s="20" t="s">
        <v>2080</v>
      </c>
      <c r="T74" s="25" t="s">
        <v>25</v>
      </c>
      <c r="U74" s="25" t="s">
        <v>97</v>
      </c>
      <c r="V74" s="25" t="s">
        <v>157</v>
      </c>
      <c r="W74" s="25" t="s">
        <v>193</v>
      </c>
      <c r="X74" s="25" t="s">
        <v>25</v>
      </c>
    </row>
    <row r="75" spans="1:24" x14ac:dyDescent="0.25">
      <c r="A75" t="s">
        <v>3</v>
      </c>
      <c r="B75" t="s">
        <v>46</v>
      </c>
      <c r="C75" t="s">
        <v>1820</v>
      </c>
      <c r="D75" t="s">
        <v>4267</v>
      </c>
      <c r="E75" t="s">
        <v>83</v>
      </c>
      <c r="F75" t="s">
        <v>951</v>
      </c>
      <c r="G75" t="s">
        <v>231</v>
      </c>
      <c r="H75" s="25">
        <v>172576.68072605305</v>
      </c>
      <c r="I75" s="31" t="b">
        <v>1</v>
      </c>
      <c r="J75" s="31" t="b">
        <v>0</v>
      </c>
      <c r="K75" s="31" t="b">
        <v>0</v>
      </c>
      <c r="L75" s="31" t="b">
        <v>0</v>
      </c>
      <c r="M75" s="31" t="b">
        <v>1</v>
      </c>
      <c r="N75" t="s">
        <v>12</v>
      </c>
      <c r="O75" t="s">
        <v>1807</v>
      </c>
      <c r="P75" s="32" t="s">
        <v>2586</v>
      </c>
      <c r="Q75" t="s">
        <v>1995</v>
      </c>
      <c r="R75" t="s">
        <v>3656</v>
      </c>
      <c r="S75" s="20" t="s">
        <v>2081</v>
      </c>
      <c r="T75" s="25" t="s">
        <v>25</v>
      </c>
      <c r="U75" s="25" t="s">
        <v>97</v>
      </c>
      <c r="V75" s="25" t="s">
        <v>157</v>
      </c>
      <c r="W75" s="25" t="s">
        <v>193</v>
      </c>
      <c r="X75" s="25" t="s">
        <v>25</v>
      </c>
    </row>
    <row r="76" spans="1:24" x14ac:dyDescent="0.25">
      <c r="A76" t="s">
        <v>3</v>
      </c>
      <c r="B76" t="s">
        <v>46</v>
      </c>
      <c r="C76" t="s">
        <v>1820</v>
      </c>
      <c r="D76" t="s">
        <v>4267</v>
      </c>
      <c r="E76" t="s">
        <v>83</v>
      </c>
      <c r="F76" t="s">
        <v>1031</v>
      </c>
      <c r="G76" t="s">
        <v>231</v>
      </c>
      <c r="H76" s="25">
        <v>137100.38707992947</v>
      </c>
      <c r="I76" s="31" t="b">
        <v>1</v>
      </c>
      <c r="J76" s="31" t="b">
        <v>0</v>
      </c>
      <c r="K76" s="31" t="b">
        <v>0</v>
      </c>
      <c r="L76" s="31" t="b">
        <v>0</v>
      </c>
      <c r="M76" s="31" t="b">
        <v>1</v>
      </c>
      <c r="N76" t="s">
        <v>5</v>
      </c>
      <c r="O76" t="s">
        <v>1807</v>
      </c>
      <c r="P76" s="32" t="s">
        <v>2584</v>
      </c>
      <c r="Q76" t="s">
        <v>1995</v>
      </c>
      <c r="R76" t="s">
        <v>3657</v>
      </c>
      <c r="S76" s="20">
        <v>39007</v>
      </c>
      <c r="T76" s="25" t="s">
        <v>25</v>
      </c>
      <c r="U76" s="25" t="s">
        <v>97</v>
      </c>
      <c r="V76" s="25" t="s">
        <v>157</v>
      </c>
      <c r="W76" s="25" t="s">
        <v>193</v>
      </c>
      <c r="X76" s="25" t="s">
        <v>25</v>
      </c>
    </row>
    <row r="77" spans="1:24" x14ac:dyDescent="0.25">
      <c r="A77" t="s">
        <v>3</v>
      </c>
      <c r="B77" t="s">
        <v>46</v>
      </c>
      <c r="C77" t="s">
        <v>1820</v>
      </c>
      <c r="D77" t="s">
        <v>4267</v>
      </c>
      <c r="E77" t="s">
        <v>83</v>
      </c>
      <c r="F77" t="s">
        <v>1531</v>
      </c>
      <c r="G77" t="s">
        <v>231</v>
      </c>
      <c r="H77" s="25">
        <v>559917.43892065133</v>
      </c>
      <c r="I77" s="31" t="b">
        <v>1</v>
      </c>
      <c r="J77" s="31" t="b">
        <v>0</v>
      </c>
      <c r="K77" s="31" t="b">
        <v>0</v>
      </c>
      <c r="L77" s="31" t="b">
        <v>0</v>
      </c>
      <c r="M77" s="31" t="b">
        <v>1</v>
      </c>
      <c r="N77" t="s">
        <v>12</v>
      </c>
      <c r="O77" t="s">
        <v>1807</v>
      </c>
      <c r="P77" s="32" t="s">
        <v>2585</v>
      </c>
      <c r="Q77" t="s">
        <v>1995</v>
      </c>
      <c r="R77" t="s">
        <v>3658</v>
      </c>
      <c r="S77" s="20" t="s">
        <v>2082</v>
      </c>
      <c r="T77" s="25" t="s">
        <v>25</v>
      </c>
      <c r="U77" s="25" t="s">
        <v>97</v>
      </c>
      <c r="V77" s="25" t="s">
        <v>157</v>
      </c>
      <c r="W77" s="25" t="s">
        <v>193</v>
      </c>
      <c r="X77" s="25" t="s">
        <v>25</v>
      </c>
    </row>
    <row r="78" spans="1:24" x14ac:dyDescent="0.25">
      <c r="A78" t="s">
        <v>10</v>
      </c>
      <c r="B78" t="s">
        <v>46</v>
      </c>
      <c r="C78" t="s">
        <v>1821</v>
      </c>
      <c r="D78" t="s">
        <v>4267</v>
      </c>
      <c r="E78" t="s">
        <v>83</v>
      </c>
      <c r="F78" t="s">
        <v>1017</v>
      </c>
      <c r="G78" t="s">
        <v>218</v>
      </c>
      <c r="H78" s="25">
        <v>489286.56627870398</v>
      </c>
      <c r="I78" s="31" t="b">
        <v>1</v>
      </c>
      <c r="J78" s="31" t="b">
        <v>1</v>
      </c>
      <c r="K78" s="31" t="b">
        <v>0</v>
      </c>
      <c r="L78" s="31" t="b">
        <v>0</v>
      </c>
      <c r="M78" s="31" t="b">
        <v>1</v>
      </c>
      <c r="N78" t="s">
        <v>5</v>
      </c>
      <c r="O78" t="s">
        <v>1807</v>
      </c>
      <c r="P78" s="32" t="s">
        <v>2586</v>
      </c>
      <c r="Q78" t="s">
        <v>1995</v>
      </c>
      <c r="R78" t="s">
        <v>3659</v>
      </c>
      <c r="S78" s="20" t="s">
        <v>2083</v>
      </c>
      <c r="T78" s="25" t="s">
        <v>25</v>
      </c>
      <c r="U78" s="25" t="s">
        <v>72</v>
      </c>
      <c r="V78" s="25" t="s">
        <v>157</v>
      </c>
      <c r="W78" s="25" t="s">
        <v>193</v>
      </c>
      <c r="X78" s="25" t="s">
        <v>25</v>
      </c>
    </row>
    <row r="79" spans="1:24" x14ac:dyDescent="0.25">
      <c r="A79" t="s">
        <v>10</v>
      </c>
      <c r="B79" t="s">
        <v>46</v>
      </c>
      <c r="C79" t="s">
        <v>1821</v>
      </c>
      <c r="D79" t="s">
        <v>4267</v>
      </c>
      <c r="E79" t="s">
        <v>83</v>
      </c>
      <c r="F79" t="s">
        <v>961</v>
      </c>
      <c r="G79" t="s">
        <v>218</v>
      </c>
      <c r="H79" s="25">
        <v>1603001.7971062297</v>
      </c>
      <c r="I79" s="31" t="b">
        <v>1</v>
      </c>
      <c r="J79" s="31" t="b">
        <v>1</v>
      </c>
      <c r="K79" s="31" t="b">
        <v>0</v>
      </c>
      <c r="L79" s="31" t="b">
        <v>0</v>
      </c>
      <c r="M79" s="31" t="b">
        <v>1</v>
      </c>
      <c r="N79" t="s">
        <v>5</v>
      </c>
      <c r="O79" t="s">
        <v>1807</v>
      </c>
      <c r="P79" s="32" t="s">
        <v>2585</v>
      </c>
      <c r="Q79" t="s">
        <v>1995</v>
      </c>
      <c r="R79" t="s">
        <v>3660</v>
      </c>
      <c r="S79" s="20" t="s">
        <v>2084</v>
      </c>
      <c r="T79" s="25" t="s">
        <v>25</v>
      </c>
      <c r="U79" s="25" t="s">
        <v>81</v>
      </c>
      <c r="V79" s="25" t="s">
        <v>157</v>
      </c>
      <c r="W79" s="25" t="s">
        <v>193</v>
      </c>
      <c r="X79" s="25" t="s">
        <v>25</v>
      </c>
    </row>
    <row r="80" spans="1:24" x14ac:dyDescent="0.25">
      <c r="A80" t="s">
        <v>10</v>
      </c>
      <c r="B80" t="s">
        <v>51</v>
      </c>
      <c r="C80" t="s">
        <v>1822</v>
      </c>
      <c r="D80" t="s">
        <v>4267</v>
      </c>
      <c r="E80" t="s">
        <v>83</v>
      </c>
      <c r="F80" t="s">
        <v>1369</v>
      </c>
      <c r="G80" t="s">
        <v>283</v>
      </c>
      <c r="H80" s="25">
        <v>820891.23871910188</v>
      </c>
      <c r="I80" s="31" t="b">
        <v>1</v>
      </c>
      <c r="J80" s="31" t="b">
        <v>0</v>
      </c>
      <c r="K80" s="31" t="b">
        <v>0</v>
      </c>
      <c r="L80" s="31" t="b">
        <v>0</v>
      </c>
      <c r="M80" s="31" t="b">
        <v>1</v>
      </c>
      <c r="N80" t="s">
        <v>5</v>
      </c>
      <c r="O80" t="s">
        <v>1783</v>
      </c>
      <c r="P80" s="32" t="s">
        <v>2585</v>
      </c>
      <c r="Q80" t="s">
        <v>1995</v>
      </c>
      <c r="R80" t="s">
        <v>3113</v>
      </c>
      <c r="S80" s="20" t="s">
        <v>2085</v>
      </c>
      <c r="T80" s="25" t="s">
        <v>30</v>
      </c>
      <c r="U80" s="25" t="s">
        <v>97</v>
      </c>
      <c r="V80" s="25" t="s">
        <v>157</v>
      </c>
      <c r="W80" s="25" t="s">
        <v>193</v>
      </c>
      <c r="X80" s="25" t="s">
        <v>225</v>
      </c>
    </row>
    <row r="81" spans="1:24" x14ac:dyDescent="0.25">
      <c r="A81" t="s">
        <v>3</v>
      </c>
      <c r="B81" t="s">
        <v>34</v>
      </c>
      <c r="C81" t="s">
        <v>1823</v>
      </c>
      <c r="D81" t="s">
        <v>4267</v>
      </c>
      <c r="E81" t="s">
        <v>83</v>
      </c>
      <c r="F81" t="s">
        <v>939</v>
      </c>
      <c r="G81" t="s">
        <v>231</v>
      </c>
      <c r="H81" s="25">
        <v>1299355.9769608229</v>
      </c>
      <c r="I81" s="31" t="b">
        <v>1</v>
      </c>
      <c r="J81" s="31" t="b">
        <v>0</v>
      </c>
      <c r="K81" s="31" t="b">
        <v>0</v>
      </c>
      <c r="L81" s="31" t="b">
        <v>0</v>
      </c>
      <c r="M81" s="31" t="b">
        <v>1</v>
      </c>
      <c r="N81" t="s">
        <v>5</v>
      </c>
      <c r="O81" t="s">
        <v>1783</v>
      </c>
      <c r="P81" s="32" t="s">
        <v>2585</v>
      </c>
      <c r="Q81" t="s">
        <v>1995</v>
      </c>
      <c r="R81" t="s">
        <v>3661</v>
      </c>
      <c r="S81" s="20" t="s">
        <v>2086</v>
      </c>
      <c r="T81" s="25" t="s">
        <v>21</v>
      </c>
      <c r="U81" s="25" t="s">
        <v>97</v>
      </c>
      <c r="V81" s="25" t="s">
        <v>157</v>
      </c>
      <c r="W81" s="25" t="s">
        <v>193</v>
      </c>
      <c r="X81" s="25" t="s">
        <v>268</v>
      </c>
    </row>
    <row r="82" spans="1:24" x14ac:dyDescent="0.25">
      <c r="A82" t="s">
        <v>3</v>
      </c>
      <c r="B82" t="s">
        <v>34</v>
      </c>
      <c r="C82" t="s">
        <v>1824</v>
      </c>
      <c r="D82" t="s">
        <v>4267</v>
      </c>
      <c r="E82" t="s">
        <v>83</v>
      </c>
      <c r="F82" t="s">
        <v>1541</v>
      </c>
      <c r="G82" t="s">
        <v>231</v>
      </c>
      <c r="H82" s="25">
        <v>327409.97049678455</v>
      </c>
      <c r="I82" s="31" t="b">
        <v>1</v>
      </c>
      <c r="J82" s="31" t="b">
        <v>1</v>
      </c>
      <c r="K82" s="31" t="b">
        <v>1</v>
      </c>
      <c r="L82" s="31" t="b">
        <v>0</v>
      </c>
      <c r="M82" s="31" t="b">
        <v>1</v>
      </c>
      <c r="N82" t="s">
        <v>5</v>
      </c>
      <c r="O82" t="s">
        <v>1807</v>
      </c>
      <c r="P82" s="32" t="s">
        <v>2586</v>
      </c>
      <c r="Q82" t="s">
        <v>1995</v>
      </c>
      <c r="R82" t="s">
        <v>3274</v>
      </c>
      <c r="S82" s="20">
        <v>39149</v>
      </c>
      <c r="T82" s="25" t="s">
        <v>21</v>
      </c>
      <c r="U82" s="25" t="s">
        <v>103</v>
      </c>
      <c r="V82" s="25" t="s">
        <v>102</v>
      </c>
      <c r="W82" s="25" t="s">
        <v>193</v>
      </c>
      <c r="X82" s="25" t="s">
        <v>257</v>
      </c>
    </row>
    <row r="83" spans="1:24" x14ac:dyDescent="0.25">
      <c r="A83" t="s">
        <v>3</v>
      </c>
      <c r="B83" t="s">
        <v>46</v>
      </c>
      <c r="C83" t="s">
        <v>1825</v>
      </c>
      <c r="D83" t="s">
        <v>4267</v>
      </c>
      <c r="E83" t="s">
        <v>83</v>
      </c>
      <c r="F83" t="s">
        <v>1091</v>
      </c>
      <c r="G83" t="s">
        <v>226</v>
      </c>
      <c r="H83" s="25">
        <v>445468.86082003085</v>
      </c>
      <c r="I83" s="31" t="b">
        <v>1</v>
      </c>
      <c r="J83" s="31" t="b">
        <v>0</v>
      </c>
      <c r="K83" s="31" t="b">
        <v>0</v>
      </c>
      <c r="L83" s="31" t="b">
        <v>0</v>
      </c>
      <c r="M83" s="31" t="b">
        <v>1</v>
      </c>
      <c r="N83" t="s">
        <v>5</v>
      </c>
      <c r="O83" t="s">
        <v>1807</v>
      </c>
      <c r="P83" s="32" t="s">
        <v>2586</v>
      </c>
      <c r="Q83" t="s">
        <v>1995</v>
      </c>
      <c r="R83" t="s">
        <v>3662</v>
      </c>
      <c r="S83" s="20">
        <v>92902</v>
      </c>
      <c r="T83" s="25" t="s">
        <v>25</v>
      </c>
      <c r="U83" s="25" t="s">
        <v>97</v>
      </c>
      <c r="V83" s="25" t="s">
        <v>157</v>
      </c>
      <c r="W83" s="25" t="s">
        <v>193</v>
      </c>
      <c r="X83" s="25" t="s">
        <v>25</v>
      </c>
    </row>
    <row r="84" spans="1:24" x14ac:dyDescent="0.25">
      <c r="A84" t="s">
        <v>3</v>
      </c>
      <c r="B84" t="s">
        <v>46</v>
      </c>
      <c r="C84" t="s">
        <v>1825</v>
      </c>
      <c r="D84" t="s">
        <v>4267</v>
      </c>
      <c r="E84" t="s">
        <v>83</v>
      </c>
      <c r="F84" t="s">
        <v>369</v>
      </c>
      <c r="G84" t="s">
        <v>231</v>
      </c>
      <c r="H84" s="25">
        <v>1597913.4666703627</v>
      </c>
      <c r="I84" s="31" t="b">
        <v>1</v>
      </c>
      <c r="J84" s="31" t="b">
        <v>0</v>
      </c>
      <c r="K84" s="31" t="b">
        <v>0</v>
      </c>
      <c r="L84" s="31" t="b">
        <v>0</v>
      </c>
      <c r="M84" s="31" t="b">
        <v>1</v>
      </c>
      <c r="N84" t="s">
        <v>5</v>
      </c>
      <c r="O84" t="s">
        <v>1807</v>
      </c>
      <c r="P84" s="32" t="s">
        <v>2585</v>
      </c>
      <c r="Q84" t="s">
        <v>1995</v>
      </c>
      <c r="R84" t="s">
        <v>3663</v>
      </c>
      <c r="S84" s="20">
        <v>39041</v>
      </c>
      <c r="T84" s="25" t="s">
        <v>25</v>
      </c>
      <c r="U84" s="25" t="s">
        <v>97</v>
      </c>
      <c r="V84" s="25" t="s">
        <v>157</v>
      </c>
      <c r="W84" s="25" t="s">
        <v>193</v>
      </c>
      <c r="X84" s="25" t="s">
        <v>25</v>
      </c>
    </row>
    <row r="85" spans="1:24" x14ac:dyDescent="0.25">
      <c r="A85" t="s">
        <v>10</v>
      </c>
      <c r="B85" t="s">
        <v>46</v>
      </c>
      <c r="C85" t="s">
        <v>1826</v>
      </c>
      <c r="D85" t="s">
        <v>4267</v>
      </c>
      <c r="E85" t="s">
        <v>99</v>
      </c>
      <c r="F85" t="s">
        <v>1505</v>
      </c>
      <c r="G85" t="s">
        <v>154</v>
      </c>
      <c r="H85" s="25">
        <v>28392.87</v>
      </c>
      <c r="I85" s="31" t="b">
        <v>1</v>
      </c>
      <c r="J85" s="31" t="b">
        <v>0</v>
      </c>
      <c r="K85" s="31" t="b">
        <v>0</v>
      </c>
      <c r="L85" s="31" t="b">
        <v>0</v>
      </c>
      <c r="M85" s="31" t="b">
        <v>1</v>
      </c>
      <c r="N85" t="s">
        <v>5</v>
      </c>
      <c r="O85" t="s">
        <v>1783</v>
      </c>
      <c r="P85" s="32" t="s">
        <v>2584</v>
      </c>
      <c r="Q85" t="s">
        <v>1995</v>
      </c>
      <c r="R85" t="s">
        <v>3664</v>
      </c>
      <c r="S85" s="20" t="s">
        <v>2087</v>
      </c>
      <c r="T85" s="25" t="s">
        <v>25</v>
      </c>
      <c r="U85" s="25" t="s">
        <v>97</v>
      </c>
      <c r="V85" s="25" t="s">
        <v>157</v>
      </c>
      <c r="W85" s="25" t="s">
        <v>193</v>
      </c>
      <c r="X85" s="25" t="s">
        <v>25</v>
      </c>
    </row>
    <row r="86" spans="1:24" x14ac:dyDescent="0.25">
      <c r="A86" t="s">
        <v>3</v>
      </c>
      <c r="B86" t="s">
        <v>46</v>
      </c>
      <c r="C86" t="s">
        <v>1826</v>
      </c>
      <c r="D86" t="s">
        <v>4267</v>
      </c>
      <c r="E86" t="s">
        <v>99</v>
      </c>
      <c r="F86" t="s">
        <v>1055</v>
      </c>
      <c r="G86" t="s">
        <v>140</v>
      </c>
      <c r="H86" s="25">
        <v>51259.92</v>
      </c>
      <c r="I86" s="31" t="b">
        <v>1</v>
      </c>
      <c r="J86" s="31" t="b">
        <v>0</v>
      </c>
      <c r="K86" s="31" t="b">
        <v>0</v>
      </c>
      <c r="L86" s="31" t="b">
        <v>0</v>
      </c>
      <c r="M86" s="31" t="b">
        <v>1</v>
      </c>
      <c r="N86" t="s">
        <v>5</v>
      </c>
      <c r="O86" t="s">
        <v>1807</v>
      </c>
      <c r="P86" s="32" t="s">
        <v>2584</v>
      </c>
      <c r="Q86" t="s">
        <v>1995</v>
      </c>
      <c r="R86" t="s">
        <v>3665</v>
      </c>
      <c r="S86" s="20">
        <v>51755</v>
      </c>
      <c r="T86" s="25" t="s">
        <v>25</v>
      </c>
      <c r="U86" s="25" t="s">
        <v>97</v>
      </c>
      <c r="V86" s="25" t="s">
        <v>157</v>
      </c>
      <c r="W86" s="25" t="s">
        <v>193</v>
      </c>
      <c r="X86" s="25" t="s">
        <v>25</v>
      </c>
    </row>
    <row r="87" spans="1:24" x14ac:dyDescent="0.25">
      <c r="A87" t="s">
        <v>10</v>
      </c>
      <c r="B87" t="s">
        <v>46</v>
      </c>
      <c r="C87" t="s">
        <v>1827</v>
      </c>
      <c r="D87" t="s">
        <v>4267</v>
      </c>
      <c r="E87" t="s">
        <v>83</v>
      </c>
      <c r="F87" t="s">
        <v>1407</v>
      </c>
      <c r="G87" t="s">
        <v>283</v>
      </c>
      <c r="H87" s="25">
        <v>716962.01617382513</v>
      </c>
      <c r="I87" s="31" t="b">
        <v>1</v>
      </c>
      <c r="J87" s="31" t="b">
        <v>0</v>
      </c>
      <c r="K87" s="31" t="b">
        <v>0</v>
      </c>
      <c r="L87" s="31" t="b">
        <v>0</v>
      </c>
      <c r="M87" s="31" t="b">
        <v>1</v>
      </c>
      <c r="N87" t="s">
        <v>5</v>
      </c>
      <c r="O87" t="s">
        <v>1807</v>
      </c>
      <c r="P87" s="32" t="s">
        <v>2585</v>
      </c>
      <c r="Q87" t="s">
        <v>1995</v>
      </c>
      <c r="R87" t="s">
        <v>3666</v>
      </c>
      <c r="S87" s="20" t="s">
        <v>2088</v>
      </c>
      <c r="T87" s="25" t="s">
        <v>25</v>
      </c>
      <c r="U87" s="25" t="s">
        <v>97</v>
      </c>
      <c r="V87" s="25" t="s">
        <v>157</v>
      </c>
      <c r="W87" s="25" t="s">
        <v>193</v>
      </c>
      <c r="X87" s="25" t="s">
        <v>1827</v>
      </c>
    </row>
    <row r="88" spans="1:24" x14ac:dyDescent="0.25">
      <c r="A88" t="s">
        <v>10</v>
      </c>
      <c r="B88" t="s">
        <v>46</v>
      </c>
      <c r="C88" t="s">
        <v>1828</v>
      </c>
      <c r="D88" t="s">
        <v>4267</v>
      </c>
      <c r="E88" t="s">
        <v>83</v>
      </c>
      <c r="F88" t="s">
        <v>1647</v>
      </c>
      <c r="G88" t="s">
        <v>290</v>
      </c>
      <c r="H88" s="25">
        <v>716204.25016300008</v>
      </c>
      <c r="I88" s="31" t="b">
        <v>1</v>
      </c>
      <c r="J88" s="31" t="b">
        <v>1</v>
      </c>
      <c r="K88" s="31" t="b">
        <v>0</v>
      </c>
      <c r="L88" s="31" t="b">
        <v>1</v>
      </c>
      <c r="M88" s="31" t="b">
        <v>1</v>
      </c>
      <c r="N88" t="s">
        <v>5</v>
      </c>
      <c r="O88" t="s">
        <v>1783</v>
      </c>
      <c r="P88" s="32" t="s">
        <v>2585</v>
      </c>
      <c r="Q88" t="s">
        <v>1995</v>
      </c>
      <c r="R88" t="s">
        <v>3667</v>
      </c>
      <c r="S88" s="20" t="s">
        <v>2089</v>
      </c>
      <c r="T88" s="25" t="s">
        <v>25</v>
      </c>
      <c r="U88" s="25" t="s">
        <v>103</v>
      </c>
      <c r="V88" s="25" t="s">
        <v>157</v>
      </c>
      <c r="W88" s="25" t="s">
        <v>125</v>
      </c>
      <c r="X88" s="25" t="s">
        <v>25</v>
      </c>
    </row>
    <row r="89" spans="1:24" x14ac:dyDescent="0.25">
      <c r="A89" t="s">
        <v>10</v>
      </c>
      <c r="B89" t="s">
        <v>46</v>
      </c>
      <c r="C89" t="s">
        <v>1828</v>
      </c>
      <c r="D89" t="s">
        <v>4267</v>
      </c>
      <c r="E89" t="s">
        <v>83</v>
      </c>
      <c r="F89" t="s">
        <v>1759</v>
      </c>
      <c r="G89" t="s">
        <v>301</v>
      </c>
      <c r="H89" s="25">
        <v>929793.84104247834</v>
      </c>
      <c r="I89" s="31" t="b">
        <v>1</v>
      </c>
      <c r="J89" s="31" t="b">
        <v>1</v>
      </c>
      <c r="K89" s="31" t="b">
        <v>0</v>
      </c>
      <c r="L89" s="31" t="b">
        <v>1</v>
      </c>
      <c r="M89" s="31" t="b">
        <v>1</v>
      </c>
      <c r="N89" t="s">
        <v>5</v>
      </c>
      <c r="O89" t="s">
        <v>1807</v>
      </c>
      <c r="P89" s="32" t="s">
        <v>2585</v>
      </c>
      <c r="Q89" t="s">
        <v>1995</v>
      </c>
      <c r="R89" t="s">
        <v>3668</v>
      </c>
      <c r="S89" s="20" t="s">
        <v>2090</v>
      </c>
      <c r="T89" s="25" t="s">
        <v>25</v>
      </c>
      <c r="U89" s="25" t="s">
        <v>103</v>
      </c>
      <c r="V89" s="25" t="s">
        <v>157</v>
      </c>
      <c r="W89" s="25" t="s">
        <v>125</v>
      </c>
      <c r="X89" s="25" t="s">
        <v>25</v>
      </c>
    </row>
    <row r="90" spans="1:24" x14ac:dyDescent="0.25">
      <c r="A90" t="s">
        <v>10</v>
      </c>
      <c r="B90" t="s">
        <v>46</v>
      </c>
      <c r="C90" t="s">
        <v>1828</v>
      </c>
      <c r="D90" t="s">
        <v>4267</v>
      </c>
      <c r="E90" t="s">
        <v>83</v>
      </c>
      <c r="F90" t="s">
        <v>959</v>
      </c>
      <c r="G90" t="s">
        <v>283</v>
      </c>
      <c r="H90" s="25">
        <v>362689.61104346754</v>
      </c>
      <c r="I90" s="31" t="b">
        <v>1</v>
      </c>
      <c r="J90" s="31" t="b">
        <v>1</v>
      </c>
      <c r="K90" s="31" t="b">
        <v>0</v>
      </c>
      <c r="L90" s="31" t="b">
        <v>1</v>
      </c>
      <c r="M90" s="31" t="b">
        <v>1</v>
      </c>
      <c r="N90" t="s">
        <v>5</v>
      </c>
      <c r="O90" t="s">
        <v>1783</v>
      </c>
      <c r="P90" s="32" t="s">
        <v>2586</v>
      </c>
      <c r="Q90" t="s">
        <v>1995</v>
      </c>
      <c r="R90" t="s">
        <v>3669</v>
      </c>
      <c r="S90" s="20" t="s">
        <v>2091</v>
      </c>
      <c r="T90" s="25" t="s">
        <v>25</v>
      </c>
      <c r="U90" s="25" t="s">
        <v>103</v>
      </c>
      <c r="V90" s="25" t="s">
        <v>157</v>
      </c>
      <c r="W90" s="25" t="s">
        <v>125</v>
      </c>
      <c r="X90" s="25" t="s">
        <v>25</v>
      </c>
    </row>
    <row r="91" spans="1:24" x14ac:dyDescent="0.25">
      <c r="A91" t="s">
        <v>3</v>
      </c>
      <c r="B91" t="s">
        <v>46</v>
      </c>
      <c r="C91" t="s">
        <v>1828</v>
      </c>
      <c r="D91" t="s">
        <v>4267</v>
      </c>
      <c r="E91" t="s">
        <v>83</v>
      </c>
      <c r="F91" t="s">
        <v>957</v>
      </c>
      <c r="G91" t="s">
        <v>218</v>
      </c>
      <c r="H91" s="25">
        <v>27785.37</v>
      </c>
      <c r="I91" s="31" t="b">
        <v>1</v>
      </c>
      <c r="J91" s="31" t="b">
        <v>1</v>
      </c>
      <c r="K91" s="31" t="b">
        <v>0</v>
      </c>
      <c r="L91" s="31" t="b">
        <v>0</v>
      </c>
      <c r="M91" s="31" t="b">
        <v>1</v>
      </c>
      <c r="N91" t="s">
        <v>12</v>
      </c>
      <c r="O91" t="s">
        <v>1807</v>
      </c>
      <c r="P91" s="32" t="s">
        <v>2584</v>
      </c>
      <c r="Q91" t="s">
        <v>1995</v>
      </c>
      <c r="R91" t="s">
        <v>3670</v>
      </c>
      <c r="S91" s="20" t="s">
        <v>2092</v>
      </c>
      <c r="T91" s="25" t="s">
        <v>25</v>
      </c>
      <c r="U91" s="25" t="s">
        <v>103</v>
      </c>
      <c r="V91" s="25" t="s">
        <v>157</v>
      </c>
      <c r="W91" s="25" t="s">
        <v>193</v>
      </c>
      <c r="X91" s="25" t="s">
        <v>25</v>
      </c>
    </row>
    <row r="92" spans="1:24" x14ac:dyDescent="0.25">
      <c r="A92" t="s">
        <v>3</v>
      </c>
      <c r="B92" t="s">
        <v>46</v>
      </c>
      <c r="C92" t="s">
        <v>1828</v>
      </c>
      <c r="D92" t="s">
        <v>4267</v>
      </c>
      <c r="E92" t="s">
        <v>83</v>
      </c>
      <c r="F92" t="s">
        <v>967</v>
      </c>
      <c r="G92" t="s">
        <v>218</v>
      </c>
      <c r="H92" s="25">
        <v>1288014.251640311</v>
      </c>
      <c r="I92" s="31" t="b">
        <v>1</v>
      </c>
      <c r="J92" s="31" t="b">
        <v>1</v>
      </c>
      <c r="K92" s="31" t="b">
        <v>0</v>
      </c>
      <c r="L92" s="31" t="b">
        <v>0</v>
      </c>
      <c r="M92" s="31" t="b">
        <v>1</v>
      </c>
      <c r="N92" t="s">
        <v>18</v>
      </c>
      <c r="O92" t="s">
        <v>1783</v>
      </c>
      <c r="P92" s="32" t="s">
        <v>2585</v>
      </c>
      <c r="Q92" t="s">
        <v>1995</v>
      </c>
      <c r="R92" t="s">
        <v>3671</v>
      </c>
      <c r="S92" s="20" t="s">
        <v>2093</v>
      </c>
      <c r="T92" s="25" t="s">
        <v>25</v>
      </c>
      <c r="U92" s="25" t="s">
        <v>103</v>
      </c>
      <c r="V92" s="25" t="s">
        <v>157</v>
      </c>
      <c r="W92" s="25" t="s">
        <v>193</v>
      </c>
      <c r="X92" s="25" t="s">
        <v>25</v>
      </c>
    </row>
    <row r="93" spans="1:24" x14ac:dyDescent="0.25">
      <c r="A93" t="s">
        <v>3</v>
      </c>
      <c r="B93" t="s">
        <v>46</v>
      </c>
      <c r="C93" t="s">
        <v>1828</v>
      </c>
      <c r="D93" t="s">
        <v>4267</v>
      </c>
      <c r="E93" t="s">
        <v>83</v>
      </c>
      <c r="F93" t="s">
        <v>965</v>
      </c>
      <c r="G93" t="s">
        <v>218</v>
      </c>
      <c r="H93" s="25">
        <v>961742.47304767976</v>
      </c>
      <c r="I93" s="31" t="b">
        <v>1</v>
      </c>
      <c r="J93" s="31" t="b">
        <v>1</v>
      </c>
      <c r="K93" s="31" t="b">
        <v>0</v>
      </c>
      <c r="L93" s="31" t="b">
        <v>0</v>
      </c>
      <c r="M93" s="31" t="b">
        <v>1</v>
      </c>
      <c r="N93" t="s">
        <v>18</v>
      </c>
      <c r="O93" t="s">
        <v>1783</v>
      </c>
      <c r="P93" s="32" t="s">
        <v>2585</v>
      </c>
      <c r="Q93" t="s">
        <v>1995</v>
      </c>
      <c r="R93" t="s">
        <v>3672</v>
      </c>
      <c r="S93" s="20" t="s">
        <v>2094</v>
      </c>
      <c r="T93" s="25" t="s">
        <v>25</v>
      </c>
      <c r="U93" s="25" t="s">
        <v>103</v>
      </c>
      <c r="V93" s="25" t="s">
        <v>157</v>
      </c>
      <c r="W93" s="25" t="s">
        <v>193</v>
      </c>
      <c r="X93" s="25" t="s">
        <v>25</v>
      </c>
    </row>
    <row r="94" spans="1:24" x14ac:dyDescent="0.25">
      <c r="A94" t="s">
        <v>3</v>
      </c>
      <c r="B94" t="s">
        <v>46</v>
      </c>
      <c r="C94" t="s">
        <v>1828</v>
      </c>
      <c r="D94" t="s">
        <v>4267</v>
      </c>
      <c r="E94" t="s">
        <v>83</v>
      </c>
      <c r="F94" t="s">
        <v>959</v>
      </c>
      <c r="G94" t="s">
        <v>218</v>
      </c>
      <c r="H94" s="25">
        <v>1352410.6090564805</v>
      </c>
      <c r="I94" s="31" t="b">
        <v>1</v>
      </c>
      <c r="J94" s="31" t="b">
        <v>1</v>
      </c>
      <c r="K94" s="31" t="b">
        <v>0</v>
      </c>
      <c r="L94" s="31" t="b">
        <v>0</v>
      </c>
      <c r="M94" s="31" t="b">
        <v>1</v>
      </c>
      <c r="N94" t="s">
        <v>18</v>
      </c>
      <c r="O94" t="s">
        <v>1783</v>
      </c>
      <c r="P94" s="32" t="s">
        <v>2585</v>
      </c>
      <c r="Q94" t="s">
        <v>1995</v>
      </c>
      <c r="R94" t="s">
        <v>3673</v>
      </c>
      <c r="S94" s="20" t="s">
        <v>2095</v>
      </c>
      <c r="T94" s="25" t="s">
        <v>25</v>
      </c>
      <c r="U94" s="25" t="s">
        <v>103</v>
      </c>
      <c r="V94" s="25" t="s">
        <v>157</v>
      </c>
      <c r="W94" s="25" t="s">
        <v>193</v>
      </c>
      <c r="X94" s="25" t="s">
        <v>25</v>
      </c>
    </row>
    <row r="95" spans="1:24" x14ac:dyDescent="0.25">
      <c r="A95" t="s">
        <v>3</v>
      </c>
      <c r="B95" t="s">
        <v>46</v>
      </c>
      <c r="C95" t="s">
        <v>1828</v>
      </c>
      <c r="D95" t="s">
        <v>4267</v>
      </c>
      <c r="E95" t="s">
        <v>83</v>
      </c>
      <c r="F95" t="s">
        <v>387</v>
      </c>
      <c r="G95" t="s">
        <v>283</v>
      </c>
      <c r="H95" s="25">
        <v>820325.1954742634</v>
      </c>
      <c r="I95" s="31" t="b">
        <v>1</v>
      </c>
      <c r="J95" s="31" t="b">
        <v>1</v>
      </c>
      <c r="K95" s="31" t="b">
        <v>0</v>
      </c>
      <c r="L95" s="31" t="b">
        <v>0</v>
      </c>
      <c r="M95" s="31" t="b">
        <v>1</v>
      </c>
      <c r="N95" t="s">
        <v>18</v>
      </c>
      <c r="O95" t="s">
        <v>1783</v>
      </c>
      <c r="P95" s="32" t="s">
        <v>2585</v>
      </c>
      <c r="Q95" t="s">
        <v>1995</v>
      </c>
      <c r="R95" t="s">
        <v>3674</v>
      </c>
      <c r="S95" s="20" t="s">
        <v>2096</v>
      </c>
      <c r="T95" s="25" t="s">
        <v>25</v>
      </c>
      <c r="U95" s="25" t="s">
        <v>103</v>
      </c>
      <c r="V95" s="25" t="s">
        <v>157</v>
      </c>
      <c r="W95" s="25" t="s">
        <v>193</v>
      </c>
      <c r="X95" s="25" t="s">
        <v>25</v>
      </c>
    </row>
    <row r="96" spans="1:24" x14ac:dyDescent="0.25">
      <c r="A96" t="s">
        <v>10</v>
      </c>
      <c r="B96" t="s">
        <v>46</v>
      </c>
      <c r="C96" t="s">
        <v>1828</v>
      </c>
      <c r="D96" t="s">
        <v>4267</v>
      </c>
      <c r="E96" t="s">
        <v>83</v>
      </c>
      <c r="F96" t="s">
        <v>1469</v>
      </c>
      <c r="G96" t="s">
        <v>290</v>
      </c>
      <c r="H96" s="25">
        <v>1081927.8828648254</v>
      </c>
      <c r="I96" s="31" t="b">
        <v>1</v>
      </c>
      <c r="J96" s="31" t="b">
        <v>1</v>
      </c>
      <c r="K96" s="31" t="b">
        <v>0</v>
      </c>
      <c r="L96" s="31" t="b">
        <v>0</v>
      </c>
      <c r="M96" s="31" t="b">
        <v>1</v>
      </c>
      <c r="N96" t="s">
        <v>5</v>
      </c>
      <c r="O96" t="s">
        <v>1783</v>
      </c>
      <c r="P96" s="32" t="s">
        <v>2585</v>
      </c>
      <c r="Q96" t="s">
        <v>1995</v>
      </c>
      <c r="R96" t="s">
        <v>3675</v>
      </c>
      <c r="S96" s="20" t="s">
        <v>2097</v>
      </c>
      <c r="T96" s="25" t="s">
        <v>25</v>
      </c>
      <c r="U96" s="25" t="s">
        <v>103</v>
      </c>
      <c r="V96" s="25" t="s">
        <v>157</v>
      </c>
      <c r="W96" s="25" t="s">
        <v>193</v>
      </c>
      <c r="X96" s="25" t="s">
        <v>25</v>
      </c>
    </row>
    <row r="97" spans="1:24" x14ac:dyDescent="0.25">
      <c r="A97" t="s">
        <v>10</v>
      </c>
      <c r="B97" t="s">
        <v>46</v>
      </c>
      <c r="C97" t="s">
        <v>1828</v>
      </c>
      <c r="D97" t="s">
        <v>4267</v>
      </c>
      <c r="E97" t="s">
        <v>83</v>
      </c>
      <c r="F97" t="s">
        <v>1761</v>
      </c>
      <c r="G97" t="s">
        <v>301</v>
      </c>
      <c r="H97" s="25">
        <v>2492453.3795265253</v>
      </c>
      <c r="I97" s="31" t="b">
        <v>1</v>
      </c>
      <c r="J97" s="31" t="b">
        <v>1</v>
      </c>
      <c r="K97" s="31" t="b">
        <v>0</v>
      </c>
      <c r="L97" s="31" t="b">
        <v>0</v>
      </c>
      <c r="M97" s="31" t="b">
        <v>1</v>
      </c>
      <c r="N97" t="s">
        <v>5</v>
      </c>
      <c r="O97" t="s">
        <v>1807</v>
      </c>
      <c r="P97" s="32" t="s">
        <v>2585</v>
      </c>
      <c r="Q97" t="s">
        <v>1995</v>
      </c>
      <c r="R97" t="s">
        <v>2967</v>
      </c>
      <c r="S97" s="20" t="s">
        <v>2098</v>
      </c>
      <c r="T97" s="25" t="s">
        <v>25</v>
      </c>
      <c r="U97" s="25" t="s">
        <v>72</v>
      </c>
      <c r="V97" s="25" t="s">
        <v>157</v>
      </c>
      <c r="W97" s="25" t="s">
        <v>193</v>
      </c>
      <c r="X97" s="25" t="s">
        <v>25</v>
      </c>
    </row>
    <row r="98" spans="1:24" x14ac:dyDescent="0.25">
      <c r="A98" t="s">
        <v>10</v>
      </c>
      <c r="B98" t="s">
        <v>46</v>
      </c>
      <c r="C98" t="s">
        <v>1828</v>
      </c>
      <c r="D98" t="s">
        <v>4267</v>
      </c>
      <c r="E98" t="s">
        <v>83</v>
      </c>
      <c r="F98" t="s">
        <v>1547</v>
      </c>
      <c r="G98" t="s">
        <v>218</v>
      </c>
      <c r="H98" s="25">
        <v>772917.60522704409</v>
      </c>
      <c r="I98" s="31" t="b">
        <v>1</v>
      </c>
      <c r="J98" s="31" t="b">
        <v>1</v>
      </c>
      <c r="K98" s="31" t="b">
        <v>0</v>
      </c>
      <c r="L98" s="31" t="b">
        <v>1</v>
      </c>
      <c r="M98" s="31" t="b">
        <v>1</v>
      </c>
      <c r="N98" t="s">
        <v>5</v>
      </c>
      <c r="O98" t="s">
        <v>1783</v>
      </c>
      <c r="P98" s="32" t="s">
        <v>2585</v>
      </c>
      <c r="Q98" t="s">
        <v>1995</v>
      </c>
      <c r="R98" t="s">
        <v>3676</v>
      </c>
      <c r="S98" s="20" t="s">
        <v>2099</v>
      </c>
      <c r="T98" s="25" t="s">
        <v>25</v>
      </c>
      <c r="U98" s="25" t="s">
        <v>109</v>
      </c>
      <c r="V98" s="25" t="s">
        <v>157</v>
      </c>
      <c r="W98" s="25" t="s">
        <v>125</v>
      </c>
      <c r="X98" s="25" t="s">
        <v>25</v>
      </c>
    </row>
    <row r="99" spans="1:24" x14ac:dyDescent="0.25">
      <c r="A99" t="s">
        <v>3</v>
      </c>
      <c r="B99" t="s">
        <v>29</v>
      </c>
      <c r="C99" t="s">
        <v>1829</v>
      </c>
      <c r="D99" t="s">
        <v>4267</v>
      </c>
      <c r="E99" t="s">
        <v>83</v>
      </c>
      <c r="F99" t="s">
        <v>1641</v>
      </c>
      <c r="G99" t="s">
        <v>256</v>
      </c>
      <c r="H99" s="25">
        <v>1072941.1533049364</v>
      </c>
      <c r="I99" s="31" t="b">
        <v>1</v>
      </c>
      <c r="J99" s="31" t="b">
        <v>1</v>
      </c>
      <c r="K99" s="31" t="b">
        <v>0</v>
      </c>
      <c r="L99" s="31" t="b">
        <v>0</v>
      </c>
      <c r="M99" s="31" t="b">
        <v>1</v>
      </c>
      <c r="N99" t="s">
        <v>5</v>
      </c>
      <c r="O99" t="s">
        <v>1783</v>
      </c>
      <c r="P99" s="32" t="s">
        <v>2585</v>
      </c>
      <c r="Q99" t="s">
        <v>1995</v>
      </c>
      <c r="R99" t="s">
        <v>3677</v>
      </c>
      <c r="S99" s="20" t="s">
        <v>2100</v>
      </c>
      <c r="T99" s="25" t="s">
        <v>15</v>
      </c>
      <c r="U99" s="25" t="s">
        <v>79</v>
      </c>
      <c r="V99" s="25" t="s">
        <v>157</v>
      </c>
      <c r="W99" s="25" t="s">
        <v>193</v>
      </c>
      <c r="X99" s="25" t="s">
        <v>15</v>
      </c>
    </row>
    <row r="100" spans="1:24" x14ac:dyDescent="0.25">
      <c r="A100" t="s">
        <v>3</v>
      </c>
      <c r="B100" t="s">
        <v>29</v>
      </c>
      <c r="C100" t="s">
        <v>1830</v>
      </c>
      <c r="D100" t="s">
        <v>4267</v>
      </c>
      <c r="E100" t="s">
        <v>83</v>
      </c>
      <c r="F100" t="s">
        <v>1387</v>
      </c>
      <c r="G100" t="s">
        <v>283</v>
      </c>
      <c r="H100" s="25">
        <v>1152337.77678</v>
      </c>
      <c r="I100" s="31" t="b">
        <v>1</v>
      </c>
      <c r="J100" s="31" t="b">
        <v>0</v>
      </c>
      <c r="K100" s="31" t="b">
        <v>1</v>
      </c>
      <c r="L100" s="31" t="b">
        <v>0</v>
      </c>
      <c r="M100" s="31" t="b">
        <v>1</v>
      </c>
      <c r="N100" t="s">
        <v>12</v>
      </c>
      <c r="O100" t="s">
        <v>1807</v>
      </c>
      <c r="P100" s="32" t="s">
        <v>2585</v>
      </c>
      <c r="Q100" t="s">
        <v>1995</v>
      </c>
      <c r="R100" t="s">
        <v>3678</v>
      </c>
      <c r="S100" s="20" t="s">
        <v>2101</v>
      </c>
      <c r="T100" s="25" t="s">
        <v>15</v>
      </c>
      <c r="U100" s="25" t="s">
        <v>97</v>
      </c>
      <c r="V100" s="25" t="s">
        <v>162</v>
      </c>
      <c r="W100" s="25" t="s">
        <v>193</v>
      </c>
      <c r="X100" s="25" t="s">
        <v>15</v>
      </c>
    </row>
    <row r="101" spans="1:24" x14ac:dyDescent="0.25">
      <c r="A101" t="s">
        <v>3</v>
      </c>
      <c r="B101" t="s">
        <v>29</v>
      </c>
      <c r="C101" t="s">
        <v>1830</v>
      </c>
      <c r="D101" t="s">
        <v>4267</v>
      </c>
      <c r="E101" t="s">
        <v>83</v>
      </c>
      <c r="F101" t="s">
        <v>1725</v>
      </c>
      <c r="G101" t="s">
        <v>298</v>
      </c>
      <c r="H101" s="25">
        <v>855835.6656399999</v>
      </c>
      <c r="I101" s="31" t="b">
        <v>1</v>
      </c>
      <c r="J101" s="31" t="b">
        <v>0</v>
      </c>
      <c r="K101" s="31" t="b">
        <v>1</v>
      </c>
      <c r="L101" s="31" t="b">
        <v>0</v>
      </c>
      <c r="M101" s="31" t="b">
        <v>1</v>
      </c>
      <c r="N101" t="s">
        <v>12</v>
      </c>
      <c r="O101" t="s">
        <v>1783</v>
      </c>
      <c r="P101" s="32" t="s">
        <v>2585</v>
      </c>
      <c r="Q101" t="s">
        <v>1995</v>
      </c>
      <c r="R101" t="s">
        <v>3679</v>
      </c>
      <c r="S101" s="20" t="s">
        <v>2102</v>
      </c>
      <c r="T101" s="25" t="s">
        <v>15</v>
      </c>
      <c r="U101" s="25" t="s">
        <v>97</v>
      </c>
      <c r="V101" s="25" t="s">
        <v>162</v>
      </c>
      <c r="W101" s="25" t="s">
        <v>193</v>
      </c>
      <c r="X101" s="25" t="s">
        <v>15</v>
      </c>
    </row>
    <row r="102" spans="1:24" x14ac:dyDescent="0.25">
      <c r="A102" t="s">
        <v>10</v>
      </c>
      <c r="B102" t="s">
        <v>34</v>
      </c>
      <c r="C102" t="s">
        <v>1831</v>
      </c>
      <c r="D102" t="s">
        <v>4267</v>
      </c>
      <c r="E102" t="s">
        <v>83</v>
      </c>
      <c r="F102" t="s">
        <v>1667</v>
      </c>
      <c r="G102" t="s">
        <v>298</v>
      </c>
      <c r="H102" s="25">
        <v>386903.8961038593</v>
      </c>
      <c r="I102" s="31" t="b">
        <v>1</v>
      </c>
      <c r="J102" s="31" t="b">
        <v>1</v>
      </c>
      <c r="K102" s="31" t="b">
        <v>0</v>
      </c>
      <c r="L102" s="31" t="b">
        <v>0</v>
      </c>
      <c r="M102" s="31" t="b">
        <v>1</v>
      </c>
      <c r="N102" t="s">
        <v>5</v>
      </c>
      <c r="O102" t="s">
        <v>1807</v>
      </c>
      <c r="P102" s="32" t="s">
        <v>2586</v>
      </c>
      <c r="Q102" t="s">
        <v>1995</v>
      </c>
      <c r="R102" t="s">
        <v>2971</v>
      </c>
      <c r="S102" s="20" t="s">
        <v>2103</v>
      </c>
      <c r="T102" s="25" t="s">
        <v>21</v>
      </c>
      <c r="U102" s="25" t="s">
        <v>79</v>
      </c>
      <c r="V102" s="25" t="s">
        <v>102</v>
      </c>
      <c r="W102" s="25" t="s">
        <v>193</v>
      </c>
      <c r="X102" s="25" t="s">
        <v>257</v>
      </c>
    </row>
    <row r="103" spans="1:24" x14ac:dyDescent="0.25">
      <c r="A103" t="s">
        <v>10</v>
      </c>
      <c r="B103" t="s">
        <v>34</v>
      </c>
      <c r="C103" t="s">
        <v>1831</v>
      </c>
      <c r="D103" t="s">
        <v>4267</v>
      </c>
      <c r="E103" t="s">
        <v>83</v>
      </c>
      <c r="F103" t="s">
        <v>969</v>
      </c>
      <c r="G103" t="s">
        <v>283</v>
      </c>
      <c r="H103" s="25">
        <v>1551599.0582594692</v>
      </c>
      <c r="I103" s="31" t="b">
        <v>1</v>
      </c>
      <c r="J103" s="31" t="b">
        <v>1</v>
      </c>
      <c r="K103" s="31" t="b">
        <v>0</v>
      </c>
      <c r="L103" s="31" t="b">
        <v>0</v>
      </c>
      <c r="M103" s="31" t="b">
        <v>1</v>
      </c>
      <c r="N103" t="s">
        <v>5</v>
      </c>
      <c r="O103" t="s">
        <v>1783</v>
      </c>
      <c r="P103" s="32" t="s">
        <v>2585</v>
      </c>
      <c r="Q103" t="s">
        <v>1995</v>
      </c>
      <c r="R103" t="s">
        <v>3680</v>
      </c>
      <c r="S103" s="20" t="s">
        <v>2104</v>
      </c>
      <c r="T103" s="25" t="s">
        <v>21</v>
      </c>
      <c r="U103" s="25" t="s">
        <v>79</v>
      </c>
      <c r="V103" s="25" t="s">
        <v>102</v>
      </c>
      <c r="W103" s="25" t="s">
        <v>193</v>
      </c>
      <c r="X103" s="25" t="s">
        <v>257</v>
      </c>
    </row>
    <row r="104" spans="1:24" x14ac:dyDescent="0.25">
      <c r="A104" t="s">
        <v>10</v>
      </c>
      <c r="B104" t="s">
        <v>34</v>
      </c>
      <c r="C104" t="s">
        <v>1831</v>
      </c>
      <c r="D104" t="s">
        <v>4267</v>
      </c>
      <c r="E104" t="s">
        <v>83</v>
      </c>
      <c r="F104" t="s">
        <v>1461</v>
      </c>
      <c r="G104" t="s">
        <v>290</v>
      </c>
      <c r="H104" s="25">
        <v>621061.8299814614</v>
      </c>
      <c r="I104" s="31" t="b">
        <v>1</v>
      </c>
      <c r="J104" s="31" t="b">
        <v>1</v>
      </c>
      <c r="K104" s="31" t="b">
        <v>1</v>
      </c>
      <c r="L104" s="31" t="b">
        <v>0</v>
      </c>
      <c r="M104" s="31" t="b">
        <v>1</v>
      </c>
      <c r="N104" t="s">
        <v>5</v>
      </c>
      <c r="O104" t="s">
        <v>1783</v>
      </c>
      <c r="P104" s="32" t="s">
        <v>2585</v>
      </c>
      <c r="Q104" t="s">
        <v>1995</v>
      </c>
      <c r="R104" t="s">
        <v>2774</v>
      </c>
      <c r="S104" s="20" t="s">
        <v>2105</v>
      </c>
      <c r="T104" s="25" t="s">
        <v>21</v>
      </c>
      <c r="U104" s="25" t="s">
        <v>81</v>
      </c>
      <c r="V104" s="25" t="s">
        <v>102</v>
      </c>
      <c r="W104" s="25" t="s">
        <v>193</v>
      </c>
      <c r="X104" s="25" t="s">
        <v>257</v>
      </c>
    </row>
    <row r="105" spans="1:24" x14ac:dyDescent="0.25">
      <c r="A105" t="s">
        <v>3</v>
      </c>
      <c r="B105" t="s">
        <v>34</v>
      </c>
      <c r="C105" t="s">
        <v>1831</v>
      </c>
      <c r="D105" t="s">
        <v>4267</v>
      </c>
      <c r="E105" t="s">
        <v>83</v>
      </c>
      <c r="F105" t="s">
        <v>375</v>
      </c>
      <c r="G105" t="s">
        <v>231</v>
      </c>
      <c r="H105" s="25">
        <v>1102783.0531039492</v>
      </c>
      <c r="I105" s="31" t="b">
        <v>1</v>
      </c>
      <c r="J105" s="31" t="b">
        <v>1</v>
      </c>
      <c r="K105" s="31" t="b">
        <v>1</v>
      </c>
      <c r="L105" s="31" t="b">
        <v>1</v>
      </c>
      <c r="M105" s="31" t="b">
        <v>1</v>
      </c>
      <c r="N105" t="s">
        <v>5</v>
      </c>
      <c r="O105" t="s">
        <v>1783</v>
      </c>
      <c r="P105" s="32" t="s">
        <v>2585</v>
      </c>
      <c r="Q105" t="s">
        <v>1995</v>
      </c>
      <c r="R105" t="s">
        <v>3681</v>
      </c>
      <c r="S105" s="20" t="s">
        <v>2106</v>
      </c>
      <c r="T105" s="25" t="s">
        <v>21</v>
      </c>
      <c r="U105" s="25" t="s">
        <v>103</v>
      </c>
      <c r="V105" s="25" t="s">
        <v>152</v>
      </c>
      <c r="W105" s="25" t="s">
        <v>125</v>
      </c>
      <c r="X105" s="25" t="s">
        <v>257</v>
      </c>
    </row>
    <row r="106" spans="1:24" x14ac:dyDescent="0.25">
      <c r="A106" t="s">
        <v>3</v>
      </c>
      <c r="B106" t="s">
        <v>34</v>
      </c>
      <c r="C106" t="s">
        <v>1831</v>
      </c>
      <c r="D106" t="s">
        <v>4267</v>
      </c>
      <c r="E106" t="s">
        <v>83</v>
      </c>
      <c r="F106" t="s">
        <v>1615</v>
      </c>
      <c r="G106" t="s">
        <v>256</v>
      </c>
      <c r="H106" s="25">
        <v>262497.48985649733</v>
      </c>
      <c r="I106" s="31" t="b">
        <v>1</v>
      </c>
      <c r="J106" s="31" t="b">
        <v>1</v>
      </c>
      <c r="K106" s="31" t="b">
        <v>1</v>
      </c>
      <c r="L106" s="31" t="b">
        <v>1</v>
      </c>
      <c r="M106" s="31" t="b">
        <v>1</v>
      </c>
      <c r="N106" t="s">
        <v>5</v>
      </c>
      <c r="O106" t="s">
        <v>1783</v>
      </c>
      <c r="P106" s="32" t="s">
        <v>2586</v>
      </c>
      <c r="Q106" t="s">
        <v>1995</v>
      </c>
      <c r="R106" t="s">
        <v>3682</v>
      </c>
      <c r="S106" s="20" t="s">
        <v>2107</v>
      </c>
      <c r="T106" s="25" t="s">
        <v>21</v>
      </c>
      <c r="U106" s="25" t="s">
        <v>103</v>
      </c>
      <c r="V106" s="25" t="s">
        <v>152</v>
      </c>
      <c r="W106" s="25" t="s">
        <v>125</v>
      </c>
      <c r="X106" s="25" t="s">
        <v>257</v>
      </c>
    </row>
    <row r="107" spans="1:24" x14ac:dyDescent="0.25">
      <c r="A107" t="s">
        <v>3</v>
      </c>
      <c r="B107" t="s">
        <v>34</v>
      </c>
      <c r="C107" t="s">
        <v>1831</v>
      </c>
      <c r="D107" t="s">
        <v>4267</v>
      </c>
      <c r="E107" t="s">
        <v>83</v>
      </c>
      <c r="F107" t="s">
        <v>377</v>
      </c>
      <c r="G107" t="s">
        <v>231</v>
      </c>
      <c r="H107" s="25">
        <v>925780.73676321004</v>
      </c>
      <c r="I107" s="31" t="b">
        <v>1</v>
      </c>
      <c r="J107" s="31" t="b">
        <v>1</v>
      </c>
      <c r="K107" s="31" t="b">
        <v>1</v>
      </c>
      <c r="L107" s="31" t="b">
        <v>1</v>
      </c>
      <c r="M107" s="31" t="b">
        <v>1</v>
      </c>
      <c r="N107" t="s">
        <v>5</v>
      </c>
      <c r="O107" t="s">
        <v>1783</v>
      </c>
      <c r="P107" s="32" t="s">
        <v>2585</v>
      </c>
      <c r="Q107" t="s">
        <v>1995</v>
      </c>
      <c r="R107" t="s">
        <v>3683</v>
      </c>
      <c r="S107" s="20" t="s">
        <v>2108</v>
      </c>
      <c r="T107" s="25" t="s">
        <v>21</v>
      </c>
      <c r="U107" s="25" t="s">
        <v>81</v>
      </c>
      <c r="V107" s="25" t="s">
        <v>152</v>
      </c>
      <c r="W107" s="25" t="s">
        <v>125</v>
      </c>
      <c r="X107" s="25" t="s">
        <v>257</v>
      </c>
    </row>
    <row r="108" spans="1:24" x14ac:dyDescent="0.25">
      <c r="A108" t="s">
        <v>10</v>
      </c>
      <c r="B108" t="s">
        <v>46</v>
      </c>
      <c r="C108" t="s">
        <v>1832</v>
      </c>
      <c r="D108" t="s">
        <v>4267</v>
      </c>
      <c r="E108" t="s">
        <v>83</v>
      </c>
      <c r="F108" t="s">
        <v>1023</v>
      </c>
      <c r="G108" t="s">
        <v>213</v>
      </c>
      <c r="H108" s="25">
        <v>406137.38337015302</v>
      </c>
      <c r="I108" s="31" t="b">
        <v>1</v>
      </c>
      <c r="J108" s="31" t="b">
        <v>0</v>
      </c>
      <c r="K108" s="31" t="b">
        <v>0</v>
      </c>
      <c r="L108" s="31" t="b">
        <v>0</v>
      </c>
      <c r="M108" s="31" t="b">
        <v>1</v>
      </c>
      <c r="N108" t="s">
        <v>5</v>
      </c>
      <c r="O108" t="s">
        <v>1807</v>
      </c>
      <c r="P108" s="32" t="s">
        <v>2586</v>
      </c>
      <c r="Q108" t="s">
        <v>1995</v>
      </c>
      <c r="R108" t="s">
        <v>2766</v>
      </c>
      <c r="S108" s="20" t="s">
        <v>2109</v>
      </c>
      <c r="T108" s="25" t="s">
        <v>25</v>
      </c>
      <c r="U108" s="25" t="s">
        <v>97</v>
      </c>
      <c r="V108" s="25" t="s">
        <v>157</v>
      </c>
      <c r="W108" s="25" t="s">
        <v>193</v>
      </c>
      <c r="X108" s="25" t="s">
        <v>25</v>
      </c>
    </row>
    <row r="109" spans="1:24" x14ac:dyDescent="0.25">
      <c r="A109" t="s">
        <v>3</v>
      </c>
      <c r="B109" t="s">
        <v>46</v>
      </c>
      <c r="C109" t="s">
        <v>1833</v>
      </c>
      <c r="D109" t="s">
        <v>4267</v>
      </c>
      <c r="E109" t="s">
        <v>83</v>
      </c>
      <c r="F109" t="s">
        <v>317</v>
      </c>
      <c r="G109" t="s">
        <v>231</v>
      </c>
      <c r="H109" s="25">
        <v>851474.89804244007</v>
      </c>
      <c r="I109" s="31" t="b">
        <v>1</v>
      </c>
      <c r="J109" s="31" t="b">
        <v>0</v>
      </c>
      <c r="K109" s="31" t="b">
        <v>0</v>
      </c>
      <c r="L109" s="31" t="b">
        <v>1</v>
      </c>
      <c r="M109" s="31" t="b">
        <v>1</v>
      </c>
      <c r="N109" t="s">
        <v>5</v>
      </c>
      <c r="O109" t="s">
        <v>1783</v>
      </c>
      <c r="P109" s="32" t="s">
        <v>2585</v>
      </c>
      <c r="Q109" t="s">
        <v>1995</v>
      </c>
      <c r="R109" t="s">
        <v>3684</v>
      </c>
      <c r="S109" s="20">
        <v>39781</v>
      </c>
      <c r="T109" s="25" t="s">
        <v>25</v>
      </c>
      <c r="U109" s="25" t="s">
        <v>97</v>
      </c>
      <c r="V109" s="25" t="s">
        <v>157</v>
      </c>
      <c r="W109" s="25" t="s">
        <v>125</v>
      </c>
      <c r="X109" s="25" t="s">
        <v>25</v>
      </c>
    </row>
    <row r="110" spans="1:24" x14ac:dyDescent="0.25">
      <c r="A110" t="s">
        <v>10</v>
      </c>
      <c r="B110" t="s">
        <v>34</v>
      </c>
      <c r="C110" t="s">
        <v>1834</v>
      </c>
      <c r="D110" t="s">
        <v>4267</v>
      </c>
      <c r="E110" t="s">
        <v>83</v>
      </c>
      <c r="F110" t="s">
        <v>1385</v>
      </c>
      <c r="G110" t="s">
        <v>283</v>
      </c>
      <c r="H110" s="25">
        <v>689587.32429414662</v>
      </c>
      <c r="I110" s="31" t="b">
        <v>1</v>
      </c>
      <c r="J110" s="31" t="b">
        <v>1</v>
      </c>
      <c r="K110" s="31" t="b">
        <v>0</v>
      </c>
      <c r="L110" s="31" t="b">
        <v>0</v>
      </c>
      <c r="M110" s="31" t="b">
        <v>1</v>
      </c>
      <c r="N110" t="s">
        <v>5</v>
      </c>
      <c r="O110" t="s">
        <v>1807</v>
      </c>
      <c r="P110" s="32" t="s">
        <v>2585</v>
      </c>
      <c r="Q110" t="s">
        <v>1995</v>
      </c>
      <c r="R110" t="s">
        <v>3685</v>
      </c>
      <c r="S110" s="20" t="s">
        <v>2110</v>
      </c>
      <c r="T110" s="25" t="s">
        <v>21</v>
      </c>
      <c r="U110" s="25" t="s">
        <v>81</v>
      </c>
      <c r="V110" s="25" t="s">
        <v>157</v>
      </c>
      <c r="W110" s="25" t="s">
        <v>193</v>
      </c>
      <c r="X110" s="25" t="s">
        <v>257</v>
      </c>
    </row>
    <row r="111" spans="1:24" x14ac:dyDescent="0.25">
      <c r="A111" t="s">
        <v>10</v>
      </c>
      <c r="B111" t="s">
        <v>46</v>
      </c>
      <c r="C111" t="s">
        <v>1835</v>
      </c>
      <c r="D111" t="s">
        <v>4267</v>
      </c>
      <c r="E111" t="s">
        <v>83</v>
      </c>
      <c r="F111" t="s">
        <v>1769</v>
      </c>
      <c r="G111" t="s">
        <v>301</v>
      </c>
      <c r="H111" s="25">
        <v>803951.0029393452</v>
      </c>
      <c r="I111" s="31" t="b">
        <v>1</v>
      </c>
      <c r="J111" s="31" t="b">
        <v>0</v>
      </c>
      <c r="K111" s="31" t="b">
        <v>0</v>
      </c>
      <c r="L111" s="31" t="b">
        <v>0</v>
      </c>
      <c r="M111" s="31" t="b">
        <v>1</v>
      </c>
      <c r="N111" t="s">
        <v>5</v>
      </c>
      <c r="O111" t="s">
        <v>1807</v>
      </c>
      <c r="P111" s="32" t="s">
        <v>2585</v>
      </c>
      <c r="Q111" t="s">
        <v>1995</v>
      </c>
      <c r="R111" t="s">
        <v>3686</v>
      </c>
      <c r="S111" s="20" t="s">
        <v>2111</v>
      </c>
      <c r="T111" s="25" t="s">
        <v>25</v>
      </c>
      <c r="U111" s="25" t="s">
        <v>97</v>
      </c>
      <c r="V111" s="25" t="s">
        <v>157</v>
      </c>
      <c r="W111" s="25" t="s">
        <v>193</v>
      </c>
      <c r="X111" s="25" t="s">
        <v>25</v>
      </c>
    </row>
    <row r="112" spans="1:24" x14ac:dyDescent="0.25">
      <c r="A112" t="s">
        <v>10</v>
      </c>
      <c r="B112" t="s">
        <v>46</v>
      </c>
      <c r="C112" t="s">
        <v>1836</v>
      </c>
      <c r="D112" t="s">
        <v>4267</v>
      </c>
      <c r="E112" t="s">
        <v>83</v>
      </c>
      <c r="F112" t="s">
        <v>1711</v>
      </c>
      <c r="G112" t="s">
        <v>218</v>
      </c>
      <c r="H112" s="25">
        <v>1318685.3860412941</v>
      </c>
      <c r="I112" s="31" t="b">
        <v>1</v>
      </c>
      <c r="J112" s="31" t="b">
        <v>0</v>
      </c>
      <c r="K112" s="31" t="b">
        <v>0</v>
      </c>
      <c r="L112" s="31" t="b">
        <v>0</v>
      </c>
      <c r="M112" s="31" t="b">
        <v>1</v>
      </c>
      <c r="N112" t="s">
        <v>5</v>
      </c>
      <c r="O112" t="s">
        <v>1807</v>
      </c>
      <c r="P112" s="32" t="s">
        <v>2585</v>
      </c>
      <c r="Q112" t="s">
        <v>1995</v>
      </c>
      <c r="R112" t="s">
        <v>3687</v>
      </c>
      <c r="S112" s="20" t="s">
        <v>2112</v>
      </c>
      <c r="T112" s="25" t="s">
        <v>25</v>
      </c>
      <c r="U112" s="25" t="s">
        <v>97</v>
      </c>
      <c r="V112" s="25" t="s">
        <v>157</v>
      </c>
      <c r="W112" s="25" t="s">
        <v>193</v>
      </c>
      <c r="X112" s="25" t="s">
        <v>25</v>
      </c>
    </row>
    <row r="113" spans="1:24" x14ac:dyDescent="0.25">
      <c r="A113" t="s">
        <v>10</v>
      </c>
      <c r="B113" t="s">
        <v>51</v>
      </c>
      <c r="C113" t="s">
        <v>1837</v>
      </c>
      <c r="D113" t="s">
        <v>4267</v>
      </c>
      <c r="E113" t="s">
        <v>83</v>
      </c>
      <c r="F113" t="s">
        <v>1021</v>
      </c>
      <c r="G113" t="s">
        <v>213</v>
      </c>
      <c r="H113" s="25">
        <v>782041.23219200002</v>
      </c>
      <c r="I113" s="31" t="b">
        <v>1</v>
      </c>
      <c r="J113" s="31" t="b">
        <v>0</v>
      </c>
      <c r="K113" s="31" t="b">
        <v>0</v>
      </c>
      <c r="L113" s="31" t="b">
        <v>0</v>
      </c>
      <c r="M113" s="31" t="b">
        <v>1</v>
      </c>
      <c r="N113" t="s">
        <v>5</v>
      </c>
      <c r="O113" t="s">
        <v>1783</v>
      </c>
      <c r="P113" s="32" t="s">
        <v>2585</v>
      </c>
      <c r="Q113" t="s">
        <v>1995</v>
      </c>
      <c r="R113" t="s">
        <v>3688</v>
      </c>
      <c r="S113" s="20" t="s">
        <v>2113</v>
      </c>
      <c r="T113" s="25" t="s">
        <v>30</v>
      </c>
      <c r="U113" s="25" t="s">
        <v>97</v>
      </c>
      <c r="V113" s="25" t="s">
        <v>157</v>
      </c>
      <c r="W113" s="25" t="s">
        <v>193</v>
      </c>
      <c r="X113" s="25" t="s">
        <v>225</v>
      </c>
    </row>
    <row r="114" spans="1:24" x14ac:dyDescent="0.25">
      <c r="A114" t="s">
        <v>10</v>
      </c>
      <c r="B114" t="s">
        <v>51</v>
      </c>
      <c r="C114" t="s">
        <v>1837</v>
      </c>
      <c r="D114" t="s">
        <v>4267</v>
      </c>
      <c r="E114" t="s">
        <v>83</v>
      </c>
      <c r="F114" t="s">
        <v>1383</v>
      </c>
      <c r="G114" t="s">
        <v>283</v>
      </c>
      <c r="H114" s="25">
        <v>635770.99181866669</v>
      </c>
      <c r="I114" s="31" t="b">
        <v>1</v>
      </c>
      <c r="J114" s="31" t="b">
        <v>0</v>
      </c>
      <c r="K114" s="31" t="b">
        <v>0</v>
      </c>
      <c r="L114" s="31" t="b">
        <v>0</v>
      </c>
      <c r="M114" s="31" t="b">
        <v>1</v>
      </c>
      <c r="N114" t="s">
        <v>5</v>
      </c>
      <c r="O114" t="s">
        <v>1783</v>
      </c>
      <c r="P114" s="32" t="s">
        <v>2585</v>
      </c>
      <c r="Q114" t="s">
        <v>1995</v>
      </c>
      <c r="R114" t="s">
        <v>3689</v>
      </c>
      <c r="S114" s="20" t="s">
        <v>2114</v>
      </c>
      <c r="T114" s="25" t="s">
        <v>30</v>
      </c>
      <c r="U114" s="25" t="s">
        <v>97</v>
      </c>
      <c r="V114" s="25" t="s">
        <v>157</v>
      </c>
      <c r="W114" s="25" t="s">
        <v>193</v>
      </c>
      <c r="X114" s="25" t="s">
        <v>225</v>
      </c>
    </row>
    <row r="115" spans="1:24" x14ac:dyDescent="0.25">
      <c r="A115" t="s">
        <v>3</v>
      </c>
      <c r="B115" t="s">
        <v>51</v>
      </c>
      <c r="C115" t="s">
        <v>1838</v>
      </c>
      <c r="D115" t="s">
        <v>4267</v>
      </c>
      <c r="E115" t="s">
        <v>83</v>
      </c>
      <c r="F115" t="s">
        <v>1159</v>
      </c>
      <c r="G115" t="s">
        <v>251</v>
      </c>
      <c r="H115" s="25">
        <v>19445.62956345901</v>
      </c>
      <c r="I115" s="31" t="b">
        <v>1</v>
      </c>
      <c r="J115" s="31" t="b">
        <v>0</v>
      </c>
      <c r="K115" s="31" t="b">
        <v>0</v>
      </c>
      <c r="L115" s="31" t="b">
        <v>0</v>
      </c>
      <c r="M115" s="31" t="b">
        <v>1</v>
      </c>
      <c r="N115" t="s">
        <v>5</v>
      </c>
      <c r="O115" t="s">
        <v>1807</v>
      </c>
      <c r="P115" s="32" t="s">
        <v>2584</v>
      </c>
      <c r="Q115" t="s">
        <v>1995</v>
      </c>
      <c r="R115" t="s">
        <v>3690</v>
      </c>
      <c r="S115" s="20" t="s">
        <v>2115</v>
      </c>
      <c r="T115" s="25" t="s">
        <v>30</v>
      </c>
      <c r="U115" s="25" t="s">
        <v>97</v>
      </c>
      <c r="V115" s="25" t="s">
        <v>157</v>
      </c>
      <c r="W115" s="25" t="s">
        <v>193</v>
      </c>
      <c r="X115" s="25" t="s">
        <v>211</v>
      </c>
    </row>
    <row r="116" spans="1:24" x14ac:dyDescent="0.25">
      <c r="A116" t="s">
        <v>3</v>
      </c>
      <c r="B116" t="s">
        <v>51</v>
      </c>
      <c r="C116" t="s">
        <v>1838</v>
      </c>
      <c r="D116" t="s">
        <v>4267</v>
      </c>
      <c r="E116" t="s">
        <v>83</v>
      </c>
      <c r="F116" t="s">
        <v>1149</v>
      </c>
      <c r="G116" t="s">
        <v>251</v>
      </c>
      <c r="H116" s="25">
        <v>36657.002866858224</v>
      </c>
      <c r="I116" s="31" t="b">
        <v>1</v>
      </c>
      <c r="J116" s="31" t="b">
        <v>0</v>
      </c>
      <c r="K116" s="31" t="b">
        <v>0</v>
      </c>
      <c r="L116" s="31" t="b">
        <v>0</v>
      </c>
      <c r="M116" s="31" t="b">
        <v>1</v>
      </c>
      <c r="N116" t="s">
        <v>5</v>
      </c>
      <c r="O116" t="s">
        <v>1783</v>
      </c>
      <c r="P116" s="32" t="s">
        <v>2584</v>
      </c>
      <c r="Q116" t="s">
        <v>1995</v>
      </c>
      <c r="R116" t="s">
        <v>3691</v>
      </c>
      <c r="S116" s="20" t="s">
        <v>2116</v>
      </c>
      <c r="T116" s="25" t="s">
        <v>30</v>
      </c>
      <c r="U116" s="25" t="s">
        <v>97</v>
      </c>
      <c r="V116" s="25" t="s">
        <v>157</v>
      </c>
      <c r="W116" s="25" t="s">
        <v>193</v>
      </c>
      <c r="X116" s="25" t="s">
        <v>211</v>
      </c>
    </row>
    <row r="117" spans="1:24" x14ac:dyDescent="0.25">
      <c r="A117" t="s">
        <v>3</v>
      </c>
      <c r="B117" t="s">
        <v>51</v>
      </c>
      <c r="C117" t="s">
        <v>1838</v>
      </c>
      <c r="D117" t="s">
        <v>4267</v>
      </c>
      <c r="E117" t="s">
        <v>83</v>
      </c>
      <c r="F117" t="s">
        <v>339</v>
      </c>
      <c r="G117" t="s">
        <v>251</v>
      </c>
      <c r="H117" s="25">
        <v>36406.656363283</v>
      </c>
      <c r="I117" s="31" t="b">
        <v>1</v>
      </c>
      <c r="J117" s="31" t="b">
        <v>0</v>
      </c>
      <c r="K117" s="31" t="b">
        <v>0</v>
      </c>
      <c r="L117" s="31" t="b">
        <v>0</v>
      </c>
      <c r="M117" s="31" t="b">
        <v>1</v>
      </c>
      <c r="N117" t="s">
        <v>5</v>
      </c>
      <c r="O117" t="s">
        <v>1807</v>
      </c>
      <c r="P117" s="32" t="s">
        <v>2584</v>
      </c>
      <c r="Q117" t="s">
        <v>1995</v>
      </c>
      <c r="R117" t="s">
        <v>3692</v>
      </c>
      <c r="S117" s="20" t="s">
        <v>2117</v>
      </c>
      <c r="T117" s="25" t="s">
        <v>30</v>
      </c>
      <c r="U117" s="25" t="s">
        <v>97</v>
      </c>
      <c r="V117" s="25" t="s">
        <v>157</v>
      </c>
      <c r="W117" s="25" t="s">
        <v>193</v>
      </c>
      <c r="X117" s="25" t="s">
        <v>211</v>
      </c>
    </row>
    <row r="118" spans="1:24" x14ac:dyDescent="0.25">
      <c r="A118" t="s">
        <v>3</v>
      </c>
      <c r="B118" t="s">
        <v>51</v>
      </c>
      <c r="C118" t="s">
        <v>1838</v>
      </c>
      <c r="D118" t="s">
        <v>4267</v>
      </c>
      <c r="E118" t="s">
        <v>83</v>
      </c>
      <c r="F118" t="s">
        <v>1155</v>
      </c>
      <c r="G118" t="s">
        <v>251</v>
      </c>
      <c r="H118" s="25">
        <v>40264.105955442457</v>
      </c>
      <c r="I118" s="31" t="b">
        <v>1</v>
      </c>
      <c r="J118" s="31" t="b">
        <v>0</v>
      </c>
      <c r="K118" s="31" t="b">
        <v>0</v>
      </c>
      <c r="L118" s="31" t="b">
        <v>0</v>
      </c>
      <c r="M118" s="31" t="b">
        <v>1</v>
      </c>
      <c r="N118" t="s">
        <v>5</v>
      </c>
      <c r="O118" t="s">
        <v>1807</v>
      </c>
      <c r="P118" s="32" t="s">
        <v>2584</v>
      </c>
      <c r="Q118" t="s">
        <v>1995</v>
      </c>
      <c r="R118" t="s">
        <v>3693</v>
      </c>
      <c r="S118" s="20" t="s">
        <v>2118</v>
      </c>
      <c r="T118" s="25" t="s">
        <v>30</v>
      </c>
      <c r="U118" s="25" t="s">
        <v>97</v>
      </c>
      <c r="V118" s="25" t="s">
        <v>157</v>
      </c>
      <c r="W118" s="25" t="s">
        <v>193</v>
      </c>
      <c r="X118" s="25" t="s">
        <v>211</v>
      </c>
    </row>
    <row r="119" spans="1:24" x14ac:dyDescent="0.25">
      <c r="A119" t="s">
        <v>3</v>
      </c>
      <c r="B119" t="s">
        <v>51</v>
      </c>
      <c r="C119" t="s">
        <v>1838</v>
      </c>
      <c r="D119" t="s">
        <v>4267</v>
      </c>
      <c r="E119" t="s">
        <v>83</v>
      </c>
      <c r="F119" t="s">
        <v>1151</v>
      </c>
      <c r="G119" t="s">
        <v>251</v>
      </c>
      <c r="H119" s="25">
        <v>44705.063454522562</v>
      </c>
      <c r="I119" s="31" t="b">
        <v>1</v>
      </c>
      <c r="J119" s="31" t="b">
        <v>0</v>
      </c>
      <c r="K119" s="31" t="b">
        <v>0</v>
      </c>
      <c r="L119" s="31" t="b">
        <v>0</v>
      </c>
      <c r="M119" s="31" t="b">
        <v>1</v>
      </c>
      <c r="N119" t="s">
        <v>5</v>
      </c>
      <c r="O119" t="s">
        <v>1783</v>
      </c>
      <c r="P119" s="32" t="s">
        <v>2584</v>
      </c>
      <c r="Q119" t="s">
        <v>1995</v>
      </c>
      <c r="R119" t="s">
        <v>3694</v>
      </c>
      <c r="S119" s="20" t="s">
        <v>2119</v>
      </c>
      <c r="T119" s="25" t="s">
        <v>30</v>
      </c>
      <c r="U119" s="25" t="s">
        <v>97</v>
      </c>
      <c r="V119" s="25" t="s">
        <v>157</v>
      </c>
      <c r="W119" s="25" t="s">
        <v>193</v>
      </c>
      <c r="X119" s="25" t="s">
        <v>211</v>
      </c>
    </row>
    <row r="120" spans="1:24" x14ac:dyDescent="0.25">
      <c r="A120" t="s">
        <v>3</v>
      </c>
      <c r="B120" t="s">
        <v>51</v>
      </c>
      <c r="C120" t="s">
        <v>1838</v>
      </c>
      <c r="D120" t="s">
        <v>4267</v>
      </c>
      <c r="E120" t="s">
        <v>83</v>
      </c>
      <c r="F120" t="s">
        <v>313</v>
      </c>
      <c r="G120" t="s">
        <v>251</v>
      </c>
      <c r="H120" s="25">
        <v>44650.756552555431</v>
      </c>
      <c r="I120" s="31" t="b">
        <v>1</v>
      </c>
      <c r="J120" s="31" t="b">
        <v>0</v>
      </c>
      <c r="K120" s="31" t="b">
        <v>0</v>
      </c>
      <c r="L120" s="31" t="b">
        <v>0</v>
      </c>
      <c r="M120" s="31" t="b">
        <v>1</v>
      </c>
      <c r="N120" t="s">
        <v>5</v>
      </c>
      <c r="O120" t="s">
        <v>1807</v>
      </c>
      <c r="P120" s="32" t="s">
        <v>2584</v>
      </c>
      <c r="Q120" t="s">
        <v>1995</v>
      </c>
      <c r="R120" t="s">
        <v>3695</v>
      </c>
      <c r="S120" s="20" t="s">
        <v>2120</v>
      </c>
      <c r="T120" s="25" t="s">
        <v>30</v>
      </c>
      <c r="U120" s="25" t="s">
        <v>97</v>
      </c>
      <c r="V120" s="25" t="s">
        <v>157</v>
      </c>
      <c r="W120" s="25" t="s">
        <v>193</v>
      </c>
      <c r="X120" s="25" t="s">
        <v>211</v>
      </c>
    </row>
    <row r="121" spans="1:24" x14ac:dyDescent="0.25">
      <c r="A121" t="s">
        <v>3</v>
      </c>
      <c r="B121" t="s">
        <v>51</v>
      </c>
      <c r="C121" t="s">
        <v>1838</v>
      </c>
      <c r="D121" t="s">
        <v>4267</v>
      </c>
      <c r="E121" t="s">
        <v>83</v>
      </c>
      <c r="F121" t="s">
        <v>1153</v>
      </c>
      <c r="G121" t="s">
        <v>251</v>
      </c>
      <c r="H121" s="25">
        <v>270666.82686166605</v>
      </c>
      <c r="I121" s="31" t="b">
        <v>1</v>
      </c>
      <c r="J121" s="31" t="b">
        <v>0</v>
      </c>
      <c r="K121" s="31" t="b">
        <v>0</v>
      </c>
      <c r="L121" s="31" t="b">
        <v>0</v>
      </c>
      <c r="M121" s="31" t="b">
        <v>1</v>
      </c>
      <c r="N121" t="s">
        <v>5</v>
      </c>
      <c r="O121" t="s">
        <v>1807</v>
      </c>
      <c r="P121" s="32" t="s">
        <v>2586</v>
      </c>
      <c r="Q121" t="s">
        <v>1995</v>
      </c>
      <c r="R121" t="s">
        <v>3696</v>
      </c>
      <c r="S121" s="20" t="s">
        <v>2121</v>
      </c>
      <c r="T121" s="25" t="s">
        <v>30</v>
      </c>
      <c r="U121" s="25" t="s">
        <v>97</v>
      </c>
      <c r="V121" s="25" t="s">
        <v>157</v>
      </c>
      <c r="W121" s="25" t="s">
        <v>193</v>
      </c>
      <c r="X121" s="25" t="s">
        <v>211</v>
      </c>
    </row>
    <row r="122" spans="1:24" x14ac:dyDescent="0.25">
      <c r="A122" t="s">
        <v>3</v>
      </c>
      <c r="B122" t="s">
        <v>51</v>
      </c>
      <c r="C122" t="s">
        <v>1838</v>
      </c>
      <c r="D122" t="s">
        <v>4267</v>
      </c>
      <c r="E122" t="s">
        <v>83</v>
      </c>
      <c r="F122" t="s">
        <v>1147</v>
      </c>
      <c r="G122" t="s">
        <v>251</v>
      </c>
      <c r="H122" s="25">
        <v>50052.095603720896</v>
      </c>
      <c r="I122" s="31" t="b">
        <v>1</v>
      </c>
      <c r="J122" s="31" t="b">
        <v>0</v>
      </c>
      <c r="K122" s="31" t="b">
        <v>0</v>
      </c>
      <c r="L122" s="31" t="b">
        <v>0</v>
      </c>
      <c r="M122" s="31" t="b">
        <v>1</v>
      </c>
      <c r="N122" t="s">
        <v>5</v>
      </c>
      <c r="O122" t="s">
        <v>1783</v>
      </c>
      <c r="P122" s="32" t="s">
        <v>2584</v>
      </c>
      <c r="Q122" t="s">
        <v>1995</v>
      </c>
      <c r="R122" t="s">
        <v>3697</v>
      </c>
      <c r="S122" s="20" t="s">
        <v>2122</v>
      </c>
      <c r="T122" s="25" t="s">
        <v>30</v>
      </c>
      <c r="U122" s="25" t="s">
        <v>97</v>
      </c>
      <c r="V122" s="25" t="s">
        <v>157</v>
      </c>
      <c r="W122" s="25" t="s">
        <v>193</v>
      </c>
      <c r="X122" s="25" t="s">
        <v>211</v>
      </c>
    </row>
    <row r="123" spans="1:24" x14ac:dyDescent="0.25">
      <c r="A123" t="s">
        <v>3</v>
      </c>
      <c r="B123" t="s">
        <v>51</v>
      </c>
      <c r="C123" t="s">
        <v>1838</v>
      </c>
      <c r="D123" t="s">
        <v>4267</v>
      </c>
      <c r="E123" t="s">
        <v>83</v>
      </c>
      <c r="F123" t="s">
        <v>1157</v>
      </c>
      <c r="G123" t="s">
        <v>251</v>
      </c>
      <c r="H123" s="25">
        <v>11468.373887103957</v>
      </c>
      <c r="I123" s="31" t="b">
        <v>1</v>
      </c>
      <c r="J123" s="31" t="b">
        <v>0</v>
      </c>
      <c r="K123" s="31" t="b">
        <v>0</v>
      </c>
      <c r="L123" s="31" t="b">
        <v>0</v>
      </c>
      <c r="M123" s="31" t="b">
        <v>1</v>
      </c>
      <c r="N123" t="s">
        <v>5</v>
      </c>
      <c r="O123" t="s">
        <v>1783</v>
      </c>
      <c r="P123" s="32" t="s">
        <v>2584</v>
      </c>
      <c r="Q123" t="s">
        <v>1995</v>
      </c>
      <c r="R123" t="s">
        <v>3698</v>
      </c>
      <c r="S123" s="20" t="s">
        <v>2123</v>
      </c>
      <c r="T123" s="25" t="s">
        <v>30</v>
      </c>
      <c r="U123" s="25" t="s">
        <v>97</v>
      </c>
      <c r="V123" s="25" t="s">
        <v>157</v>
      </c>
      <c r="W123" s="25" t="s">
        <v>193</v>
      </c>
      <c r="X123" s="25" t="s">
        <v>211</v>
      </c>
    </row>
    <row r="124" spans="1:24" x14ac:dyDescent="0.25">
      <c r="A124" t="s">
        <v>10</v>
      </c>
      <c r="B124" t="s">
        <v>46</v>
      </c>
      <c r="C124" t="s">
        <v>1839</v>
      </c>
      <c r="D124" t="s">
        <v>4267</v>
      </c>
      <c r="E124" t="s">
        <v>83</v>
      </c>
      <c r="F124" t="s">
        <v>1721</v>
      </c>
      <c r="G124" t="s">
        <v>298</v>
      </c>
      <c r="H124" s="25">
        <v>2085526.2440333129</v>
      </c>
      <c r="I124" s="31" t="b">
        <v>1</v>
      </c>
      <c r="J124" s="31" t="b">
        <v>0</v>
      </c>
      <c r="K124" s="31" t="b">
        <v>0</v>
      </c>
      <c r="L124" s="31" t="b">
        <v>0</v>
      </c>
      <c r="M124" s="31" t="b">
        <v>1</v>
      </c>
      <c r="N124" t="s">
        <v>5</v>
      </c>
      <c r="O124" t="s">
        <v>1783</v>
      </c>
      <c r="P124" s="32" t="s">
        <v>2585</v>
      </c>
      <c r="Q124" t="s">
        <v>1995</v>
      </c>
      <c r="R124" t="s">
        <v>3699</v>
      </c>
      <c r="S124" s="20" t="s">
        <v>2124</v>
      </c>
      <c r="T124" s="25" t="s">
        <v>25</v>
      </c>
      <c r="U124" s="25" t="s">
        <v>97</v>
      </c>
      <c r="V124" s="25" t="s">
        <v>157</v>
      </c>
      <c r="W124" s="25" t="s">
        <v>193</v>
      </c>
      <c r="X124" s="25" t="s">
        <v>211</v>
      </c>
    </row>
    <row r="125" spans="1:24" x14ac:dyDescent="0.25">
      <c r="A125" t="s">
        <v>10</v>
      </c>
      <c r="B125" t="s">
        <v>46</v>
      </c>
      <c r="C125" t="s">
        <v>1839</v>
      </c>
      <c r="D125" t="s">
        <v>4267</v>
      </c>
      <c r="E125" t="s">
        <v>83</v>
      </c>
      <c r="F125" t="s">
        <v>963</v>
      </c>
      <c r="G125" t="s">
        <v>218</v>
      </c>
      <c r="H125" s="25">
        <v>798757.51904657623</v>
      </c>
      <c r="I125" s="31" t="b">
        <v>1</v>
      </c>
      <c r="J125" s="31" t="b">
        <v>0</v>
      </c>
      <c r="K125" s="31" t="b">
        <v>0</v>
      </c>
      <c r="L125" s="31" t="b">
        <v>0</v>
      </c>
      <c r="M125" s="31" t="b">
        <v>1</v>
      </c>
      <c r="N125" t="s">
        <v>5</v>
      </c>
      <c r="O125" t="s">
        <v>1807</v>
      </c>
      <c r="P125" s="32" t="s">
        <v>2585</v>
      </c>
      <c r="Q125" t="s">
        <v>1995</v>
      </c>
      <c r="R125" t="s">
        <v>3700</v>
      </c>
      <c r="S125" s="20" t="s">
        <v>2125</v>
      </c>
      <c r="T125" s="25" t="s">
        <v>25</v>
      </c>
      <c r="U125" s="25" t="s">
        <v>97</v>
      </c>
      <c r="V125" s="25" t="s">
        <v>157</v>
      </c>
      <c r="W125" s="25" t="s">
        <v>193</v>
      </c>
      <c r="X125" s="25" t="s">
        <v>211</v>
      </c>
    </row>
    <row r="126" spans="1:24" x14ac:dyDescent="0.25">
      <c r="A126" t="s">
        <v>10</v>
      </c>
      <c r="B126" t="s">
        <v>46</v>
      </c>
      <c r="C126" t="s">
        <v>1839</v>
      </c>
      <c r="D126" t="s">
        <v>4267</v>
      </c>
      <c r="E126" t="s">
        <v>83</v>
      </c>
      <c r="F126" t="s">
        <v>953</v>
      </c>
      <c r="G126" t="s">
        <v>218</v>
      </c>
      <c r="H126" s="25">
        <v>1224620.282427677</v>
      </c>
      <c r="I126" s="31" t="b">
        <v>1</v>
      </c>
      <c r="J126" s="31" t="b">
        <v>0</v>
      </c>
      <c r="K126" s="31" t="b">
        <v>0</v>
      </c>
      <c r="L126" s="31" t="b">
        <v>0</v>
      </c>
      <c r="M126" s="31" t="b">
        <v>1</v>
      </c>
      <c r="N126" t="s">
        <v>5</v>
      </c>
      <c r="O126" t="s">
        <v>1783</v>
      </c>
      <c r="P126" s="32" t="s">
        <v>2585</v>
      </c>
      <c r="Q126" t="s">
        <v>1995</v>
      </c>
      <c r="R126" t="s">
        <v>3701</v>
      </c>
      <c r="S126" s="20" t="s">
        <v>2126</v>
      </c>
      <c r="T126" s="25" t="s">
        <v>25</v>
      </c>
      <c r="U126" s="25" t="s">
        <v>97</v>
      </c>
      <c r="V126" s="25" t="s">
        <v>157</v>
      </c>
      <c r="W126" s="25" t="s">
        <v>193</v>
      </c>
      <c r="X126" s="25" t="s">
        <v>211</v>
      </c>
    </row>
    <row r="127" spans="1:24" x14ac:dyDescent="0.25">
      <c r="A127" t="s">
        <v>3</v>
      </c>
      <c r="B127" t="s">
        <v>46</v>
      </c>
      <c r="C127" t="s">
        <v>1839</v>
      </c>
      <c r="D127" t="s">
        <v>4267</v>
      </c>
      <c r="E127" t="s">
        <v>83</v>
      </c>
      <c r="F127" t="s">
        <v>1175</v>
      </c>
      <c r="G127" t="s">
        <v>270</v>
      </c>
      <c r="H127" s="25">
        <v>881275.0925660159</v>
      </c>
      <c r="I127" s="31" t="b">
        <v>1</v>
      </c>
      <c r="J127" s="31" t="b">
        <v>0</v>
      </c>
      <c r="K127" s="31" t="b">
        <v>0</v>
      </c>
      <c r="L127" s="31" t="b">
        <v>0</v>
      </c>
      <c r="M127" s="31" t="b">
        <v>1</v>
      </c>
      <c r="N127" t="s">
        <v>18</v>
      </c>
      <c r="O127" t="s">
        <v>1807</v>
      </c>
      <c r="P127" s="32" t="s">
        <v>2585</v>
      </c>
      <c r="Q127" t="s">
        <v>1995</v>
      </c>
      <c r="R127" t="s">
        <v>3702</v>
      </c>
      <c r="S127" s="20" t="s">
        <v>2127</v>
      </c>
      <c r="T127" s="25" t="s">
        <v>25</v>
      </c>
      <c r="U127" s="25" t="s">
        <v>97</v>
      </c>
      <c r="V127" s="25" t="s">
        <v>157</v>
      </c>
      <c r="W127" s="25" t="s">
        <v>193</v>
      </c>
      <c r="X127" s="25" t="s">
        <v>211</v>
      </c>
    </row>
    <row r="128" spans="1:24" x14ac:dyDescent="0.25">
      <c r="A128" t="s">
        <v>3</v>
      </c>
      <c r="B128" t="s">
        <v>46</v>
      </c>
      <c r="C128" t="s">
        <v>1840</v>
      </c>
      <c r="D128" t="s">
        <v>4267</v>
      </c>
      <c r="E128" t="s">
        <v>83</v>
      </c>
      <c r="F128" t="s">
        <v>1779</v>
      </c>
      <c r="G128" t="s">
        <v>231</v>
      </c>
      <c r="H128" s="25">
        <v>1886785.7820282998</v>
      </c>
      <c r="I128" s="31" t="b">
        <v>1</v>
      </c>
      <c r="J128" s="31" t="b">
        <v>0</v>
      </c>
      <c r="K128" s="31" t="b">
        <v>0</v>
      </c>
      <c r="L128" s="31" t="b">
        <v>0</v>
      </c>
      <c r="M128" s="31" t="b">
        <v>1</v>
      </c>
      <c r="N128" t="s">
        <v>5</v>
      </c>
      <c r="O128" t="s">
        <v>1807</v>
      </c>
      <c r="P128" s="32" t="s">
        <v>2585</v>
      </c>
      <c r="Q128" t="s">
        <v>1995</v>
      </c>
      <c r="R128" t="s">
        <v>3703</v>
      </c>
      <c r="S128" s="20">
        <v>39044</v>
      </c>
      <c r="T128" s="25" t="s">
        <v>25</v>
      </c>
      <c r="U128" s="25" t="s">
        <v>97</v>
      </c>
      <c r="V128" s="25" t="s">
        <v>157</v>
      </c>
      <c r="W128" s="25" t="s">
        <v>193</v>
      </c>
      <c r="X128" s="25" t="s">
        <v>25</v>
      </c>
    </row>
    <row r="129" spans="1:24" x14ac:dyDescent="0.25">
      <c r="A129" t="s">
        <v>3</v>
      </c>
      <c r="B129" t="s">
        <v>46</v>
      </c>
      <c r="C129" t="s">
        <v>1840</v>
      </c>
      <c r="D129" t="s">
        <v>4267</v>
      </c>
      <c r="E129" t="s">
        <v>99</v>
      </c>
      <c r="F129" t="s">
        <v>973</v>
      </c>
      <c r="G129" t="s">
        <v>140</v>
      </c>
      <c r="H129" s="25">
        <v>13672.09</v>
      </c>
      <c r="I129" s="31" t="b">
        <v>1</v>
      </c>
      <c r="J129" s="31" t="b">
        <v>0</v>
      </c>
      <c r="K129" s="31" t="b">
        <v>0</v>
      </c>
      <c r="L129" s="31" t="b">
        <v>0</v>
      </c>
      <c r="M129" s="31" t="b">
        <v>1</v>
      </c>
      <c r="N129" t="s">
        <v>5</v>
      </c>
      <c r="O129" t="s">
        <v>1807</v>
      </c>
      <c r="P129" s="32" t="s">
        <v>2584</v>
      </c>
      <c r="Q129" t="s">
        <v>1995</v>
      </c>
      <c r="R129" t="s">
        <v>3704</v>
      </c>
      <c r="S129" s="20">
        <v>51544</v>
      </c>
      <c r="T129" s="25" t="s">
        <v>25</v>
      </c>
      <c r="U129" s="25" t="s">
        <v>97</v>
      </c>
      <c r="V129" s="25" t="s">
        <v>157</v>
      </c>
      <c r="W129" s="25" t="s">
        <v>193</v>
      </c>
      <c r="X129" s="25" t="s">
        <v>25</v>
      </c>
    </row>
    <row r="130" spans="1:24" x14ac:dyDescent="0.25">
      <c r="A130" t="s">
        <v>3</v>
      </c>
      <c r="B130" t="s">
        <v>34</v>
      </c>
      <c r="C130" t="s">
        <v>1841</v>
      </c>
      <c r="D130" t="s">
        <v>4267</v>
      </c>
      <c r="E130" t="s">
        <v>116</v>
      </c>
      <c r="F130" t="s">
        <v>467</v>
      </c>
      <c r="G130" t="s">
        <v>164</v>
      </c>
      <c r="H130" s="25">
        <v>160175.70158379889</v>
      </c>
      <c r="I130" s="31" t="b">
        <v>1</v>
      </c>
      <c r="J130" s="31" t="b">
        <v>1</v>
      </c>
      <c r="K130" s="31" t="b">
        <v>1</v>
      </c>
      <c r="L130" s="31" t="b">
        <v>0</v>
      </c>
      <c r="M130" s="31" t="b">
        <v>1</v>
      </c>
      <c r="N130" t="s">
        <v>5</v>
      </c>
      <c r="O130" t="s">
        <v>1783</v>
      </c>
      <c r="P130" s="32" t="s">
        <v>2586</v>
      </c>
      <c r="Q130" t="s">
        <v>1995</v>
      </c>
      <c r="R130" t="s">
        <v>3705</v>
      </c>
      <c r="S130" s="20">
        <v>93154</v>
      </c>
      <c r="T130" s="25" t="s">
        <v>21</v>
      </c>
      <c r="U130" s="25" t="s">
        <v>103</v>
      </c>
      <c r="V130" s="25" t="s">
        <v>102</v>
      </c>
      <c r="W130" s="25" t="s">
        <v>193</v>
      </c>
      <c r="X130" s="25" t="s">
        <v>268</v>
      </c>
    </row>
    <row r="131" spans="1:24" x14ac:dyDescent="0.25">
      <c r="A131" t="s">
        <v>3</v>
      </c>
      <c r="B131" t="s">
        <v>51</v>
      </c>
      <c r="C131" t="s">
        <v>267</v>
      </c>
      <c r="D131" t="s">
        <v>4267</v>
      </c>
      <c r="E131" t="s">
        <v>116</v>
      </c>
      <c r="F131" t="s">
        <v>315</v>
      </c>
      <c r="G131" t="s">
        <v>144</v>
      </c>
      <c r="H131" s="25">
        <v>206769.79313367818</v>
      </c>
      <c r="I131" s="31" t="b">
        <v>1</v>
      </c>
      <c r="J131" s="31" t="b">
        <v>0</v>
      </c>
      <c r="K131" s="31" t="b">
        <v>0</v>
      </c>
      <c r="L131" s="31" t="b">
        <v>0</v>
      </c>
      <c r="M131" s="31" t="b">
        <v>1</v>
      </c>
      <c r="N131" t="s">
        <v>5</v>
      </c>
      <c r="O131" t="s">
        <v>1807</v>
      </c>
      <c r="P131" s="32" t="s">
        <v>2586</v>
      </c>
      <c r="Q131" t="s">
        <v>1995</v>
      </c>
      <c r="R131" t="s">
        <v>3706</v>
      </c>
      <c r="S131" s="20" t="s">
        <v>2128</v>
      </c>
      <c r="T131" s="25" t="s">
        <v>30</v>
      </c>
      <c r="U131" s="25" t="s">
        <v>97</v>
      </c>
      <c r="V131" s="25" t="s">
        <v>157</v>
      </c>
      <c r="W131" s="25" t="s">
        <v>193</v>
      </c>
      <c r="X131" s="25" t="s">
        <v>225</v>
      </c>
    </row>
    <row r="132" spans="1:24" x14ac:dyDescent="0.25">
      <c r="A132" t="s">
        <v>10</v>
      </c>
      <c r="B132" t="s">
        <v>51</v>
      </c>
      <c r="C132" t="s">
        <v>267</v>
      </c>
      <c r="D132" t="s">
        <v>4267</v>
      </c>
      <c r="E132" t="s">
        <v>116</v>
      </c>
      <c r="F132" t="s">
        <v>873</v>
      </c>
      <c r="G132" t="s">
        <v>195</v>
      </c>
      <c r="H132" s="25">
        <v>242179.66090389327</v>
      </c>
      <c r="I132" s="31" t="b">
        <v>1</v>
      </c>
      <c r="J132" s="31" t="b">
        <v>0</v>
      </c>
      <c r="K132" s="31" t="b">
        <v>0</v>
      </c>
      <c r="L132" s="31" t="b">
        <v>0</v>
      </c>
      <c r="M132" s="31" t="b">
        <v>1</v>
      </c>
      <c r="N132" t="s">
        <v>5</v>
      </c>
      <c r="O132" t="s">
        <v>1807</v>
      </c>
      <c r="P132" s="32" t="s">
        <v>2586</v>
      </c>
      <c r="Q132" t="s">
        <v>1995</v>
      </c>
      <c r="R132" t="s">
        <v>3707</v>
      </c>
      <c r="S132" s="20" t="s">
        <v>2129</v>
      </c>
      <c r="T132" s="25" t="s">
        <v>30</v>
      </c>
      <c r="U132" s="25" t="s">
        <v>97</v>
      </c>
      <c r="V132" s="25" t="s">
        <v>157</v>
      </c>
      <c r="W132" s="25" t="s">
        <v>193</v>
      </c>
      <c r="X132" s="25" t="s">
        <v>225</v>
      </c>
    </row>
    <row r="133" spans="1:24" x14ac:dyDescent="0.25">
      <c r="A133" t="s">
        <v>10</v>
      </c>
      <c r="B133" t="s">
        <v>46</v>
      </c>
      <c r="C133" t="s">
        <v>1842</v>
      </c>
      <c r="D133" t="s">
        <v>4267</v>
      </c>
      <c r="E133" t="s">
        <v>83</v>
      </c>
      <c r="F133" t="s">
        <v>1405</v>
      </c>
      <c r="G133" t="s">
        <v>283</v>
      </c>
      <c r="H133" s="25">
        <v>1133975.1280186025</v>
      </c>
      <c r="I133" s="31" t="b">
        <v>1</v>
      </c>
      <c r="J133" s="31" t="b">
        <v>0</v>
      </c>
      <c r="K133" s="31" t="b">
        <v>0</v>
      </c>
      <c r="L133" s="31" t="b">
        <v>0</v>
      </c>
      <c r="M133" s="31" t="b">
        <v>1</v>
      </c>
      <c r="N133" t="s">
        <v>5</v>
      </c>
      <c r="O133" t="s">
        <v>1783</v>
      </c>
      <c r="P133" s="32" t="s">
        <v>2585</v>
      </c>
      <c r="Q133" t="s">
        <v>1995</v>
      </c>
      <c r="R133" t="s">
        <v>3708</v>
      </c>
      <c r="S133" s="20" t="s">
        <v>2130</v>
      </c>
      <c r="T133" s="25" t="s">
        <v>25</v>
      </c>
      <c r="U133" s="25" t="s">
        <v>97</v>
      </c>
      <c r="V133" s="25" t="s">
        <v>157</v>
      </c>
      <c r="W133" s="25" t="s">
        <v>193</v>
      </c>
      <c r="X133" s="25" t="s">
        <v>211</v>
      </c>
    </row>
    <row r="134" spans="1:24" x14ac:dyDescent="0.25">
      <c r="A134" t="s">
        <v>10</v>
      </c>
      <c r="B134" t="s">
        <v>46</v>
      </c>
      <c r="C134" t="s">
        <v>1842</v>
      </c>
      <c r="D134" t="s">
        <v>4267</v>
      </c>
      <c r="E134" t="s">
        <v>83</v>
      </c>
      <c r="F134" t="s">
        <v>1723</v>
      </c>
      <c r="G134" t="s">
        <v>298</v>
      </c>
      <c r="H134" s="25">
        <v>440447.69250781072</v>
      </c>
      <c r="I134" s="31" t="b">
        <v>1</v>
      </c>
      <c r="J134" s="31" t="b">
        <v>0</v>
      </c>
      <c r="K134" s="31" t="b">
        <v>0</v>
      </c>
      <c r="L134" s="31" t="b">
        <v>0</v>
      </c>
      <c r="M134" s="31" t="b">
        <v>1</v>
      </c>
      <c r="N134" t="s">
        <v>5</v>
      </c>
      <c r="O134" t="s">
        <v>1807</v>
      </c>
      <c r="P134" s="32" t="s">
        <v>2586</v>
      </c>
      <c r="Q134" t="s">
        <v>1995</v>
      </c>
      <c r="R134" t="s">
        <v>3709</v>
      </c>
      <c r="S134" s="20" t="s">
        <v>2131</v>
      </c>
      <c r="T134" s="25" t="s">
        <v>25</v>
      </c>
      <c r="U134" s="25" t="s">
        <v>97</v>
      </c>
      <c r="V134" s="25" t="s">
        <v>157</v>
      </c>
      <c r="W134" s="25" t="s">
        <v>193</v>
      </c>
      <c r="X134" s="25" t="s">
        <v>211</v>
      </c>
    </row>
    <row r="135" spans="1:24" x14ac:dyDescent="0.25">
      <c r="A135" t="s">
        <v>3</v>
      </c>
      <c r="B135" t="s">
        <v>46</v>
      </c>
      <c r="C135" t="s">
        <v>1842</v>
      </c>
      <c r="D135" t="s">
        <v>4267</v>
      </c>
      <c r="E135" t="s">
        <v>83</v>
      </c>
      <c r="F135" t="s">
        <v>1465</v>
      </c>
      <c r="G135" t="s">
        <v>231</v>
      </c>
      <c r="H135" s="25">
        <v>120954.55740000001</v>
      </c>
      <c r="I135" s="31" t="b">
        <v>1</v>
      </c>
      <c r="J135" s="31" t="b">
        <v>0</v>
      </c>
      <c r="K135" s="31" t="b">
        <v>0</v>
      </c>
      <c r="L135" s="31" t="b">
        <v>0</v>
      </c>
      <c r="M135" s="31" t="b">
        <v>1</v>
      </c>
      <c r="N135" t="s">
        <v>5</v>
      </c>
      <c r="O135" t="s">
        <v>1807</v>
      </c>
      <c r="P135" s="32" t="s">
        <v>2584</v>
      </c>
      <c r="Q135" t="s">
        <v>1995</v>
      </c>
      <c r="R135" t="s">
        <v>3710</v>
      </c>
      <c r="S135" s="20" t="s">
        <v>2132</v>
      </c>
      <c r="T135" s="25" t="s">
        <v>25</v>
      </c>
      <c r="U135" s="25" t="s">
        <v>97</v>
      </c>
      <c r="V135" s="25" t="s">
        <v>157</v>
      </c>
      <c r="W135" s="25" t="s">
        <v>193</v>
      </c>
      <c r="X135" s="25" t="s">
        <v>211</v>
      </c>
    </row>
    <row r="136" spans="1:24" x14ac:dyDescent="0.25">
      <c r="A136" t="s">
        <v>3</v>
      </c>
      <c r="B136" t="s">
        <v>46</v>
      </c>
      <c r="C136" t="s">
        <v>1842</v>
      </c>
      <c r="D136" t="s">
        <v>4267</v>
      </c>
      <c r="E136" t="s">
        <v>116</v>
      </c>
      <c r="F136" t="s">
        <v>459</v>
      </c>
      <c r="G136" t="s">
        <v>164</v>
      </c>
      <c r="H136" s="25">
        <v>359829.84510977211</v>
      </c>
      <c r="I136" s="31" t="b">
        <v>1</v>
      </c>
      <c r="J136" s="31" t="b">
        <v>0</v>
      </c>
      <c r="K136" s="31" t="b">
        <v>0</v>
      </c>
      <c r="L136" s="31" t="b">
        <v>0</v>
      </c>
      <c r="M136" s="31" t="b">
        <v>1</v>
      </c>
      <c r="N136" t="s">
        <v>5</v>
      </c>
      <c r="O136" t="s">
        <v>1807</v>
      </c>
      <c r="P136" s="32" t="s">
        <v>2586</v>
      </c>
      <c r="Q136" t="s">
        <v>1995</v>
      </c>
      <c r="R136" t="s">
        <v>3711</v>
      </c>
      <c r="S136" s="20">
        <v>93556</v>
      </c>
      <c r="T136" s="25" t="s">
        <v>25</v>
      </c>
      <c r="U136" s="25" t="s">
        <v>97</v>
      </c>
      <c r="V136" s="25" t="s">
        <v>157</v>
      </c>
      <c r="W136" s="25" t="s">
        <v>193</v>
      </c>
      <c r="X136" s="25" t="s">
        <v>211</v>
      </c>
    </row>
    <row r="137" spans="1:24" x14ac:dyDescent="0.25">
      <c r="A137" t="s">
        <v>3</v>
      </c>
      <c r="B137" t="s">
        <v>46</v>
      </c>
      <c r="C137" t="s">
        <v>1842</v>
      </c>
      <c r="D137" t="s">
        <v>4267</v>
      </c>
      <c r="E137" t="s">
        <v>83</v>
      </c>
      <c r="F137" t="s">
        <v>307</v>
      </c>
      <c r="G137" t="s">
        <v>231</v>
      </c>
      <c r="H137" s="25">
        <v>424862.06042902271</v>
      </c>
      <c r="I137" s="31" t="b">
        <v>1</v>
      </c>
      <c r="J137" s="31" t="b">
        <v>0</v>
      </c>
      <c r="K137" s="31" t="b">
        <v>0</v>
      </c>
      <c r="L137" s="31" t="b">
        <v>0</v>
      </c>
      <c r="M137" s="31" t="b">
        <v>1</v>
      </c>
      <c r="N137" t="s">
        <v>5</v>
      </c>
      <c r="O137" t="s">
        <v>1807</v>
      </c>
      <c r="P137" s="32" t="s">
        <v>2586</v>
      </c>
      <c r="Q137" t="s">
        <v>1995</v>
      </c>
      <c r="R137" t="s">
        <v>3712</v>
      </c>
      <c r="S137" s="20">
        <v>39202</v>
      </c>
      <c r="T137" s="25" t="s">
        <v>25</v>
      </c>
      <c r="U137" s="25" t="s">
        <v>97</v>
      </c>
      <c r="V137" s="25" t="s">
        <v>157</v>
      </c>
      <c r="W137" s="25" t="s">
        <v>193</v>
      </c>
      <c r="X137" s="25" t="s">
        <v>211</v>
      </c>
    </row>
    <row r="138" spans="1:24" x14ac:dyDescent="0.25">
      <c r="A138" t="s">
        <v>3</v>
      </c>
      <c r="B138" t="s">
        <v>46</v>
      </c>
      <c r="C138" t="s">
        <v>1842</v>
      </c>
      <c r="D138" t="s">
        <v>4267</v>
      </c>
      <c r="E138" t="s">
        <v>83</v>
      </c>
      <c r="F138" t="s">
        <v>351</v>
      </c>
      <c r="G138" t="s">
        <v>231</v>
      </c>
      <c r="H138" s="25">
        <v>487604.27459676506</v>
      </c>
      <c r="I138" s="31" t="b">
        <v>1</v>
      </c>
      <c r="J138" s="31" t="b">
        <v>0</v>
      </c>
      <c r="K138" s="31" t="b">
        <v>0</v>
      </c>
      <c r="L138" s="31" t="b">
        <v>0</v>
      </c>
      <c r="M138" s="31" t="b">
        <v>1</v>
      </c>
      <c r="N138" t="s">
        <v>5</v>
      </c>
      <c r="O138" t="s">
        <v>1783</v>
      </c>
      <c r="P138" s="32" t="s">
        <v>2586</v>
      </c>
      <c r="Q138" t="s">
        <v>1995</v>
      </c>
      <c r="R138" t="s">
        <v>3713</v>
      </c>
      <c r="S138" s="20">
        <v>39203</v>
      </c>
      <c r="T138" s="25" t="s">
        <v>25</v>
      </c>
      <c r="U138" s="25" t="s">
        <v>97</v>
      </c>
      <c r="V138" s="25" t="s">
        <v>157</v>
      </c>
      <c r="W138" s="25" t="s">
        <v>193</v>
      </c>
      <c r="X138" s="25" t="s">
        <v>211</v>
      </c>
    </row>
    <row r="139" spans="1:24" x14ac:dyDescent="0.25">
      <c r="A139" t="s">
        <v>3</v>
      </c>
      <c r="B139" t="s">
        <v>46</v>
      </c>
      <c r="C139" t="s">
        <v>1842</v>
      </c>
      <c r="D139" t="s">
        <v>4267</v>
      </c>
      <c r="E139" t="s">
        <v>83</v>
      </c>
      <c r="F139" t="s">
        <v>353</v>
      </c>
      <c r="G139" t="s">
        <v>231</v>
      </c>
      <c r="H139" s="25">
        <v>73361.248185537566</v>
      </c>
      <c r="I139" s="31" t="b">
        <v>1</v>
      </c>
      <c r="J139" s="31" t="b">
        <v>0</v>
      </c>
      <c r="K139" s="31" t="b">
        <v>0</v>
      </c>
      <c r="L139" s="31" t="b">
        <v>0</v>
      </c>
      <c r="M139" s="31" t="b">
        <v>1</v>
      </c>
      <c r="N139" t="s">
        <v>5</v>
      </c>
      <c r="O139" t="s">
        <v>1783</v>
      </c>
      <c r="P139" s="32" t="s">
        <v>2584</v>
      </c>
      <c r="Q139" t="s">
        <v>1995</v>
      </c>
      <c r="R139" t="s">
        <v>3714</v>
      </c>
      <c r="S139" s="20">
        <v>39204</v>
      </c>
      <c r="T139" s="25" t="s">
        <v>25</v>
      </c>
      <c r="U139" s="25" t="s">
        <v>97</v>
      </c>
      <c r="V139" s="25" t="s">
        <v>157</v>
      </c>
      <c r="W139" s="25" t="s">
        <v>193</v>
      </c>
      <c r="X139" s="25" t="s">
        <v>211</v>
      </c>
    </row>
    <row r="140" spans="1:24" x14ac:dyDescent="0.25">
      <c r="A140" t="s">
        <v>3</v>
      </c>
      <c r="B140" t="s">
        <v>46</v>
      </c>
      <c r="C140" t="s">
        <v>1842</v>
      </c>
      <c r="D140" t="s">
        <v>4267</v>
      </c>
      <c r="E140" t="s">
        <v>83</v>
      </c>
      <c r="F140" t="s">
        <v>357</v>
      </c>
      <c r="G140" t="s">
        <v>231</v>
      </c>
      <c r="H140" s="25">
        <v>644658.20409624372</v>
      </c>
      <c r="I140" s="31" t="b">
        <v>1</v>
      </c>
      <c r="J140" s="31" t="b">
        <v>0</v>
      </c>
      <c r="K140" s="31" t="b">
        <v>0</v>
      </c>
      <c r="L140" s="31" t="b">
        <v>0</v>
      </c>
      <c r="M140" s="31" t="b">
        <v>1</v>
      </c>
      <c r="N140" t="s">
        <v>5</v>
      </c>
      <c r="O140" t="s">
        <v>1807</v>
      </c>
      <c r="P140" s="32" t="s">
        <v>2585</v>
      </c>
      <c r="Q140" t="s">
        <v>1995</v>
      </c>
      <c r="R140" t="s">
        <v>3715</v>
      </c>
      <c r="S140" s="20">
        <v>39205</v>
      </c>
      <c r="T140" s="25" t="s">
        <v>25</v>
      </c>
      <c r="U140" s="25" t="s">
        <v>97</v>
      </c>
      <c r="V140" s="25" t="s">
        <v>157</v>
      </c>
      <c r="W140" s="25" t="s">
        <v>193</v>
      </c>
      <c r="X140" s="25" t="s">
        <v>211</v>
      </c>
    </row>
    <row r="141" spans="1:24" x14ac:dyDescent="0.25">
      <c r="A141" t="s">
        <v>3</v>
      </c>
      <c r="B141" t="s">
        <v>46</v>
      </c>
      <c r="C141" t="s">
        <v>1842</v>
      </c>
      <c r="D141" t="s">
        <v>4267</v>
      </c>
      <c r="E141" t="s">
        <v>83</v>
      </c>
      <c r="F141" t="s">
        <v>365</v>
      </c>
      <c r="G141" t="s">
        <v>231</v>
      </c>
      <c r="H141" s="25">
        <v>1289934.960787765</v>
      </c>
      <c r="I141" s="31" t="b">
        <v>1</v>
      </c>
      <c r="J141" s="31" t="b">
        <v>0</v>
      </c>
      <c r="K141" s="31" t="b">
        <v>0</v>
      </c>
      <c r="L141" s="31" t="b">
        <v>0</v>
      </c>
      <c r="M141" s="31" t="b">
        <v>1</v>
      </c>
      <c r="N141" t="s">
        <v>5</v>
      </c>
      <c r="O141" t="s">
        <v>1807</v>
      </c>
      <c r="P141" s="32" t="s">
        <v>2585</v>
      </c>
      <c r="Q141" t="s">
        <v>1995</v>
      </c>
      <c r="R141" t="s">
        <v>3716</v>
      </c>
      <c r="S141" s="20">
        <v>39207</v>
      </c>
      <c r="T141" s="25" t="s">
        <v>25</v>
      </c>
      <c r="U141" s="25" t="s">
        <v>97</v>
      </c>
      <c r="V141" s="25" t="s">
        <v>157</v>
      </c>
      <c r="W141" s="25" t="s">
        <v>193</v>
      </c>
      <c r="X141" s="25" t="s">
        <v>211</v>
      </c>
    </row>
    <row r="142" spans="1:24" x14ac:dyDescent="0.25">
      <c r="A142" t="s">
        <v>3</v>
      </c>
      <c r="B142" t="s">
        <v>46</v>
      </c>
      <c r="C142" t="s">
        <v>1842</v>
      </c>
      <c r="D142" t="s">
        <v>4267</v>
      </c>
      <c r="E142" t="s">
        <v>83</v>
      </c>
      <c r="F142" t="s">
        <v>363</v>
      </c>
      <c r="G142" t="s">
        <v>231</v>
      </c>
      <c r="H142" s="25">
        <v>1000961.1278140025</v>
      </c>
      <c r="I142" s="31" t="b">
        <v>1</v>
      </c>
      <c r="J142" s="31" t="b">
        <v>0</v>
      </c>
      <c r="K142" s="31" t="b">
        <v>0</v>
      </c>
      <c r="L142" s="31" t="b">
        <v>0</v>
      </c>
      <c r="M142" s="31" t="b">
        <v>1</v>
      </c>
      <c r="N142" t="s">
        <v>5</v>
      </c>
      <c r="O142" t="s">
        <v>1807</v>
      </c>
      <c r="P142" s="32" t="s">
        <v>2585</v>
      </c>
      <c r="Q142" t="s">
        <v>1995</v>
      </c>
      <c r="R142" t="s">
        <v>3717</v>
      </c>
      <c r="S142" s="20">
        <v>39206</v>
      </c>
      <c r="T142" s="25" t="s">
        <v>25</v>
      </c>
      <c r="U142" s="25" t="s">
        <v>97</v>
      </c>
      <c r="V142" s="25" t="s">
        <v>157</v>
      </c>
      <c r="W142" s="25" t="s">
        <v>193</v>
      </c>
      <c r="X142" s="25" t="s">
        <v>211</v>
      </c>
    </row>
    <row r="143" spans="1:24" x14ac:dyDescent="0.25">
      <c r="A143" t="s">
        <v>3</v>
      </c>
      <c r="B143" t="s">
        <v>46</v>
      </c>
      <c r="C143" t="s">
        <v>1842</v>
      </c>
      <c r="D143" t="s">
        <v>4267</v>
      </c>
      <c r="E143" t="s">
        <v>83</v>
      </c>
      <c r="F143" t="s">
        <v>395</v>
      </c>
      <c r="G143" t="s">
        <v>231</v>
      </c>
      <c r="H143" s="25">
        <v>178153.26714379384</v>
      </c>
      <c r="I143" s="31" t="b">
        <v>1</v>
      </c>
      <c r="J143" s="31" t="b">
        <v>0</v>
      </c>
      <c r="K143" s="31" t="b">
        <v>0</v>
      </c>
      <c r="L143" s="31" t="b">
        <v>0</v>
      </c>
      <c r="M143" s="31" t="b">
        <v>1</v>
      </c>
      <c r="N143" t="s">
        <v>5</v>
      </c>
      <c r="O143" t="s">
        <v>1807</v>
      </c>
      <c r="P143" s="32" t="s">
        <v>2586</v>
      </c>
      <c r="Q143" t="s">
        <v>1995</v>
      </c>
      <c r="R143" t="s">
        <v>3718</v>
      </c>
      <c r="S143" s="20" t="s">
        <v>2133</v>
      </c>
      <c r="T143" s="25" t="s">
        <v>25</v>
      </c>
      <c r="U143" s="25" t="s">
        <v>97</v>
      </c>
      <c r="V143" s="25" t="s">
        <v>157</v>
      </c>
      <c r="W143" s="25" t="s">
        <v>193</v>
      </c>
      <c r="X143" s="25" t="s">
        <v>211</v>
      </c>
    </row>
    <row r="144" spans="1:24" x14ac:dyDescent="0.25">
      <c r="A144" t="s">
        <v>3</v>
      </c>
      <c r="B144" t="s">
        <v>46</v>
      </c>
      <c r="C144" t="s">
        <v>1842</v>
      </c>
      <c r="D144" t="s">
        <v>4267</v>
      </c>
      <c r="E144" t="s">
        <v>83</v>
      </c>
      <c r="F144" t="s">
        <v>373</v>
      </c>
      <c r="G144" t="s">
        <v>231</v>
      </c>
      <c r="H144" s="25">
        <v>467869.00990610162</v>
      </c>
      <c r="I144" s="31" t="b">
        <v>1</v>
      </c>
      <c r="J144" s="31" t="b">
        <v>0</v>
      </c>
      <c r="K144" s="31" t="b">
        <v>0</v>
      </c>
      <c r="L144" s="31" t="b">
        <v>0</v>
      </c>
      <c r="M144" s="31" t="b">
        <v>1</v>
      </c>
      <c r="N144" t="s">
        <v>5</v>
      </c>
      <c r="O144" t="s">
        <v>1783</v>
      </c>
      <c r="P144" s="32" t="s">
        <v>2586</v>
      </c>
      <c r="Q144" t="s">
        <v>1995</v>
      </c>
      <c r="R144" t="s">
        <v>3719</v>
      </c>
      <c r="S144" s="20">
        <v>39208</v>
      </c>
      <c r="T144" s="25" t="s">
        <v>25</v>
      </c>
      <c r="U144" s="25" t="s">
        <v>97</v>
      </c>
      <c r="V144" s="25" t="s">
        <v>157</v>
      </c>
      <c r="W144" s="25" t="s">
        <v>193</v>
      </c>
      <c r="X144" s="25" t="s">
        <v>211</v>
      </c>
    </row>
    <row r="145" spans="1:24" x14ac:dyDescent="0.25">
      <c r="A145" t="s">
        <v>3</v>
      </c>
      <c r="B145" t="s">
        <v>46</v>
      </c>
      <c r="C145" t="s">
        <v>1842</v>
      </c>
      <c r="D145" t="s">
        <v>4267</v>
      </c>
      <c r="E145" t="s">
        <v>83</v>
      </c>
      <c r="F145" t="s">
        <v>1463</v>
      </c>
      <c r="G145" t="s">
        <v>231</v>
      </c>
      <c r="H145" s="25">
        <v>473200.81268445874</v>
      </c>
      <c r="I145" s="31" t="b">
        <v>1</v>
      </c>
      <c r="J145" s="31" t="b">
        <v>0</v>
      </c>
      <c r="K145" s="31" t="b">
        <v>0</v>
      </c>
      <c r="L145" s="31" t="b">
        <v>0</v>
      </c>
      <c r="M145" s="31" t="b">
        <v>1</v>
      </c>
      <c r="N145" t="s">
        <v>5</v>
      </c>
      <c r="O145" t="s">
        <v>1783</v>
      </c>
      <c r="P145" s="32" t="s">
        <v>2586</v>
      </c>
      <c r="Q145" t="s">
        <v>1995</v>
      </c>
      <c r="R145" t="s">
        <v>3720</v>
      </c>
      <c r="S145" s="20">
        <v>39234</v>
      </c>
      <c r="T145" s="25" t="s">
        <v>25</v>
      </c>
      <c r="U145" s="25" t="s">
        <v>97</v>
      </c>
      <c r="V145" s="25" t="s">
        <v>157</v>
      </c>
      <c r="W145" s="25" t="s">
        <v>193</v>
      </c>
      <c r="X145" s="25" t="s">
        <v>211</v>
      </c>
    </row>
    <row r="146" spans="1:24" x14ac:dyDescent="0.25">
      <c r="A146" t="s">
        <v>3</v>
      </c>
      <c r="B146" t="s">
        <v>46</v>
      </c>
      <c r="C146" t="s">
        <v>1842</v>
      </c>
      <c r="D146" t="s">
        <v>4267</v>
      </c>
      <c r="E146" t="s">
        <v>83</v>
      </c>
      <c r="F146" t="s">
        <v>845</v>
      </c>
      <c r="G146" t="s">
        <v>231</v>
      </c>
      <c r="H146" s="25">
        <v>377254.71198007179</v>
      </c>
      <c r="I146" s="31" t="b">
        <v>1</v>
      </c>
      <c r="J146" s="31" t="b">
        <v>0</v>
      </c>
      <c r="K146" s="31" t="b">
        <v>0</v>
      </c>
      <c r="L146" s="31" t="b">
        <v>0</v>
      </c>
      <c r="M146" s="31" t="b">
        <v>1</v>
      </c>
      <c r="N146" t="s">
        <v>5</v>
      </c>
      <c r="O146" t="s">
        <v>1783</v>
      </c>
      <c r="P146" s="32" t="s">
        <v>2586</v>
      </c>
      <c r="Q146" t="s">
        <v>1995</v>
      </c>
      <c r="R146" t="s">
        <v>3721</v>
      </c>
      <c r="S146" s="20">
        <v>39209</v>
      </c>
      <c r="T146" s="25" t="s">
        <v>25</v>
      </c>
      <c r="U146" s="25" t="s">
        <v>97</v>
      </c>
      <c r="V146" s="25" t="s">
        <v>157</v>
      </c>
      <c r="W146" s="25" t="s">
        <v>193</v>
      </c>
      <c r="X146" s="25" t="s">
        <v>211</v>
      </c>
    </row>
    <row r="147" spans="1:24" x14ac:dyDescent="0.25">
      <c r="A147" t="s">
        <v>3</v>
      </c>
      <c r="B147" t="s">
        <v>46</v>
      </c>
      <c r="C147" t="s">
        <v>1842</v>
      </c>
      <c r="D147" t="s">
        <v>4267</v>
      </c>
      <c r="E147" t="s">
        <v>83</v>
      </c>
      <c r="F147" t="s">
        <v>847</v>
      </c>
      <c r="G147" t="s">
        <v>231</v>
      </c>
      <c r="H147" s="25">
        <v>697621.98434546392</v>
      </c>
      <c r="I147" s="31" t="b">
        <v>1</v>
      </c>
      <c r="J147" s="31" t="b">
        <v>0</v>
      </c>
      <c r="K147" s="31" t="b">
        <v>0</v>
      </c>
      <c r="L147" s="31" t="b">
        <v>0</v>
      </c>
      <c r="M147" s="31" t="b">
        <v>1</v>
      </c>
      <c r="N147" t="s">
        <v>5</v>
      </c>
      <c r="O147" t="s">
        <v>1783</v>
      </c>
      <c r="P147" s="32" t="s">
        <v>2585</v>
      </c>
      <c r="Q147" t="s">
        <v>1995</v>
      </c>
      <c r="R147" t="s">
        <v>3722</v>
      </c>
      <c r="S147" s="20">
        <v>39210</v>
      </c>
      <c r="T147" s="25" t="s">
        <v>25</v>
      </c>
      <c r="U147" s="25" t="s">
        <v>97</v>
      </c>
      <c r="V147" s="25" t="s">
        <v>157</v>
      </c>
      <c r="W147" s="25" t="s">
        <v>193</v>
      </c>
      <c r="X147" s="25" t="s">
        <v>211</v>
      </c>
    </row>
    <row r="148" spans="1:24" x14ac:dyDescent="0.25">
      <c r="A148" t="s">
        <v>3</v>
      </c>
      <c r="B148" t="s">
        <v>46</v>
      </c>
      <c r="C148" t="s">
        <v>1842</v>
      </c>
      <c r="D148" t="s">
        <v>4267</v>
      </c>
      <c r="E148" t="s">
        <v>83</v>
      </c>
      <c r="F148" t="s">
        <v>1737</v>
      </c>
      <c r="G148" t="s">
        <v>231</v>
      </c>
      <c r="H148" s="25">
        <v>411201.07881172129</v>
      </c>
      <c r="I148" s="31" t="b">
        <v>1</v>
      </c>
      <c r="J148" s="31" t="b">
        <v>0</v>
      </c>
      <c r="K148" s="31" t="b">
        <v>0</v>
      </c>
      <c r="L148" s="31" t="b">
        <v>0</v>
      </c>
      <c r="M148" s="31" t="b">
        <v>1</v>
      </c>
      <c r="N148" t="s">
        <v>5</v>
      </c>
      <c r="O148" t="s">
        <v>1783</v>
      </c>
      <c r="P148" s="32" t="s">
        <v>2586</v>
      </c>
      <c r="Q148" t="s">
        <v>1995</v>
      </c>
      <c r="R148" t="s">
        <v>3723</v>
      </c>
      <c r="S148" s="20">
        <v>39249</v>
      </c>
      <c r="T148" s="25" t="s">
        <v>25</v>
      </c>
      <c r="U148" s="25" t="s">
        <v>97</v>
      </c>
      <c r="V148" s="25" t="s">
        <v>157</v>
      </c>
      <c r="W148" s="25" t="s">
        <v>193</v>
      </c>
      <c r="X148" s="25" t="s">
        <v>211</v>
      </c>
    </row>
    <row r="149" spans="1:24" x14ac:dyDescent="0.25">
      <c r="A149" t="s">
        <v>3</v>
      </c>
      <c r="B149" t="s">
        <v>46</v>
      </c>
      <c r="C149" t="s">
        <v>1842</v>
      </c>
      <c r="D149" t="s">
        <v>4267</v>
      </c>
      <c r="E149" t="s">
        <v>83</v>
      </c>
      <c r="F149" t="s">
        <v>1109</v>
      </c>
      <c r="G149" t="s">
        <v>231</v>
      </c>
      <c r="H149" s="25">
        <v>438040.56838647596</v>
      </c>
      <c r="I149" s="31" t="b">
        <v>1</v>
      </c>
      <c r="J149" s="31" t="b">
        <v>0</v>
      </c>
      <c r="K149" s="31" t="b">
        <v>0</v>
      </c>
      <c r="L149" s="31" t="b">
        <v>0</v>
      </c>
      <c r="M149" s="31" t="b">
        <v>1</v>
      </c>
      <c r="N149" t="s">
        <v>5</v>
      </c>
      <c r="O149" t="s">
        <v>1783</v>
      </c>
      <c r="P149" s="32" t="s">
        <v>2586</v>
      </c>
      <c r="Q149" t="s">
        <v>1995</v>
      </c>
      <c r="R149" t="s">
        <v>3724</v>
      </c>
      <c r="S149" s="20">
        <v>39237</v>
      </c>
      <c r="T149" s="25" t="s">
        <v>25</v>
      </c>
      <c r="U149" s="25" t="s">
        <v>97</v>
      </c>
      <c r="V149" s="25" t="s">
        <v>157</v>
      </c>
      <c r="W149" s="25" t="s">
        <v>193</v>
      </c>
      <c r="X149" s="25" t="s">
        <v>211</v>
      </c>
    </row>
    <row r="150" spans="1:24" x14ac:dyDescent="0.25">
      <c r="A150" t="s">
        <v>3</v>
      </c>
      <c r="B150" t="s">
        <v>46</v>
      </c>
      <c r="C150" t="s">
        <v>1842</v>
      </c>
      <c r="D150" t="s">
        <v>4267</v>
      </c>
      <c r="E150" t="s">
        <v>83</v>
      </c>
      <c r="F150" t="s">
        <v>901</v>
      </c>
      <c r="G150" t="s">
        <v>231</v>
      </c>
      <c r="H150" s="25">
        <v>845289.14685649658</v>
      </c>
      <c r="I150" s="31" t="b">
        <v>1</v>
      </c>
      <c r="J150" s="31" t="b">
        <v>0</v>
      </c>
      <c r="K150" s="31" t="b">
        <v>0</v>
      </c>
      <c r="L150" s="31" t="b">
        <v>0</v>
      </c>
      <c r="M150" s="31" t="b">
        <v>1</v>
      </c>
      <c r="N150" t="s">
        <v>5</v>
      </c>
      <c r="O150" t="s">
        <v>1783</v>
      </c>
      <c r="P150" s="32" t="s">
        <v>2585</v>
      </c>
      <c r="Q150" t="s">
        <v>1995</v>
      </c>
      <c r="R150" t="s">
        <v>3725</v>
      </c>
      <c r="S150" s="20">
        <v>39211</v>
      </c>
      <c r="T150" s="25" t="s">
        <v>25</v>
      </c>
      <c r="U150" s="25" t="s">
        <v>97</v>
      </c>
      <c r="V150" s="25" t="s">
        <v>157</v>
      </c>
      <c r="W150" s="25" t="s">
        <v>193</v>
      </c>
      <c r="X150" s="25" t="s">
        <v>211</v>
      </c>
    </row>
    <row r="151" spans="1:24" x14ac:dyDescent="0.25">
      <c r="A151" t="s">
        <v>3</v>
      </c>
      <c r="B151" t="s">
        <v>46</v>
      </c>
      <c r="C151" t="s">
        <v>1842</v>
      </c>
      <c r="D151" t="s">
        <v>4267</v>
      </c>
      <c r="E151" t="s">
        <v>83</v>
      </c>
      <c r="F151" t="s">
        <v>1039</v>
      </c>
      <c r="G151" t="s">
        <v>231</v>
      </c>
      <c r="H151" s="25">
        <v>1119574.8744484039</v>
      </c>
      <c r="I151" s="31" t="b">
        <v>1</v>
      </c>
      <c r="J151" s="31" t="b">
        <v>0</v>
      </c>
      <c r="K151" s="31" t="b">
        <v>0</v>
      </c>
      <c r="L151" s="31" t="b">
        <v>0</v>
      </c>
      <c r="M151" s="31" t="b">
        <v>1</v>
      </c>
      <c r="N151" t="s">
        <v>5</v>
      </c>
      <c r="O151" t="s">
        <v>1783</v>
      </c>
      <c r="P151" s="32" t="s">
        <v>2585</v>
      </c>
      <c r="Q151" t="s">
        <v>1995</v>
      </c>
      <c r="R151" t="s">
        <v>3726</v>
      </c>
      <c r="S151" s="20">
        <v>39218</v>
      </c>
      <c r="T151" s="25" t="s">
        <v>25</v>
      </c>
      <c r="U151" s="25" t="s">
        <v>97</v>
      </c>
      <c r="V151" s="25" t="s">
        <v>157</v>
      </c>
      <c r="W151" s="25" t="s">
        <v>193</v>
      </c>
      <c r="X151" s="25" t="s">
        <v>211</v>
      </c>
    </row>
    <row r="152" spans="1:24" x14ac:dyDescent="0.25">
      <c r="A152" t="s">
        <v>3</v>
      </c>
      <c r="B152" t="s">
        <v>46</v>
      </c>
      <c r="C152" t="s">
        <v>1842</v>
      </c>
      <c r="D152" t="s">
        <v>4267</v>
      </c>
      <c r="E152" t="s">
        <v>83</v>
      </c>
      <c r="F152" t="s">
        <v>947</v>
      </c>
      <c r="G152" t="s">
        <v>231</v>
      </c>
      <c r="H152" s="25">
        <v>66045.665099999998</v>
      </c>
      <c r="I152" s="31" t="b">
        <v>1</v>
      </c>
      <c r="J152" s="31" t="b">
        <v>0</v>
      </c>
      <c r="K152" s="31" t="b">
        <v>0</v>
      </c>
      <c r="L152" s="31" t="b">
        <v>0</v>
      </c>
      <c r="M152" s="31" t="b">
        <v>1</v>
      </c>
      <c r="N152" t="s">
        <v>5</v>
      </c>
      <c r="O152" t="s">
        <v>1807</v>
      </c>
      <c r="P152" s="32" t="s">
        <v>2584</v>
      </c>
      <c r="Q152" t="s">
        <v>1995</v>
      </c>
      <c r="R152" t="s">
        <v>3727</v>
      </c>
      <c r="S152" s="20" t="s">
        <v>2134</v>
      </c>
      <c r="T152" s="25" t="s">
        <v>25</v>
      </c>
      <c r="U152" s="25" t="s">
        <v>97</v>
      </c>
      <c r="V152" s="25" t="s">
        <v>157</v>
      </c>
      <c r="W152" s="25" t="s">
        <v>193</v>
      </c>
      <c r="X152" s="25" t="s">
        <v>211</v>
      </c>
    </row>
    <row r="153" spans="1:24" x14ac:dyDescent="0.25">
      <c r="A153" t="s">
        <v>3</v>
      </c>
      <c r="B153" t="s">
        <v>46</v>
      </c>
      <c r="C153" t="s">
        <v>1842</v>
      </c>
      <c r="D153" t="s">
        <v>4267</v>
      </c>
      <c r="E153" t="s">
        <v>83</v>
      </c>
      <c r="F153" t="s">
        <v>945</v>
      </c>
      <c r="G153" t="s">
        <v>231</v>
      </c>
      <c r="H153" s="25">
        <v>802111.90131334425</v>
      </c>
      <c r="I153" s="31" t="b">
        <v>1</v>
      </c>
      <c r="J153" s="31" t="b">
        <v>0</v>
      </c>
      <c r="K153" s="31" t="b">
        <v>0</v>
      </c>
      <c r="L153" s="31" t="b">
        <v>0</v>
      </c>
      <c r="M153" s="31" t="b">
        <v>1</v>
      </c>
      <c r="N153" t="s">
        <v>12</v>
      </c>
      <c r="O153" t="s">
        <v>1783</v>
      </c>
      <c r="P153" s="32" t="s">
        <v>2585</v>
      </c>
      <c r="Q153" t="s">
        <v>1995</v>
      </c>
      <c r="R153" t="s">
        <v>3728</v>
      </c>
      <c r="S153" s="20">
        <v>39254</v>
      </c>
      <c r="T153" s="25" t="s">
        <v>25</v>
      </c>
      <c r="U153" s="25" t="s">
        <v>97</v>
      </c>
      <c r="V153" s="25" t="s">
        <v>157</v>
      </c>
      <c r="W153" s="25" t="s">
        <v>193</v>
      </c>
      <c r="X153" s="25" t="s">
        <v>211</v>
      </c>
    </row>
    <row r="154" spans="1:24" x14ac:dyDescent="0.25">
      <c r="A154" t="s">
        <v>3</v>
      </c>
      <c r="B154" t="s">
        <v>46</v>
      </c>
      <c r="C154" t="s">
        <v>1842</v>
      </c>
      <c r="D154" t="s">
        <v>4267</v>
      </c>
      <c r="E154" t="s">
        <v>83</v>
      </c>
      <c r="F154" t="s">
        <v>971</v>
      </c>
      <c r="G154" t="s">
        <v>231</v>
      </c>
      <c r="H154" s="25">
        <v>434809.02743133635</v>
      </c>
      <c r="I154" s="31" t="b">
        <v>1</v>
      </c>
      <c r="J154" s="31" t="b">
        <v>0</v>
      </c>
      <c r="K154" s="31" t="b">
        <v>0</v>
      </c>
      <c r="L154" s="31" t="b">
        <v>0</v>
      </c>
      <c r="M154" s="31" t="b">
        <v>1</v>
      </c>
      <c r="N154" t="s">
        <v>5</v>
      </c>
      <c r="O154" t="s">
        <v>1783</v>
      </c>
      <c r="P154" s="32" t="s">
        <v>2586</v>
      </c>
      <c r="Q154" t="s">
        <v>1995</v>
      </c>
      <c r="R154" t="s">
        <v>3729</v>
      </c>
      <c r="S154" s="20">
        <v>39213</v>
      </c>
      <c r="T154" s="25" t="s">
        <v>25</v>
      </c>
      <c r="U154" s="25" t="s">
        <v>97</v>
      </c>
      <c r="V154" s="25" t="s">
        <v>157</v>
      </c>
      <c r="W154" s="25" t="s">
        <v>193</v>
      </c>
      <c r="X154" s="25" t="s">
        <v>211</v>
      </c>
    </row>
    <row r="155" spans="1:24" x14ac:dyDescent="0.25">
      <c r="A155" t="s">
        <v>3</v>
      </c>
      <c r="B155" t="s">
        <v>46</v>
      </c>
      <c r="C155" t="s">
        <v>1842</v>
      </c>
      <c r="D155" t="s">
        <v>4267</v>
      </c>
      <c r="E155" t="s">
        <v>83</v>
      </c>
      <c r="F155" t="s">
        <v>1025</v>
      </c>
      <c r="G155" t="s">
        <v>231</v>
      </c>
      <c r="H155" s="25">
        <v>751931.08601225715</v>
      </c>
      <c r="I155" s="31" t="b">
        <v>1</v>
      </c>
      <c r="J155" s="31" t="b">
        <v>0</v>
      </c>
      <c r="K155" s="31" t="b">
        <v>0</v>
      </c>
      <c r="L155" s="31" t="b">
        <v>0</v>
      </c>
      <c r="M155" s="31" t="b">
        <v>1</v>
      </c>
      <c r="N155" t="s">
        <v>5</v>
      </c>
      <c r="O155" t="s">
        <v>1783</v>
      </c>
      <c r="P155" s="32" t="s">
        <v>2585</v>
      </c>
      <c r="Q155" t="s">
        <v>1995</v>
      </c>
      <c r="R155" t="s">
        <v>3730</v>
      </c>
      <c r="S155" s="20">
        <v>39215</v>
      </c>
      <c r="T155" s="25" t="s">
        <v>25</v>
      </c>
      <c r="U155" s="25" t="s">
        <v>97</v>
      </c>
      <c r="V155" s="25" t="s">
        <v>157</v>
      </c>
      <c r="W155" s="25" t="s">
        <v>193</v>
      </c>
      <c r="X155" s="25" t="s">
        <v>211</v>
      </c>
    </row>
    <row r="156" spans="1:24" x14ac:dyDescent="0.25">
      <c r="A156" t="s">
        <v>3</v>
      </c>
      <c r="B156" t="s">
        <v>46</v>
      </c>
      <c r="C156" t="s">
        <v>1842</v>
      </c>
      <c r="D156" t="s">
        <v>4267</v>
      </c>
      <c r="E156" t="s">
        <v>83</v>
      </c>
      <c r="F156" t="s">
        <v>1029</v>
      </c>
      <c r="G156" t="s">
        <v>231</v>
      </c>
      <c r="H156" s="25">
        <v>692369.33780406625</v>
      </c>
      <c r="I156" s="31" t="b">
        <v>1</v>
      </c>
      <c r="J156" s="31" t="b">
        <v>0</v>
      </c>
      <c r="K156" s="31" t="b">
        <v>0</v>
      </c>
      <c r="L156" s="31" t="b">
        <v>0</v>
      </c>
      <c r="M156" s="31" t="b">
        <v>1</v>
      </c>
      <c r="N156" t="s">
        <v>5</v>
      </c>
      <c r="O156" t="s">
        <v>1807</v>
      </c>
      <c r="P156" s="32" t="s">
        <v>2585</v>
      </c>
      <c r="Q156" t="s">
        <v>1995</v>
      </c>
      <c r="R156" t="s">
        <v>3731</v>
      </c>
      <c r="S156" s="20">
        <v>39256</v>
      </c>
      <c r="T156" s="25" t="s">
        <v>25</v>
      </c>
      <c r="U156" s="25" t="s">
        <v>97</v>
      </c>
      <c r="V156" s="25" t="s">
        <v>157</v>
      </c>
      <c r="W156" s="25" t="s">
        <v>193</v>
      </c>
      <c r="X156" s="25" t="s">
        <v>211</v>
      </c>
    </row>
    <row r="157" spans="1:24" x14ac:dyDescent="0.25">
      <c r="A157" t="s">
        <v>3</v>
      </c>
      <c r="B157" t="s">
        <v>46</v>
      </c>
      <c r="C157" t="s">
        <v>1842</v>
      </c>
      <c r="D157" t="s">
        <v>4267</v>
      </c>
      <c r="E157" t="s">
        <v>83</v>
      </c>
      <c r="F157" t="s">
        <v>1033</v>
      </c>
      <c r="G157" t="s">
        <v>231</v>
      </c>
      <c r="H157" s="25">
        <v>468507.28626393585</v>
      </c>
      <c r="I157" s="31" t="b">
        <v>1</v>
      </c>
      <c r="J157" s="31" t="b">
        <v>0</v>
      </c>
      <c r="K157" s="31" t="b">
        <v>0</v>
      </c>
      <c r="L157" s="31" t="b">
        <v>0</v>
      </c>
      <c r="M157" s="31" t="b">
        <v>1</v>
      </c>
      <c r="N157" t="s">
        <v>5</v>
      </c>
      <c r="O157" t="s">
        <v>1783</v>
      </c>
      <c r="P157" s="32" t="s">
        <v>2586</v>
      </c>
      <c r="Q157" t="s">
        <v>1995</v>
      </c>
      <c r="R157" t="s">
        <v>3732</v>
      </c>
      <c r="S157" s="20">
        <v>39392</v>
      </c>
      <c r="T157" s="25" t="s">
        <v>25</v>
      </c>
      <c r="U157" s="25" t="s">
        <v>97</v>
      </c>
      <c r="V157" s="25" t="s">
        <v>157</v>
      </c>
      <c r="W157" s="25" t="s">
        <v>193</v>
      </c>
      <c r="X157" s="25" t="s">
        <v>211</v>
      </c>
    </row>
    <row r="158" spans="1:24" x14ac:dyDescent="0.25">
      <c r="A158" t="s">
        <v>3</v>
      </c>
      <c r="B158" t="s">
        <v>46</v>
      </c>
      <c r="C158" t="s">
        <v>1842</v>
      </c>
      <c r="D158" t="s">
        <v>4267</v>
      </c>
      <c r="E158" t="s">
        <v>99</v>
      </c>
      <c r="F158" t="s">
        <v>1051</v>
      </c>
      <c r="G158" t="s">
        <v>247</v>
      </c>
      <c r="H158" s="25">
        <v>8942.2199999999993</v>
      </c>
      <c r="I158" s="31" t="b">
        <v>1</v>
      </c>
      <c r="J158" s="31" t="b">
        <v>0</v>
      </c>
      <c r="K158" s="31" t="b">
        <v>0</v>
      </c>
      <c r="L158" s="31" t="b">
        <v>0</v>
      </c>
      <c r="M158" s="31" t="b">
        <v>1</v>
      </c>
      <c r="N158" t="s">
        <v>5</v>
      </c>
      <c r="O158" t="s">
        <v>1783</v>
      </c>
      <c r="P158" s="32" t="s">
        <v>2584</v>
      </c>
      <c r="Q158" t="s">
        <v>1995</v>
      </c>
      <c r="R158" t="s">
        <v>3733</v>
      </c>
      <c r="S158" s="20">
        <v>48512</v>
      </c>
      <c r="T158" s="25" t="s">
        <v>25</v>
      </c>
      <c r="U158" s="25" t="s">
        <v>97</v>
      </c>
      <c r="V158" s="25" t="s">
        <v>157</v>
      </c>
      <c r="W158" s="25" t="s">
        <v>193</v>
      </c>
      <c r="X158" s="25" t="s">
        <v>211</v>
      </c>
    </row>
    <row r="159" spans="1:24" x14ac:dyDescent="0.25">
      <c r="A159" t="s">
        <v>3</v>
      </c>
      <c r="B159" t="s">
        <v>46</v>
      </c>
      <c r="C159" t="s">
        <v>1842</v>
      </c>
      <c r="D159" t="s">
        <v>4267</v>
      </c>
      <c r="E159" t="s">
        <v>99</v>
      </c>
      <c r="F159" t="s">
        <v>1071</v>
      </c>
      <c r="G159" t="s">
        <v>140</v>
      </c>
      <c r="H159" s="25">
        <v>116215.92</v>
      </c>
      <c r="I159" s="31" t="b">
        <v>1</v>
      </c>
      <c r="J159" s="31" t="b">
        <v>0</v>
      </c>
      <c r="K159" s="31" t="b">
        <v>0</v>
      </c>
      <c r="L159" s="31" t="b">
        <v>0</v>
      </c>
      <c r="M159" s="31" t="b">
        <v>1</v>
      </c>
      <c r="N159" t="s">
        <v>5</v>
      </c>
      <c r="O159" t="s">
        <v>1783</v>
      </c>
      <c r="P159" s="32" t="s">
        <v>2584</v>
      </c>
      <c r="Q159" t="s">
        <v>1995</v>
      </c>
      <c r="R159" t="s">
        <v>3734</v>
      </c>
      <c r="S159" s="20">
        <v>51223</v>
      </c>
      <c r="T159" s="25" t="s">
        <v>25</v>
      </c>
      <c r="U159" s="25" t="s">
        <v>97</v>
      </c>
      <c r="V159" s="25" t="s">
        <v>157</v>
      </c>
      <c r="W159" s="25" t="s">
        <v>193</v>
      </c>
      <c r="X159" s="25" t="s">
        <v>211</v>
      </c>
    </row>
    <row r="160" spans="1:24" x14ac:dyDescent="0.25">
      <c r="A160" t="s">
        <v>3</v>
      </c>
      <c r="B160" t="s">
        <v>46</v>
      </c>
      <c r="C160" t="s">
        <v>1842</v>
      </c>
      <c r="D160" t="s">
        <v>4267</v>
      </c>
      <c r="E160" t="s">
        <v>83</v>
      </c>
      <c r="F160" t="s">
        <v>1551</v>
      </c>
      <c r="G160" t="s">
        <v>176</v>
      </c>
      <c r="H160" s="25">
        <v>1475733.8557156783</v>
      </c>
      <c r="I160" s="31" t="b">
        <v>1</v>
      </c>
      <c r="J160" s="31" t="b">
        <v>0</v>
      </c>
      <c r="K160" s="31" t="b">
        <v>0</v>
      </c>
      <c r="L160" s="31" t="b">
        <v>0</v>
      </c>
      <c r="M160" s="31" t="b">
        <v>1</v>
      </c>
      <c r="N160" t="s">
        <v>5</v>
      </c>
      <c r="O160" t="s">
        <v>1783</v>
      </c>
      <c r="P160" s="32" t="s">
        <v>2585</v>
      </c>
      <c r="Q160" t="s">
        <v>1995</v>
      </c>
      <c r="R160" t="s">
        <v>3735</v>
      </c>
      <c r="S160" s="20" t="s">
        <v>2135</v>
      </c>
      <c r="T160" s="25" t="s">
        <v>25</v>
      </c>
      <c r="U160" s="25" t="s">
        <v>97</v>
      </c>
      <c r="V160" s="25" t="s">
        <v>157</v>
      </c>
      <c r="W160" s="25" t="s">
        <v>193</v>
      </c>
      <c r="X160" s="25" t="s">
        <v>211</v>
      </c>
    </row>
    <row r="161" spans="1:24" x14ac:dyDescent="0.25">
      <c r="A161" t="s">
        <v>3</v>
      </c>
      <c r="B161" t="s">
        <v>46</v>
      </c>
      <c r="C161" t="s">
        <v>1842</v>
      </c>
      <c r="D161" t="s">
        <v>4267</v>
      </c>
      <c r="E161" t="s">
        <v>83</v>
      </c>
      <c r="F161" t="s">
        <v>1049</v>
      </c>
      <c r="G161" t="s">
        <v>231</v>
      </c>
      <c r="H161" s="25">
        <v>1106141.1409113365</v>
      </c>
      <c r="I161" s="31" t="b">
        <v>1</v>
      </c>
      <c r="J161" s="31" t="b">
        <v>0</v>
      </c>
      <c r="K161" s="31" t="b">
        <v>0</v>
      </c>
      <c r="L161" s="31" t="b">
        <v>0</v>
      </c>
      <c r="M161" s="31" t="b">
        <v>1</v>
      </c>
      <c r="N161" t="s">
        <v>5</v>
      </c>
      <c r="O161" t="s">
        <v>1783</v>
      </c>
      <c r="P161" s="32" t="s">
        <v>2585</v>
      </c>
      <c r="Q161" t="s">
        <v>1995</v>
      </c>
      <c r="R161" t="s">
        <v>3736</v>
      </c>
      <c r="S161" s="20">
        <v>39223</v>
      </c>
      <c r="T161" s="25" t="s">
        <v>25</v>
      </c>
      <c r="U161" s="25" t="s">
        <v>97</v>
      </c>
      <c r="V161" s="25" t="s">
        <v>157</v>
      </c>
      <c r="W161" s="25" t="s">
        <v>193</v>
      </c>
      <c r="X161" s="25" t="s">
        <v>211</v>
      </c>
    </row>
    <row r="162" spans="1:24" x14ac:dyDescent="0.25">
      <c r="A162" t="s">
        <v>3</v>
      </c>
      <c r="B162" t="s">
        <v>46</v>
      </c>
      <c r="C162" t="s">
        <v>1842</v>
      </c>
      <c r="D162" t="s">
        <v>4267</v>
      </c>
      <c r="E162" t="s">
        <v>83</v>
      </c>
      <c r="F162" t="s">
        <v>1047</v>
      </c>
      <c r="G162" t="s">
        <v>231</v>
      </c>
      <c r="H162" s="25">
        <v>937643.30471275584</v>
      </c>
      <c r="I162" s="31" t="b">
        <v>1</v>
      </c>
      <c r="J162" s="31" t="b">
        <v>0</v>
      </c>
      <c r="K162" s="31" t="b">
        <v>0</v>
      </c>
      <c r="L162" s="31" t="b">
        <v>0</v>
      </c>
      <c r="M162" s="31" t="b">
        <v>1</v>
      </c>
      <c r="N162" t="s">
        <v>5</v>
      </c>
      <c r="O162" t="s">
        <v>1807</v>
      </c>
      <c r="P162" s="32" t="s">
        <v>2585</v>
      </c>
      <c r="Q162" t="s">
        <v>1995</v>
      </c>
      <c r="R162" t="s">
        <v>3737</v>
      </c>
      <c r="S162" s="20">
        <v>39222</v>
      </c>
      <c r="T162" s="25" t="s">
        <v>25</v>
      </c>
      <c r="U162" s="25" t="s">
        <v>97</v>
      </c>
      <c r="V162" s="25" t="s">
        <v>157</v>
      </c>
      <c r="W162" s="25" t="s">
        <v>193</v>
      </c>
      <c r="X162" s="25" t="s">
        <v>211</v>
      </c>
    </row>
    <row r="163" spans="1:24" x14ac:dyDescent="0.25">
      <c r="A163" t="s">
        <v>3</v>
      </c>
      <c r="B163" t="s">
        <v>46</v>
      </c>
      <c r="C163" t="s">
        <v>1842</v>
      </c>
      <c r="D163" t="s">
        <v>4267</v>
      </c>
      <c r="E163" t="s">
        <v>83</v>
      </c>
      <c r="F163" t="s">
        <v>1045</v>
      </c>
      <c r="G163" t="s">
        <v>231</v>
      </c>
      <c r="H163" s="25">
        <v>880111.22065563092</v>
      </c>
      <c r="I163" s="31" t="b">
        <v>1</v>
      </c>
      <c r="J163" s="31" t="b">
        <v>0</v>
      </c>
      <c r="K163" s="31" t="b">
        <v>0</v>
      </c>
      <c r="L163" s="31" t="b">
        <v>0</v>
      </c>
      <c r="M163" s="31" t="b">
        <v>1</v>
      </c>
      <c r="N163" t="s">
        <v>5</v>
      </c>
      <c r="O163" t="s">
        <v>1807</v>
      </c>
      <c r="P163" s="32" t="s">
        <v>2585</v>
      </c>
      <c r="Q163" t="s">
        <v>1995</v>
      </c>
      <c r="R163" t="s">
        <v>3738</v>
      </c>
      <c r="S163" s="20">
        <v>39221</v>
      </c>
      <c r="T163" s="25" t="s">
        <v>25</v>
      </c>
      <c r="U163" s="25" t="s">
        <v>97</v>
      </c>
      <c r="V163" s="25" t="s">
        <v>157</v>
      </c>
      <c r="W163" s="25" t="s">
        <v>193</v>
      </c>
      <c r="X163" s="25" t="s">
        <v>211</v>
      </c>
    </row>
    <row r="164" spans="1:24" x14ac:dyDescent="0.25">
      <c r="A164" t="s">
        <v>3</v>
      </c>
      <c r="B164" t="s">
        <v>46</v>
      </c>
      <c r="C164" t="s">
        <v>1842</v>
      </c>
      <c r="D164" t="s">
        <v>4267</v>
      </c>
      <c r="E164" t="s">
        <v>83</v>
      </c>
      <c r="F164" t="s">
        <v>1043</v>
      </c>
      <c r="G164" t="s">
        <v>231</v>
      </c>
      <c r="H164" s="25">
        <v>698444.47699928051</v>
      </c>
      <c r="I164" s="31" t="b">
        <v>1</v>
      </c>
      <c r="J164" s="31" t="b">
        <v>0</v>
      </c>
      <c r="K164" s="31" t="b">
        <v>0</v>
      </c>
      <c r="L164" s="31" t="b">
        <v>0</v>
      </c>
      <c r="M164" s="31" t="b">
        <v>1</v>
      </c>
      <c r="N164" t="s">
        <v>5</v>
      </c>
      <c r="O164" t="s">
        <v>1807</v>
      </c>
      <c r="P164" s="32" t="s">
        <v>2585</v>
      </c>
      <c r="Q164" t="s">
        <v>1995</v>
      </c>
      <c r="R164" t="s">
        <v>3739</v>
      </c>
      <c r="S164" s="20">
        <v>39220</v>
      </c>
      <c r="T164" s="25" t="s">
        <v>25</v>
      </c>
      <c r="U164" s="25" t="s">
        <v>97</v>
      </c>
      <c r="V164" s="25" t="s">
        <v>157</v>
      </c>
      <c r="W164" s="25" t="s">
        <v>193</v>
      </c>
      <c r="X164" s="25" t="s">
        <v>211</v>
      </c>
    </row>
    <row r="165" spans="1:24" x14ac:dyDescent="0.25">
      <c r="A165" t="s">
        <v>3</v>
      </c>
      <c r="B165" t="s">
        <v>46</v>
      </c>
      <c r="C165" t="s">
        <v>1842</v>
      </c>
      <c r="D165" t="s">
        <v>4267</v>
      </c>
      <c r="E165" t="s">
        <v>83</v>
      </c>
      <c r="F165" t="s">
        <v>1041</v>
      </c>
      <c r="G165" t="s">
        <v>231</v>
      </c>
      <c r="H165" s="25">
        <v>283946.8728468378</v>
      </c>
      <c r="I165" s="31" t="b">
        <v>1</v>
      </c>
      <c r="J165" s="31" t="b">
        <v>0</v>
      </c>
      <c r="K165" s="31" t="b">
        <v>0</v>
      </c>
      <c r="L165" s="31" t="b">
        <v>0</v>
      </c>
      <c r="M165" s="31" t="b">
        <v>1</v>
      </c>
      <c r="N165" t="s">
        <v>5</v>
      </c>
      <c r="O165" t="s">
        <v>1807</v>
      </c>
      <c r="P165" s="32" t="s">
        <v>2586</v>
      </c>
      <c r="Q165" t="s">
        <v>1995</v>
      </c>
      <c r="R165" t="s">
        <v>3740</v>
      </c>
      <c r="S165" s="20">
        <v>39219</v>
      </c>
      <c r="T165" s="25" t="s">
        <v>25</v>
      </c>
      <c r="U165" s="25" t="s">
        <v>97</v>
      </c>
      <c r="V165" s="25" t="s">
        <v>157</v>
      </c>
      <c r="W165" s="25" t="s">
        <v>193</v>
      </c>
      <c r="X165" s="25" t="s">
        <v>211</v>
      </c>
    </row>
    <row r="166" spans="1:24" x14ac:dyDescent="0.25">
      <c r="A166" t="s">
        <v>3</v>
      </c>
      <c r="B166" t="s">
        <v>46</v>
      </c>
      <c r="C166" t="s">
        <v>1842</v>
      </c>
      <c r="D166" t="s">
        <v>4267</v>
      </c>
      <c r="E166" t="s">
        <v>99</v>
      </c>
      <c r="F166" t="s">
        <v>1709</v>
      </c>
      <c r="G166" t="s">
        <v>140</v>
      </c>
      <c r="H166" s="25">
        <v>15856.88</v>
      </c>
      <c r="I166" s="31" t="b">
        <v>1</v>
      </c>
      <c r="J166" s="31" t="b">
        <v>0</v>
      </c>
      <c r="K166" s="31" t="b">
        <v>0</v>
      </c>
      <c r="L166" s="31" t="b">
        <v>0</v>
      </c>
      <c r="M166" s="31" t="b">
        <v>1</v>
      </c>
      <c r="N166" t="s">
        <v>5</v>
      </c>
      <c r="O166" t="s">
        <v>1783</v>
      </c>
      <c r="P166" s="32" t="s">
        <v>2584</v>
      </c>
      <c r="Q166" t="s">
        <v>1995</v>
      </c>
      <c r="R166" t="s">
        <v>3741</v>
      </c>
      <c r="S166" s="20">
        <v>48511</v>
      </c>
      <c r="T166" s="25" t="s">
        <v>25</v>
      </c>
      <c r="U166" s="25" t="s">
        <v>97</v>
      </c>
      <c r="V166" s="25" t="s">
        <v>157</v>
      </c>
      <c r="W166" s="25" t="s">
        <v>193</v>
      </c>
      <c r="X166" s="25" t="s">
        <v>211</v>
      </c>
    </row>
    <row r="167" spans="1:24" x14ac:dyDescent="0.25">
      <c r="A167" t="s">
        <v>3</v>
      </c>
      <c r="B167" t="s">
        <v>46</v>
      </c>
      <c r="C167" t="s">
        <v>1842</v>
      </c>
      <c r="D167" t="s">
        <v>4267</v>
      </c>
      <c r="E167" t="s">
        <v>83</v>
      </c>
      <c r="F167" t="s">
        <v>1705</v>
      </c>
      <c r="G167" t="s">
        <v>231</v>
      </c>
      <c r="H167" s="25">
        <v>61200.570299999999</v>
      </c>
      <c r="I167" s="31" t="b">
        <v>1</v>
      </c>
      <c r="J167" s="31" t="b">
        <v>0</v>
      </c>
      <c r="K167" s="31" t="b">
        <v>0</v>
      </c>
      <c r="L167" s="31" t="b">
        <v>0</v>
      </c>
      <c r="M167" s="31" t="b">
        <v>1</v>
      </c>
      <c r="N167" t="s">
        <v>5</v>
      </c>
      <c r="O167" t="s">
        <v>1783</v>
      </c>
      <c r="P167" s="32" t="s">
        <v>2584</v>
      </c>
      <c r="Q167" t="s">
        <v>1995</v>
      </c>
      <c r="R167" t="s">
        <v>3742</v>
      </c>
      <c r="S167" s="20" t="s">
        <v>2136</v>
      </c>
      <c r="T167" s="25" t="s">
        <v>25</v>
      </c>
      <c r="U167" s="25" t="s">
        <v>97</v>
      </c>
      <c r="V167" s="25" t="s">
        <v>157</v>
      </c>
      <c r="W167" s="25" t="s">
        <v>193</v>
      </c>
      <c r="X167" s="25" t="s">
        <v>211</v>
      </c>
    </row>
    <row r="168" spans="1:24" x14ac:dyDescent="0.25">
      <c r="A168" t="s">
        <v>3</v>
      </c>
      <c r="B168" t="s">
        <v>46</v>
      </c>
      <c r="C168" t="s">
        <v>1842</v>
      </c>
      <c r="D168" t="s">
        <v>4267</v>
      </c>
      <c r="E168" t="s">
        <v>83</v>
      </c>
      <c r="F168" t="s">
        <v>1703</v>
      </c>
      <c r="G168" t="s">
        <v>231</v>
      </c>
      <c r="H168" s="25">
        <v>412725.80925916915</v>
      </c>
      <c r="I168" s="31" t="b">
        <v>1</v>
      </c>
      <c r="J168" s="31" t="b">
        <v>0</v>
      </c>
      <c r="K168" s="31" t="b">
        <v>0</v>
      </c>
      <c r="L168" s="31" t="b">
        <v>0</v>
      </c>
      <c r="M168" s="31" t="b">
        <v>1</v>
      </c>
      <c r="N168" t="s">
        <v>5</v>
      </c>
      <c r="O168" t="s">
        <v>1807</v>
      </c>
      <c r="P168" s="32" t="s">
        <v>2586</v>
      </c>
      <c r="Q168" t="s">
        <v>1995</v>
      </c>
      <c r="R168" t="s">
        <v>3743</v>
      </c>
      <c r="S168" s="20">
        <v>39235</v>
      </c>
      <c r="T168" s="25" t="s">
        <v>25</v>
      </c>
      <c r="U168" s="25" t="s">
        <v>97</v>
      </c>
      <c r="V168" s="25" t="s">
        <v>157</v>
      </c>
      <c r="W168" s="25" t="s">
        <v>193</v>
      </c>
      <c r="X168" s="25" t="s">
        <v>211</v>
      </c>
    </row>
    <row r="169" spans="1:24" x14ac:dyDescent="0.25">
      <c r="A169" t="s">
        <v>3</v>
      </c>
      <c r="B169" t="s">
        <v>46</v>
      </c>
      <c r="C169" t="s">
        <v>1842</v>
      </c>
      <c r="D169" t="s">
        <v>4267</v>
      </c>
      <c r="E169" t="s">
        <v>83</v>
      </c>
      <c r="F169" t="s">
        <v>1775</v>
      </c>
      <c r="G169" t="s">
        <v>231</v>
      </c>
      <c r="H169" s="25">
        <v>61552.810700000002</v>
      </c>
      <c r="I169" s="31" t="b">
        <v>1</v>
      </c>
      <c r="J169" s="31" t="b">
        <v>0</v>
      </c>
      <c r="K169" s="31" t="b">
        <v>0</v>
      </c>
      <c r="L169" s="31" t="b">
        <v>0</v>
      </c>
      <c r="M169" s="31" t="b">
        <v>1</v>
      </c>
      <c r="N169" t="s">
        <v>5</v>
      </c>
      <c r="O169" t="s">
        <v>1807</v>
      </c>
      <c r="P169" s="32" t="s">
        <v>2584</v>
      </c>
      <c r="Q169" t="s">
        <v>1995</v>
      </c>
      <c r="R169" t="s">
        <v>3744</v>
      </c>
      <c r="S169" s="20" t="s">
        <v>2137</v>
      </c>
      <c r="T169" s="25" t="s">
        <v>25</v>
      </c>
      <c r="U169" s="25" t="s">
        <v>97</v>
      </c>
      <c r="V169" s="25" t="s">
        <v>157</v>
      </c>
      <c r="W169" s="25" t="s">
        <v>193</v>
      </c>
      <c r="X169" s="25" t="s">
        <v>211</v>
      </c>
    </row>
    <row r="170" spans="1:24" x14ac:dyDescent="0.25">
      <c r="A170" t="s">
        <v>3</v>
      </c>
      <c r="B170" t="s">
        <v>46</v>
      </c>
      <c r="C170" t="s">
        <v>1842</v>
      </c>
      <c r="D170" t="s">
        <v>4267</v>
      </c>
      <c r="E170" t="s">
        <v>83</v>
      </c>
      <c r="F170" t="s">
        <v>1773</v>
      </c>
      <c r="G170" t="s">
        <v>231</v>
      </c>
      <c r="H170" s="25">
        <v>486268.23708567792</v>
      </c>
      <c r="I170" s="31" t="b">
        <v>1</v>
      </c>
      <c r="J170" s="31" t="b">
        <v>0</v>
      </c>
      <c r="K170" s="31" t="b">
        <v>0</v>
      </c>
      <c r="L170" s="31" t="b">
        <v>0</v>
      </c>
      <c r="M170" s="31" t="b">
        <v>1</v>
      </c>
      <c r="N170" t="s">
        <v>5</v>
      </c>
      <c r="O170" t="s">
        <v>1807</v>
      </c>
      <c r="P170" s="32" t="s">
        <v>2586</v>
      </c>
      <c r="Q170" t="s">
        <v>1995</v>
      </c>
      <c r="R170" t="s">
        <v>3745</v>
      </c>
      <c r="S170" s="20">
        <v>39225</v>
      </c>
      <c r="T170" s="25" t="s">
        <v>25</v>
      </c>
      <c r="U170" s="25" t="s">
        <v>97</v>
      </c>
      <c r="V170" s="25" t="s">
        <v>157</v>
      </c>
      <c r="W170" s="25" t="s">
        <v>193</v>
      </c>
      <c r="X170" s="25" t="s">
        <v>211</v>
      </c>
    </row>
    <row r="171" spans="1:24" x14ac:dyDescent="0.25">
      <c r="A171" t="s">
        <v>3</v>
      </c>
      <c r="B171" t="s">
        <v>46</v>
      </c>
      <c r="C171" t="s">
        <v>1842</v>
      </c>
      <c r="D171" t="s">
        <v>4267</v>
      </c>
      <c r="E171" t="s">
        <v>83</v>
      </c>
      <c r="F171" t="s">
        <v>1057</v>
      </c>
      <c r="G171" t="s">
        <v>231</v>
      </c>
      <c r="H171" s="25">
        <v>587358.64717145648</v>
      </c>
      <c r="I171" s="31" t="b">
        <v>1</v>
      </c>
      <c r="J171" s="31" t="b">
        <v>0</v>
      </c>
      <c r="K171" s="31" t="b">
        <v>0</v>
      </c>
      <c r="L171" s="31" t="b">
        <v>0</v>
      </c>
      <c r="M171" s="31" t="b">
        <v>1</v>
      </c>
      <c r="N171" t="s">
        <v>5</v>
      </c>
      <c r="O171" t="s">
        <v>1783</v>
      </c>
      <c r="P171" s="32" t="s">
        <v>2585</v>
      </c>
      <c r="Q171" t="s">
        <v>1995</v>
      </c>
      <c r="R171" t="s">
        <v>3746</v>
      </c>
      <c r="S171" s="20">
        <v>39224</v>
      </c>
      <c r="T171" s="25" t="s">
        <v>25</v>
      </c>
      <c r="U171" s="25" t="s">
        <v>97</v>
      </c>
      <c r="V171" s="25" t="s">
        <v>157</v>
      </c>
      <c r="W171" s="25" t="s">
        <v>193</v>
      </c>
      <c r="X171" s="25" t="s">
        <v>211</v>
      </c>
    </row>
    <row r="172" spans="1:24" x14ac:dyDescent="0.25">
      <c r="A172" t="s">
        <v>3</v>
      </c>
      <c r="B172" t="s">
        <v>46</v>
      </c>
      <c r="C172" t="s">
        <v>1842</v>
      </c>
      <c r="D172" t="s">
        <v>4267</v>
      </c>
      <c r="E172" t="s">
        <v>83</v>
      </c>
      <c r="F172" t="s">
        <v>865</v>
      </c>
      <c r="G172" t="s">
        <v>231</v>
      </c>
      <c r="H172" s="25">
        <v>125216.4957</v>
      </c>
      <c r="I172" s="31" t="b">
        <v>1</v>
      </c>
      <c r="J172" s="31" t="b">
        <v>0</v>
      </c>
      <c r="K172" s="31" t="b">
        <v>0</v>
      </c>
      <c r="L172" s="31" t="b">
        <v>0</v>
      </c>
      <c r="M172" s="31" t="b">
        <v>1</v>
      </c>
      <c r="N172" t="s">
        <v>5</v>
      </c>
      <c r="O172" t="s">
        <v>1807</v>
      </c>
      <c r="P172" s="32" t="s">
        <v>2584</v>
      </c>
      <c r="Q172" t="s">
        <v>1995</v>
      </c>
      <c r="R172" t="s">
        <v>3747</v>
      </c>
      <c r="S172" s="20" t="s">
        <v>2138</v>
      </c>
      <c r="T172" s="25" t="s">
        <v>25</v>
      </c>
      <c r="U172" s="25" t="s">
        <v>97</v>
      </c>
      <c r="V172" s="25" t="s">
        <v>157</v>
      </c>
      <c r="W172" s="25" t="s">
        <v>193</v>
      </c>
      <c r="X172" s="25" t="s">
        <v>211</v>
      </c>
    </row>
    <row r="173" spans="1:24" x14ac:dyDescent="0.25">
      <c r="A173" t="s">
        <v>3</v>
      </c>
      <c r="B173" t="s">
        <v>46</v>
      </c>
      <c r="C173" t="s">
        <v>1842</v>
      </c>
      <c r="D173" t="s">
        <v>4267</v>
      </c>
      <c r="E173" t="s">
        <v>83</v>
      </c>
      <c r="F173" t="s">
        <v>863</v>
      </c>
      <c r="G173" t="s">
        <v>231</v>
      </c>
      <c r="H173" s="25">
        <v>508775.69098489283</v>
      </c>
      <c r="I173" s="31" t="b">
        <v>1</v>
      </c>
      <c r="J173" s="31" t="b">
        <v>0</v>
      </c>
      <c r="K173" s="31" t="b">
        <v>0</v>
      </c>
      <c r="L173" s="31" t="b">
        <v>0</v>
      </c>
      <c r="M173" s="31" t="b">
        <v>1</v>
      </c>
      <c r="N173" t="s">
        <v>5</v>
      </c>
      <c r="O173" t="s">
        <v>1807</v>
      </c>
      <c r="P173" s="32" t="s">
        <v>2585</v>
      </c>
      <c r="Q173" t="s">
        <v>1995</v>
      </c>
      <c r="R173" t="s">
        <v>3748</v>
      </c>
      <c r="S173" s="20">
        <v>39228</v>
      </c>
      <c r="T173" s="25" t="s">
        <v>25</v>
      </c>
      <c r="U173" s="25" t="s">
        <v>97</v>
      </c>
      <c r="V173" s="25" t="s">
        <v>157</v>
      </c>
      <c r="W173" s="25" t="s">
        <v>193</v>
      </c>
      <c r="X173" s="25" t="s">
        <v>211</v>
      </c>
    </row>
    <row r="174" spans="1:24" x14ac:dyDescent="0.25">
      <c r="A174" t="s">
        <v>3</v>
      </c>
      <c r="B174" t="s">
        <v>46</v>
      </c>
      <c r="C174" t="s">
        <v>1842</v>
      </c>
      <c r="D174" t="s">
        <v>4267</v>
      </c>
      <c r="E174" t="s">
        <v>83</v>
      </c>
      <c r="F174" t="s">
        <v>1115</v>
      </c>
      <c r="G174" t="s">
        <v>231</v>
      </c>
      <c r="H174" s="25">
        <v>317472.15171486832</v>
      </c>
      <c r="I174" s="31" t="b">
        <v>1</v>
      </c>
      <c r="J174" s="31" t="b">
        <v>0</v>
      </c>
      <c r="K174" s="31" t="b">
        <v>0</v>
      </c>
      <c r="L174" s="31" t="b">
        <v>0</v>
      </c>
      <c r="M174" s="31" t="b">
        <v>1</v>
      </c>
      <c r="N174" t="s">
        <v>5</v>
      </c>
      <c r="O174" t="s">
        <v>1783</v>
      </c>
      <c r="P174" s="32" t="s">
        <v>2586</v>
      </c>
      <c r="Q174" t="s">
        <v>1995</v>
      </c>
      <c r="R174" t="s">
        <v>3749</v>
      </c>
      <c r="S174" s="20">
        <v>39238</v>
      </c>
      <c r="T174" s="25" t="s">
        <v>25</v>
      </c>
      <c r="U174" s="25" t="s">
        <v>97</v>
      </c>
      <c r="V174" s="25" t="s">
        <v>157</v>
      </c>
      <c r="W174" s="25" t="s">
        <v>193</v>
      </c>
      <c r="X174" s="25" t="s">
        <v>211</v>
      </c>
    </row>
    <row r="175" spans="1:24" x14ac:dyDescent="0.25">
      <c r="A175" t="s">
        <v>3</v>
      </c>
      <c r="B175" t="s">
        <v>46</v>
      </c>
      <c r="C175" t="s">
        <v>1842</v>
      </c>
      <c r="D175" t="s">
        <v>4267</v>
      </c>
      <c r="E175" t="s">
        <v>83</v>
      </c>
      <c r="F175" t="s">
        <v>361</v>
      </c>
      <c r="G175" t="s">
        <v>231</v>
      </c>
      <c r="H175" s="25">
        <v>119684.80099999999</v>
      </c>
      <c r="I175" s="31" t="b">
        <v>1</v>
      </c>
      <c r="J175" s="31" t="b">
        <v>0</v>
      </c>
      <c r="K175" s="31" t="b">
        <v>0</v>
      </c>
      <c r="L175" s="31" t="b">
        <v>0</v>
      </c>
      <c r="M175" s="31" t="b">
        <v>1</v>
      </c>
      <c r="N175" t="s">
        <v>5</v>
      </c>
      <c r="O175" t="s">
        <v>1783</v>
      </c>
      <c r="P175" s="32" t="s">
        <v>2584</v>
      </c>
      <c r="Q175" t="s">
        <v>1995</v>
      </c>
      <c r="R175" t="s">
        <v>3750</v>
      </c>
      <c r="S175" s="20" t="s">
        <v>2139</v>
      </c>
      <c r="T175" s="25" t="s">
        <v>25</v>
      </c>
      <c r="U175" s="25" t="s">
        <v>97</v>
      </c>
      <c r="V175" s="25" t="s">
        <v>157</v>
      </c>
      <c r="W175" s="25" t="s">
        <v>193</v>
      </c>
      <c r="X175" s="25" t="s">
        <v>211</v>
      </c>
    </row>
    <row r="176" spans="1:24" x14ac:dyDescent="0.25">
      <c r="A176" t="s">
        <v>3</v>
      </c>
      <c r="B176" t="s">
        <v>46</v>
      </c>
      <c r="C176" t="s">
        <v>1842</v>
      </c>
      <c r="D176" t="s">
        <v>4267</v>
      </c>
      <c r="E176" t="s">
        <v>83</v>
      </c>
      <c r="F176" t="s">
        <v>359</v>
      </c>
      <c r="G176" t="s">
        <v>231</v>
      </c>
      <c r="H176" s="25">
        <v>295371.54249917693</v>
      </c>
      <c r="I176" s="31" t="b">
        <v>1</v>
      </c>
      <c r="J176" s="31" t="b">
        <v>0</v>
      </c>
      <c r="K176" s="31" t="b">
        <v>0</v>
      </c>
      <c r="L176" s="31" t="b">
        <v>0</v>
      </c>
      <c r="M176" s="31" t="b">
        <v>1</v>
      </c>
      <c r="N176" t="s">
        <v>5</v>
      </c>
      <c r="O176" t="s">
        <v>1783</v>
      </c>
      <c r="P176" s="32" t="s">
        <v>2586</v>
      </c>
      <c r="Q176" t="s">
        <v>1995</v>
      </c>
      <c r="R176" t="s">
        <v>3751</v>
      </c>
      <c r="S176" s="20">
        <v>39226</v>
      </c>
      <c r="T176" s="25" t="s">
        <v>25</v>
      </c>
      <c r="U176" s="25" t="s">
        <v>97</v>
      </c>
      <c r="V176" s="25" t="s">
        <v>157</v>
      </c>
      <c r="W176" s="25" t="s">
        <v>193</v>
      </c>
      <c r="X176" s="25" t="s">
        <v>211</v>
      </c>
    </row>
    <row r="177" spans="1:24" x14ac:dyDescent="0.25">
      <c r="A177" t="s">
        <v>3</v>
      </c>
      <c r="B177" t="s">
        <v>46</v>
      </c>
      <c r="C177" t="s">
        <v>1842</v>
      </c>
      <c r="D177" t="s">
        <v>4267</v>
      </c>
      <c r="E177" t="s">
        <v>83</v>
      </c>
      <c r="F177" t="s">
        <v>1131</v>
      </c>
      <c r="G177" t="s">
        <v>231</v>
      </c>
      <c r="H177" s="25">
        <v>414309.43318927428</v>
      </c>
      <c r="I177" s="31" t="b">
        <v>1</v>
      </c>
      <c r="J177" s="31" t="b">
        <v>0</v>
      </c>
      <c r="K177" s="31" t="b">
        <v>0</v>
      </c>
      <c r="L177" s="31" t="b">
        <v>0</v>
      </c>
      <c r="M177" s="31" t="b">
        <v>1</v>
      </c>
      <c r="N177" t="s">
        <v>5</v>
      </c>
      <c r="O177" t="s">
        <v>1807</v>
      </c>
      <c r="P177" s="32" t="s">
        <v>2586</v>
      </c>
      <c r="Q177" t="s">
        <v>1995</v>
      </c>
      <c r="R177" t="s">
        <v>3752</v>
      </c>
      <c r="S177" s="20">
        <v>39239</v>
      </c>
      <c r="T177" s="25" t="s">
        <v>25</v>
      </c>
      <c r="U177" s="25" t="s">
        <v>97</v>
      </c>
      <c r="V177" s="25" t="s">
        <v>157</v>
      </c>
      <c r="W177" s="25" t="s">
        <v>193</v>
      </c>
      <c r="X177" s="25" t="s">
        <v>211</v>
      </c>
    </row>
    <row r="178" spans="1:24" x14ac:dyDescent="0.25">
      <c r="A178" t="s">
        <v>3</v>
      </c>
      <c r="B178" t="s">
        <v>46</v>
      </c>
      <c r="C178" t="s">
        <v>1842</v>
      </c>
      <c r="D178" t="s">
        <v>4267</v>
      </c>
      <c r="E178" t="s">
        <v>83</v>
      </c>
      <c r="F178" t="s">
        <v>1141</v>
      </c>
      <c r="G178" t="s">
        <v>231</v>
      </c>
      <c r="H178" s="25">
        <v>460366.70269193768</v>
      </c>
      <c r="I178" s="31" t="b">
        <v>1</v>
      </c>
      <c r="J178" s="31" t="b">
        <v>0</v>
      </c>
      <c r="K178" s="31" t="b">
        <v>0</v>
      </c>
      <c r="L178" s="31" t="b">
        <v>0</v>
      </c>
      <c r="M178" s="31" t="b">
        <v>1</v>
      </c>
      <c r="N178" t="s">
        <v>5</v>
      </c>
      <c r="O178" t="s">
        <v>1807</v>
      </c>
      <c r="P178" s="32" t="s">
        <v>2586</v>
      </c>
      <c r="Q178" t="s">
        <v>1995</v>
      </c>
      <c r="R178" t="s">
        <v>3753</v>
      </c>
      <c r="S178" s="20">
        <v>39240</v>
      </c>
      <c r="T178" s="25" t="s">
        <v>25</v>
      </c>
      <c r="U178" s="25" t="s">
        <v>97</v>
      </c>
      <c r="V178" s="25" t="s">
        <v>157</v>
      </c>
      <c r="W178" s="25" t="s">
        <v>193</v>
      </c>
      <c r="X178" s="25" t="s">
        <v>211</v>
      </c>
    </row>
    <row r="179" spans="1:24" x14ac:dyDescent="0.25">
      <c r="A179" t="s">
        <v>3</v>
      </c>
      <c r="B179" t="s">
        <v>46</v>
      </c>
      <c r="C179" t="s">
        <v>1842</v>
      </c>
      <c r="D179" t="s">
        <v>4267</v>
      </c>
      <c r="E179" t="s">
        <v>83</v>
      </c>
      <c r="F179" t="s">
        <v>1143</v>
      </c>
      <c r="G179" t="s">
        <v>231</v>
      </c>
      <c r="H179" s="25">
        <v>436188.61526687443</v>
      </c>
      <c r="I179" s="31" t="b">
        <v>1</v>
      </c>
      <c r="J179" s="31" t="b">
        <v>0</v>
      </c>
      <c r="K179" s="31" t="b">
        <v>0</v>
      </c>
      <c r="L179" s="31" t="b">
        <v>0</v>
      </c>
      <c r="M179" s="31" t="b">
        <v>1</v>
      </c>
      <c r="N179" t="s">
        <v>5</v>
      </c>
      <c r="O179" t="s">
        <v>1783</v>
      </c>
      <c r="P179" s="32" t="s">
        <v>2586</v>
      </c>
      <c r="Q179" t="s">
        <v>1995</v>
      </c>
      <c r="R179" t="s">
        <v>3754</v>
      </c>
      <c r="S179" s="20">
        <v>39241</v>
      </c>
      <c r="T179" s="25" t="s">
        <v>25</v>
      </c>
      <c r="U179" s="25" t="s">
        <v>97</v>
      </c>
      <c r="V179" s="25" t="s">
        <v>157</v>
      </c>
      <c r="W179" s="25" t="s">
        <v>193</v>
      </c>
      <c r="X179" s="25" t="s">
        <v>211</v>
      </c>
    </row>
    <row r="180" spans="1:24" x14ac:dyDescent="0.25">
      <c r="A180" t="s">
        <v>3</v>
      </c>
      <c r="B180" t="s">
        <v>46</v>
      </c>
      <c r="C180" t="s">
        <v>1842</v>
      </c>
      <c r="D180" t="s">
        <v>4267</v>
      </c>
      <c r="E180" t="s">
        <v>83</v>
      </c>
      <c r="F180" t="s">
        <v>949</v>
      </c>
      <c r="G180" t="s">
        <v>231</v>
      </c>
      <c r="H180" s="25">
        <v>1113000.3700791609</v>
      </c>
      <c r="I180" s="31" t="b">
        <v>1</v>
      </c>
      <c r="J180" s="31" t="b">
        <v>0</v>
      </c>
      <c r="K180" s="31" t="b">
        <v>0</v>
      </c>
      <c r="L180" s="31" t="b">
        <v>0</v>
      </c>
      <c r="M180" s="31" t="b">
        <v>1</v>
      </c>
      <c r="N180" t="s">
        <v>5</v>
      </c>
      <c r="O180" t="s">
        <v>1807</v>
      </c>
      <c r="P180" s="32" t="s">
        <v>2585</v>
      </c>
      <c r="Q180" t="s">
        <v>1995</v>
      </c>
      <c r="R180" t="s">
        <v>3755</v>
      </c>
      <c r="S180" s="20">
        <v>39245</v>
      </c>
      <c r="T180" s="25" t="s">
        <v>25</v>
      </c>
      <c r="U180" s="25" t="s">
        <v>97</v>
      </c>
      <c r="V180" s="25" t="s">
        <v>157</v>
      </c>
      <c r="W180" s="25" t="s">
        <v>193</v>
      </c>
      <c r="X180" s="25" t="s">
        <v>211</v>
      </c>
    </row>
    <row r="181" spans="1:24" x14ac:dyDescent="0.25">
      <c r="A181" t="s">
        <v>3</v>
      </c>
      <c r="B181" t="s">
        <v>46</v>
      </c>
      <c r="C181" t="s">
        <v>1842</v>
      </c>
      <c r="D181" t="s">
        <v>4267</v>
      </c>
      <c r="E181" t="s">
        <v>83</v>
      </c>
      <c r="F181" t="s">
        <v>1537</v>
      </c>
      <c r="G181" t="s">
        <v>231</v>
      </c>
      <c r="H181" s="25">
        <v>336179.26108846412</v>
      </c>
      <c r="I181" s="31" t="b">
        <v>1</v>
      </c>
      <c r="J181" s="31" t="b">
        <v>0</v>
      </c>
      <c r="K181" s="31" t="b">
        <v>0</v>
      </c>
      <c r="L181" s="31" t="b">
        <v>0</v>
      </c>
      <c r="M181" s="31" t="b">
        <v>1</v>
      </c>
      <c r="N181" t="s">
        <v>5</v>
      </c>
      <c r="O181" t="s">
        <v>1783</v>
      </c>
      <c r="P181" s="32" t="s">
        <v>2586</v>
      </c>
      <c r="Q181" t="s">
        <v>1995</v>
      </c>
      <c r="R181" t="s">
        <v>3756</v>
      </c>
      <c r="S181" s="20">
        <v>39247</v>
      </c>
      <c r="T181" s="25" t="s">
        <v>25</v>
      </c>
      <c r="U181" s="25" t="s">
        <v>97</v>
      </c>
      <c r="V181" s="25" t="s">
        <v>157</v>
      </c>
      <c r="W181" s="25" t="s">
        <v>193</v>
      </c>
      <c r="X181" s="25" t="s">
        <v>211</v>
      </c>
    </row>
    <row r="182" spans="1:24" x14ac:dyDescent="0.25">
      <c r="A182" t="s">
        <v>3</v>
      </c>
      <c r="B182" t="s">
        <v>46</v>
      </c>
      <c r="C182" t="s">
        <v>1842</v>
      </c>
      <c r="D182" t="s">
        <v>4267</v>
      </c>
      <c r="E182" t="s">
        <v>83</v>
      </c>
      <c r="F182" t="s">
        <v>1539</v>
      </c>
      <c r="G182" t="s">
        <v>231</v>
      </c>
      <c r="H182" s="25">
        <v>412036.16658736975</v>
      </c>
      <c r="I182" s="31" t="b">
        <v>1</v>
      </c>
      <c r="J182" s="31" t="b">
        <v>0</v>
      </c>
      <c r="K182" s="31" t="b">
        <v>0</v>
      </c>
      <c r="L182" s="31" t="b">
        <v>0</v>
      </c>
      <c r="M182" s="31" t="b">
        <v>1</v>
      </c>
      <c r="N182" t="s">
        <v>5</v>
      </c>
      <c r="O182" t="s">
        <v>1783</v>
      </c>
      <c r="P182" s="32" t="s">
        <v>2586</v>
      </c>
      <c r="Q182" t="s">
        <v>1995</v>
      </c>
      <c r="R182" t="s">
        <v>3757</v>
      </c>
      <c r="S182" s="20">
        <v>39248</v>
      </c>
      <c r="T182" s="25" t="s">
        <v>25</v>
      </c>
      <c r="U182" s="25" t="s">
        <v>97</v>
      </c>
      <c r="V182" s="25" t="s">
        <v>157</v>
      </c>
      <c r="W182" s="25" t="s">
        <v>193</v>
      </c>
      <c r="X182" s="25" t="s">
        <v>211</v>
      </c>
    </row>
    <row r="183" spans="1:24" x14ac:dyDescent="0.25">
      <c r="A183" t="s">
        <v>3</v>
      </c>
      <c r="B183" t="s">
        <v>46</v>
      </c>
      <c r="C183" t="s">
        <v>1842</v>
      </c>
      <c r="D183" t="s">
        <v>4267</v>
      </c>
      <c r="E183" t="s">
        <v>83</v>
      </c>
      <c r="F183" t="s">
        <v>1777</v>
      </c>
      <c r="G183" t="s">
        <v>231</v>
      </c>
      <c r="H183" s="25">
        <v>396792.47676407278</v>
      </c>
      <c r="I183" s="31" t="b">
        <v>1</v>
      </c>
      <c r="J183" s="31" t="b">
        <v>0</v>
      </c>
      <c r="K183" s="31" t="b">
        <v>0</v>
      </c>
      <c r="L183" s="31" t="b">
        <v>0</v>
      </c>
      <c r="M183" s="31" t="b">
        <v>1</v>
      </c>
      <c r="N183" t="s">
        <v>5</v>
      </c>
      <c r="O183" t="s">
        <v>1783</v>
      </c>
      <c r="P183" s="32" t="s">
        <v>2586</v>
      </c>
      <c r="Q183" t="s">
        <v>1995</v>
      </c>
      <c r="R183" t="s">
        <v>3758</v>
      </c>
      <c r="S183" s="20">
        <v>39250</v>
      </c>
      <c r="T183" s="25" t="s">
        <v>25</v>
      </c>
      <c r="U183" s="25" t="s">
        <v>97</v>
      </c>
      <c r="V183" s="25" t="s">
        <v>157</v>
      </c>
      <c r="W183" s="25" t="s">
        <v>193</v>
      </c>
      <c r="X183" s="25" t="s">
        <v>211</v>
      </c>
    </row>
    <row r="184" spans="1:24" x14ac:dyDescent="0.25">
      <c r="A184" t="s">
        <v>3</v>
      </c>
      <c r="B184" t="s">
        <v>58</v>
      </c>
      <c r="C184" t="s">
        <v>57</v>
      </c>
      <c r="D184" t="s">
        <v>1843</v>
      </c>
      <c r="E184" t="s">
        <v>116</v>
      </c>
      <c r="F184" t="s">
        <v>435</v>
      </c>
      <c r="G184" t="s">
        <v>164</v>
      </c>
      <c r="H184" s="25">
        <v>102538.5193483</v>
      </c>
      <c r="I184" s="31" t="b">
        <v>1</v>
      </c>
      <c r="J184" s="31" t="b">
        <v>0</v>
      </c>
      <c r="K184" s="31" t="b">
        <v>0</v>
      </c>
      <c r="L184" s="31" t="b">
        <v>0</v>
      </c>
      <c r="M184" s="31" t="b">
        <v>1</v>
      </c>
      <c r="N184" t="s">
        <v>5</v>
      </c>
      <c r="O184" t="s">
        <v>1807</v>
      </c>
      <c r="P184" s="32" t="s">
        <v>2584</v>
      </c>
      <c r="Q184" t="s">
        <v>1995</v>
      </c>
      <c r="R184" t="s">
        <v>3759</v>
      </c>
      <c r="S184" s="20" t="s">
        <v>2140</v>
      </c>
      <c r="T184" s="25" t="s">
        <v>7</v>
      </c>
      <c r="U184" s="25" t="s">
        <v>97</v>
      </c>
      <c r="V184" s="25" t="s">
        <v>157</v>
      </c>
      <c r="W184" s="25" t="s">
        <v>193</v>
      </c>
      <c r="X184" s="25" t="s">
        <v>1920</v>
      </c>
    </row>
    <row r="185" spans="1:24" x14ac:dyDescent="0.25">
      <c r="A185" t="s">
        <v>3</v>
      </c>
      <c r="B185" t="s">
        <v>58</v>
      </c>
      <c r="C185" t="s">
        <v>57</v>
      </c>
      <c r="D185" t="s">
        <v>1843</v>
      </c>
      <c r="E185" t="s">
        <v>116</v>
      </c>
      <c r="F185" t="s">
        <v>1229</v>
      </c>
      <c r="G185" t="s">
        <v>274</v>
      </c>
      <c r="H185" s="25">
        <v>110484.82249717999</v>
      </c>
      <c r="I185" s="31" t="b">
        <v>1</v>
      </c>
      <c r="J185" s="31" t="b">
        <v>0</v>
      </c>
      <c r="K185" s="31" t="b">
        <v>0</v>
      </c>
      <c r="L185" s="31" t="b">
        <v>0</v>
      </c>
      <c r="M185" s="31" t="b">
        <v>1</v>
      </c>
      <c r="N185" t="s">
        <v>5</v>
      </c>
      <c r="O185" t="s">
        <v>1807</v>
      </c>
      <c r="P185" s="32" t="s">
        <v>2584</v>
      </c>
      <c r="Q185" t="s">
        <v>1995</v>
      </c>
      <c r="R185" t="s">
        <v>3254</v>
      </c>
      <c r="S185" s="20">
        <v>57242</v>
      </c>
      <c r="T185" s="25" t="s">
        <v>7</v>
      </c>
      <c r="U185" s="25" t="s">
        <v>97</v>
      </c>
      <c r="V185" s="25" t="s">
        <v>157</v>
      </c>
      <c r="W185" s="25" t="s">
        <v>193</v>
      </c>
      <c r="X185" s="25" t="s">
        <v>1920</v>
      </c>
    </row>
    <row r="186" spans="1:24" x14ac:dyDescent="0.25">
      <c r="A186" t="s">
        <v>3</v>
      </c>
      <c r="B186" t="s">
        <v>58</v>
      </c>
      <c r="C186" t="s">
        <v>57</v>
      </c>
      <c r="D186" t="s">
        <v>1843</v>
      </c>
      <c r="E186" t="s">
        <v>116</v>
      </c>
      <c r="F186" t="s">
        <v>437</v>
      </c>
      <c r="G186" t="s">
        <v>164</v>
      </c>
      <c r="H186" s="25">
        <v>170614.52518584923</v>
      </c>
      <c r="I186" s="31" t="b">
        <v>1</v>
      </c>
      <c r="J186" s="31" t="b">
        <v>0</v>
      </c>
      <c r="K186" s="31" t="b">
        <v>0</v>
      </c>
      <c r="L186" s="31" t="b">
        <v>0</v>
      </c>
      <c r="M186" s="31" t="b">
        <v>1</v>
      </c>
      <c r="N186" t="s">
        <v>5</v>
      </c>
      <c r="O186" t="s">
        <v>1807</v>
      </c>
      <c r="P186" s="32" t="s">
        <v>2586</v>
      </c>
      <c r="Q186" t="s">
        <v>1995</v>
      </c>
      <c r="R186" t="s">
        <v>3760</v>
      </c>
      <c r="S186" s="20" t="s">
        <v>2141</v>
      </c>
      <c r="T186" s="25" t="s">
        <v>7</v>
      </c>
      <c r="U186" s="25" t="s">
        <v>97</v>
      </c>
      <c r="V186" s="25" t="s">
        <v>157</v>
      </c>
      <c r="W186" s="25" t="s">
        <v>193</v>
      </c>
      <c r="X186" s="25" t="s">
        <v>1920</v>
      </c>
    </row>
    <row r="187" spans="1:24" x14ac:dyDescent="0.25">
      <c r="A187" t="s">
        <v>3</v>
      </c>
      <c r="B187" t="s">
        <v>58</v>
      </c>
      <c r="C187" t="s">
        <v>57</v>
      </c>
      <c r="D187" t="s">
        <v>1844</v>
      </c>
      <c r="E187" t="s">
        <v>116</v>
      </c>
      <c r="F187" t="s">
        <v>681</v>
      </c>
      <c r="G187" t="s">
        <v>164</v>
      </c>
      <c r="H187" s="25">
        <v>139267.83608962002</v>
      </c>
      <c r="I187" s="31" t="b">
        <v>1</v>
      </c>
      <c r="J187" s="31" t="b">
        <v>0</v>
      </c>
      <c r="K187" s="31" t="b">
        <v>0</v>
      </c>
      <c r="L187" s="31" t="b">
        <v>0</v>
      </c>
      <c r="M187" s="31" t="b">
        <v>1</v>
      </c>
      <c r="N187" t="s">
        <v>5</v>
      </c>
      <c r="O187" t="s">
        <v>1783</v>
      </c>
      <c r="P187" s="32" t="s">
        <v>2584</v>
      </c>
      <c r="Q187" t="s">
        <v>1995</v>
      </c>
      <c r="R187" t="s">
        <v>3761</v>
      </c>
      <c r="S187" s="20" t="s">
        <v>2142</v>
      </c>
      <c r="T187" s="25" t="s">
        <v>7</v>
      </c>
      <c r="U187" s="25" t="s">
        <v>97</v>
      </c>
      <c r="V187" s="25" t="s">
        <v>157</v>
      </c>
      <c r="W187" s="25" t="s">
        <v>193</v>
      </c>
      <c r="X187" s="25" t="s">
        <v>1920</v>
      </c>
    </row>
    <row r="188" spans="1:24" x14ac:dyDescent="0.25">
      <c r="A188" t="s">
        <v>10</v>
      </c>
      <c r="B188" t="s">
        <v>58</v>
      </c>
      <c r="C188" t="s">
        <v>57</v>
      </c>
      <c r="D188" t="s">
        <v>1844</v>
      </c>
      <c r="E188" t="s">
        <v>83</v>
      </c>
      <c r="F188" t="s">
        <v>1409</v>
      </c>
      <c r="G188" t="s">
        <v>283</v>
      </c>
      <c r="H188" s="25">
        <v>2839382.34014</v>
      </c>
      <c r="I188" s="31" t="b">
        <v>1</v>
      </c>
      <c r="J188" s="31" t="b">
        <v>0</v>
      </c>
      <c r="K188" s="31" t="b">
        <v>0</v>
      </c>
      <c r="L188" s="31" t="b">
        <v>0</v>
      </c>
      <c r="M188" s="31" t="b">
        <v>1</v>
      </c>
      <c r="N188" t="s">
        <v>5</v>
      </c>
      <c r="O188" t="s">
        <v>1783</v>
      </c>
      <c r="P188" s="32" t="s">
        <v>2585</v>
      </c>
      <c r="Q188" t="s">
        <v>1995</v>
      </c>
      <c r="R188" t="s">
        <v>2743</v>
      </c>
      <c r="S188" s="20" t="s">
        <v>2143</v>
      </c>
      <c r="T188" s="25" t="s">
        <v>7</v>
      </c>
      <c r="U188" s="25" t="s">
        <v>97</v>
      </c>
      <c r="V188" s="25" t="s">
        <v>157</v>
      </c>
      <c r="W188" s="25" t="s">
        <v>193</v>
      </c>
      <c r="X188" s="25" t="s">
        <v>1921</v>
      </c>
    </row>
    <row r="189" spans="1:24" x14ac:dyDescent="0.25">
      <c r="A189" t="s">
        <v>3</v>
      </c>
      <c r="B189" t="s">
        <v>58</v>
      </c>
      <c r="C189" t="s">
        <v>57</v>
      </c>
      <c r="D189" t="s">
        <v>1844</v>
      </c>
      <c r="E189" t="s">
        <v>83</v>
      </c>
      <c r="F189" t="s">
        <v>1625</v>
      </c>
      <c r="G189" t="s">
        <v>256</v>
      </c>
      <c r="H189" s="25">
        <v>55495.094299999997</v>
      </c>
      <c r="I189" s="31" t="b">
        <v>1</v>
      </c>
      <c r="J189" s="31" t="b">
        <v>0</v>
      </c>
      <c r="K189" s="31" t="b">
        <v>0</v>
      </c>
      <c r="L189" s="31" t="b">
        <v>0</v>
      </c>
      <c r="M189" s="31" t="b">
        <v>1</v>
      </c>
      <c r="N189" t="s">
        <v>5</v>
      </c>
      <c r="O189" t="s">
        <v>1783</v>
      </c>
      <c r="P189" s="32" t="s">
        <v>2584</v>
      </c>
      <c r="Q189" t="s">
        <v>1995</v>
      </c>
      <c r="R189" t="s">
        <v>3762</v>
      </c>
      <c r="S189" s="20" t="s">
        <v>2144</v>
      </c>
      <c r="T189" s="25" t="s">
        <v>7</v>
      </c>
      <c r="U189" s="25" t="s">
        <v>97</v>
      </c>
      <c r="V189" s="25" t="s">
        <v>157</v>
      </c>
      <c r="W189" s="25" t="s">
        <v>193</v>
      </c>
      <c r="X189" s="25" t="s">
        <v>1920</v>
      </c>
    </row>
    <row r="190" spans="1:24" x14ac:dyDescent="0.25">
      <c r="A190" t="s">
        <v>3</v>
      </c>
      <c r="B190" t="s">
        <v>58</v>
      </c>
      <c r="C190" t="s">
        <v>57</v>
      </c>
      <c r="D190" t="s">
        <v>1844</v>
      </c>
      <c r="E190" t="s">
        <v>83</v>
      </c>
      <c r="F190" t="s">
        <v>1621</v>
      </c>
      <c r="G190" t="s">
        <v>256</v>
      </c>
      <c r="H190" s="25">
        <v>1482731.4538</v>
      </c>
      <c r="I190" s="31" t="b">
        <v>1</v>
      </c>
      <c r="J190" s="31" t="b">
        <v>0</v>
      </c>
      <c r="K190" s="31" t="b">
        <v>0</v>
      </c>
      <c r="L190" s="31" t="b">
        <v>0</v>
      </c>
      <c r="M190" s="31" t="b">
        <v>1</v>
      </c>
      <c r="N190" t="s">
        <v>5</v>
      </c>
      <c r="O190" t="s">
        <v>1783</v>
      </c>
      <c r="P190" s="32" t="s">
        <v>2585</v>
      </c>
      <c r="Q190" t="s">
        <v>1995</v>
      </c>
      <c r="R190" t="s">
        <v>3406</v>
      </c>
      <c r="S190" s="20" t="s">
        <v>2145</v>
      </c>
      <c r="T190" s="25" t="s">
        <v>7</v>
      </c>
      <c r="U190" s="25" t="s">
        <v>97</v>
      </c>
      <c r="V190" s="25" t="s">
        <v>157</v>
      </c>
      <c r="W190" s="25" t="s">
        <v>193</v>
      </c>
      <c r="X190" s="25" t="s">
        <v>1920</v>
      </c>
    </row>
    <row r="191" spans="1:24" x14ac:dyDescent="0.25">
      <c r="A191" t="s">
        <v>3</v>
      </c>
      <c r="B191" t="s">
        <v>58</v>
      </c>
      <c r="C191" t="s">
        <v>57</v>
      </c>
      <c r="D191" t="s">
        <v>1844</v>
      </c>
      <c r="E191" t="s">
        <v>83</v>
      </c>
      <c r="F191" t="s">
        <v>1623</v>
      </c>
      <c r="G191" t="s">
        <v>262</v>
      </c>
      <c r="H191" s="25">
        <v>664275.04220000003</v>
      </c>
      <c r="I191" s="31" t="b">
        <v>1</v>
      </c>
      <c r="J191" s="31" t="b">
        <v>0</v>
      </c>
      <c r="K191" s="31" t="b">
        <v>0</v>
      </c>
      <c r="L191" s="31" t="b">
        <v>0</v>
      </c>
      <c r="M191" s="31" t="b">
        <v>1</v>
      </c>
      <c r="N191" t="s">
        <v>5</v>
      </c>
      <c r="O191" t="s">
        <v>1807</v>
      </c>
      <c r="P191" s="32" t="s">
        <v>2585</v>
      </c>
      <c r="Q191" t="s">
        <v>1995</v>
      </c>
      <c r="R191" t="s">
        <v>3763</v>
      </c>
      <c r="S191" s="20" t="s">
        <v>2146</v>
      </c>
      <c r="T191" s="25" t="s">
        <v>7</v>
      </c>
      <c r="U191" s="25" t="s">
        <v>97</v>
      </c>
      <c r="V191" s="25" t="s">
        <v>157</v>
      </c>
      <c r="W191" s="25" t="s">
        <v>193</v>
      </c>
      <c r="X191" s="25" t="s">
        <v>1920</v>
      </c>
    </row>
    <row r="192" spans="1:24" x14ac:dyDescent="0.25">
      <c r="A192" t="s">
        <v>3</v>
      </c>
      <c r="B192" t="s">
        <v>58</v>
      </c>
      <c r="C192" t="s">
        <v>57</v>
      </c>
      <c r="D192" t="s">
        <v>1844</v>
      </c>
      <c r="E192" t="s">
        <v>116</v>
      </c>
      <c r="F192" t="s">
        <v>683</v>
      </c>
      <c r="G192" t="s">
        <v>164</v>
      </c>
      <c r="H192" s="25">
        <v>168012.83452803802</v>
      </c>
      <c r="I192" s="31" t="b">
        <v>1</v>
      </c>
      <c r="J192" s="31" t="b">
        <v>0</v>
      </c>
      <c r="K192" s="31" t="b">
        <v>0</v>
      </c>
      <c r="L192" s="31" t="b">
        <v>0</v>
      </c>
      <c r="M192" s="31" t="b">
        <v>1</v>
      </c>
      <c r="N192" t="s">
        <v>5</v>
      </c>
      <c r="O192" t="s">
        <v>1783</v>
      </c>
      <c r="P192" s="32" t="s">
        <v>2586</v>
      </c>
      <c r="Q192" t="s">
        <v>1995</v>
      </c>
      <c r="R192" t="s">
        <v>3764</v>
      </c>
      <c r="S192" s="20" t="s">
        <v>2147</v>
      </c>
      <c r="T192" s="25" t="s">
        <v>7</v>
      </c>
      <c r="U192" s="25" t="s">
        <v>97</v>
      </c>
      <c r="V192" s="25" t="s">
        <v>157</v>
      </c>
      <c r="W192" s="25" t="s">
        <v>193</v>
      </c>
      <c r="X192" s="25" t="s">
        <v>1920</v>
      </c>
    </row>
    <row r="193" spans="1:24" x14ac:dyDescent="0.25">
      <c r="A193" t="s">
        <v>10</v>
      </c>
      <c r="B193" t="s">
        <v>58</v>
      </c>
      <c r="C193" t="s">
        <v>57</v>
      </c>
      <c r="D193" t="s">
        <v>1844</v>
      </c>
      <c r="E193" t="s">
        <v>116</v>
      </c>
      <c r="F193" t="s">
        <v>869</v>
      </c>
      <c r="G193" t="s">
        <v>195</v>
      </c>
      <c r="H193" s="25">
        <v>176780.60676</v>
      </c>
      <c r="I193" s="31" t="b">
        <v>1</v>
      </c>
      <c r="J193" s="31" t="b">
        <v>0</v>
      </c>
      <c r="K193" s="31" t="b">
        <v>0</v>
      </c>
      <c r="L193" s="31" t="b">
        <v>0</v>
      </c>
      <c r="M193" s="31" t="b">
        <v>1</v>
      </c>
      <c r="N193" t="s">
        <v>5</v>
      </c>
      <c r="O193" t="s">
        <v>1807</v>
      </c>
      <c r="P193" s="32" t="s">
        <v>2586</v>
      </c>
      <c r="Q193" t="s">
        <v>1995</v>
      </c>
      <c r="R193" t="s">
        <v>3765</v>
      </c>
      <c r="S193" s="20" t="s">
        <v>2148</v>
      </c>
      <c r="T193" s="25" t="s">
        <v>7</v>
      </c>
      <c r="U193" s="25" t="s">
        <v>97</v>
      </c>
      <c r="V193" s="25" t="s">
        <v>157</v>
      </c>
      <c r="W193" s="25" t="s">
        <v>193</v>
      </c>
      <c r="X193" s="25" t="s">
        <v>1920</v>
      </c>
    </row>
    <row r="194" spans="1:24" x14ac:dyDescent="0.25">
      <c r="A194" t="s">
        <v>10</v>
      </c>
      <c r="B194" t="s">
        <v>58</v>
      </c>
      <c r="C194" t="s">
        <v>57</v>
      </c>
      <c r="D194" t="s">
        <v>1844</v>
      </c>
      <c r="E194" t="s">
        <v>99</v>
      </c>
      <c r="F194" t="s">
        <v>1135</v>
      </c>
      <c r="G194" t="s">
        <v>154</v>
      </c>
      <c r="H194" s="25">
        <v>410342.62</v>
      </c>
      <c r="I194" s="31" t="b">
        <v>1</v>
      </c>
      <c r="J194" s="31" t="b">
        <v>0</v>
      </c>
      <c r="K194" s="31" t="b">
        <v>0</v>
      </c>
      <c r="L194" s="31" t="b">
        <v>0</v>
      </c>
      <c r="M194" s="31" t="b">
        <v>1</v>
      </c>
      <c r="N194" t="s">
        <v>5</v>
      </c>
      <c r="O194" t="s">
        <v>1807</v>
      </c>
      <c r="P194" s="32" t="s">
        <v>2586</v>
      </c>
      <c r="Q194" t="s">
        <v>1995</v>
      </c>
      <c r="R194" t="s">
        <v>3766</v>
      </c>
      <c r="S194" s="20" t="s">
        <v>2149</v>
      </c>
      <c r="T194" s="25" t="s">
        <v>32</v>
      </c>
      <c r="U194" s="25" t="s">
        <v>97</v>
      </c>
      <c r="V194" s="25" t="s">
        <v>157</v>
      </c>
      <c r="W194" s="25" t="s">
        <v>193</v>
      </c>
      <c r="X194" s="25" t="s">
        <v>1921</v>
      </c>
    </row>
    <row r="195" spans="1:24" x14ac:dyDescent="0.25">
      <c r="A195" t="s">
        <v>3</v>
      </c>
      <c r="B195" t="s">
        <v>58</v>
      </c>
      <c r="C195" t="s">
        <v>57</v>
      </c>
      <c r="D195" t="s">
        <v>1844</v>
      </c>
      <c r="E195" t="s">
        <v>116</v>
      </c>
      <c r="F195" t="s">
        <v>685</v>
      </c>
      <c r="G195" t="s">
        <v>164</v>
      </c>
      <c r="H195" s="25">
        <v>165311.82987895183</v>
      </c>
      <c r="I195" s="31" t="b">
        <v>1</v>
      </c>
      <c r="J195" s="31" t="b">
        <v>0</v>
      </c>
      <c r="K195" s="31" t="b">
        <v>0</v>
      </c>
      <c r="L195" s="31" t="b">
        <v>0</v>
      </c>
      <c r="M195" s="31" t="b">
        <v>1</v>
      </c>
      <c r="N195" t="s">
        <v>5</v>
      </c>
      <c r="O195" t="s">
        <v>1807</v>
      </c>
      <c r="P195" s="32" t="s">
        <v>2586</v>
      </c>
      <c r="Q195" t="s">
        <v>1995</v>
      </c>
      <c r="R195" t="s">
        <v>3767</v>
      </c>
      <c r="S195" s="20" t="s">
        <v>2150</v>
      </c>
      <c r="T195" s="25" t="s">
        <v>7</v>
      </c>
      <c r="U195" s="25" t="s">
        <v>97</v>
      </c>
      <c r="V195" s="25" t="s">
        <v>157</v>
      </c>
      <c r="W195" s="25" t="s">
        <v>193</v>
      </c>
      <c r="X195" s="25" t="s">
        <v>1920</v>
      </c>
    </row>
    <row r="196" spans="1:24" x14ac:dyDescent="0.25">
      <c r="A196" t="s">
        <v>3</v>
      </c>
      <c r="B196" t="s">
        <v>58</v>
      </c>
      <c r="C196" t="s">
        <v>57</v>
      </c>
      <c r="D196" t="s">
        <v>1844</v>
      </c>
      <c r="E196" t="s">
        <v>116</v>
      </c>
      <c r="F196" t="s">
        <v>679</v>
      </c>
      <c r="G196" t="s">
        <v>164</v>
      </c>
      <c r="H196" s="25">
        <v>177576.04478376999</v>
      </c>
      <c r="I196" s="31" t="b">
        <v>1</v>
      </c>
      <c r="J196" s="31" t="b">
        <v>0</v>
      </c>
      <c r="K196" s="31" t="b">
        <v>0</v>
      </c>
      <c r="L196" s="31" t="b">
        <v>0</v>
      </c>
      <c r="M196" s="31" t="b">
        <v>1</v>
      </c>
      <c r="N196" t="s">
        <v>5</v>
      </c>
      <c r="O196" t="s">
        <v>1783</v>
      </c>
      <c r="P196" s="32" t="s">
        <v>2586</v>
      </c>
      <c r="Q196" t="s">
        <v>1995</v>
      </c>
      <c r="R196" t="s">
        <v>3768</v>
      </c>
      <c r="S196" s="20" t="s">
        <v>2151</v>
      </c>
      <c r="T196" s="25" t="s">
        <v>7</v>
      </c>
      <c r="U196" s="25" t="s">
        <v>97</v>
      </c>
      <c r="V196" s="25" t="s">
        <v>157</v>
      </c>
      <c r="W196" s="25" t="s">
        <v>193</v>
      </c>
      <c r="X196" s="25" t="s">
        <v>1920</v>
      </c>
    </row>
    <row r="197" spans="1:24" x14ac:dyDescent="0.25">
      <c r="A197" t="s">
        <v>3</v>
      </c>
      <c r="B197" t="s">
        <v>58</v>
      </c>
      <c r="C197" t="s">
        <v>57</v>
      </c>
      <c r="D197" t="s">
        <v>1844</v>
      </c>
      <c r="E197" t="s">
        <v>83</v>
      </c>
      <c r="F197" t="s">
        <v>987</v>
      </c>
      <c r="G197" t="s">
        <v>231</v>
      </c>
      <c r="H197" s="25">
        <v>3012066.8388199997</v>
      </c>
      <c r="I197" s="31" t="b">
        <v>1</v>
      </c>
      <c r="J197" s="31" t="b">
        <v>0</v>
      </c>
      <c r="K197" s="31" t="b">
        <v>0</v>
      </c>
      <c r="L197" s="31" t="b">
        <v>0</v>
      </c>
      <c r="M197" s="31" t="b">
        <v>1</v>
      </c>
      <c r="N197" t="s">
        <v>5</v>
      </c>
      <c r="O197" t="s">
        <v>1807</v>
      </c>
      <c r="P197" s="32" t="s">
        <v>2585</v>
      </c>
      <c r="Q197" t="s">
        <v>1995</v>
      </c>
      <c r="R197" t="s">
        <v>3769</v>
      </c>
      <c r="S197" s="20" t="s">
        <v>2152</v>
      </c>
      <c r="T197" s="25" t="s">
        <v>7</v>
      </c>
      <c r="U197" s="25" t="s">
        <v>97</v>
      </c>
      <c r="V197" s="25" t="s">
        <v>157</v>
      </c>
      <c r="W197" s="25" t="s">
        <v>193</v>
      </c>
      <c r="X197" s="25" t="s">
        <v>1921</v>
      </c>
    </row>
    <row r="198" spans="1:24" x14ac:dyDescent="0.25">
      <c r="A198" t="s">
        <v>3</v>
      </c>
      <c r="B198" t="s">
        <v>58</v>
      </c>
      <c r="C198" t="s">
        <v>57</v>
      </c>
      <c r="D198" t="s">
        <v>1844</v>
      </c>
      <c r="E198" t="s">
        <v>83</v>
      </c>
      <c r="F198" t="s">
        <v>1193</v>
      </c>
      <c r="G198" t="s">
        <v>270</v>
      </c>
      <c r="H198" s="25">
        <v>1254970.9828999999</v>
      </c>
      <c r="I198" s="31" t="b">
        <v>1</v>
      </c>
      <c r="J198" s="31" t="b">
        <v>0</v>
      </c>
      <c r="K198" s="31" t="b">
        <v>0</v>
      </c>
      <c r="L198" s="31" t="b">
        <v>0</v>
      </c>
      <c r="M198" s="31" t="b">
        <v>1</v>
      </c>
      <c r="N198" t="s">
        <v>5</v>
      </c>
      <c r="O198" t="s">
        <v>1807</v>
      </c>
      <c r="P198" s="32" t="s">
        <v>2585</v>
      </c>
      <c r="Q198" t="s">
        <v>1995</v>
      </c>
      <c r="R198" t="s">
        <v>3770</v>
      </c>
      <c r="S198" s="20" t="s">
        <v>2153</v>
      </c>
      <c r="T198" s="25" t="s">
        <v>7</v>
      </c>
      <c r="U198" s="25" t="s">
        <v>97</v>
      </c>
      <c r="V198" s="25" t="s">
        <v>157</v>
      </c>
      <c r="W198" s="25" t="s">
        <v>193</v>
      </c>
      <c r="X198" s="25" t="s">
        <v>1921</v>
      </c>
    </row>
    <row r="199" spans="1:24" x14ac:dyDescent="0.25">
      <c r="A199" t="s">
        <v>10</v>
      </c>
      <c r="B199" t="s">
        <v>58</v>
      </c>
      <c r="C199" t="s">
        <v>57</v>
      </c>
      <c r="D199" t="s">
        <v>1844</v>
      </c>
      <c r="E199" t="s">
        <v>83</v>
      </c>
      <c r="F199" t="s">
        <v>1381</v>
      </c>
      <c r="G199" t="s">
        <v>283</v>
      </c>
      <c r="H199" s="25">
        <v>3305127.9753799997</v>
      </c>
      <c r="I199" s="31" t="b">
        <v>1</v>
      </c>
      <c r="J199" s="31" t="b">
        <v>0</v>
      </c>
      <c r="K199" s="31" t="b">
        <v>0</v>
      </c>
      <c r="L199" s="31" t="b">
        <v>0</v>
      </c>
      <c r="M199" s="31" t="b">
        <v>1</v>
      </c>
      <c r="N199" t="s">
        <v>5</v>
      </c>
      <c r="O199" t="s">
        <v>1783</v>
      </c>
      <c r="P199" s="32" t="s">
        <v>2585</v>
      </c>
      <c r="Q199" t="s">
        <v>1995</v>
      </c>
      <c r="R199" t="s">
        <v>3771</v>
      </c>
      <c r="S199" s="20" t="s">
        <v>2154</v>
      </c>
      <c r="T199" s="25" t="s">
        <v>7</v>
      </c>
      <c r="U199" s="25" t="s">
        <v>97</v>
      </c>
      <c r="V199" s="25" t="s">
        <v>157</v>
      </c>
      <c r="W199" s="25" t="s">
        <v>193</v>
      </c>
      <c r="X199" s="25" t="s">
        <v>1921</v>
      </c>
    </row>
    <row r="200" spans="1:24" x14ac:dyDescent="0.25">
      <c r="A200" t="s">
        <v>10</v>
      </c>
      <c r="B200" t="s">
        <v>58</v>
      </c>
      <c r="C200" t="s">
        <v>57</v>
      </c>
      <c r="D200" t="s">
        <v>1844</v>
      </c>
      <c r="E200" t="s">
        <v>99</v>
      </c>
      <c r="F200" t="s">
        <v>1485</v>
      </c>
      <c r="G200" t="s">
        <v>154</v>
      </c>
      <c r="H200" s="25">
        <v>51310.69</v>
      </c>
      <c r="I200" s="31" t="b">
        <v>1</v>
      </c>
      <c r="J200" s="31" t="b">
        <v>0</v>
      </c>
      <c r="K200" s="31" t="b">
        <v>0</v>
      </c>
      <c r="L200" s="31" t="b">
        <v>0</v>
      </c>
      <c r="M200" s="31" t="b">
        <v>1</v>
      </c>
      <c r="N200" t="s">
        <v>5</v>
      </c>
      <c r="O200" t="s">
        <v>1783</v>
      </c>
      <c r="P200" s="32" t="s">
        <v>2584</v>
      </c>
      <c r="Q200" t="s">
        <v>1995</v>
      </c>
      <c r="R200" t="s">
        <v>3772</v>
      </c>
      <c r="S200" s="20" t="s">
        <v>2155</v>
      </c>
      <c r="T200" s="25" t="s">
        <v>32</v>
      </c>
      <c r="U200" s="25" t="s">
        <v>97</v>
      </c>
      <c r="V200" s="25" t="s">
        <v>157</v>
      </c>
      <c r="W200" s="25" t="s">
        <v>193</v>
      </c>
      <c r="X200" s="25" t="s">
        <v>1921</v>
      </c>
    </row>
    <row r="201" spans="1:24" x14ac:dyDescent="0.25">
      <c r="A201" t="s">
        <v>3</v>
      </c>
      <c r="B201" t="s">
        <v>58</v>
      </c>
      <c r="C201" t="s">
        <v>57</v>
      </c>
      <c r="D201" t="s">
        <v>1844</v>
      </c>
      <c r="E201" t="s">
        <v>116</v>
      </c>
      <c r="F201" t="s">
        <v>723</v>
      </c>
      <c r="G201" t="s">
        <v>164</v>
      </c>
      <c r="H201" s="25">
        <v>166099.68691558117</v>
      </c>
      <c r="I201" s="31" t="b">
        <v>1</v>
      </c>
      <c r="J201" s="31" t="b">
        <v>0</v>
      </c>
      <c r="K201" s="31" t="b">
        <v>0</v>
      </c>
      <c r="L201" s="31" t="b">
        <v>0</v>
      </c>
      <c r="M201" s="31" t="b">
        <v>1</v>
      </c>
      <c r="N201" t="s">
        <v>5</v>
      </c>
      <c r="O201" t="s">
        <v>1783</v>
      </c>
      <c r="P201" s="32" t="s">
        <v>2586</v>
      </c>
      <c r="Q201" t="s">
        <v>1995</v>
      </c>
      <c r="R201" t="s">
        <v>3773</v>
      </c>
      <c r="S201" s="20" t="s">
        <v>2156</v>
      </c>
      <c r="T201" s="25" t="s">
        <v>7</v>
      </c>
      <c r="U201" s="25" t="s">
        <v>97</v>
      </c>
      <c r="V201" s="25" t="s">
        <v>157</v>
      </c>
      <c r="W201" s="25" t="s">
        <v>193</v>
      </c>
      <c r="X201" s="25" t="s">
        <v>1920</v>
      </c>
    </row>
    <row r="202" spans="1:24" x14ac:dyDescent="0.25">
      <c r="A202" t="s">
        <v>3</v>
      </c>
      <c r="B202" t="s">
        <v>58</v>
      </c>
      <c r="C202" t="s">
        <v>57</v>
      </c>
      <c r="D202" t="s">
        <v>1844</v>
      </c>
      <c r="E202" t="s">
        <v>83</v>
      </c>
      <c r="F202" t="s">
        <v>993</v>
      </c>
      <c r="G202" t="s">
        <v>231</v>
      </c>
      <c r="H202" s="25">
        <v>259282.73670000001</v>
      </c>
      <c r="I202" s="31" t="b">
        <v>1</v>
      </c>
      <c r="J202" s="31" t="b">
        <v>0</v>
      </c>
      <c r="K202" s="31" t="b">
        <v>0</v>
      </c>
      <c r="L202" s="31" t="b">
        <v>0</v>
      </c>
      <c r="M202" s="31" t="b">
        <v>1</v>
      </c>
      <c r="N202" t="s">
        <v>5</v>
      </c>
      <c r="O202" t="s">
        <v>1807</v>
      </c>
      <c r="P202" s="32" t="s">
        <v>2586</v>
      </c>
      <c r="Q202" t="s">
        <v>1995</v>
      </c>
      <c r="R202" t="s">
        <v>3774</v>
      </c>
      <c r="S202" s="20" t="s">
        <v>2157</v>
      </c>
      <c r="T202" s="25" t="s">
        <v>7</v>
      </c>
      <c r="U202" s="25" t="s">
        <v>97</v>
      </c>
      <c r="V202" s="25" t="s">
        <v>157</v>
      </c>
      <c r="W202" s="25" t="s">
        <v>193</v>
      </c>
      <c r="X202" s="25" t="s">
        <v>1921</v>
      </c>
    </row>
    <row r="203" spans="1:24" x14ac:dyDescent="0.25">
      <c r="A203" t="s">
        <v>3</v>
      </c>
      <c r="B203" t="s">
        <v>58</v>
      </c>
      <c r="C203" t="s">
        <v>57</v>
      </c>
      <c r="D203" t="s">
        <v>1844</v>
      </c>
      <c r="E203" t="s">
        <v>83</v>
      </c>
      <c r="F203" t="s">
        <v>991</v>
      </c>
      <c r="G203" t="s">
        <v>231</v>
      </c>
      <c r="H203" s="25">
        <v>1091814.1513</v>
      </c>
      <c r="I203" s="31" t="b">
        <v>1</v>
      </c>
      <c r="J203" s="31" t="b">
        <v>0</v>
      </c>
      <c r="K203" s="31" t="b">
        <v>0</v>
      </c>
      <c r="L203" s="31" t="b">
        <v>0</v>
      </c>
      <c r="M203" s="31" t="b">
        <v>1</v>
      </c>
      <c r="N203" t="s">
        <v>5</v>
      </c>
      <c r="O203" t="s">
        <v>1807</v>
      </c>
      <c r="P203" s="32" t="s">
        <v>2585</v>
      </c>
      <c r="Q203" t="s">
        <v>1995</v>
      </c>
      <c r="R203" t="s">
        <v>3775</v>
      </c>
      <c r="S203" s="20">
        <v>33714</v>
      </c>
      <c r="T203" s="25" t="s">
        <v>7</v>
      </c>
      <c r="U203" s="25" t="s">
        <v>97</v>
      </c>
      <c r="V203" s="25" t="s">
        <v>157</v>
      </c>
      <c r="W203" s="25" t="s">
        <v>193</v>
      </c>
      <c r="X203" s="25" t="s">
        <v>1921</v>
      </c>
    </row>
    <row r="204" spans="1:24" x14ac:dyDescent="0.25">
      <c r="A204" t="s">
        <v>3</v>
      </c>
      <c r="B204" t="s">
        <v>58</v>
      </c>
      <c r="C204" t="s">
        <v>57</v>
      </c>
      <c r="D204" t="s">
        <v>1844</v>
      </c>
      <c r="E204" t="s">
        <v>116</v>
      </c>
      <c r="F204" t="s">
        <v>1331</v>
      </c>
      <c r="G204" t="s">
        <v>274</v>
      </c>
      <c r="H204" s="25">
        <v>147918.95777564001</v>
      </c>
      <c r="I204" s="31" t="b">
        <v>1</v>
      </c>
      <c r="J204" s="31" t="b">
        <v>0</v>
      </c>
      <c r="K204" s="31" t="b">
        <v>0</v>
      </c>
      <c r="L204" s="31" t="b">
        <v>0</v>
      </c>
      <c r="M204" s="31" t="b">
        <v>1</v>
      </c>
      <c r="N204" t="s">
        <v>5</v>
      </c>
      <c r="O204" t="s">
        <v>1783</v>
      </c>
      <c r="P204" s="32" t="s">
        <v>2584</v>
      </c>
      <c r="Q204" t="s">
        <v>1995</v>
      </c>
      <c r="R204" t="s">
        <v>3776</v>
      </c>
      <c r="S204" s="20">
        <v>57427</v>
      </c>
      <c r="T204" s="25" t="s">
        <v>7</v>
      </c>
      <c r="U204" s="25" t="s">
        <v>97</v>
      </c>
      <c r="V204" s="25" t="s">
        <v>157</v>
      </c>
      <c r="W204" s="25" t="s">
        <v>193</v>
      </c>
      <c r="X204" s="25" t="s">
        <v>1920</v>
      </c>
    </row>
    <row r="205" spans="1:24" x14ac:dyDescent="0.25">
      <c r="A205" t="s">
        <v>3</v>
      </c>
      <c r="B205" t="s">
        <v>58</v>
      </c>
      <c r="C205" t="s">
        <v>57</v>
      </c>
      <c r="D205" t="s">
        <v>1844</v>
      </c>
      <c r="E205" t="s">
        <v>116</v>
      </c>
      <c r="F205" t="s">
        <v>1693</v>
      </c>
      <c r="G205" t="s">
        <v>293</v>
      </c>
      <c r="H205" s="25">
        <v>131800.91475016001</v>
      </c>
      <c r="I205" s="31" t="b">
        <v>1</v>
      </c>
      <c r="J205" s="31" t="b">
        <v>0</v>
      </c>
      <c r="K205" s="31" t="b">
        <v>0</v>
      </c>
      <c r="L205" s="31" t="b">
        <v>0</v>
      </c>
      <c r="M205" s="31" t="b">
        <v>1</v>
      </c>
      <c r="N205" t="s">
        <v>5</v>
      </c>
      <c r="O205" t="s">
        <v>1783</v>
      </c>
      <c r="P205" s="32" t="s">
        <v>2584</v>
      </c>
      <c r="Q205" t="s">
        <v>1995</v>
      </c>
      <c r="R205" t="s">
        <v>3777</v>
      </c>
      <c r="S205" s="20" t="s">
        <v>2158</v>
      </c>
      <c r="T205" s="25" t="s">
        <v>7</v>
      </c>
      <c r="U205" s="25" t="s">
        <v>97</v>
      </c>
      <c r="V205" s="25" t="s">
        <v>157</v>
      </c>
      <c r="W205" s="25" t="s">
        <v>193</v>
      </c>
      <c r="X205" s="25" t="s">
        <v>1920</v>
      </c>
    </row>
    <row r="206" spans="1:24" x14ac:dyDescent="0.25">
      <c r="A206" t="s">
        <v>3</v>
      </c>
      <c r="B206" t="s">
        <v>58</v>
      </c>
      <c r="C206" t="s">
        <v>57</v>
      </c>
      <c r="D206" t="s">
        <v>1844</v>
      </c>
      <c r="E206" t="s">
        <v>116</v>
      </c>
      <c r="F206" t="s">
        <v>755</v>
      </c>
      <c r="G206" t="s">
        <v>164</v>
      </c>
      <c r="H206" s="25">
        <v>155642.9348092</v>
      </c>
      <c r="I206" s="31" t="b">
        <v>1</v>
      </c>
      <c r="J206" s="31" t="b">
        <v>0</v>
      </c>
      <c r="K206" s="31" t="b">
        <v>0</v>
      </c>
      <c r="L206" s="31" t="b">
        <v>0</v>
      </c>
      <c r="M206" s="31" t="b">
        <v>1</v>
      </c>
      <c r="N206" t="s">
        <v>5</v>
      </c>
      <c r="O206" t="s">
        <v>1807</v>
      </c>
      <c r="P206" s="32" t="s">
        <v>2586</v>
      </c>
      <c r="Q206" t="s">
        <v>1995</v>
      </c>
      <c r="R206" t="s">
        <v>3778</v>
      </c>
      <c r="S206" s="20" t="s">
        <v>2159</v>
      </c>
      <c r="T206" s="25" t="s">
        <v>7</v>
      </c>
      <c r="U206" s="25" t="s">
        <v>97</v>
      </c>
      <c r="V206" s="25" t="s">
        <v>157</v>
      </c>
      <c r="W206" s="25" t="s">
        <v>193</v>
      </c>
      <c r="X206" s="25" t="s">
        <v>1920</v>
      </c>
    </row>
    <row r="207" spans="1:24" x14ac:dyDescent="0.25">
      <c r="A207" t="s">
        <v>3</v>
      </c>
      <c r="B207" t="s">
        <v>58</v>
      </c>
      <c r="C207" t="s">
        <v>57</v>
      </c>
      <c r="D207" t="s">
        <v>1844</v>
      </c>
      <c r="E207" t="s">
        <v>116</v>
      </c>
      <c r="F207" t="s">
        <v>1339</v>
      </c>
      <c r="G207" t="s">
        <v>274</v>
      </c>
      <c r="H207" s="25">
        <v>147397.69940819999</v>
      </c>
      <c r="I207" s="31" t="b">
        <v>1</v>
      </c>
      <c r="J207" s="31" t="b">
        <v>0</v>
      </c>
      <c r="K207" s="31" t="b">
        <v>0</v>
      </c>
      <c r="L207" s="31" t="b">
        <v>0</v>
      </c>
      <c r="M207" s="31" t="b">
        <v>1</v>
      </c>
      <c r="N207" t="s">
        <v>5</v>
      </c>
      <c r="O207" t="s">
        <v>1807</v>
      </c>
      <c r="P207" s="32" t="s">
        <v>2584</v>
      </c>
      <c r="Q207" t="s">
        <v>1995</v>
      </c>
      <c r="R207" t="s">
        <v>3779</v>
      </c>
      <c r="S207" s="20">
        <v>57428</v>
      </c>
      <c r="T207" s="25" t="s">
        <v>7</v>
      </c>
      <c r="U207" s="25" t="s">
        <v>97</v>
      </c>
      <c r="V207" s="25" t="s">
        <v>157</v>
      </c>
      <c r="W207" s="25" t="s">
        <v>193</v>
      </c>
      <c r="X207" s="25" t="s">
        <v>1920</v>
      </c>
    </row>
    <row r="208" spans="1:24" x14ac:dyDescent="0.25">
      <c r="A208" t="s">
        <v>3</v>
      </c>
      <c r="B208" t="s">
        <v>58</v>
      </c>
      <c r="C208" t="s">
        <v>57</v>
      </c>
      <c r="D208" t="s">
        <v>1844</v>
      </c>
      <c r="E208" t="s">
        <v>83</v>
      </c>
      <c r="F208" t="s">
        <v>997</v>
      </c>
      <c r="G208" t="s">
        <v>231</v>
      </c>
      <c r="H208" s="25">
        <v>173733.97030000002</v>
      </c>
      <c r="I208" s="31" t="b">
        <v>1</v>
      </c>
      <c r="J208" s="31" t="b">
        <v>0</v>
      </c>
      <c r="K208" s="31" t="b">
        <v>0</v>
      </c>
      <c r="L208" s="31" t="b">
        <v>0</v>
      </c>
      <c r="M208" s="31" t="b">
        <v>1</v>
      </c>
      <c r="N208" t="s">
        <v>5</v>
      </c>
      <c r="O208" t="s">
        <v>1783</v>
      </c>
      <c r="P208" s="32" t="s">
        <v>2586</v>
      </c>
      <c r="Q208" t="s">
        <v>1995</v>
      </c>
      <c r="R208" t="s">
        <v>3780</v>
      </c>
      <c r="S208" s="20" t="s">
        <v>2160</v>
      </c>
      <c r="T208" s="25" t="s">
        <v>7</v>
      </c>
      <c r="U208" s="25" t="s">
        <v>97</v>
      </c>
      <c r="V208" s="25" t="s">
        <v>157</v>
      </c>
      <c r="W208" s="25" t="s">
        <v>193</v>
      </c>
      <c r="X208" s="25" t="s">
        <v>1921</v>
      </c>
    </row>
    <row r="209" spans="1:24" x14ac:dyDescent="0.25">
      <c r="A209" t="s">
        <v>3</v>
      </c>
      <c r="B209" t="s">
        <v>58</v>
      </c>
      <c r="C209" t="s">
        <v>57</v>
      </c>
      <c r="D209" t="s">
        <v>1844</v>
      </c>
      <c r="E209" t="s">
        <v>83</v>
      </c>
      <c r="F209" t="s">
        <v>995</v>
      </c>
      <c r="G209" t="s">
        <v>231</v>
      </c>
      <c r="H209" s="25">
        <v>1793648.2316800002</v>
      </c>
      <c r="I209" s="31" t="b">
        <v>1</v>
      </c>
      <c r="J209" s="31" t="b">
        <v>0</v>
      </c>
      <c r="K209" s="31" t="b">
        <v>0</v>
      </c>
      <c r="L209" s="31" t="b">
        <v>0</v>
      </c>
      <c r="M209" s="31" t="b">
        <v>1</v>
      </c>
      <c r="N209" t="s">
        <v>5</v>
      </c>
      <c r="O209" t="s">
        <v>1783</v>
      </c>
      <c r="P209" s="32" t="s">
        <v>2585</v>
      </c>
      <c r="Q209" t="s">
        <v>1995</v>
      </c>
      <c r="R209" t="s">
        <v>3781</v>
      </c>
      <c r="S209" s="20" t="s">
        <v>2161</v>
      </c>
      <c r="T209" s="25" t="s">
        <v>7</v>
      </c>
      <c r="U209" s="25" t="s">
        <v>97</v>
      </c>
      <c r="V209" s="25" t="s">
        <v>157</v>
      </c>
      <c r="W209" s="25" t="s">
        <v>193</v>
      </c>
      <c r="X209" s="25" t="s">
        <v>1921</v>
      </c>
    </row>
    <row r="210" spans="1:24" x14ac:dyDescent="0.25">
      <c r="A210" t="s">
        <v>3</v>
      </c>
      <c r="B210" t="s">
        <v>58</v>
      </c>
      <c r="C210" t="s">
        <v>57</v>
      </c>
      <c r="D210" t="s">
        <v>1845</v>
      </c>
      <c r="E210" t="s">
        <v>116</v>
      </c>
      <c r="F210" t="s">
        <v>855</v>
      </c>
      <c r="G210" t="s">
        <v>187</v>
      </c>
      <c r="H210" s="25">
        <v>518397.59268013999</v>
      </c>
      <c r="I210" s="31" t="b">
        <v>1</v>
      </c>
      <c r="J210" s="31" t="b">
        <v>1</v>
      </c>
      <c r="K210" s="31" t="b">
        <v>0</v>
      </c>
      <c r="L210" s="31" t="b">
        <v>0</v>
      </c>
      <c r="M210" s="31" t="b">
        <v>1</v>
      </c>
      <c r="N210" t="s">
        <v>5</v>
      </c>
      <c r="O210" t="s">
        <v>1783</v>
      </c>
      <c r="P210" s="32" t="s">
        <v>2585</v>
      </c>
      <c r="Q210" t="s">
        <v>1995</v>
      </c>
      <c r="R210" t="s">
        <v>3782</v>
      </c>
      <c r="S210" s="20" t="s">
        <v>2162</v>
      </c>
      <c r="T210" s="25" t="s">
        <v>7</v>
      </c>
      <c r="U210" s="25" t="s">
        <v>63</v>
      </c>
      <c r="V210" s="25" t="s">
        <v>157</v>
      </c>
      <c r="W210" s="25" t="s">
        <v>193</v>
      </c>
      <c r="X210" s="25" t="s">
        <v>1921</v>
      </c>
    </row>
    <row r="211" spans="1:24" x14ac:dyDescent="0.25">
      <c r="A211" t="s">
        <v>3</v>
      </c>
      <c r="B211" t="s">
        <v>58</v>
      </c>
      <c r="C211" t="s">
        <v>57</v>
      </c>
      <c r="D211" t="s">
        <v>1845</v>
      </c>
      <c r="E211" t="s">
        <v>83</v>
      </c>
      <c r="F211" t="s">
        <v>319</v>
      </c>
      <c r="G211" t="s">
        <v>231</v>
      </c>
      <c r="H211" s="25">
        <v>2617109.6085999999</v>
      </c>
      <c r="I211" s="31" t="b">
        <v>1</v>
      </c>
      <c r="J211" s="31" t="b">
        <v>0</v>
      </c>
      <c r="K211" s="31" t="b">
        <v>0</v>
      </c>
      <c r="L211" s="31" t="b">
        <v>0</v>
      </c>
      <c r="M211" s="31" t="b">
        <v>1</v>
      </c>
      <c r="N211" t="s">
        <v>5</v>
      </c>
      <c r="O211" t="s">
        <v>1783</v>
      </c>
      <c r="P211" s="32" t="s">
        <v>2585</v>
      </c>
      <c r="Q211" t="s">
        <v>1995</v>
      </c>
      <c r="R211" t="s">
        <v>3783</v>
      </c>
      <c r="S211" s="20">
        <v>33764</v>
      </c>
      <c r="T211" s="25" t="s">
        <v>7</v>
      </c>
      <c r="U211" s="25" t="s">
        <v>97</v>
      </c>
      <c r="V211" s="25" t="s">
        <v>157</v>
      </c>
      <c r="W211" s="25" t="s">
        <v>193</v>
      </c>
      <c r="X211" s="25" t="s">
        <v>1921</v>
      </c>
    </row>
    <row r="212" spans="1:24" x14ac:dyDescent="0.25">
      <c r="A212" t="s">
        <v>3</v>
      </c>
      <c r="B212" t="s">
        <v>58</v>
      </c>
      <c r="C212" t="s">
        <v>57</v>
      </c>
      <c r="D212" t="s">
        <v>1845</v>
      </c>
      <c r="E212" t="s">
        <v>116</v>
      </c>
      <c r="F212" t="s">
        <v>1301</v>
      </c>
      <c r="G212" t="s">
        <v>274</v>
      </c>
      <c r="H212" s="25">
        <v>150446.45845828002</v>
      </c>
      <c r="I212" s="31" t="b">
        <v>1</v>
      </c>
      <c r="J212" s="31" t="b">
        <v>1</v>
      </c>
      <c r="K212" s="31" t="b">
        <v>0</v>
      </c>
      <c r="L212" s="31" t="b">
        <v>0</v>
      </c>
      <c r="M212" s="31" t="b">
        <v>1</v>
      </c>
      <c r="N212" t="s">
        <v>5</v>
      </c>
      <c r="O212" t="s">
        <v>1783</v>
      </c>
      <c r="P212" s="32" t="s">
        <v>2586</v>
      </c>
      <c r="Q212" t="s">
        <v>1995</v>
      </c>
      <c r="R212" t="s">
        <v>3784</v>
      </c>
      <c r="S212" s="20">
        <v>57417</v>
      </c>
      <c r="T212" s="25" t="s">
        <v>7</v>
      </c>
      <c r="U212" s="25" t="s">
        <v>63</v>
      </c>
      <c r="V212" s="25" t="s">
        <v>157</v>
      </c>
      <c r="W212" s="25" t="s">
        <v>193</v>
      </c>
      <c r="X212" s="25" t="s">
        <v>1921</v>
      </c>
    </row>
    <row r="213" spans="1:24" x14ac:dyDescent="0.25">
      <c r="A213" t="s">
        <v>3</v>
      </c>
      <c r="B213" t="s">
        <v>58</v>
      </c>
      <c r="C213" t="s">
        <v>57</v>
      </c>
      <c r="D213" t="s">
        <v>1845</v>
      </c>
      <c r="E213" t="s">
        <v>116</v>
      </c>
      <c r="F213" t="s">
        <v>427</v>
      </c>
      <c r="G213" t="s">
        <v>164</v>
      </c>
      <c r="H213" s="25">
        <v>164544.0596891673</v>
      </c>
      <c r="I213" s="31" t="b">
        <v>1</v>
      </c>
      <c r="J213" s="31" t="b">
        <v>1</v>
      </c>
      <c r="K213" s="31" t="b">
        <v>0</v>
      </c>
      <c r="L213" s="31" t="b">
        <v>0</v>
      </c>
      <c r="M213" s="31" t="b">
        <v>1</v>
      </c>
      <c r="N213" t="s">
        <v>5</v>
      </c>
      <c r="O213" t="s">
        <v>1783</v>
      </c>
      <c r="P213" s="32" t="s">
        <v>2586</v>
      </c>
      <c r="Q213" t="s">
        <v>1995</v>
      </c>
      <c r="R213" t="s">
        <v>3785</v>
      </c>
      <c r="S213" s="20" t="s">
        <v>2163</v>
      </c>
      <c r="T213" s="25" t="s">
        <v>7</v>
      </c>
      <c r="U213" s="25" t="s">
        <v>63</v>
      </c>
      <c r="V213" s="25" t="s">
        <v>157</v>
      </c>
      <c r="W213" s="25" t="s">
        <v>193</v>
      </c>
      <c r="X213" s="25" t="s">
        <v>1920</v>
      </c>
    </row>
    <row r="214" spans="1:24" x14ac:dyDescent="0.25">
      <c r="A214" t="s">
        <v>3</v>
      </c>
      <c r="B214" t="s">
        <v>58</v>
      </c>
      <c r="C214" t="s">
        <v>57</v>
      </c>
      <c r="D214" t="s">
        <v>1845</v>
      </c>
      <c r="E214" t="s">
        <v>116</v>
      </c>
      <c r="F214" t="s">
        <v>1285</v>
      </c>
      <c r="G214" t="s">
        <v>274</v>
      </c>
      <c r="H214" s="25">
        <v>241749.44055947999</v>
      </c>
      <c r="I214" s="31" t="b">
        <v>1</v>
      </c>
      <c r="J214" s="31" t="b">
        <v>1</v>
      </c>
      <c r="K214" s="31" t="b">
        <v>0</v>
      </c>
      <c r="L214" s="31" t="b">
        <v>0</v>
      </c>
      <c r="M214" s="31" t="b">
        <v>1</v>
      </c>
      <c r="N214" t="s">
        <v>5</v>
      </c>
      <c r="O214" t="s">
        <v>1783</v>
      </c>
      <c r="P214" s="32" t="s">
        <v>2586</v>
      </c>
      <c r="Q214" t="s">
        <v>1995</v>
      </c>
      <c r="R214" t="s">
        <v>3786</v>
      </c>
      <c r="S214" s="20">
        <v>57507</v>
      </c>
      <c r="T214" s="25" t="s">
        <v>7</v>
      </c>
      <c r="U214" s="25" t="s">
        <v>63</v>
      </c>
      <c r="V214" s="25" t="s">
        <v>157</v>
      </c>
      <c r="W214" s="25" t="s">
        <v>193</v>
      </c>
      <c r="X214" s="25" t="s">
        <v>1921</v>
      </c>
    </row>
    <row r="215" spans="1:24" x14ac:dyDescent="0.25">
      <c r="A215" t="s">
        <v>3</v>
      </c>
      <c r="B215" t="s">
        <v>58</v>
      </c>
      <c r="C215" t="s">
        <v>57</v>
      </c>
      <c r="D215" t="s">
        <v>1845</v>
      </c>
      <c r="E215" t="s">
        <v>116</v>
      </c>
      <c r="F215" t="s">
        <v>1441</v>
      </c>
      <c r="G215" t="s">
        <v>285</v>
      </c>
      <c r="H215" s="25">
        <v>244694.82723316003</v>
      </c>
      <c r="I215" s="31" t="b">
        <v>1</v>
      </c>
      <c r="J215" s="31" t="b">
        <v>1</v>
      </c>
      <c r="K215" s="31" t="b">
        <v>0</v>
      </c>
      <c r="L215" s="31" t="b">
        <v>0</v>
      </c>
      <c r="M215" s="31" t="b">
        <v>1</v>
      </c>
      <c r="N215" t="s">
        <v>5</v>
      </c>
      <c r="O215" t="s">
        <v>1807</v>
      </c>
      <c r="P215" s="32" t="s">
        <v>2586</v>
      </c>
      <c r="Q215" t="s">
        <v>1995</v>
      </c>
      <c r="R215" t="s">
        <v>3787</v>
      </c>
      <c r="S215" s="20" t="s">
        <v>2164</v>
      </c>
      <c r="T215" s="25" t="s">
        <v>7</v>
      </c>
      <c r="U215" s="25" t="s">
        <v>63</v>
      </c>
      <c r="V215" s="25" t="s">
        <v>157</v>
      </c>
      <c r="W215" s="25" t="s">
        <v>193</v>
      </c>
      <c r="X215" s="25" t="s">
        <v>1921</v>
      </c>
    </row>
    <row r="216" spans="1:24" x14ac:dyDescent="0.25">
      <c r="A216" t="s">
        <v>3</v>
      </c>
      <c r="B216" t="s">
        <v>58</v>
      </c>
      <c r="C216" t="s">
        <v>57</v>
      </c>
      <c r="D216" t="s">
        <v>1845</v>
      </c>
      <c r="E216" t="s">
        <v>116</v>
      </c>
      <c r="F216" t="s">
        <v>481</v>
      </c>
      <c r="G216" t="s">
        <v>164</v>
      </c>
      <c r="H216" s="25">
        <v>172604.10226295746</v>
      </c>
      <c r="I216" s="31" t="b">
        <v>1</v>
      </c>
      <c r="J216" s="31" t="b">
        <v>1</v>
      </c>
      <c r="K216" s="31" t="b">
        <v>0</v>
      </c>
      <c r="L216" s="31" t="b">
        <v>0</v>
      </c>
      <c r="M216" s="31" t="b">
        <v>1</v>
      </c>
      <c r="N216" t="s">
        <v>5</v>
      </c>
      <c r="O216" t="s">
        <v>1783</v>
      </c>
      <c r="P216" s="32" t="s">
        <v>2586</v>
      </c>
      <c r="Q216" t="s">
        <v>1995</v>
      </c>
      <c r="R216" t="s">
        <v>3788</v>
      </c>
      <c r="S216" s="20" t="s">
        <v>2165</v>
      </c>
      <c r="T216" s="25" t="s">
        <v>7</v>
      </c>
      <c r="U216" s="25" t="s">
        <v>63</v>
      </c>
      <c r="V216" s="25" t="s">
        <v>157</v>
      </c>
      <c r="W216" s="25" t="s">
        <v>193</v>
      </c>
      <c r="X216" s="25" t="s">
        <v>1921</v>
      </c>
    </row>
    <row r="217" spans="1:24" x14ac:dyDescent="0.25">
      <c r="A217" t="s">
        <v>3</v>
      </c>
      <c r="B217" t="s">
        <v>58</v>
      </c>
      <c r="C217" t="s">
        <v>57</v>
      </c>
      <c r="D217" t="s">
        <v>1845</v>
      </c>
      <c r="E217" t="s">
        <v>116</v>
      </c>
      <c r="F217" t="s">
        <v>1237</v>
      </c>
      <c r="G217" t="s">
        <v>274</v>
      </c>
      <c r="H217" s="25">
        <v>191982.71937499999</v>
      </c>
      <c r="I217" s="31" t="b">
        <v>1</v>
      </c>
      <c r="J217" s="31" t="b">
        <v>1</v>
      </c>
      <c r="K217" s="31" t="b">
        <v>0</v>
      </c>
      <c r="L217" s="31" t="b">
        <v>0</v>
      </c>
      <c r="M217" s="31" t="b">
        <v>1</v>
      </c>
      <c r="N217" t="s">
        <v>5</v>
      </c>
      <c r="O217" t="s">
        <v>1807</v>
      </c>
      <c r="P217" s="32" t="s">
        <v>2586</v>
      </c>
      <c r="Q217" t="s">
        <v>1995</v>
      </c>
      <c r="R217" t="s">
        <v>3789</v>
      </c>
      <c r="S217" s="20">
        <v>57510</v>
      </c>
      <c r="T217" s="25" t="s">
        <v>7</v>
      </c>
      <c r="U217" s="25" t="s">
        <v>63</v>
      </c>
      <c r="V217" s="25" t="s">
        <v>157</v>
      </c>
      <c r="W217" s="25" t="s">
        <v>193</v>
      </c>
      <c r="X217" s="25" t="s">
        <v>1921</v>
      </c>
    </row>
    <row r="218" spans="1:24" x14ac:dyDescent="0.25">
      <c r="A218" t="s">
        <v>3</v>
      </c>
      <c r="B218" t="s">
        <v>58</v>
      </c>
      <c r="C218" t="s">
        <v>57</v>
      </c>
      <c r="D218" t="s">
        <v>1845</v>
      </c>
      <c r="E218" t="s">
        <v>116</v>
      </c>
      <c r="F218" t="s">
        <v>1247</v>
      </c>
      <c r="G218" t="s">
        <v>274</v>
      </c>
      <c r="H218" s="25">
        <v>178409.12482937999</v>
      </c>
      <c r="I218" s="31" t="b">
        <v>1</v>
      </c>
      <c r="J218" s="31" t="b">
        <v>1</v>
      </c>
      <c r="K218" s="31" t="b">
        <v>0</v>
      </c>
      <c r="L218" s="31" t="b">
        <v>0</v>
      </c>
      <c r="M218" s="31" t="b">
        <v>1</v>
      </c>
      <c r="N218" t="s">
        <v>18</v>
      </c>
      <c r="O218" t="s">
        <v>1783</v>
      </c>
      <c r="P218" s="32" t="s">
        <v>2586</v>
      </c>
      <c r="Q218" t="s">
        <v>1995</v>
      </c>
      <c r="R218" t="s">
        <v>3790</v>
      </c>
      <c r="S218" s="20">
        <v>57401</v>
      </c>
      <c r="T218" s="25" t="s">
        <v>7</v>
      </c>
      <c r="U218" s="25" t="s">
        <v>63</v>
      </c>
      <c r="V218" s="25" t="s">
        <v>157</v>
      </c>
      <c r="W218" s="25" t="s">
        <v>193</v>
      </c>
      <c r="X218" s="25" t="s">
        <v>1921</v>
      </c>
    </row>
    <row r="219" spans="1:24" x14ac:dyDescent="0.25">
      <c r="A219" t="s">
        <v>3</v>
      </c>
      <c r="B219" t="s">
        <v>58</v>
      </c>
      <c r="C219" t="s">
        <v>57</v>
      </c>
      <c r="D219" t="s">
        <v>1845</v>
      </c>
      <c r="E219" t="s">
        <v>116</v>
      </c>
      <c r="F219" t="s">
        <v>717</v>
      </c>
      <c r="G219" t="s">
        <v>164</v>
      </c>
      <c r="H219" s="25">
        <v>191990.74952509903</v>
      </c>
      <c r="I219" s="31" t="b">
        <v>1</v>
      </c>
      <c r="J219" s="31" t="b">
        <v>1</v>
      </c>
      <c r="K219" s="31" t="b">
        <v>0</v>
      </c>
      <c r="L219" s="31" t="b">
        <v>0</v>
      </c>
      <c r="M219" s="31" t="b">
        <v>1</v>
      </c>
      <c r="N219" t="s">
        <v>5</v>
      </c>
      <c r="O219" t="s">
        <v>1783</v>
      </c>
      <c r="P219" s="32" t="s">
        <v>2586</v>
      </c>
      <c r="Q219" t="s">
        <v>1995</v>
      </c>
      <c r="R219" t="s">
        <v>3791</v>
      </c>
      <c r="S219" s="20" t="s">
        <v>2166</v>
      </c>
      <c r="T219" s="25" t="s">
        <v>7</v>
      </c>
      <c r="U219" s="25" t="s">
        <v>63</v>
      </c>
      <c r="V219" s="25" t="s">
        <v>157</v>
      </c>
      <c r="W219" s="25" t="s">
        <v>193</v>
      </c>
      <c r="X219" s="25" t="s">
        <v>1921</v>
      </c>
    </row>
    <row r="220" spans="1:24" x14ac:dyDescent="0.25">
      <c r="A220" t="s">
        <v>3</v>
      </c>
      <c r="B220" t="s">
        <v>58</v>
      </c>
      <c r="C220" t="s">
        <v>57</v>
      </c>
      <c r="D220" t="s">
        <v>1845</v>
      </c>
      <c r="E220" t="s">
        <v>116</v>
      </c>
      <c r="F220" t="s">
        <v>601</v>
      </c>
      <c r="G220" t="s">
        <v>164</v>
      </c>
      <c r="H220" s="25">
        <v>181810.18227498754</v>
      </c>
      <c r="I220" s="31" t="b">
        <v>1</v>
      </c>
      <c r="J220" s="31" t="b">
        <v>1</v>
      </c>
      <c r="K220" s="31" t="b">
        <v>0</v>
      </c>
      <c r="L220" s="31" t="b">
        <v>0</v>
      </c>
      <c r="M220" s="31" t="b">
        <v>1</v>
      </c>
      <c r="N220" t="s">
        <v>5</v>
      </c>
      <c r="O220" t="s">
        <v>1807</v>
      </c>
      <c r="P220" s="32" t="s">
        <v>2586</v>
      </c>
      <c r="Q220" t="s">
        <v>1995</v>
      </c>
      <c r="R220" t="s">
        <v>3792</v>
      </c>
      <c r="S220" s="20" t="s">
        <v>2167</v>
      </c>
      <c r="T220" s="25" t="s">
        <v>7</v>
      </c>
      <c r="U220" s="25" t="s">
        <v>63</v>
      </c>
      <c r="V220" s="25" t="s">
        <v>157</v>
      </c>
      <c r="W220" s="25" t="s">
        <v>193</v>
      </c>
      <c r="X220" s="25" t="s">
        <v>1921</v>
      </c>
    </row>
    <row r="221" spans="1:24" x14ac:dyDescent="0.25">
      <c r="A221" t="s">
        <v>3</v>
      </c>
      <c r="B221" t="s">
        <v>58</v>
      </c>
      <c r="C221" t="s">
        <v>57</v>
      </c>
      <c r="D221" t="s">
        <v>1845</v>
      </c>
      <c r="E221" t="s">
        <v>116</v>
      </c>
      <c r="F221" t="s">
        <v>655</v>
      </c>
      <c r="G221" t="s">
        <v>164</v>
      </c>
      <c r="H221" s="25">
        <v>815773.15775371995</v>
      </c>
      <c r="I221" s="31" t="b">
        <v>1</v>
      </c>
      <c r="J221" s="31" t="b">
        <v>1</v>
      </c>
      <c r="K221" s="31" t="b">
        <v>0</v>
      </c>
      <c r="L221" s="31" t="b">
        <v>0</v>
      </c>
      <c r="M221" s="31" t="b">
        <v>1</v>
      </c>
      <c r="N221" t="s">
        <v>5</v>
      </c>
      <c r="O221" t="s">
        <v>1807</v>
      </c>
      <c r="P221" s="32" t="s">
        <v>2585</v>
      </c>
      <c r="Q221" t="s">
        <v>1995</v>
      </c>
      <c r="R221" t="s">
        <v>3793</v>
      </c>
      <c r="S221" s="20" t="s">
        <v>2168</v>
      </c>
      <c r="T221" s="25" t="s">
        <v>7</v>
      </c>
      <c r="U221" s="25" t="s">
        <v>63</v>
      </c>
      <c r="V221" s="25" t="s">
        <v>157</v>
      </c>
      <c r="W221" s="25" t="s">
        <v>193</v>
      </c>
      <c r="X221" s="25" t="s">
        <v>1920</v>
      </c>
    </row>
    <row r="222" spans="1:24" x14ac:dyDescent="0.25">
      <c r="A222" t="s">
        <v>3</v>
      </c>
      <c r="B222" t="s">
        <v>58</v>
      </c>
      <c r="C222" t="s">
        <v>57</v>
      </c>
      <c r="D222" t="s">
        <v>1845</v>
      </c>
      <c r="E222" t="s">
        <v>116</v>
      </c>
      <c r="F222" t="s">
        <v>719</v>
      </c>
      <c r="G222" t="s">
        <v>164</v>
      </c>
      <c r="H222" s="25">
        <v>190634.44027505562</v>
      </c>
      <c r="I222" s="31" t="b">
        <v>1</v>
      </c>
      <c r="J222" s="31" t="b">
        <v>1</v>
      </c>
      <c r="K222" s="31" t="b">
        <v>0</v>
      </c>
      <c r="L222" s="31" t="b">
        <v>0</v>
      </c>
      <c r="M222" s="31" t="b">
        <v>1</v>
      </c>
      <c r="N222" t="s">
        <v>5</v>
      </c>
      <c r="O222" t="s">
        <v>1807</v>
      </c>
      <c r="P222" s="32" t="s">
        <v>2586</v>
      </c>
      <c r="Q222" t="s">
        <v>1995</v>
      </c>
      <c r="R222" t="s">
        <v>3794</v>
      </c>
      <c r="S222" s="20" t="s">
        <v>2169</v>
      </c>
      <c r="T222" s="25" t="s">
        <v>7</v>
      </c>
      <c r="U222" s="25" t="s">
        <v>63</v>
      </c>
      <c r="V222" s="25" t="s">
        <v>157</v>
      </c>
      <c r="W222" s="25" t="s">
        <v>193</v>
      </c>
      <c r="X222" s="25" t="s">
        <v>1921</v>
      </c>
    </row>
    <row r="223" spans="1:24" x14ac:dyDescent="0.25">
      <c r="A223" t="s">
        <v>3</v>
      </c>
      <c r="B223" t="s">
        <v>58</v>
      </c>
      <c r="C223" t="s">
        <v>57</v>
      </c>
      <c r="D223" t="s">
        <v>1845</v>
      </c>
      <c r="E223" t="s">
        <v>116</v>
      </c>
      <c r="F223" t="s">
        <v>569</v>
      </c>
      <c r="G223" t="s">
        <v>164</v>
      </c>
      <c r="H223" s="25">
        <v>172031.46606160898</v>
      </c>
      <c r="I223" s="31" t="b">
        <v>1</v>
      </c>
      <c r="J223" s="31" t="b">
        <v>1</v>
      </c>
      <c r="K223" s="31" t="b">
        <v>0</v>
      </c>
      <c r="L223" s="31" t="b">
        <v>0</v>
      </c>
      <c r="M223" s="31" t="b">
        <v>1</v>
      </c>
      <c r="N223" t="s">
        <v>5</v>
      </c>
      <c r="O223" t="s">
        <v>1783</v>
      </c>
      <c r="P223" s="32" t="s">
        <v>2586</v>
      </c>
      <c r="Q223" t="s">
        <v>1995</v>
      </c>
      <c r="R223" t="s">
        <v>3795</v>
      </c>
      <c r="S223" s="20" t="s">
        <v>2170</v>
      </c>
      <c r="T223" s="25" t="s">
        <v>7</v>
      </c>
      <c r="U223" s="25" t="s">
        <v>63</v>
      </c>
      <c r="V223" s="25" t="s">
        <v>157</v>
      </c>
      <c r="W223" s="25" t="s">
        <v>193</v>
      </c>
      <c r="X223" s="25" t="s">
        <v>1921</v>
      </c>
    </row>
    <row r="224" spans="1:24" x14ac:dyDescent="0.25">
      <c r="A224" t="s">
        <v>3</v>
      </c>
      <c r="B224" t="s">
        <v>58</v>
      </c>
      <c r="C224" t="s">
        <v>57</v>
      </c>
      <c r="D224" t="s">
        <v>1845</v>
      </c>
      <c r="E224" t="s">
        <v>116</v>
      </c>
      <c r="F224" t="s">
        <v>1275</v>
      </c>
      <c r="G224" t="s">
        <v>274</v>
      </c>
      <c r="H224" s="25">
        <v>220482.03228879999</v>
      </c>
      <c r="I224" s="31" t="b">
        <v>1</v>
      </c>
      <c r="J224" s="31" t="b">
        <v>1</v>
      </c>
      <c r="K224" s="31" t="b">
        <v>0</v>
      </c>
      <c r="L224" s="31" t="b">
        <v>0</v>
      </c>
      <c r="M224" s="31" t="b">
        <v>1</v>
      </c>
      <c r="N224" t="s">
        <v>5</v>
      </c>
      <c r="O224" t="s">
        <v>1807</v>
      </c>
      <c r="P224" s="32" t="s">
        <v>2586</v>
      </c>
      <c r="Q224" t="s">
        <v>1995</v>
      </c>
      <c r="R224" t="s">
        <v>3796</v>
      </c>
      <c r="S224" s="20">
        <v>57421</v>
      </c>
      <c r="T224" s="25" t="s">
        <v>7</v>
      </c>
      <c r="U224" s="25" t="s">
        <v>63</v>
      </c>
      <c r="V224" s="25" t="s">
        <v>157</v>
      </c>
      <c r="W224" s="25" t="s">
        <v>193</v>
      </c>
      <c r="X224" s="25" t="s">
        <v>1921</v>
      </c>
    </row>
    <row r="225" spans="1:24" x14ac:dyDescent="0.25">
      <c r="A225" t="s">
        <v>3</v>
      </c>
      <c r="B225" t="s">
        <v>58</v>
      </c>
      <c r="C225" t="s">
        <v>57</v>
      </c>
      <c r="D225" t="s">
        <v>1845</v>
      </c>
      <c r="E225" t="s">
        <v>116</v>
      </c>
      <c r="F225" t="s">
        <v>557</v>
      </c>
      <c r="G225" t="s">
        <v>164</v>
      </c>
      <c r="H225" s="25">
        <v>177285.24791651254</v>
      </c>
      <c r="I225" s="31" t="b">
        <v>1</v>
      </c>
      <c r="J225" s="31" t="b">
        <v>1</v>
      </c>
      <c r="K225" s="31" t="b">
        <v>0</v>
      </c>
      <c r="L225" s="31" t="b">
        <v>0</v>
      </c>
      <c r="M225" s="31" t="b">
        <v>1</v>
      </c>
      <c r="N225" t="s">
        <v>5</v>
      </c>
      <c r="O225" t="s">
        <v>1783</v>
      </c>
      <c r="P225" s="32" t="s">
        <v>2586</v>
      </c>
      <c r="Q225" t="s">
        <v>1995</v>
      </c>
      <c r="R225" t="s">
        <v>3797</v>
      </c>
      <c r="S225" s="20" t="s">
        <v>2171</v>
      </c>
      <c r="T225" s="25" t="s">
        <v>7</v>
      </c>
      <c r="U225" s="25" t="s">
        <v>56</v>
      </c>
      <c r="V225" s="25" t="s">
        <v>157</v>
      </c>
      <c r="W225" s="25" t="s">
        <v>193</v>
      </c>
      <c r="X225" s="25" t="s">
        <v>1920</v>
      </c>
    </row>
    <row r="226" spans="1:24" x14ac:dyDescent="0.25">
      <c r="A226" t="s">
        <v>3</v>
      </c>
      <c r="B226" t="s">
        <v>58</v>
      </c>
      <c r="C226" t="s">
        <v>57</v>
      </c>
      <c r="D226" t="s">
        <v>1845</v>
      </c>
      <c r="E226" t="s">
        <v>116</v>
      </c>
      <c r="F226" t="s">
        <v>1273</v>
      </c>
      <c r="G226" t="s">
        <v>274</v>
      </c>
      <c r="H226" s="25">
        <v>182836.85654168003</v>
      </c>
      <c r="I226" s="31" t="b">
        <v>1</v>
      </c>
      <c r="J226" s="31" t="b">
        <v>1</v>
      </c>
      <c r="K226" s="31" t="b">
        <v>0</v>
      </c>
      <c r="L226" s="31" t="b">
        <v>0</v>
      </c>
      <c r="M226" s="31" t="b">
        <v>1</v>
      </c>
      <c r="N226" t="s">
        <v>5</v>
      </c>
      <c r="O226" t="s">
        <v>1783</v>
      </c>
      <c r="P226" s="32" t="s">
        <v>2586</v>
      </c>
      <c r="Q226" t="s">
        <v>1995</v>
      </c>
      <c r="R226" t="s">
        <v>3798</v>
      </c>
      <c r="S226" s="20">
        <v>57430</v>
      </c>
      <c r="T226" s="25" t="s">
        <v>7</v>
      </c>
      <c r="U226" s="25" t="s">
        <v>56</v>
      </c>
      <c r="V226" s="25" t="s">
        <v>157</v>
      </c>
      <c r="W226" s="25" t="s">
        <v>193</v>
      </c>
      <c r="X226" s="25" t="s">
        <v>1920</v>
      </c>
    </row>
    <row r="227" spans="1:24" x14ac:dyDescent="0.25">
      <c r="A227" t="s">
        <v>3</v>
      </c>
      <c r="B227" t="s">
        <v>58</v>
      </c>
      <c r="C227" t="s">
        <v>57</v>
      </c>
      <c r="D227" t="s">
        <v>1845</v>
      </c>
      <c r="E227" t="s">
        <v>116</v>
      </c>
      <c r="F227" t="s">
        <v>599</v>
      </c>
      <c r="G227" t="s">
        <v>164</v>
      </c>
      <c r="H227" s="25">
        <v>178407.26241255246</v>
      </c>
      <c r="I227" s="31" t="b">
        <v>1</v>
      </c>
      <c r="J227" s="31" t="b">
        <v>1</v>
      </c>
      <c r="K227" s="31" t="b">
        <v>0</v>
      </c>
      <c r="L227" s="31" t="b">
        <v>0</v>
      </c>
      <c r="M227" s="31" t="b">
        <v>1</v>
      </c>
      <c r="N227" t="s">
        <v>5</v>
      </c>
      <c r="O227" t="s">
        <v>1807</v>
      </c>
      <c r="P227" s="32" t="s">
        <v>2586</v>
      </c>
      <c r="Q227" t="s">
        <v>1995</v>
      </c>
      <c r="R227" t="s">
        <v>3799</v>
      </c>
      <c r="S227" s="20" t="s">
        <v>2172</v>
      </c>
      <c r="T227" s="25" t="s">
        <v>7</v>
      </c>
      <c r="U227" s="25" t="s">
        <v>63</v>
      </c>
      <c r="V227" s="25" t="s">
        <v>157</v>
      </c>
      <c r="W227" s="25" t="s">
        <v>193</v>
      </c>
      <c r="X227" s="25" t="s">
        <v>1921</v>
      </c>
    </row>
    <row r="228" spans="1:24" x14ac:dyDescent="0.25">
      <c r="A228" t="s">
        <v>3</v>
      </c>
      <c r="B228" t="s">
        <v>58</v>
      </c>
      <c r="C228" t="s">
        <v>57</v>
      </c>
      <c r="D228" t="s">
        <v>1845</v>
      </c>
      <c r="E228" t="s">
        <v>116</v>
      </c>
      <c r="F228" t="s">
        <v>577</v>
      </c>
      <c r="G228" t="s">
        <v>164</v>
      </c>
      <c r="H228" s="25">
        <v>180581.30322220002</v>
      </c>
      <c r="I228" s="31" t="b">
        <v>1</v>
      </c>
      <c r="J228" s="31" t="b">
        <v>1</v>
      </c>
      <c r="K228" s="31" t="b">
        <v>0</v>
      </c>
      <c r="L228" s="31" t="b">
        <v>0</v>
      </c>
      <c r="M228" s="31" t="b">
        <v>1</v>
      </c>
      <c r="N228" t="s">
        <v>5</v>
      </c>
      <c r="O228" t="s">
        <v>1783</v>
      </c>
      <c r="P228" s="32" t="s">
        <v>2586</v>
      </c>
      <c r="Q228" t="s">
        <v>1995</v>
      </c>
      <c r="R228" t="s">
        <v>3800</v>
      </c>
      <c r="S228" s="20" t="s">
        <v>2173</v>
      </c>
      <c r="T228" s="25" t="s">
        <v>7</v>
      </c>
      <c r="U228" s="25" t="s">
        <v>63</v>
      </c>
      <c r="V228" s="25" t="s">
        <v>157</v>
      </c>
      <c r="W228" s="25" t="s">
        <v>193</v>
      </c>
      <c r="X228" s="25" t="s">
        <v>1921</v>
      </c>
    </row>
    <row r="229" spans="1:24" x14ac:dyDescent="0.25">
      <c r="A229" t="s">
        <v>3</v>
      </c>
      <c r="B229" t="s">
        <v>58</v>
      </c>
      <c r="C229" t="s">
        <v>57</v>
      </c>
      <c r="D229" t="s">
        <v>1845</v>
      </c>
      <c r="E229" t="s">
        <v>83</v>
      </c>
      <c r="F229" t="s">
        <v>979</v>
      </c>
      <c r="G229" t="s">
        <v>231</v>
      </c>
      <c r="H229" s="25">
        <v>1218072.1172799999</v>
      </c>
      <c r="I229" s="31" t="b">
        <v>1</v>
      </c>
      <c r="J229" s="31" t="b">
        <v>1</v>
      </c>
      <c r="K229" s="31" t="b">
        <v>0</v>
      </c>
      <c r="L229" s="31" t="b">
        <v>0</v>
      </c>
      <c r="M229" s="31" t="b">
        <v>1</v>
      </c>
      <c r="N229" t="s">
        <v>5</v>
      </c>
      <c r="O229" t="s">
        <v>1783</v>
      </c>
      <c r="P229" s="32" t="s">
        <v>2585</v>
      </c>
      <c r="Q229" t="s">
        <v>1995</v>
      </c>
      <c r="R229" t="s">
        <v>3801</v>
      </c>
      <c r="S229" s="20">
        <v>33797</v>
      </c>
      <c r="T229" s="25" t="s">
        <v>7</v>
      </c>
      <c r="U229" s="25" t="s">
        <v>63</v>
      </c>
      <c r="V229" s="25" t="s">
        <v>157</v>
      </c>
      <c r="W229" s="25" t="s">
        <v>193</v>
      </c>
      <c r="X229" s="25" t="s">
        <v>1921</v>
      </c>
    </row>
    <row r="230" spans="1:24" x14ac:dyDescent="0.25">
      <c r="A230" t="s">
        <v>3</v>
      </c>
      <c r="B230" t="s">
        <v>58</v>
      </c>
      <c r="C230" t="s">
        <v>57</v>
      </c>
      <c r="D230" t="s">
        <v>1845</v>
      </c>
      <c r="E230" t="s">
        <v>116</v>
      </c>
      <c r="F230" t="s">
        <v>1277</v>
      </c>
      <c r="G230" t="s">
        <v>274</v>
      </c>
      <c r="H230" s="25">
        <v>135042.90413675999</v>
      </c>
      <c r="I230" s="31" t="b">
        <v>1</v>
      </c>
      <c r="J230" s="31" t="b">
        <v>1</v>
      </c>
      <c r="K230" s="31" t="b">
        <v>0</v>
      </c>
      <c r="L230" s="31" t="b">
        <v>0</v>
      </c>
      <c r="M230" s="31" t="b">
        <v>1</v>
      </c>
      <c r="N230" t="s">
        <v>5</v>
      </c>
      <c r="O230" t="s">
        <v>1783</v>
      </c>
      <c r="P230" s="32" t="s">
        <v>2584</v>
      </c>
      <c r="Q230" t="s">
        <v>1995</v>
      </c>
      <c r="R230" t="s">
        <v>3802</v>
      </c>
      <c r="S230" s="20">
        <v>57418</v>
      </c>
      <c r="T230" s="25" t="s">
        <v>7</v>
      </c>
      <c r="U230" s="25" t="s">
        <v>63</v>
      </c>
      <c r="V230" s="25" t="s">
        <v>157</v>
      </c>
      <c r="W230" s="25" t="s">
        <v>193</v>
      </c>
      <c r="X230" s="25" t="s">
        <v>1921</v>
      </c>
    </row>
    <row r="231" spans="1:24" x14ac:dyDescent="0.25">
      <c r="A231" t="s">
        <v>3</v>
      </c>
      <c r="B231" t="s">
        <v>58</v>
      </c>
      <c r="C231" t="s">
        <v>57</v>
      </c>
      <c r="D231" t="s">
        <v>1845</v>
      </c>
      <c r="E231" t="s">
        <v>116</v>
      </c>
      <c r="F231" t="s">
        <v>1321</v>
      </c>
      <c r="G231" t="s">
        <v>274</v>
      </c>
      <c r="H231" s="25">
        <v>361293.69488056004</v>
      </c>
      <c r="I231" s="31" t="b">
        <v>1</v>
      </c>
      <c r="J231" s="31" t="b">
        <v>1</v>
      </c>
      <c r="K231" s="31" t="b">
        <v>0</v>
      </c>
      <c r="L231" s="31" t="b">
        <v>0</v>
      </c>
      <c r="M231" s="31" t="b">
        <v>1</v>
      </c>
      <c r="N231" t="s">
        <v>18</v>
      </c>
      <c r="O231" t="s">
        <v>1807</v>
      </c>
      <c r="P231" s="32" t="s">
        <v>2586</v>
      </c>
      <c r="Q231" t="s">
        <v>1995</v>
      </c>
      <c r="R231" t="s">
        <v>3803</v>
      </c>
      <c r="S231" s="20">
        <v>57403</v>
      </c>
      <c r="T231" s="25" t="s">
        <v>7</v>
      </c>
      <c r="U231" s="25" t="s">
        <v>63</v>
      </c>
      <c r="V231" s="25" t="s">
        <v>157</v>
      </c>
      <c r="W231" s="25" t="s">
        <v>193</v>
      </c>
      <c r="X231" s="25" t="s">
        <v>1921</v>
      </c>
    </row>
    <row r="232" spans="1:24" x14ac:dyDescent="0.25">
      <c r="A232" t="s">
        <v>3</v>
      </c>
      <c r="B232" t="s">
        <v>58</v>
      </c>
      <c r="C232" t="s">
        <v>57</v>
      </c>
      <c r="D232" t="s">
        <v>1845</v>
      </c>
      <c r="E232" t="s">
        <v>116</v>
      </c>
      <c r="F232" t="s">
        <v>589</v>
      </c>
      <c r="G232" t="s">
        <v>164</v>
      </c>
      <c r="H232" s="25">
        <v>169214.2617926675</v>
      </c>
      <c r="I232" s="31" t="b">
        <v>1</v>
      </c>
      <c r="J232" s="31" t="b">
        <v>1</v>
      </c>
      <c r="K232" s="31" t="b">
        <v>0</v>
      </c>
      <c r="L232" s="31" t="b">
        <v>0</v>
      </c>
      <c r="M232" s="31" t="b">
        <v>1</v>
      </c>
      <c r="N232" t="s">
        <v>5</v>
      </c>
      <c r="O232" t="s">
        <v>1783</v>
      </c>
      <c r="P232" s="32" t="s">
        <v>2586</v>
      </c>
      <c r="Q232" t="s">
        <v>1995</v>
      </c>
      <c r="R232" t="s">
        <v>3804</v>
      </c>
      <c r="S232" s="20" t="s">
        <v>2174</v>
      </c>
      <c r="T232" s="25" t="s">
        <v>7</v>
      </c>
      <c r="U232" s="25" t="s">
        <v>63</v>
      </c>
      <c r="V232" s="25" t="s">
        <v>157</v>
      </c>
      <c r="W232" s="25" t="s">
        <v>193</v>
      </c>
      <c r="X232" s="25" t="s">
        <v>1921</v>
      </c>
    </row>
    <row r="233" spans="1:24" x14ac:dyDescent="0.25">
      <c r="A233" t="s">
        <v>3</v>
      </c>
      <c r="B233" t="s">
        <v>58</v>
      </c>
      <c r="C233" t="s">
        <v>57</v>
      </c>
      <c r="D233" t="s">
        <v>1845</v>
      </c>
      <c r="E233" t="s">
        <v>116</v>
      </c>
      <c r="F233" t="s">
        <v>713</v>
      </c>
      <c r="G233" t="s">
        <v>164</v>
      </c>
      <c r="H233" s="25">
        <v>196787.63285716399</v>
      </c>
      <c r="I233" s="31" t="b">
        <v>1</v>
      </c>
      <c r="J233" s="31" t="b">
        <v>1</v>
      </c>
      <c r="K233" s="31" t="b">
        <v>0</v>
      </c>
      <c r="L233" s="31" t="b">
        <v>0</v>
      </c>
      <c r="M233" s="31" t="b">
        <v>1</v>
      </c>
      <c r="N233" t="s">
        <v>5</v>
      </c>
      <c r="O233" t="s">
        <v>1783</v>
      </c>
      <c r="P233" s="32" t="s">
        <v>2586</v>
      </c>
      <c r="Q233" t="s">
        <v>1995</v>
      </c>
      <c r="R233" t="s">
        <v>3805</v>
      </c>
      <c r="S233" s="20" t="s">
        <v>2175</v>
      </c>
      <c r="T233" s="25" t="s">
        <v>7</v>
      </c>
      <c r="U233" s="25" t="s">
        <v>63</v>
      </c>
      <c r="V233" s="25" t="s">
        <v>157</v>
      </c>
      <c r="W233" s="25" t="s">
        <v>193</v>
      </c>
      <c r="X233" s="25" t="s">
        <v>1921</v>
      </c>
    </row>
    <row r="234" spans="1:24" x14ac:dyDescent="0.25">
      <c r="A234" t="s">
        <v>3</v>
      </c>
      <c r="B234" t="s">
        <v>58</v>
      </c>
      <c r="C234" t="s">
        <v>57</v>
      </c>
      <c r="D234" t="s">
        <v>1845</v>
      </c>
      <c r="E234" t="s">
        <v>116</v>
      </c>
      <c r="F234" t="s">
        <v>597</v>
      </c>
      <c r="G234" t="s">
        <v>164</v>
      </c>
      <c r="H234" s="25">
        <v>369895.78655536001</v>
      </c>
      <c r="I234" s="31" t="b">
        <v>1</v>
      </c>
      <c r="J234" s="31" t="b">
        <v>1</v>
      </c>
      <c r="K234" s="31" t="b">
        <v>0</v>
      </c>
      <c r="L234" s="31" t="b">
        <v>0</v>
      </c>
      <c r="M234" s="31" t="b">
        <v>1</v>
      </c>
      <c r="N234" t="s">
        <v>5</v>
      </c>
      <c r="O234" t="s">
        <v>1783</v>
      </c>
      <c r="P234" s="32" t="s">
        <v>2586</v>
      </c>
      <c r="Q234" t="s">
        <v>1995</v>
      </c>
      <c r="R234" t="s">
        <v>3806</v>
      </c>
      <c r="S234" s="20" t="s">
        <v>2176</v>
      </c>
      <c r="T234" s="25" t="s">
        <v>7</v>
      </c>
      <c r="U234" s="25" t="s">
        <v>63</v>
      </c>
      <c r="V234" s="25" t="s">
        <v>157</v>
      </c>
      <c r="W234" s="25" t="s">
        <v>193</v>
      </c>
      <c r="X234" s="25" t="s">
        <v>1921</v>
      </c>
    </row>
    <row r="235" spans="1:24" x14ac:dyDescent="0.25">
      <c r="A235" t="s">
        <v>3</v>
      </c>
      <c r="B235" t="s">
        <v>58</v>
      </c>
      <c r="C235" t="s">
        <v>57</v>
      </c>
      <c r="D235" t="s">
        <v>1845</v>
      </c>
      <c r="E235" t="s">
        <v>116</v>
      </c>
      <c r="F235" t="s">
        <v>1283</v>
      </c>
      <c r="G235" t="s">
        <v>274</v>
      </c>
      <c r="H235" s="25">
        <v>443541.04063082003</v>
      </c>
      <c r="I235" s="31" t="b">
        <v>1</v>
      </c>
      <c r="J235" s="31" t="b">
        <v>1</v>
      </c>
      <c r="K235" s="31" t="b">
        <v>0</v>
      </c>
      <c r="L235" s="31" t="b">
        <v>0</v>
      </c>
      <c r="M235" s="31" t="b">
        <v>1</v>
      </c>
      <c r="N235" t="s">
        <v>5</v>
      </c>
      <c r="O235" t="s">
        <v>1783</v>
      </c>
      <c r="P235" s="32" t="s">
        <v>2586</v>
      </c>
      <c r="Q235" t="s">
        <v>1995</v>
      </c>
      <c r="R235" t="s">
        <v>3807</v>
      </c>
      <c r="S235" s="20">
        <v>57513</v>
      </c>
      <c r="T235" s="25" t="s">
        <v>7</v>
      </c>
      <c r="U235" s="25" t="s">
        <v>63</v>
      </c>
      <c r="V235" s="25" t="s">
        <v>157</v>
      </c>
      <c r="W235" s="25" t="s">
        <v>193</v>
      </c>
      <c r="X235" s="25" t="s">
        <v>1921</v>
      </c>
    </row>
    <row r="236" spans="1:24" x14ac:dyDescent="0.25">
      <c r="A236" t="s">
        <v>3</v>
      </c>
      <c r="B236" t="s">
        <v>58</v>
      </c>
      <c r="C236" t="s">
        <v>57</v>
      </c>
      <c r="D236" t="s">
        <v>1845</v>
      </c>
      <c r="E236" t="s">
        <v>116</v>
      </c>
      <c r="F236" t="s">
        <v>1281</v>
      </c>
      <c r="G236" t="s">
        <v>274</v>
      </c>
      <c r="H236" s="25">
        <v>259545.20152038001</v>
      </c>
      <c r="I236" s="31" t="b">
        <v>1</v>
      </c>
      <c r="J236" s="31" t="b">
        <v>1</v>
      </c>
      <c r="K236" s="31" t="b">
        <v>0</v>
      </c>
      <c r="L236" s="31" t="b">
        <v>0</v>
      </c>
      <c r="M236" s="31" t="b">
        <v>1</v>
      </c>
      <c r="N236" t="s">
        <v>18</v>
      </c>
      <c r="O236" t="s">
        <v>1783</v>
      </c>
      <c r="P236" s="32" t="s">
        <v>2586</v>
      </c>
      <c r="Q236" t="s">
        <v>1995</v>
      </c>
      <c r="R236" t="s">
        <v>3808</v>
      </c>
      <c r="S236" s="20">
        <v>57404</v>
      </c>
      <c r="T236" s="25" t="s">
        <v>7</v>
      </c>
      <c r="U236" s="25" t="s">
        <v>63</v>
      </c>
      <c r="V236" s="25" t="s">
        <v>157</v>
      </c>
      <c r="W236" s="25" t="s">
        <v>193</v>
      </c>
      <c r="X236" s="25" t="s">
        <v>1921</v>
      </c>
    </row>
    <row r="237" spans="1:24" x14ac:dyDescent="0.25">
      <c r="A237" t="s">
        <v>3</v>
      </c>
      <c r="B237" t="s">
        <v>58</v>
      </c>
      <c r="C237" t="s">
        <v>57</v>
      </c>
      <c r="D237" t="s">
        <v>1845</v>
      </c>
      <c r="E237" t="s">
        <v>116</v>
      </c>
      <c r="F237" t="s">
        <v>617</v>
      </c>
      <c r="G237" t="s">
        <v>164</v>
      </c>
      <c r="H237" s="25">
        <v>187947.02670995999</v>
      </c>
      <c r="I237" s="31" t="b">
        <v>1</v>
      </c>
      <c r="J237" s="31" t="b">
        <v>1</v>
      </c>
      <c r="K237" s="31" t="b">
        <v>0</v>
      </c>
      <c r="L237" s="31" t="b">
        <v>0</v>
      </c>
      <c r="M237" s="31" t="b">
        <v>1</v>
      </c>
      <c r="N237" t="s">
        <v>5</v>
      </c>
      <c r="O237" t="s">
        <v>1807</v>
      </c>
      <c r="P237" s="32" t="s">
        <v>2586</v>
      </c>
      <c r="Q237" t="s">
        <v>1995</v>
      </c>
      <c r="R237" t="s">
        <v>3809</v>
      </c>
      <c r="S237" s="20" t="s">
        <v>2177</v>
      </c>
      <c r="T237" s="25" t="s">
        <v>7</v>
      </c>
      <c r="U237" s="25" t="s">
        <v>63</v>
      </c>
      <c r="V237" s="25" t="s">
        <v>157</v>
      </c>
      <c r="W237" s="25" t="s">
        <v>193</v>
      </c>
      <c r="X237" s="25" t="s">
        <v>1921</v>
      </c>
    </row>
    <row r="238" spans="1:24" x14ac:dyDescent="0.25">
      <c r="A238" t="s">
        <v>3</v>
      </c>
      <c r="B238" t="s">
        <v>58</v>
      </c>
      <c r="C238" t="s">
        <v>57</v>
      </c>
      <c r="D238" t="s">
        <v>1845</v>
      </c>
      <c r="E238" t="s">
        <v>116</v>
      </c>
      <c r="F238" t="s">
        <v>1687</v>
      </c>
      <c r="G238" t="s">
        <v>293</v>
      </c>
      <c r="H238" s="25">
        <v>159799.20011976</v>
      </c>
      <c r="I238" s="31" t="b">
        <v>1</v>
      </c>
      <c r="J238" s="31" t="b">
        <v>1</v>
      </c>
      <c r="K238" s="31" t="b">
        <v>0</v>
      </c>
      <c r="L238" s="31" t="b">
        <v>1</v>
      </c>
      <c r="M238" s="31" t="b">
        <v>1</v>
      </c>
      <c r="N238" t="s">
        <v>5</v>
      </c>
      <c r="O238" t="s">
        <v>1807</v>
      </c>
      <c r="P238" s="32" t="s">
        <v>2586</v>
      </c>
      <c r="Q238" t="s">
        <v>1995</v>
      </c>
      <c r="R238" t="s">
        <v>3810</v>
      </c>
      <c r="S238" s="20" t="s">
        <v>2178</v>
      </c>
      <c r="T238" s="25" t="s">
        <v>7</v>
      </c>
      <c r="U238" s="25" t="s">
        <v>63</v>
      </c>
      <c r="V238" s="25" t="s">
        <v>157</v>
      </c>
      <c r="W238" s="25" t="s">
        <v>125</v>
      </c>
      <c r="X238" s="25" t="s">
        <v>1921</v>
      </c>
    </row>
    <row r="239" spans="1:24" x14ac:dyDescent="0.25">
      <c r="A239" t="s">
        <v>3</v>
      </c>
      <c r="B239" t="s">
        <v>58</v>
      </c>
      <c r="C239" t="s">
        <v>57</v>
      </c>
      <c r="D239" t="s">
        <v>1845</v>
      </c>
      <c r="E239" t="s">
        <v>83</v>
      </c>
      <c r="F239" t="s">
        <v>1099</v>
      </c>
      <c r="G239" t="s">
        <v>231</v>
      </c>
      <c r="H239" s="25">
        <v>1036303.16322</v>
      </c>
      <c r="I239" s="31" t="b">
        <v>1</v>
      </c>
      <c r="J239" s="31" t="b">
        <v>1</v>
      </c>
      <c r="K239" s="31" t="b">
        <v>0</v>
      </c>
      <c r="L239" s="31" t="b">
        <v>0</v>
      </c>
      <c r="M239" s="31" t="b">
        <v>1</v>
      </c>
      <c r="N239" t="s">
        <v>5</v>
      </c>
      <c r="O239" t="s">
        <v>1783</v>
      </c>
      <c r="P239" s="32" t="s">
        <v>2585</v>
      </c>
      <c r="Q239" t="s">
        <v>1995</v>
      </c>
      <c r="R239" t="s">
        <v>3811</v>
      </c>
      <c r="S239" s="20" t="s">
        <v>2179</v>
      </c>
      <c r="T239" s="25" t="s">
        <v>7</v>
      </c>
      <c r="U239" s="25" t="s">
        <v>63</v>
      </c>
      <c r="V239" s="25" t="s">
        <v>157</v>
      </c>
      <c r="W239" s="25" t="s">
        <v>193</v>
      </c>
      <c r="X239" s="25" t="s">
        <v>1921</v>
      </c>
    </row>
    <row r="240" spans="1:24" x14ac:dyDescent="0.25">
      <c r="A240" t="s">
        <v>3</v>
      </c>
      <c r="B240" t="s">
        <v>58</v>
      </c>
      <c r="C240" t="s">
        <v>57</v>
      </c>
      <c r="D240" t="s">
        <v>1845</v>
      </c>
      <c r="E240" t="s">
        <v>116</v>
      </c>
      <c r="F240" t="s">
        <v>653</v>
      </c>
      <c r="G240" t="s">
        <v>164</v>
      </c>
      <c r="H240" s="25">
        <v>165227.28634813998</v>
      </c>
      <c r="I240" s="31" t="b">
        <v>1</v>
      </c>
      <c r="J240" s="31" t="b">
        <v>1</v>
      </c>
      <c r="K240" s="31" t="b">
        <v>0</v>
      </c>
      <c r="L240" s="31" t="b">
        <v>0</v>
      </c>
      <c r="M240" s="31" t="b">
        <v>1</v>
      </c>
      <c r="N240" t="s">
        <v>5</v>
      </c>
      <c r="O240" t="s">
        <v>1807</v>
      </c>
      <c r="P240" s="32" t="s">
        <v>2586</v>
      </c>
      <c r="Q240" t="s">
        <v>1995</v>
      </c>
      <c r="R240" t="s">
        <v>3812</v>
      </c>
      <c r="S240" s="20" t="s">
        <v>2180</v>
      </c>
      <c r="T240" s="25" t="s">
        <v>7</v>
      </c>
      <c r="U240" s="25" t="s">
        <v>63</v>
      </c>
      <c r="V240" s="25" t="s">
        <v>157</v>
      </c>
      <c r="W240" s="25" t="s">
        <v>193</v>
      </c>
      <c r="X240" s="25" t="s">
        <v>1921</v>
      </c>
    </row>
    <row r="241" spans="1:24" x14ac:dyDescent="0.25">
      <c r="A241" t="s">
        <v>3</v>
      </c>
      <c r="B241" t="s">
        <v>58</v>
      </c>
      <c r="C241" t="s">
        <v>57</v>
      </c>
      <c r="D241" t="s">
        <v>1845</v>
      </c>
      <c r="E241" t="s">
        <v>116</v>
      </c>
      <c r="F241" t="s">
        <v>707</v>
      </c>
      <c r="G241" t="s">
        <v>164</v>
      </c>
      <c r="H241" s="25">
        <v>156132.79029688</v>
      </c>
      <c r="I241" s="31" t="b">
        <v>1</v>
      </c>
      <c r="J241" s="31" t="b">
        <v>1</v>
      </c>
      <c r="K241" s="31" t="b">
        <v>0</v>
      </c>
      <c r="L241" s="31" t="b">
        <v>0</v>
      </c>
      <c r="M241" s="31" t="b">
        <v>1</v>
      </c>
      <c r="N241" t="s">
        <v>5</v>
      </c>
      <c r="O241" t="s">
        <v>1807</v>
      </c>
      <c r="P241" s="32" t="s">
        <v>2586</v>
      </c>
      <c r="Q241" t="s">
        <v>1995</v>
      </c>
      <c r="R241" t="s">
        <v>3813</v>
      </c>
      <c r="S241" s="20" t="s">
        <v>2181</v>
      </c>
      <c r="T241" s="25" t="s">
        <v>7</v>
      </c>
      <c r="U241" s="25" t="s">
        <v>63</v>
      </c>
      <c r="V241" s="25" t="s">
        <v>157</v>
      </c>
      <c r="W241" s="25" t="s">
        <v>193</v>
      </c>
      <c r="X241" s="25" t="s">
        <v>1921</v>
      </c>
    </row>
    <row r="242" spans="1:24" x14ac:dyDescent="0.25">
      <c r="A242" t="s">
        <v>3</v>
      </c>
      <c r="B242" t="s">
        <v>58</v>
      </c>
      <c r="C242" t="s">
        <v>57</v>
      </c>
      <c r="D242" t="s">
        <v>1845</v>
      </c>
      <c r="E242" t="s">
        <v>116</v>
      </c>
      <c r="F242" t="s">
        <v>1323</v>
      </c>
      <c r="G242" t="s">
        <v>274</v>
      </c>
      <c r="H242" s="25">
        <v>166930.33525492001</v>
      </c>
      <c r="I242" s="31" t="b">
        <v>1</v>
      </c>
      <c r="J242" s="31" t="b">
        <v>1</v>
      </c>
      <c r="K242" s="31" t="b">
        <v>0</v>
      </c>
      <c r="L242" s="31" t="b">
        <v>0</v>
      </c>
      <c r="M242" s="31" t="b">
        <v>1</v>
      </c>
      <c r="N242" t="s">
        <v>5</v>
      </c>
      <c r="O242" t="s">
        <v>1807</v>
      </c>
      <c r="P242" s="32" t="s">
        <v>2586</v>
      </c>
      <c r="Q242" t="s">
        <v>1995</v>
      </c>
      <c r="R242" t="s">
        <v>3814</v>
      </c>
      <c r="S242" s="20">
        <v>57502</v>
      </c>
      <c r="T242" s="25" t="s">
        <v>7</v>
      </c>
      <c r="U242" s="25" t="s">
        <v>63</v>
      </c>
      <c r="V242" s="25" t="s">
        <v>157</v>
      </c>
      <c r="W242" s="25" t="s">
        <v>193</v>
      </c>
      <c r="X242" s="25" t="s">
        <v>1921</v>
      </c>
    </row>
    <row r="243" spans="1:24" x14ac:dyDescent="0.25">
      <c r="A243" t="s">
        <v>3</v>
      </c>
      <c r="B243" t="s">
        <v>58</v>
      </c>
      <c r="C243" t="s">
        <v>57</v>
      </c>
      <c r="D243" t="s">
        <v>1845</v>
      </c>
      <c r="E243" t="s">
        <v>116</v>
      </c>
      <c r="F243" t="s">
        <v>663</v>
      </c>
      <c r="G243" t="s">
        <v>164</v>
      </c>
      <c r="H243" s="25">
        <v>173893.54539172075</v>
      </c>
      <c r="I243" s="31" t="b">
        <v>1</v>
      </c>
      <c r="J243" s="31" t="b">
        <v>1</v>
      </c>
      <c r="K243" s="31" t="b">
        <v>0</v>
      </c>
      <c r="L243" s="31" t="b">
        <v>0</v>
      </c>
      <c r="M243" s="31" t="b">
        <v>1</v>
      </c>
      <c r="N243" t="s">
        <v>5</v>
      </c>
      <c r="O243" t="s">
        <v>1807</v>
      </c>
      <c r="P243" s="32" t="s">
        <v>2586</v>
      </c>
      <c r="Q243" t="s">
        <v>1995</v>
      </c>
      <c r="R243" t="s">
        <v>3815</v>
      </c>
      <c r="S243" s="20" t="s">
        <v>2182</v>
      </c>
      <c r="T243" s="25" t="s">
        <v>7</v>
      </c>
      <c r="U243" s="25" t="s">
        <v>56</v>
      </c>
      <c r="V243" s="25" t="s">
        <v>157</v>
      </c>
      <c r="W243" s="25" t="s">
        <v>193</v>
      </c>
      <c r="X243" s="25" t="s">
        <v>1920</v>
      </c>
    </row>
    <row r="244" spans="1:24" x14ac:dyDescent="0.25">
      <c r="A244" t="s">
        <v>3</v>
      </c>
      <c r="B244" t="s">
        <v>58</v>
      </c>
      <c r="C244" t="s">
        <v>57</v>
      </c>
      <c r="D244" t="s">
        <v>1845</v>
      </c>
      <c r="E244" t="s">
        <v>116</v>
      </c>
      <c r="F244" t="s">
        <v>1209</v>
      </c>
      <c r="G244" t="s">
        <v>274</v>
      </c>
      <c r="H244" s="25">
        <v>131684.31931326</v>
      </c>
      <c r="I244" s="31" t="b">
        <v>1</v>
      </c>
      <c r="J244" s="31" t="b">
        <v>1</v>
      </c>
      <c r="K244" s="31" t="b">
        <v>0</v>
      </c>
      <c r="L244" s="31" t="b">
        <v>0</v>
      </c>
      <c r="M244" s="31" t="b">
        <v>1</v>
      </c>
      <c r="N244" t="s">
        <v>5</v>
      </c>
      <c r="O244" t="s">
        <v>1807</v>
      </c>
      <c r="P244" s="32" t="s">
        <v>2584</v>
      </c>
      <c r="Q244" t="s">
        <v>1995</v>
      </c>
      <c r="R244" t="s">
        <v>3816</v>
      </c>
      <c r="S244" s="20">
        <v>57413</v>
      </c>
      <c r="T244" s="25" t="s">
        <v>7</v>
      </c>
      <c r="U244" s="25" t="s">
        <v>63</v>
      </c>
      <c r="V244" s="25" t="s">
        <v>157</v>
      </c>
      <c r="W244" s="25" t="s">
        <v>193</v>
      </c>
      <c r="X244" s="25" t="s">
        <v>1921</v>
      </c>
    </row>
    <row r="245" spans="1:24" x14ac:dyDescent="0.25">
      <c r="A245" t="s">
        <v>3</v>
      </c>
      <c r="B245" t="s">
        <v>58</v>
      </c>
      <c r="C245" t="s">
        <v>57</v>
      </c>
      <c r="D245" t="s">
        <v>1845</v>
      </c>
      <c r="E245" t="s">
        <v>116</v>
      </c>
      <c r="F245" t="s">
        <v>689</v>
      </c>
      <c r="G245" t="s">
        <v>164</v>
      </c>
      <c r="H245" s="25">
        <v>158666.12226614001</v>
      </c>
      <c r="I245" s="31" t="b">
        <v>1</v>
      </c>
      <c r="J245" s="31" t="b">
        <v>1</v>
      </c>
      <c r="K245" s="31" t="b">
        <v>0</v>
      </c>
      <c r="L245" s="31" t="b">
        <v>0</v>
      </c>
      <c r="M245" s="31" t="b">
        <v>1</v>
      </c>
      <c r="N245" t="s">
        <v>5</v>
      </c>
      <c r="O245" t="s">
        <v>1783</v>
      </c>
      <c r="P245" s="32" t="s">
        <v>2586</v>
      </c>
      <c r="Q245" t="s">
        <v>1995</v>
      </c>
      <c r="R245" t="s">
        <v>3584</v>
      </c>
      <c r="S245" s="20" t="s">
        <v>2183</v>
      </c>
      <c r="T245" s="25" t="s">
        <v>7</v>
      </c>
      <c r="U245" s="25" t="s">
        <v>63</v>
      </c>
      <c r="V245" s="25" t="s">
        <v>157</v>
      </c>
      <c r="W245" s="25" t="s">
        <v>193</v>
      </c>
      <c r="X245" s="25" t="s">
        <v>1921</v>
      </c>
    </row>
    <row r="246" spans="1:24" x14ac:dyDescent="0.25">
      <c r="A246" t="s">
        <v>3</v>
      </c>
      <c r="B246" t="s">
        <v>58</v>
      </c>
      <c r="C246" t="s">
        <v>57</v>
      </c>
      <c r="D246" t="s">
        <v>1845</v>
      </c>
      <c r="E246" t="s">
        <v>116</v>
      </c>
      <c r="F246" t="s">
        <v>1307</v>
      </c>
      <c r="G246" t="s">
        <v>274</v>
      </c>
      <c r="H246" s="25">
        <v>157357.61811047999</v>
      </c>
      <c r="I246" s="31" t="b">
        <v>1</v>
      </c>
      <c r="J246" s="31" t="b">
        <v>1</v>
      </c>
      <c r="K246" s="31" t="b">
        <v>0</v>
      </c>
      <c r="L246" s="31" t="b">
        <v>0</v>
      </c>
      <c r="M246" s="31" t="b">
        <v>1</v>
      </c>
      <c r="N246" t="s">
        <v>5</v>
      </c>
      <c r="O246" t="s">
        <v>1783</v>
      </c>
      <c r="P246" s="32" t="s">
        <v>2586</v>
      </c>
      <c r="Q246" t="s">
        <v>1995</v>
      </c>
      <c r="R246" t="s">
        <v>3817</v>
      </c>
      <c r="S246" s="20">
        <v>57425</v>
      </c>
      <c r="T246" s="25" t="s">
        <v>7</v>
      </c>
      <c r="U246" s="25" t="s">
        <v>63</v>
      </c>
      <c r="V246" s="25" t="s">
        <v>157</v>
      </c>
      <c r="W246" s="25" t="s">
        <v>193</v>
      </c>
      <c r="X246" s="25" t="s">
        <v>1921</v>
      </c>
    </row>
    <row r="247" spans="1:24" x14ac:dyDescent="0.25">
      <c r="A247" t="s">
        <v>3</v>
      </c>
      <c r="B247" t="s">
        <v>58</v>
      </c>
      <c r="C247" t="s">
        <v>57</v>
      </c>
      <c r="D247" t="s">
        <v>1845</v>
      </c>
      <c r="E247" t="s">
        <v>116</v>
      </c>
      <c r="F247" t="s">
        <v>703</v>
      </c>
      <c r="G247" t="s">
        <v>164</v>
      </c>
      <c r="H247" s="25">
        <v>176240.51516392</v>
      </c>
      <c r="I247" s="31" t="b">
        <v>1</v>
      </c>
      <c r="J247" s="31" t="b">
        <v>1</v>
      </c>
      <c r="K247" s="31" t="b">
        <v>0</v>
      </c>
      <c r="L247" s="31" t="b">
        <v>1</v>
      </c>
      <c r="M247" s="31" t="b">
        <v>1</v>
      </c>
      <c r="N247" t="s">
        <v>5</v>
      </c>
      <c r="O247" t="s">
        <v>1807</v>
      </c>
      <c r="P247" s="32" t="s">
        <v>2586</v>
      </c>
      <c r="Q247" t="s">
        <v>1995</v>
      </c>
      <c r="R247" t="s">
        <v>3818</v>
      </c>
      <c r="S247" s="20" t="s">
        <v>2184</v>
      </c>
      <c r="T247" s="25" t="s">
        <v>7</v>
      </c>
      <c r="U247" s="25" t="s">
        <v>56</v>
      </c>
      <c r="V247" s="25" t="s">
        <v>157</v>
      </c>
      <c r="W247" s="25" t="s">
        <v>125</v>
      </c>
      <c r="X247" s="25" t="s">
        <v>1921</v>
      </c>
    </row>
    <row r="248" spans="1:24" x14ac:dyDescent="0.25">
      <c r="A248" t="s">
        <v>3</v>
      </c>
      <c r="B248" t="s">
        <v>58</v>
      </c>
      <c r="C248" t="s">
        <v>57</v>
      </c>
      <c r="D248" t="s">
        <v>1845</v>
      </c>
      <c r="E248" t="s">
        <v>116</v>
      </c>
      <c r="F248" t="s">
        <v>709</v>
      </c>
      <c r="G248" t="s">
        <v>164</v>
      </c>
      <c r="H248" s="25">
        <v>184011.60328546003</v>
      </c>
      <c r="I248" s="31" t="b">
        <v>1</v>
      </c>
      <c r="J248" s="31" t="b">
        <v>1</v>
      </c>
      <c r="K248" s="31" t="b">
        <v>0</v>
      </c>
      <c r="L248" s="31" t="b">
        <v>0</v>
      </c>
      <c r="M248" s="31" t="b">
        <v>1</v>
      </c>
      <c r="N248" t="s">
        <v>5</v>
      </c>
      <c r="O248" t="s">
        <v>1807</v>
      </c>
      <c r="P248" s="32" t="s">
        <v>2586</v>
      </c>
      <c r="Q248" t="s">
        <v>1995</v>
      </c>
      <c r="R248" t="s">
        <v>3819</v>
      </c>
      <c r="S248" s="20" t="s">
        <v>2185</v>
      </c>
      <c r="T248" s="25" t="s">
        <v>7</v>
      </c>
      <c r="U248" s="25" t="s">
        <v>63</v>
      </c>
      <c r="V248" s="25" t="s">
        <v>157</v>
      </c>
      <c r="W248" s="25" t="s">
        <v>193</v>
      </c>
      <c r="X248" s="25" t="s">
        <v>1921</v>
      </c>
    </row>
    <row r="249" spans="1:24" x14ac:dyDescent="0.25">
      <c r="A249" t="s">
        <v>3</v>
      </c>
      <c r="B249" t="s">
        <v>58</v>
      </c>
      <c r="C249" t="s">
        <v>57</v>
      </c>
      <c r="D249" t="s">
        <v>1845</v>
      </c>
      <c r="E249" t="s">
        <v>116</v>
      </c>
      <c r="F249" t="s">
        <v>1325</v>
      </c>
      <c r="G249" t="s">
        <v>274</v>
      </c>
      <c r="H249" s="25">
        <v>206181.00201984</v>
      </c>
      <c r="I249" s="31" t="b">
        <v>1</v>
      </c>
      <c r="J249" s="31" t="b">
        <v>1</v>
      </c>
      <c r="K249" s="31" t="b">
        <v>0</v>
      </c>
      <c r="L249" s="31" t="b">
        <v>0</v>
      </c>
      <c r="M249" s="31" t="b">
        <v>1</v>
      </c>
      <c r="N249" t="s">
        <v>5</v>
      </c>
      <c r="O249" t="s">
        <v>1807</v>
      </c>
      <c r="P249" s="32" t="s">
        <v>2586</v>
      </c>
      <c r="Q249" t="s">
        <v>1995</v>
      </c>
      <c r="R249" t="s">
        <v>3820</v>
      </c>
      <c r="S249" s="20">
        <v>57424</v>
      </c>
      <c r="T249" s="25" t="s">
        <v>7</v>
      </c>
      <c r="U249" s="25" t="s">
        <v>63</v>
      </c>
      <c r="V249" s="25" t="s">
        <v>157</v>
      </c>
      <c r="W249" s="25" t="s">
        <v>193</v>
      </c>
      <c r="X249" s="25" t="s">
        <v>1921</v>
      </c>
    </row>
    <row r="250" spans="1:24" x14ac:dyDescent="0.25">
      <c r="A250" t="s">
        <v>3</v>
      </c>
      <c r="B250" t="s">
        <v>58</v>
      </c>
      <c r="C250" t="s">
        <v>57</v>
      </c>
      <c r="D250" t="s">
        <v>1845</v>
      </c>
      <c r="E250" t="s">
        <v>105</v>
      </c>
      <c r="F250" t="s">
        <v>305</v>
      </c>
      <c r="G250" t="s">
        <v>256</v>
      </c>
      <c r="H250" s="25">
        <v>40331.03</v>
      </c>
      <c r="I250" s="31" t="b">
        <v>1</v>
      </c>
      <c r="J250" s="31" t="b">
        <v>1</v>
      </c>
      <c r="K250" s="31" t="b">
        <v>0</v>
      </c>
      <c r="L250" s="31" t="b">
        <v>0</v>
      </c>
      <c r="M250" s="31" t="b">
        <v>1</v>
      </c>
      <c r="N250" t="s">
        <v>5</v>
      </c>
      <c r="O250" t="s">
        <v>1783</v>
      </c>
      <c r="P250" s="32" t="s">
        <v>2584</v>
      </c>
      <c r="Q250" t="s">
        <v>1995</v>
      </c>
      <c r="R250" t="s">
        <v>3821</v>
      </c>
      <c r="S250" s="20" t="s">
        <v>2186</v>
      </c>
      <c r="T250" s="25" t="s">
        <v>32</v>
      </c>
      <c r="U250" s="25" t="s">
        <v>63</v>
      </c>
      <c r="V250" s="25" t="s">
        <v>157</v>
      </c>
      <c r="W250" s="25" t="s">
        <v>193</v>
      </c>
      <c r="X250" s="25" t="s">
        <v>1919</v>
      </c>
    </row>
    <row r="251" spans="1:24" x14ac:dyDescent="0.25">
      <c r="A251" t="s">
        <v>3</v>
      </c>
      <c r="B251" t="s">
        <v>58</v>
      </c>
      <c r="C251" t="s">
        <v>57</v>
      </c>
      <c r="D251" t="s">
        <v>1845</v>
      </c>
      <c r="E251" t="s">
        <v>111</v>
      </c>
      <c r="F251" t="s">
        <v>1575</v>
      </c>
      <c r="G251" t="s">
        <v>262</v>
      </c>
      <c r="H251" s="25">
        <v>1120448.3500000001</v>
      </c>
      <c r="I251" s="31" t="b">
        <v>1</v>
      </c>
      <c r="J251" s="31" t="b">
        <v>1</v>
      </c>
      <c r="K251" s="31" t="b">
        <v>0</v>
      </c>
      <c r="L251" s="31" t="b">
        <v>0</v>
      </c>
      <c r="M251" s="31" t="b">
        <v>1</v>
      </c>
      <c r="N251" t="s">
        <v>5</v>
      </c>
      <c r="O251" t="s">
        <v>1807</v>
      </c>
      <c r="P251" s="32" t="s">
        <v>2585</v>
      </c>
      <c r="Q251" t="s">
        <v>1995</v>
      </c>
      <c r="R251" t="s">
        <v>3822</v>
      </c>
      <c r="S251" s="20" t="s">
        <v>2187</v>
      </c>
      <c r="T251" s="25" t="s">
        <v>7</v>
      </c>
      <c r="U251" s="25" t="s">
        <v>63</v>
      </c>
      <c r="V251" s="25" t="s">
        <v>157</v>
      </c>
      <c r="W251" s="25" t="s">
        <v>193</v>
      </c>
      <c r="X251" s="25" t="s">
        <v>1921</v>
      </c>
    </row>
    <row r="252" spans="1:24" x14ac:dyDescent="0.25">
      <c r="A252" t="s">
        <v>3</v>
      </c>
      <c r="B252" t="s">
        <v>58</v>
      </c>
      <c r="C252" t="s">
        <v>57</v>
      </c>
      <c r="D252" t="s">
        <v>1845</v>
      </c>
      <c r="E252" t="s">
        <v>116</v>
      </c>
      <c r="F252" t="s">
        <v>715</v>
      </c>
      <c r="G252" t="s">
        <v>164</v>
      </c>
      <c r="H252" s="25">
        <v>198025.98905867481</v>
      </c>
      <c r="I252" s="31" t="b">
        <v>1</v>
      </c>
      <c r="J252" s="31" t="b">
        <v>1</v>
      </c>
      <c r="K252" s="31" t="b">
        <v>0</v>
      </c>
      <c r="L252" s="31" t="b">
        <v>0</v>
      </c>
      <c r="M252" s="31" t="b">
        <v>1</v>
      </c>
      <c r="N252" t="s">
        <v>5</v>
      </c>
      <c r="O252" t="s">
        <v>1807</v>
      </c>
      <c r="P252" s="32" t="s">
        <v>2586</v>
      </c>
      <c r="Q252" t="s">
        <v>1995</v>
      </c>
      <c r="R252" t="s">
        <v>3823</v>
      </c>
      <c r="S252" s="20" t="s">
        <v>2188</v>
      </c>
      <c r="T252" s="25" t="s">
        <v>7</v>
      </c>
      <c r="U252" s="25" t="s">
        <v>63</v>
      </c>
      <c r="V252" s="25" t="s">
        <v>157</v>
      </c>
      <c r="W252" s="25" t="s">
        <v>193</v>
      </c>
      <c r="X252" s="25" t="s">
        <v>1921</v>
      </c>
    </row>
    <row r="253" spans="1:24" x14ac:dyDescent="0.25">
      <c r="A253" t="s">
        <v>3</v>
      </c>
      <c r="B253" t="s">
        <v>58</v>
      </c>
      <c r="C253" t="s">
        <v>57</v>
      </c>
      <c r="D253" t="s">
        <v>1845</v>
      </c>
      <c r="E253" t="s">
        <v>116</v>
      </c>
      <c r="F253" t="s">
        <v>1257</v>
      </c>
      <c r="G253" t="s">
        <v>274</v>
      </c>
      <c r="H253" s="25">
        <v>179116.39323883998</v>
      </c>
      <c r="I253" s="31" t="b">
        <v>1</v>
      </c>
      <c r="J253" s="31" t="b">
        <v>1</v>
      </c>
      <c r="K253" s="31" t="b">
        <v>0</v>
      </c>
      <c r="L253" s="31" t="b">
        <v>0</v>
      </c>
      <c r="M253" s="31" t="b">
        <v>1</v>
      </c>
      <c r="N253" t="s">
        <v>5</v>
      </c>
      <c r="O253" t="s">
        <v>1807</v>
      </c>
      <c r="P253" s="32" t="s">
        <v>2586</v>
      </c>
      <c r="Q253" t="s">
        <v>1995</v>
      </c>
      <c r="R253" t="s">
        <v>3824</v>
      </c>
      <c r="S253" s="20" t="s">
        <v>2189</v>
      </c>
      <c r="T253" s="25" t="s">
        <v>7</v>
      </c>
      <c r="U253" s="25" t="s">
        <v>63</v>
      </c>
      <c r="V253" s="25" t="s">
        <v>157</v>
      </c>
      <c r="W253" s="25" t="s">
        <v>193</v>
      </c>
      <c r="X253" s="25" t="s">
        <v>1921</v>
      </c>
    </row>
    <row r="254" spans="1:24" x14ac:dyDescent="0.25">
      <c r="A254" t="s">
        <v>3</v>
      </c>
      <c r="B254" t="s">
        <v>58</v>
      </c>
      <c r="C254" t="s">
        <v>57</v>
      </c>
      <c r="D254" t="s">
        <v>1845</v>
      </c>
      <c r="E254" t="s">
        <v>116</v>
      </c>
      <c r="F254" t="s">
        <v>721</v>
      </c>
      <c r="G254" t="s">
        <v>164</v>
      </c>
      <c r="H254" s="25">
        <v>161431.05502477998</v>
      </c>
      <c r="I254" s="31" t="b">
        <v>1</v>
      </c>
      <c r="J254" s="31" t="b">
        <v>1</v>
      </c>
      <c r="K254" s="31" t="b">
        <v>0</v>
      </c>
      <c r="L254" s="31" t="b">
        <v>0</v>
      </c>
      <c r="M254" s="31" t="b">
        <v>1</v>
      </c>
      <c r="N254" t="s">
        <v>5</v>
      </c>
      <c r="O254" t="s">
        <v>1783</v>
      </c>
      <c r="P254" s="32" t="s">
        <v>2586</v>
      </c>
      <c r="Q254" t="s">
        <v>1995</v>
      </c>
      <c r="R254" t="s">
        <v>3825</v>
      </c>
      <c r="S254" s="20" t="s">
        <v>2190</v>
      </c>
      <c r="T254" s="25" t="s">
        <v>7</v>
      </c>
      <c r="U254" s="25" t="s">
        <v>63</v>
      </c>
      <c r="V254" s="25" t="s">
        <v>157</v>
      </c>
      <c r="W254" s="25" t="s">
        <v>193</v>
      </c>
      <c r="X254" s="25" t="s">
        <v>1921</v>
      </c>
    </row>
    <row r="255" spans="1:24" x14ac:dyDescent="0.25">
      <c r="A255" t="s">
        <v>3</v>
      </c>
      <c r="B255" t="s">
        <v>58</v>
      </c>
      <c r="C255" t="s">
        <v>57</v>
      </c>
      <c r="D255" t="s">
        <v>1845</v>
      </c>
      <c r="E255" t="s">
        <v>116</v>
      </c>
      <c r="F255" t="s">
        <v>1329</v>
      </c>
      <c r="G255" t="s">
        <v>274</v>
      </c>
      <c r="H255" s="25">
        <v>133244.4516043</v>
      </c>
      <c r="I255" s="31" t="b">
        <v>1</v>
      </c>
      <c r="J255" s="31" t="b">
        <v>1</v>
      </c>
      <c r="K255" s="31" t="b">
        <v>0</v>
      </c>
      <c r="L255" s="31" t="b">
        <v>0</v>
      </c>
      <c r="M255" s="31" t="b">
        <v>1</v>
      </c>
      <c r="N255" t="s">
        <v>5</v>
      </c>
      <c r="O255" t="s">
        <v>1807</v>
      </c>
      <c r="P255" s="32" t="s">
        <v>2584</v>
      </c>
      <c r="Q255" t="s">
        <v>1995</v>
      </c>
      <c r="R255" t="s">
        <v>3826</v>
      </c>
      <c r="S255" s="20">
        <v>57415</v>
      </c>
      <c r="T255" s="25" t="s">
        <v>7</v>
      </c>
      <c r="U255" s="25" t="s">
        <v>63</v>
      </c>
      <c r="V255" s="25" t="s">
        <v>157</v>
      </c>
      <c r="W255" s="25" t="s">
        <v>193</v>
      </c>
      <c r="X255" s="25" t="s">
        <v>1921</v>
      </c>
    </row>
    <row r="256" spans="1:24" x14ac:dyDescent="0.25">
      <c r="A256" t="s">
        <v>3</v>
      </c>
      <c r="B256" t="s">
        <v>58</v>
      </c>
      <c r="C256" t="s">
        <v>57</v>
      </c>
      <c r="D256" t="s">
        <v>1845</v>
      </c>
      <c r="E256" t="s">
        <v>116</v>
      </c>
      <c r="F256" t="s">
        <v>711</v>
      </c>
      <c r="G256" t="s">
        <v>164</v>
      </c>
      <c r="H256" s="25">
        <v>323605.02230171999</v>
      </c>
      <c r="I256" s="31" t="b">
        <v>1</v>
      </c>
      <c r="J256" s="31" t="b">
        <v>1</v>
      </c>
      <c r="K256" s="31" t="b">
        <v>0</v>
      </c>
      <c r="L256" s="31" t="b">
        <v>1</v>
      </c>
      <c r="M256" s="31" t="b">
        <v>1</v>
      </c>
      <c r="N256" t="s">
        <v>5</v>
      </c>
      <c r="O256" t="s">
        <v>1807</v>
      </c>
      <c r="P256" s="32" t="s">
        <v>2586</v>
      </c>
      <c r="Q256" t="s">
        <v>1995</v>
      </c>
      <c r="R256" t="s">
        <v>3827</v>
      </c>
      <c r="S256" s="20" t="s">
        <v>2191</v>
      </c>
      <c r="T256" s="25" t="s">
        <v>7</v>
      </c>
      <c r="U256" s="25" t="s">
        <v>63</v>
      </c>
      <c r="V256" s="25" t="s">
        <v>157</v>
      </c>
      <c r="W256" s="25" t="s">
        <v>125</v>
      </c>
      <c r="X256" s="25" t="s">
        <v>1921</v>
      </c>
    </row>
    <row r="257" spans="1:24" x14ac:dyDescent="0.25">
      <c r="A257" t="s">
        <v>3</v>
      </c>
      <c r="B257" t="s">
        <v>58</v>
      </c>
      <c r="C257" t="s">
        <v>57</v>
      </c>
      <c r="D257" t="s">
        <v>1845</v>
      </c>
      <c r="E257" t="s">
        <v>116</v>
      </c>
      <c r="F257" t="s">
        <v>1327</v>
      </c>
      <c r="G257" t="s">
        <v>274</v>
      </c>
      <c r="H257" s="25">
        <v>283858.70985490002</v>
      </c>
      <c r="I257" s="31" t="b">
        <v>1</v>
      </c>
      <c r="J257" s="31" t="b">
        <v>1</v>
      </c>
      <c r="K257" s="31" t="b">
        <v>0</v>
      </c>
      <c r="L257" s="31" t="b">
        <v>0</v>
      </c>
      <c r="M257" s="31" t="b">
        <v>1</v>
      </c>
      <c r="N257" t="s">
        <v>5</v>
      </c>
      <c r="O257" t="s">
        <v>1783</v>
      </c>
      <c r="P257" s="32" t="s">
        <v>2586</v>
      </c>
      <c r="Q257" t="s">
        <v>1995</v>
      </c>
      <c r="R257" t="s">
        <v>3828</v>
      </c>
      <c r="S257" s="20">
        <v>57441</v>
      </c>
      <c r="T257" s="25" t="s">
        <v>7</v>
      </c>
      <c r="U257" s="25" t="s">
        <v>63</v>
      </c>
      <c r="V257" s="25" t="s">
        <v>157</v>
      </c>
      <c r="W257" s="25" t="s">
        <v>193</v>
      </c>
      <c r="X257" s="25" t="s">
        <v>1921</v>
      </c>
    </row>
    <row r="258" spans="1:24" x14ac:dyDescent="0.25">
      <c r="A258" t="s">
        <v>3</v>
      </c>
      <c r="B258" t="s">
        <v>58</v>
      </c>
      <c r="C258" t="s">
        <v>57</v>
      </c>
      <c r="D258" t="s">
        <v>1845</v>
      </c>
      <c r="E258" t="s">
        <v>116</v>
      </c>
      <c r="F258" t="s">
        <v>605</v>
      </c>
      <c r="G258" t="s">
        <v>164</v>
      </c>
      <c r="H258" s="25">
        <v>177672.55263637481</v>
      </c>
      <c r="I258" s="31" t="b">
        <v>1</v>
      </c>
      <c r="J258" s="31" t="b">
        <v>1</v>
      </c>
      <c r="K258" s="31" t="b">
        <v>0</v>
      </c>
      <c r="L258" s="31" t="b">
        <v>0</v>
      </c>
      <c r="M258" s="31" t="b">
        <v>1</v>
      </c>
      <c r="N258" t="s">
        <v>5</v>
      </c>
      <c r="O258" t="s">
        <v>1807</v>
      </c>
      <c r="P258" s="32" t="s">
        <v>2586</v>
      </c>
      <c r="Q258" t="s">
        <v>1995</v>
      </c>
      <c r="R258" t="s">
        <v>3829</v>
      </c>
      <c r="S258" s="20" t="s">
        <v>2192</v>
      </c>
      <c r="T258" s="25" t="s">
        <v>7</v>
      </c>
      <c r="U258" s="25" t="s">
        <v>63</v>
      </c>
      <c r="V258" s="25" t="s">
        <v>157</v>
      </c>
      <c r="W258" s="25" t="s">
        <v>193</v>
      </c>
      <c r="X258" s="25" t="s">
        <v>1921</v>
      </c>
    </row>
    <row r="259" spans="1:24" x14ac:dyDescent="0.25">
      <c r="A259" t="s">
        <v>3</v>
      </c>
      <c r="B259" t="s">
        <v>58</v>
      </c>
      <c r="C259" t="s">
        <v>57</v>
      </c>
      <c r="D259" t="s">
        <v>1845</v>
      </c>
      <c r="E259" t="s">
        <v>116</v>
      </c>
      <c r="F259" t="s">
        <v>603</v>
      </c>
      <c r="G259" t="s">
        <v>164</v>
      </c>
      <c r="H259" s="25">
        <v>179152.44004800409</v>
      </c>
      <c r="I259" s="31" t="b">
        <v>1</v>
      </c>
      <c r="J259" s="31" t="b">
        <v>1</v>
      </c>
      <c r="K259" s="31" t="b">
        <v>0</v>
      </c>
      <c r="L259" s="31" t="b">
        <v>0</v>
      </c>
      <c r="M259" s="31" t="b">
        <v>1</v>
      </c>
      <c r="N259" t="s">
        <v>5</v>
      </c>
      <c r="O259" t="s">
        <v>1783</v>
      </c>
      <c r="P259" s="32" t="s">
        <v>2586</v>
      </c>
      <c r="Q259" t="s">
        <v>1995</v>
      </c>
      <c r="R259" t="s">
        <v>3830</v>
      </c>
      <c r="S259" s="20" t="s">
        <v>2193</v>
      </c>
      <c r="T259" s="25" t="s">
        <v>7</v>
      </c>
      <c r="U259" s="25" t="s">
        <v>63</v>
      </c>
      <c r="V259" s="25" t="s">
        <v>157</v>
      </c>
      <c r="W259" s="25" t="s">
        <v>193</v>
      </c>
      <c r="X259" s="25" t="s">
        <v>1921</v>
      </c>
    </row>
    <row r="260" spans="1:24" x14ac:dyDescent="0.25">
      <c r="A260" t="s">
        <v>3</v>
      </c>
      <c r="B260" t="s">
        <v>58</v>
      </c>
      <c r="C260" t="s">
        <v>57</v>
      </c>
      <c r="D260" t="s">
        <v>1845</v>
      </c>
      <c r="E260" t="s">
        <v>116</v>
      </c>
      <c r="F260" t="s">
        <v>1287</v>
      </c>
      <c r="G260" t="s">
        <v>274</v>
      </c>
      <c r="H260" s="25">
        <v>284675.07030000002</v>
      </c>
      <c r="I260" s="31" t="b">
        <v>1</v>
      </c>
      <c r="J260" s="31" t="b">
        <v>1</v>
      </c>
      <c r="K260" s="31" t="b">
        <v>0</v>
      </c>
      <c r="L260" s="31" t="b">
        <v>0</v>
      </c>
      <c r="M260" s="31" t="b">
        <v>1</v>
      </c>
      <c r="N260" t="s">
        <v>5</v>
      </c>
      <c r="O260" t="s">
        <v>1783</v>
      </c>
      <c r="P260" s="32" t="s">
        <v>2586</v>
      </c>
      <c r="Q260" t="s">
        <v>1995</v>
      </c>
      <c r="R260" t="s">
        <v>3831</v>
      </c>
      <c r="S260" s="20">
        <v>57467</v>
      </c>
      <c r="T260" s="25" t="s">
        <v>7</v>
      </c>
      <c r="U260" s="25" t="s">
        <v>63</v>
      </c>
      <c r="V260" s="25" t="s">
        <v>157</v>
      </c>
      <c r="W260" s="25" t="s">
        <v>193</v>
      </c>
      <c r="X260" s="25" t="s">
        <v>1921</v>
      </c>
    </row>
    <row r="261" spans="1:24" x14ac:dyDescent="0.25">
      <c r="A261" t="s">
        <v>3</v>
      </c>
      <c r="B261" t="s">
        <v>58</v>
      </c>
      <c r="C261" t="s">
        <v>57</v>
      </c>
      <c r="D261" t="s">
        <v>1845</v>
      </c>
      <c r="E261" t="s">
        <v>111</v>
      </c>
      <c r="F261" t="s">
        <v>1585</v>
      </c>
      <c r="G261" t="s">
        <v>262</v>
      </c>
      <c r="H261" s="25">
        <v>66748.13</v>
      </c>
      <c r="I261" s="31" t="b">
        <v>1</v>
      </c>
      <c r="J261" s="31" t="b">
        <v>1</v>
      </c>
      <c r="K261" s="31" t="b">
        <v>0</v>
      </c>
      <c r="L261" s="31" t="b">
        <v>0</v>
      </c>
      <c r="M261" s="31" t="b">
        <v>1</v>
      </c>
      <c r="N261" t="s">
        <v>5</v>
      </c>
      <c r="O261" t="s">
        <v>1807</v>
      </c>
      <c r="P261" s="32" t="s">
        <v>2584</v>
      </c>
      <c r="Q261" t="s">
        <v>1995</v>
      </c>
      <c r="R261" t="s">
        <v>3832</v>
      </c>
      <c r="S261" s="20" t="s">
        <v>2194</v>
      </c>
      <c r="T261" s="25" t="s">
        <v>7</v>
      </c>
      <c r="U261" s="25" t="s">
        <v>103</v>
      </c>
      <c r="V261" s="25" t="s">
        <v>157</v>
      </c>
      <c r="W261" s="25" t="s">
        <v>193</v>
      </c>
      <c r="X261" s="25" t="s">
        <v>1920</v>
      </c>
    </row>
    <row r="262" spans="1:24" x14ac:dyDescent="0.25">
      <c r="A262" t="s">
        <v>3</v>
      </c>
      <c r="B262" t="s">
        <v>58</v>
      </c>
      <c r="C262" t="s">
        <v>57</v>
      </c>
      <c r="D262" t="s">
        <v>1845</v>
      </c>
      <c r="E262" t="s">
        <v>116</v>
      </c>
      <c r="F262" t="s">
        <v>853</v>
      </c>
      <c r="G262" t="s">
        <v>187</v>
      </c>
      <c r="H262" s="25">
        <v>171764.43989677998</v>
      </c>
      <c r="I262" s="31" t="b">
        <v>1</v>
      </c>
      <c r="J262" s="31" t="b">
        <v>1</v>
      </c>
      <c r="K262" s="31" t="b">
        <v>0</v>
      </c>
      <c r="L262" s="31" t="b">
        <v>0</v>
      </c>
      <c r="M262" s="31" t="b">
        <v>1</v>
      </c>
      <c r="N262" t="s">
        <v>5</v>
      </c>
      <c r="O262" t="s">
        <v>1783</v>
      </c>
      <c r="P262" s="32" t="s">
        <v>2586</v>
      </c>
      <c r="Q262" t="s">
        <v>1995</v>
      </c>
      <c r="R262" t="s">
        <v>3833</v>
      </c>
      <c r="S262" s="20" t="s">
        <v>2195</v>
      </c>
      <c r="T262" s="25" t="s">
        <v>7</v>
      </c>
      <c r="U262" s="25" t="s">
        <v>63</v>
      </c>
      <c r="V262" s="25" t="s">
        <v>157</v>
      </c>
      <c r="W262" s="25" t="s">
        <v>193</v>
      </c>
      <c r="X262" s="25" t="s">
        <v>1921</v>
      </c>
    </row>
    <row r="263" spans="1:24" x14ac:dyDescent="0.25">
      <c r="A263" t="s">
        <v>3</v>
      </c>
      <c r="B263" t="s">
        <v>58</v>
      </c>
      <c r="C263" t="s">
        <v>57</v>
      </c>
      <c r="D263" t="s">
        <v>1845</v>
      </c>
      <c r="E263" t="s">
        <v>116</v>
      </c>
      <c r="F263" t="s">
        <v>1341</v>
      </c>
      <c r="G263" t="s">
        <v>274</v>
      </c>
      <c r="H263" s="25">
        <v>200434.24572415999</v>
      </c>
      <c r="I263" s="31" t="b">
        <v>1</v>
      </c>
      <c r="J263" s="31" t="b">
        <v>1</v>
      </c>
      <c r="K263" s="31" t="b">
        <v>0</v>
      </c>
      <c r="L263" s="31" t="b">
        <v>0</v>
      </c>
      <c r="M263" s="31" t="b">
        <v>1</v>
      </c>
      <c r="N263" t="s">
        <v>5</v>
      </c>
      <c r="O263" t="s">
        <v>1807</v>
      </c>
      <c r="P263" s="32" t="s">
        <v>2586</v>
      </c>
      <c r="Q263" t="s">
        <v>1995</v>
      </c>
      <c r="R263" t="s">
        <v>3834</v>
      </c>
      <c r="S263" s="20" t="s">
        <v>2196</v>
      </c>
      <c r="T263" s="25" t="s">
        <v>7</v>
      </c>
      <c r="U263" s="25" t="s">
        <v>63</v>
      </c>
      <c r="V263" s="25" t="s">
        <v>157</v>
      </c>
      <c r="W263" s="25" t="s">
        <v>193</v>
      </c>
      <c r="X263" s="25" t="s">
        <v>1921</v>
      </c>
    </row>
    <row r="264" spans="1:24" x14ac:dyDescent="0.25">
      <c r="A264" t="s">
        <v>3</v>
      </c>
      <c r="B264" t="s">
        <v>58</v>
      </c>
      <c r="C264" t="s">
        <v>57</v>
      </c>
      <c r="D264" t="s">
        <v>1845</v>
      </c>
      <c r="E264" t="s">
        <v>99</v>
      </c>
      <c r="F264" t="s">
        <v>1749</v>
      </c>
      <c r="G264" t="s">
        <v>140</v>
      </c>
      <c r="H264" s="25">
        <v>16300.31</v>
      </c>
      <c r="I264" s="31" t="b">
        <v>1</v>
      </c>
      <c r="J264" s="31" t="b">
        <v>1</v>
      </c>
      <c r="K264" s="31" t="b">
        <v>0</v>
      </c>
      <c r="L264" s="31" t="b">
        <v>0</v>
      </c>
      <c r="M264" s="31" t="b">
        <v>1</v>
      </c>
      <c r="N264" t="s">
        <v>5</v>
      </c>
      <c r="O264" t="s">
        <v>1807</v>
      </c>
      <c r="P264" s="32" t="s">
        <v>2584</v>
      </c>
      <c r="Q264" t="s">
        <v>1995</v>
      </c>
      <c r="R264" t="s">
        <v>3835</v>
      </c>
      <c r="S264" s="20">
        <v>51127</v>
      </c>
      <c r="T264" s="25" t="s">
        <v>32</v>
      </c>
      <c r="U264" s="25" t="s">
        <v>63</v>
      </c>
      <c r="V264" s="25" t="s">
        <v>157</v>
      </c>
      <c r="W264" s="25" t="s">
        <v>193</v>
      </c>
      <c r="X264" s="25" t="s">
        <v>1921</v>
      </c>
    </row>
    <row r="265" spans="1:24" x14ac:dyDescent="0.25">
      <c r="A265" t="s">
        <v>3</v>
      </c>
      <c r="B265" t="s">
        <v>58</v>
      </c>
      <c r="C265" t="s">
        <v>57</v>
      </c>
      <c r="D265" t="s">
        <v>1846</v>
      </c>
      <c r="E265" t="s">
        <v>111</v>
      </c>
      <c r="F265" t="s">
        <v>1583</v>
      </c>
      <c r="G265" t="s">
        <v>262</v>
      </c>
      <c r="H265" s="25">
        <v>554602.5932</v>
      </c>
      <c r="I265" s="31" t="b">
        <v>1</v>
      </c>
      <c r="J265" s="31" t="b">
        <v>0</v>
      </c>
      <c r="K265" s="31" t="b">
        <v>0</v>
      </c>
      <c r="L265" s="31" t="b">
        <v>0</v>
      </c>
      <c r="M265" s="31" t="b">
        <v>1</v>
      </c>
      <c r="N265" t="s">
        <v>5</v>
      </c>
      <c r="O265" t="s">
        <v>1783</v>
      </c>
      <c r="P265" s="32" t="s">
        <v>2585</v>
      </c>
      <c r="Q265" t="s">
        <v>1995</v>
      </c>
      <c r="R265" t="s">
        <v>3836</v>
      </c>
      <c r="S265" s="20" t="s">
        <v>2197</v>
      </c>
      <c r="T265" s="25" t="s">
        <v>7</v>
      </c>
      <c r="U265" s="25" t="s">
        <v>97</v>
      </c>
      <c r="V265" s="25" t="s">
        <v>157</v>
      </c>
      <c r="W265" s="25" t="s">
        <v>193</v>
      </c>
      <c r="X265" s="25" t="s">
        <v>1920</v>
      </c>
    </row>
    <row r="266" spans="1:24" x14ac:dyDescent="0.25">
      <c r="A266" t="s">
        <v>3</v>
      </c>
      <c r="B266" t="s">
        <v>58</v>
      </c>
      <c r="C266" t="s">
        <v>57</v>
      </c>
      <c r="D266" t="s">
        <v>1846</v>
      </c>
      <c r="E266" t="s">
        <v>111</v>
      </c>
      <c r="F266" t="s">
        <v>1581</v>
      </c>
      <c r="G266" t="s">
        <v>262</v>
      </c>
      <c r="H266" s="25">
        <v>60806.273200000003</v>
      </c>
      <c r="I266" s="31" t="b">
        <v>1</v>
      </c>
      <c r="J266" s="31" t="b">
        <v>0</v>
      </c>
      <c r="K266" s="31" t="b">
        <v>0</v>
      </c>
      <c r="L266" s="31" t="b">
        <v>0</v>
      </c>
      <c r="M266" s="31" t="b">
        <v>1</v>
      </c>
      <c r="N266" t="s">
        <v>5</v>
      </c>
      <c r="O266" t="s">
        <v>1783</v>
      </c>
      <c r="P266" s="32" t="s">
        <v>2584</v>
      </c>
      <c r="Q266" t="s">
        <v>1995</v>
      </c>
      <c r="R266" t="s">
        <v>3837</v>
      </c>
      <c r="S266" s="20" t="s">
        <v>2198</v>
      </c>
      <c r="T266" s="25" t="s">
        <v>7</v>
      </c>
      <c r="U266" s="25" t="s">
        <v>97</v>
      </c>
      <c r="V266" s="25" t="s">
        <v>157</v>
      </c>
      <c r="W266" s="25" t="s">
        <v>193</v>
      </c>
      <c r="X266" s="25" t="s">
        <v>1920</v>
      </c>
    </row>
    <row r="267" spans="1:24" x14ac:dyDescent="0.25">
      <c r="A267" t="s">
        <v>3</v>
      </c>
      <c r="B267" t="s">
        <v>58</v>
      </c>
      <c r="C267" t="s">
        <v>57</v>
      </c>
      <c r="D267" t="s">
        <v>1846</v>
      </c>
      <c r="E267" t="s">
        <v>111</v>
      </c>
      <c r="F267" t="s">
        <v>1579</v>
      </c>
      <c r="G267" t="s">
        <v>262</v>
      </c>
      <c r="H267" s="25">
        <v>863025.11319999991</v>
      </c>
      <c r="I267" s="31" t="b">
        <v>1</v>
      </c>
      <c r="J267" s="31" t="b">
        <v>0</v>
      </c>
      <c r="K267" s="31" t="b">
        <v>0</v>
      </c>
      <c r="L267" s="31" t="b">
        <v>0</v>
      </c>
      <c r="M267" s="31" t="b">
        <v>1</v>
      </c>
      <c r="N267" t="s">
        <v>5</v>
      </c>
      <c r="O267" t="s">
        <v>1807</v>
      </c>
      <c r="P267" s="32" t="s">
        <v>2585</v>
      </c>
      <c r="Q267" t="s">
        <v>1995</v>
      </c>
      <c r="R267" t="s">
        <v>3838</v>
      </c>
      <c r="S267" s="20" t="s">
        <v>2199</v>
      </c>
      <c r="T267" s="25" t="s">
        <v>7</v>
      </c>
      <c r="U267" s="25" t="s">
        <v>97</v>
      </c>
      <c r="V267" s="25" t="s">
        <v>157</v>
      </c>
      <c r="W267" s="25" t="s">
        <v>193</v>
      </c>
      <c r="X267" s="25" t="s">
        <v>1920</v>
      </c>
    </row>
    <row r="268" spans="1:24" x14ac:dyDescent="0.25">
      <c r="A268" t="s">
        <v>10</v>
      </c>
      <c r="B268" t="s">
        <v>58</v>
      </c>
      <c r="C268" t="s">
        <v>57</v>
      </c>
      <c r="D268" t="s">
        <v>1846</v>
      </c>
      <c r="E268" t="s">
        <v>83</v>
      </c>
      <c r="F268" t="s">
        <v>1459</v>
      </c>
      <c r="G268" t="s">
        <v>290</v>
      </c>
      <c r="H268" s="25">
        <v>1414311.66108</v>
      </c>
      <c r="I268" s="31" t="b">
        <v>1</v>
      </c>
      <c r="J268" s="31" t="b">
        <v>0</v>
      </c>
      <c r="K268" s="31" t="b">
        <v>0</v>
      </c>
      <c r="L268" s="31" t="b">
        <v>0</v>
      </c>
      <c r="M268" s="31" t="b">
        <v>1</v>
      </c>
      <c r="N268" t="s">
        <v>5</v>
      </c>
      <c r="O268" t="s">
        <v>1783</v>
      </c>
      <c r="P268" s="32" t="s">
        <v>2585</v>
      </c>
      <c r="Q268" t="s">
        <v>1995</v>
      </c>
      <c r="R268" t="s">
        <v>3370</v>
      </c>
      <c r="S268" s="20" t="s">
        <v>2200</v>
      </c>
      <c r="T268" s="25" t="s">
        <v>7</v>
      </c>
      <c r="U268" s="25" t="s">
        <v>97</v>
      </c>
      <c r="V268" s="25" t="s">
        <v>157</v>
      </c>
      <c r="W268" s="25" t="s">
        <v>193</v>
      </c>
      <c r="X268" s="25" t="s">
        <v>1920</v>
      </c>
    </row>
    <row r="269" spans="1:24" x14ac:dyDescent="0.25">
      <c r="A269" t="s">
        <v>3</v>
      </c>
      <c r="B269" t="s">
        <v>58</v>
      </c>
      <c r="C269" t="s">
        <v>57</v>
      </c>
      <c r="D269" t="s">
        <v>1846</v>
      </c>
      <c r="E269" t="s">
        <v>83</v>
      </c>
      <c r="F269" t="s">
        <v>1719</v>
      </c>
      <c r="G269" t="s">
        <v>298</v>
      </c>
      <c r="H269" s="25">
        <v>1329200</v>
      </c>
      <c r="I269" s="31" t="b">
        <v>0</v>
      </c>
      <c r="J269" s="31" t="b">
        <v>0</v>
      </c>
      <c r="K269" s="31" t="b">
        <v>0</v>
      </c>
      <c r="L269" s="31" t="b">
        <v>0</v>
      </c>
      <c r="M269" s="31" t="b">
        <v>0</v>
      </c>
      <c r="N269" t="s">
        <v>5</v>
      </c>
      <c r="O269" t="s">
        <v>1807</v>
      </c>
      <c r="P269" s="32" t="s">
        <v>2585</v>
      </c>
      <c r="Q269" t="s">
        <v>1995</v>
      </c>
      <c r="R269" t="s">
        <v>3839</v>
      </c>
      <c r="S269" s="20" t="s">
        <v>2201</v>
      </c>
      <c r="T269" s="25" t="s">
        <v>7</v>
      </c>
      <c r="U269" s="25" t="s">
        <v>97</v>
      </c>
      <c r="V269" s="25" t="s">
        <v>157</v>
      </c>
      <c r="W269" s="25" t="s">
        <v>193</v>
      </c>
      <c r="X269" s="25" t="s">
        <v>1920</v>
      </c>
    </row>
    <row r="270" spans="1:24" x14ac:dyDescent="0.25">
      <c r="A270" t="s">
        <v>3</v>
      </c>
      <c r="B270" t="s">
        <v>58</v>
      </c>
      <c r="C270" t="s">
        <v>57</v>
      </c>
      <c r="D270" t="s">
        <v>1846</v>
      </c>
      <c r="E270" t="s">
        <v>83</v>
      </c>
      <c r="F270" t="s">
        <v>891</v>
      </c>
      <c r="G270" t="s">
        <v>206</v>
      </c>
      <c r="H270" s="25">
        <v>7606486.5546399998</v>
      </c>
      <c r="I270" s="31" t="b">
        <v>1</v>
      </c>
      <c r="J270" s="31" t="b">
        <v>0</v>
      </c>
      <c r="K270" s="31" t="b">
        <v>0</v>
      </c>
      <c r="L270" s="31" t="b">
        <v>0</v>
      </c>
      <c r="M270" s="31" t="b">
        <v>1</v>
      </c>
      <c r="N270" t="s">
        <v>5</v>
      </c>
      <c r="O270" t="s">
        <v>1783</v>
      </c>
      <c r="P270" s="32" t="s">
        <v>2585</v>
      </c>
      <c r="Q270" t="s">
        <v>1995</v>
      </c>
      <c r="R270" t="s">
        <v>3469</v>
      </c>
      <c r="S270" s="20" t="s">
        <v>2202</v>
      </c>
      <c r="T270" s="25" t="s">
        <v>7</v>
      </c>
      <c r="U270" s="25" t="s">
        <v>97</v>
      </c>
      <c r="V270" s="25" t="s">
        <v>157</v>
      </c>
      <c r="W270" s="25" t="s">
        <v>193</v>
      </c>
      <c r="X270" s="25" t="s">
        <v>1921</v>
      </c>
    </row>
    <row r="271" spans="1:24" x14ac:dyDescent="0.25">
      <c r="A271" t="s">
        <v>3</v>
      </c>
      <c r="B271" t="s">
        <v>58</v>
      </c>
      <c r="C271" t="s">
        <v>57</v>
      </c>
      <c r="D271" t="s">
        <v>1846</v>
      </c>
      <c r="E271" t="s">
        <v>83</v>
      </c>
      <c r="F271" t="s">
        <v>1607</v>
      </c>
      <c r="G271" t="s">
        <v>259</v>
      </c>
      <c r="H271" s="25">
        <v>1735985.6254</v>
      </c>
      <c r="I271" s="31" t="b">
        <v>1</v>
      </c>
      <c r="J271" s="31" t="b">
        <v>0</v>
      </c>
      <c r="K271" s="31" t="b">
        <v>0</v>
      </c>
      <c r="L271" s="31" t="b">
        <v>0</v>
      </c>
      <c r="M271" s="31" t="b">
        <v>1</v>
      </c>
      <c r="N271" t="s">
        <v>5</v>
      </c>
      <c r="O271" t="s">
        <v>1783</v>
      </c>
      <c r="P271" s="32" t="s">
        <v>2585</v>
      </c>
      <c r="Q271" t="s">
        <v>1995</v>
      </c>
      <c r="R271" t="s">
        <v>2818</v>
      </c>
      <c r="S271" s="20" t="s">
        <v>2203</v>
      </c>
      <c r="T271" s="25" t="s">
        <v>7</v>
      </c>
      <c r="U271" s="25" t="s">
        <v>97</v>
      </c>
      <c r="V271" s="25" t="s">
        <v>157</v>
      </c>
      <c r="W271" s="25" t="s">
        <v>193</v>
      </c>
      <c r="X271" s="25" t="s">
        <v>1920</v>
      </c>
    </row>
    <row r="272" spans="1:24" x14ac:dyDescent="0.25">
      <c r="A272" t="s">
        <v>3</v>
      </c>
      <c r="B272" t="s">
        <v>58</v>
      </c>
      <c r="C272" t="s">
        <v>57</v>
      </c>
      <c r="D272" t="s">
        <v>1846</v>
      </c>
      <c r="E272" t="s">
        <v>116</v>
      </c>
      <c r="F272" t="s">
        <v>457</v>
      </c>
      <c r="G272" t="s">
        <v>164</v>
      </c>
      <c r="H272" s="25">
        <v>183731.50204227222</v>
      </c>
      <c r="I272" s="31" t="b">
        <v>1</v>
      </c>
      <c r="J272" s="31" t="b">
        <v>0</v>
      </c>
      <c r="K272" s="31" t="b">
        <v>0</v>
      </c>
      <c r="L272" s="31" t="b">
        <v>0</v>
      </c>
      <c r="M272" s="31" t="b">
        <v>1</v>
      </c>
      <c r="N272" t="s">
        <v>5</v>
      </c>
      <c r="O272" t="s">
        <v>1807</v>
      </c>
      <c r="P272" s="32" t="s">
        <v>2586</v>
      </c>
      <c r="Q272" t="s">
        <v>1995</v>
      </c>
      <c r="R272" t="s">
        <v>3840</v>
      </c>
      <c r="S272" s="20" t="s">
        <v>2204</v>
      </c>
      <c r="T272" s="25" t="s">
        <v>7</v>
      </c>
      <c r="U272" s="25" t="s">
        <v>97</v>
      </c>
      <c r="V272" s="25" t="s">
        <v>157</v>
      </c>
      <c r="W272" s="25" t="s">
        <v>193</v>
      </c>
      <c r="X272" s="25" t="s">
        <v>1920</v>
      </c>
    </row>
    <row r="273" spans="1:24" x14ac:dyDescent="0.25">
      <c r="A273" t="s">
        <v>3</v>
      </c>
      <c r="B273" t="s">
        <v>58</v>
      </c>
      <c r="C273" t="s">
        <v>57</v>
      </c>
      <c r="D273" t="s">
        <v>1846</v>
      </c>
      <c r="E273" t="s">
        <v>116</v>
      </c>
      <c r="F273" t="s">
        <v>1233</v>
      </c>
      <c r="G273" t="s">
        <v>274</v>
      </c>
      <c r="H273" s="25">
        <v>152637.72818231999</v>
      </c>
      <c r="I273" s="31" t="b">
        <v>1</v>
      </c>
      <c r="J273" s="31" t="b">
        <v>0</v>
      </c>
      <c r="K273" s="31" t="b">
        <v>0</v>
      </c>
      <c r="L273" s="31" t="b">
        <v>0</v>
      </c>
      <c r="M273" s="31" t="b">
        <v>1</v>
      </c>
      <c r="N273" t="s">
        <v>5</v>
      </c>
      <c r="O273" t="s">
        <v>1783</v>
      </c>
      <c r="P273" s="32" t="s">
        <v>2586</v>
      </c>
      <c r="Q273" t="s">
        <v>1995</v>
      </c>
      <c r="R273" t="s">
        <v>3841</v>
      </c>
      <c r="S273" s="20">
        <v>57301</v>
      </c>
      <c r="T273" s="25" t="s">
        <v>7</v>
      </c>
      <c r="U273" s="25" t="s">
        <v>97</v>
      </c>
      <c r="V273" s="25" t="s">
        <v>157</v>
      </c>
      <c r="W273" s="25" t="s">
        <v>193</v>
      </c>
      <c r="X273" s="25" t="s">
        <v>1920</v>
      </c>
    </row>
    <row r="274" spans="1:24" x14ac:dyDescent="0.25">
      <c r="A274" t="s">
        <v>3</v>
      </c>
      <c r="B274" t="s">
        <v>58</v>
      </c>
      <c r="C274" t="s">
        <v>57</v>
      </c>
      <c r="D274" t="s">
        <v>1846</v>
      </c>
      <c r="E274" t="s">
        <v>116</v>
      </c>
      <c r="F274" t="s">
        <v>525</v>
      </c>
      <c r="G274" t="s">
        <v>164</v>
      </c>
      <c r="H274" s="25">
        <v>173474.00073245971</v>
      </c>
      <c r="I274" s="31" t="b">
        <v>1</v>
      </c>
      <c r="J274" s="31" t="b">
        <v>0</v>
      </c>
      <c r="K274" s="31" t="b">
        <v>0</v>
      </c>
      <c r="L274" s="31" t="b">
        <v>0</v>
      </c>
      <c r="M274" s="31" t="b">
        <v>1</v>
      </c>
      <c r="N274" t="s">
        <v>5</v>
      </c>
      <c r="O274" t="s">
        <v>1807</v>
      </c>
      <c r="P274" s="32" t="s">
        <v>2586</v>
      </c>
      <c r="Q274" t="s">
        <v>1995</v>
      </c>
      <c r="R274" t="s">
        <v>3842</v>
      </c>
      <c r="S274" s="20" t="s">
        <v>2205</v>
      </c>
      <c r="T274" s="25" t="s">
        <v>7</v>
      </c>
      <c r="U274" s="25" t="s">
        <v>97</v>
      </c>
      <c r="V274" s="25" t="s">
        <v>157</v>
      </c>
      <c r="W274" s="25" t="s">
        <v>193</v>
      </c>
      <c r="X274" s="25" t="s">
        <v>1921</v>
      </c>
    </row>
    <row r="275" spans="1:24" x14ac:dyDescent="0.25">
      <c r="A275" t="s">
        <v>3</v>
      </c>
      <c r="B275" t="s">
        <v>58</v>
      </c>
      <c r="C275" t="s">
        <v>57</v>
      </c>
      <c r="D275" t="s">
        <v>1846</v>
      </c>
      <c r="E275" t="s">
        <v>116</v>
      </c>
      <c r="F275" t="s">
        <v>527</v>
      </c>
      <c r="G275" t="s">
        <v>164</v>
      </c>
      <c r="H275" s="25">
        <v>175248.92122151659</v>
      </c>
      <c r="I275" s="31" t="b">
        <v>1</v>
      </c>
      <c r="J275" s="31" t="b">
        <v>0</v>
      </c>
      <c r="K275" s="31" t="b">
        <v>0</v>
      </c>
      <c r="L275" s="31" t="b">
        <v>0</v>
      </c>
      <c r="M275" s="31" t="b">
        <v>1</v>
      </c>
      <c r="N275" t="s">
        <v>5</v>
      </c>
      <c r="O275" t="s">
        <v>1783</v>
      </c>
      <c r="P275" s="32" t="s">
        <v>2586</v>
      </c>
      <c r="Q275" t="s">
        <v>1995</v>
      </c>
      <c r="R275" t="s">
        <v>3843</v>
      </c>
      <c r="S275" s="20" t="s">
        <v>2206</v>
      </c>
      <c r="T275" s="25" t="s">
        <v>7</v>
      </c>
      <c r="U275" s="25" t="s">
        <v>97</v>
      </c>
      <c r="V275" s="25" t="s">
        <v>157</v>
      </c>
      <c r="W275" s="25" t="s">
        <v>193</v>
      </c>
      <c r="X275" s="25" t="s">
        <v>1920</v>
      </c>
    </row>
    <row r="276" spans="1:24" x14ac:dyDescent="0.25">
      <c r="A276" t="s">
        <v>3</v>
      </c>
      <c r="B276" t="s">
        <v>58</v>
      </c>
      <c r="C276" t="s">
        <v>57</v>
      </c>
      <c r="D276" t="s">
        <v>1846</v>
      </c>
      <c r="E276" t="s">
        <v>111</v>
      </c>
      <c r="F276" t="s">
        <v>1577</v>
      </c>
      <c r="G276" t="s">
        <v>262</v>
      </c>
      <c r="H276" s="25">
        <v>279395.53499999997</v>
      </c>
      <c r="I276" s="31" t="b">
        <v>1</v>
      </c>
      <c r="J276" s="31" t="b">
        <v>0</v>
      </c>
      <c r="K276" s="31" t="b">
        <v>0</v>
      </c>
      <c r="L276" s="31" t="b">
        <v>0</v>
      </c>
      <c r="M276" s="31" t="b">
        <v>1</v>
      </c>
      <c r="N276" t="s">
        <v>5</v>
      </c>
      <c r="O276" t="s">
        <v>1807</v>
      </c>
      <c r="P276" s="32" t="s">
        <v>2586</v>
      </c>
      <c r="Q276" t="s">
        <v>1995</v>
      </c>
      <c r="R276" t="s">
        <v>3844</v>
      </c>
      <c r="S276" s="20" t="s">
        <v>2207</v>
      </c>
      <c r="T276" s="25" t="s">
        <v>7</v>
      </c>
      <c r="U276" s="25" t="s">
        <v>97</v>
      </c>
      <c r="V276" s="25" t="s">
        <v>157</v>
      </c>
      <c r="W276" s="25" t="s">
        <v>193</v>
      </c>
      <c r="X276" s="25" t="s">
        <v>1920</v>
      </c>
    </row>
    <row r="277" spans="1:24" x14ac:dyDescent="0.25">
      <c r="A277" t="s">
        <v>3</v>
      </c>
      <c r="B277" t="s">
        <v>58</v>
      </c>
      <c r="C277" t="s">
        <v>57</v>
      </c>
      <c r="D277" t="s">
        <v>1846</v>
      </c>
      <c r="E277" t="s">
        <v>111</v>
      </c>
      <c r="F277" t="s">
        <v>1601</v>
      </c>
      <c r="G277" t="s">
        <v>266</v>
      </c>
      <c r="H277" s="25">
        <v>2983968.97</v>
      </c>
      <c r="I277" s="31" t="b">
        <v>1</v>
      </c>
      <c r="J277" s="31" t="b">
        <v>0</v>
      </c>
      <c r="K277" s="31" t="b">
        <v>0</v>
      </c>
      <c r="L277" s="31" t="b">
        <v>0</v>
      </c>
      <c r="M277" s="31" t="b">
        <v>1</v>
      </c>
      <c r="N277" t="s">
        <v>5</v>
      </c>
      <c r="O277" t="s">
        <v>1783</v>
      </c>
      <c r="P277" s="32" t="s">
        <v>2585</v>
      </c>
      <c r="Q277" t="s">
        <v>1995</v>
      </c>
      <c r="R277" t="s">
        <v>3845</v>
      </c>
      <c r="S277" s="20" t="s">
        <v>2208</v>
      </c>
      <c r="T277" s="25" t="s">
        <v>7</v>
      </c>
      <c r="U277" s="25" t="s">
        <v>97</v>
      </c>
      <c r="V277" s="25" t="s">
        <v>157</v>
      </c>
      <c r="W277" s="25" t="s">
        <v>193</v>
      </c>
      <c r="X277" s="25" t="s">
        <v>1920</v>
      </c>
    </row>
    <row r="278" spans="1:24" x14ac:dyDescent="0.25">
      <c r="A278" t="s">
        <v>3</v>
      </c>
      <c r="B278" t="s">
        <v>58</v>
      </c>
      <c r="C278" t="s">
        <v>57</v>
      </c>
      <c r="D278" t="s">
        <v>1847</v>
      </c>
      <c r="E278" t="s">
        <v>116</v>
      </c>
      <c r="F278" t="s">
        <v>651</v>
      </c>
      <c r="G278" t="s">
        <v>164</v>
      </c>
      <c r="H278" s="25">
        <v>178368.88216028753</v>
      </c>
      <c r="I278" s="31" t="b">
        <v>1</v>
      </c>
      <c r="J278" s="31" t="b">
        <v>0</v>
      </c>
      <c r="K278" s="31" t="b">
        <v>0</v>
      </c>
      <c r="L278" s="31" t="b">
        <v>0</v>
      </c>
      <c r="M278" s="31" t="b">
        <v>1</v>
      </c>
      <c r="N278" t="s">
        <v>5</v>
      </c>
      <c r="O278" t="s">
        <v>1783</v>
      </c>
      <c r="P278" s="32" t="s">
        <v>2586</v>
      </c>
      <c r="Q278" t="s">
        <v>1995</v>
      </c>
      <c r="R278" t="s">
        <v>3846</v>
      </c>
      <c r="S278" s="20">
        <v>3110000000</v>
      </c>
      <c r="T278" s="25" t="s">
        <v>7</v>
      </c>
      <c r="U278" s="25" t="s">
        <v>97</v>
      </c>
      <c r="V278" s="25" t="s">
        <v>157</v>
      </c>
      <c r="W278" s="25" t="s">
        <v>193</v>
      </c>
      <c r="X278" s="25" t="s">
        <v>1920</v>
      </c>
    </row>
    <row r="279" spans="1:24" x14ac:dyDescent="0.25">
      <c r="A279" t="s">
        <v>10</v>
      </c>
      <c r="B279" t="s">
        <v>58</v>
      </c>
      <c r="C279" t="s">
        <v>57</v>
      </c>
      <c r="D279" t="s">
        <v>1847</v>
      </c>
      <c r="E279" t="s">
        <v>99</v>
      </c>
      <c r="F279" t="s">
        <v>1487</v>
      </c>
      <c r="G279" t="s">
        <v>154</v>
      </c>
      <c r="H279" s="25">
        <v>2478212.15</v>
      </c>
      <c r="I279" s="31" t="b">
        <v>1</v>
      </c>
      <c r="J279" s="31" t="b">
        <v>0</v>
      </c>
      <c r="K279" s="31" t="b">
        <v>0</v>
      </c>
      <c r="L279" s="31" t="b">
        <v>0</v>
      </c>
      <c r="M279" s="31" t="b">
        <v>1</v>
      </c>
      <c r="N279" t="s">
        <v>5</v>
      </c>
      <c r="O279" t="s">
        <v>1807</v>
      </c>
      <c r="P279" s="32" t="s">
        <v>2585</v>
      </c>
      <c r="Q279" t="s">
        <v>1995</v>
      </c>
      <c r="R279" t="s">
        <v>3847</v>
      </c>
      <c r="S279" s="20" t="s">
        <v>2209</v>
      </c>
      <c r="T279" s="25" t="s">
        <v>7</v>
      </c>
      <c r="U279" s="25" t="s">
        <v>97</v>
      </c>
      <c r="V279" s="25" t="s">
        <v>157</v>
      </c>
      <c r="W279" s="25" t="s">
        <v>193</v>
      </c>
      <c r="X279" s="25" t="s">
        <v>1920</v>
      </c>
    </row>
    <row r="280" spans="1:24" x14ac:dyDescent="0.25">
      <c r="A280" t="s">
        <v>3</v>
      </c>
      <c r="B280" t="s">
        <v>58</v>
      </c>
      <c r="C280" t="s">
        <v>57</v>
      </c>
      <c r="D280" t="s">
        <v>1847</v>
      </c>
      <c r="E280" t="s">
        <v>83</v>
      </c>
      <c r="F280" t="s">
        <v>1701</v>
      </c>
      <c r="G280" t="s">
        <v>231</v>
      </c>
      <c r="H280" s="25">
        <v>823844.14203999995</v>
      </c>
      <c r="I280" s="31" t="b">
        <v>1</v>
      </c>
      <c r="J280" s="31" t="b">
        <v>0</v>
      </c>
      <c r="K280" s="31" t="b">
        <v>0</v>
      </c>
      <c r="L280" s="31" t="b">
        <v>0</v>
      </c>
      <c r="M280" s="31" t="b">
        <v>1</v>
      </c>
      <c r="N280" t="s">
        <v>5</v>
      </c>
      <c r="O280" t="s">
        <v>1783</v>
      </c>
      <c r="P280" s="32" t="s">
        <v>2585</v>
      </c>
      <c r="Q280" t="s">
        <v>1995</v>
      </c>
      <c r="R280" t="s">
        <v>3848</v>
      </c>
      <c r="S280" s="20" t="s">
        <v>2210</v>
      </c>
      <c r="T280" s="25" t="s">
        <v>7</v>
      </c>
      <c r="U280" s="25" t="s">
        <v>97</v>
      </c>
      <c r="V280" s="25" t="s">
        <v>157</v>
      </c>
      <c r="W280" s="25" t="s">
        <v>193</v>
      </c>
      <c r="X280" s="25" t="s">
        <v>1920</v>
      </c>
    </row>
    <row r="281" spans="1:24" x14ac:dyDescent="0.25">
      <c r="A281" t="s">
        <v>3</v>
      </c>
      <c r="B281" t="s">
        <v>58</v>
      </c>
      <c r="C281" t="s">
        <v>57</v>
      </c>
      <c r="D281" t="s">
        <v>1847</v>
      </c>
      <c r="E281" t="s">
        <v>116</v>
      </c>
      <c r="F281" t="s">
        <v>633</v>
      </c>
      <c r="G281" t="s">
        <v>164</v>
      </c>
      <c r="H281" s="25">
        <v>170158.26636572892</v>
      </c>
      <c r="I281" s="31" t="b">
        <v>1</v>
      </c>
      <c r="J281" s="31" t="b">
        <v>0</v>
      </c>
      <c r="K281" s="31" t="b">
        <v>0</v>
      </c>
      <c r="L281" s="31" t="b">
        <v>0</v>
      </c>
      <c r="M281" s="31" t="b">
        <v>1</v>
      </c>
      <c r="N281" t="s">
        <v>5</v>
      </c>
      <c r="O281" t="s">
        <v>1807</v>
      </c>
      <c r="P281" s="32" t="s">
        <v>2586</v>
      </c>
      <c r="Q281" t="s">
        <v>1995</v>
      </c>
      <c r="R281" t="s">
        <v>3849</v>
      </c>
      <c r="S281" s="20" t="s">
        <v>2211</v>
      </c>
      <c r="T281" s="25" t="s">
        <v>7</v>
      </c>
      <c r="U281" s="25" t="s">
        <v>97</v>
      </c>
      <c r="V281" s="25" t="s">
        <v>157</v>
      </c>
      <c r="W281" s="25" t="s">
        <v>193</v>
      </c>
      <c r="X281" s="25" t="s">
        <v>1921</v>
      </c>
    </row>
    <row r="282" spans="1:24" x14ac:dyDescent="0.25">
      <c r="A282" t="s">
        <v>3</v>
      </c>
      <c r="B282" t="s">
        <v>58</v>
      </c>
      <c r="C282" t="s">
        <v>57</v>
      </c>
      <c r="D282" t="s">
        <v>1848</v>
      </c>
      <c r="E282" t="s">
        <v>116</v>
      </c>
      <c r="F282" t="s">
        <v>763</v>
      </c>
      <c r="G282" t="s">
        <v>164</v>
      </c>
      <c r="H282" s="25">
        <v>397756.55264873995</v>
      </c>
      <c r="I282" s="31" t="b">
        <v>1</v>
      </c>
      <c r="J282" s="31" t="b">
        <v>0</v>
      </c>
      <c r="K282" s="31" t="b">
        <v>0</v>
      </c>
      <c r="L282" s="31" t="b">
        <v>0</v>
      </c>
      <c r="M282" s="31" t="b">
        <v>1</v>
      </c>
      <c r="N282" t="s">
        <v>5</v>
      </c>
      <c r="O282" t="s">
        <v>1807</v>
      </c>
      <c r="P282" s="32" t="s">
        <v>2586</v>
      </c>
      <c r="Q282" t="s">
        <v>1995</v>
      </c>
      <c r="R282" t="s">
        <v>3850</v>
      </c>
      <c r="S282" s="20" t="s">
        <v>2212</v>
      </c>
      <c r="T282" s="25" t="s">
        <v>7</v>
      </c>
      <c r="U282" s="25" t="s">
        <v>97</v>
      </c>
      <c r="V282" s="25" t="s">
        <v>157</v>
      </c>
      <c r="W282" s="25" t="s">
        <v>193</v>
      </c>
      <c r="X282" s="25" t="s">
        <v>1919</v>
      </c>
    </row>
    <row r="283" spans="1:24" x14ac:dyDescent="0.25">
      <c r="A283" t="s">
        <v>3</v>
      </c>
      <c r="B283" t="s">
        <v>58</v>
      </c>
      <c r="C283" t="s">
        <v>57</v>
      </c>
      <c r="D283" t="s">
        <v>1848</v>
      </c>
      <c r="E283" t="s">
        <v>83</v>
      </c>
      <c r="F283" t="s">
        <v>1743</v>
      </c>
      <c r="G283" t="s">
        <v>231</v>
      </c>
      <c r="H283" s="25">
        <v>2990480.1788999997</v>
      </c>
      <c r="I283" s="31" t="b">
        <v>1</v>
      </c>
      <c r="J283" s="31" t="b">
        <v>0</v>
      </c>
      <c r="K283" s="31" t="b">
        <v>0</v>
      </c>
      <c r="L283" s="31" t="b">
        <v>0</v>
      </c>
      <c r="M283" s="31" t="b">
        <v>1</v>
      </c>
      <c r="N283" t="s">
        <v>5</v>
      </c>
      <c r="O283" t="s">
        <v>1783</v>
      </c>
      <c r="P283" s="32" t="s">
        <v>2585</v>
      </c>
      <c r="Q283" t="s">
        <v>1995</v>
      </c>
      <c r="R283" t="s">
        <v>3851</v>
      </c>
      <c r="S283" s="20" t="s">
        <v>2213</v>
      </c>
      <c r="T283" s="25" t="s">
        <v>7</v>
      </c>
      <c r="U283" s="25" t="s">
        <v>97</v>
      </c>
      <c r="V283" s="25" t="s">
        <v>157</v>
      </c>
      <c r="W283" s="25" t="s">
        <v>193</v>
      </c>
      <c r="X283" s="25" t="s">
        <v>1919</v>
      </c>
    </row>
    <row r="284" spans="1:24" x14ac:dyDescent="0.25">
      <c r="A284" t="s">
        <v>3</v>
      </c>
      <c r="B284" t="s">
        <v>58</v>
      </c>
      <c r="C284" t="s">
        <v>57</v>
      </c>
      <c r="D284" t="s">
        <v>1848</v>
      </c>
      <c r="E284" t="s">
        <v>83</v>
      </c>
      <c r="F284" t="s">
        <v>1741</v>
      </c>
      <c r="G284" t="s">
        <v>231</v>
      </c>
      <c r="H284" s="25">
        <v>832016.48907999997</v>
      </c>
      <c r="I284" s="31" t="b">
        <v>1</v>
      </c>
      <c r="J284" s="31" t="b">
        <v>0</v>
      </c>
      <c r="K284" s="31" t="b">
        <v>0</v>
      </c>
      <c r="L284" s="31" t="b">
        <v>0</v>
      </c>
      <c r="M284" s="31" t="b">
        <v>1</v>
      </c>
      <c r="N284" t="s">
        <v>5</v>
      </c>
      <c r="O284" t="s">
        <v>1783</v>
      </c>
      <c r="P284" s="32" t="s">
        <v>2585</v>
      </c>
      <c r="Q284" t="s">
        <v>1995</v>
      </c>
      <c r="R284" t="s">
        <v>3852</v>
      </c>
      <c r="S284" s="20">
        <v>33770</v>
      </c>
      <c r="T284" s="25" t="s">
        <v>7</v>
      </c>
      <c r="U284" s="25" t="s">
        <v>97</v>
      </c>
      <c r="V284" s="25" t="s">
        <v>157</v>
      </c>
      <c r="W284" s="25" t="s">
        <v>193</v>
      </c>
      <c r="X284" s="25" t="s">
        <v>1919</v>
      </c>
    </row>
    <row r="285" spans="1:24" x14ac:dyDescent="0.25">
      <c r="A285" t="s">
        <v>3</v>
      </c>
      <c r="B285" t="s">
        <v>58</v>
      </c>
      <c r="C285" t="s">
        <v>57</v>
      </c>
      <c r="D285" t="s">
        <v>1848</v>
      </c>
      <c r="E285" t="s">
        <v>83</v>
      </c>
      <c r="F285" t="s">
        <v>1077</v>
      </c>
      <c r="G285" t="s">
        <v>231</v>
      </c>
      <c r="H285" s="25">
        <v>5856350.4480799995</v>
      </c>
      <c r="I285" s="31" t="b">
        <v>1</v>
      </c>
      <c r="J285" s="31" t="b">
        <v>0</v>
      </c>
      <c r="K285" s="31" t="b">
        <v>0</v>
      </c>
      <c r="L285" s="31" t="b">
        <v>0</v>
      </c>
      <c r="M285" s="31" t="b">
        <v>1</v>
      </c>
      <c r="N285" t="s">
        <v>5</v>
      </c>
      <c r="O285" t="s">
        <v>1807</v>
      </c>
      <c r="P285" s="32" t="s">
        <v>2585</v>
      </c>
      <c r="Q285" t="s">
        <v>1995</v>
      </c>
      <c r="R285" t="s">
        <v>3853</v>
      </c>
      <c r="S285" s="20" t="s">
        <v>2214</v>
      </c>
      <c r="T285" s="25" t="s">
        <v>7</v>
      </c>
      <c r="U285" s="25" t="s">
        <v>97</v>
      </c>
      <c r="V285" s="25" t="s">
        <v>157</v>
      </c>
      <c r="W285" s="25" t="s">
        <v>193</v>
      </c>
      <c r="X285" s="25" t="s">
        <v>1919</v>
      </c>
    </row>
    <row r="286" spans="1:24" x14ac:dyDescent="0.25">
      <c r="A286" t="s">
        <v>3</v>
      </c>
      <c r="B286" t="s">
        <v>58</v>
      </c>
      <c r="C286" t="s">
        <v>57</v>
      </c>
      <c r="D286" t="s">
        <v>1848</v>
      </c>
      <c r="E286" t="s">
        <v>116</v>
      </c>
      <c r="F286" t="s">
        <v>1343</v>
      </c>
      <c r="G286" t="s">
        <v>274</v>
      </c>
      <c r="H286" s="25">
        <v>444579.28502312006</v>
      </c>
      <c r="I286" s="31" t="b">
        <v>1</v>
      </c>
      <c r="J286" s="31" t="b">
        <v>0</v>
      </c>
      <c r="K286" s="31" t="b">
        <v>0</v>
      </c>
      <c r="L286" s="31" t="b">
        <v>0</v>
      </c>
      <c r="M286" s="31" t="b">
        <v>1</v>
      </c>
      <c r="N286" t="s">
        <v>5</v>
      </c>
      <c r="O286" t="s">
        <v>1807</v>
      </c>
      <c r="P286" s="32" t="s">
        <v>2586</v>
      </c>
      <c r="Q286" t="s">
        <v>1995</v>
      </c>
      <c r="R286" t="s">
        <v>2784</v>
      </c>
      <c r="S286" s="20">
        <v>57151</v>
      </c>
      <c r="T286" s="25" t="s">
        <v>7</v>
      </c>
      <c r="U286" s="25" t="s">
        <v>97</v>
      </c>
      <c r="V286" s="25" t="s">
        <v>157</v>
      </c>
      <c r="W286" s="25" t="s">
        <v>193</v>
      </c>
      <c r="X286" s="25" t="s">
        <v>1919</v>
      </c>
    </row>
    <row r="287" spans="1:24" x14ac:dyDescent="0.25">
      <c r="A287" t="s">
        <v>10</v>
      </c>
      <c r="B287" t="s">
        <v>58</v>
      </c>
      <c r="C287" t="s">
        <v>57</v>
      </c>
      <c r="D287" t="s">
        <v>1848</v>
      </c>
      <c r="E287" t="s">
        <v>83</v>
      </c>
      <c r="F287" t="s">
        <v>1651</v>
      </c>
      <c r="G287" t="s">
        <v>290</v>
      </c>
      <c r="H287" s="25">
        <v>1121939.6288000001</v>
      </c>
      <c r="I287" s="31" t="b">
        <v>1</v>
      </c>
      <c r="J287" s="31" t="b">
        <v>0</v>
      </c>
      <c r="K287" s="31" t="b">
        <v>0</v>
      </c>
      <c r="L287" s="31" t="b">
        <v>0</v>
      </c>
      <c r="M287" s="31" t="b">
        <v>1</v>
      </c>
      <c r="N287" t="s">
        <v>5</v>
      </c>
      <c r="O287" t="s">
        <v>1807</v>
      </c>
      <c r="P287" s="32" t="s">
        <v>2585</v>
      </c>
      <c r="Q287" t="s">
        <v>1995</v>
      </c>
      <c r="R287" t="s">
        <v>2974</v>
      </c>
      <c r="S287" s="20" t="s">
        <v>2215</v>
      </c>
      <c r="T287" s="25" t="s">
        <v>7</v>
      </c>
      <c r="U287" s="25" t="s">
        <v>97</v>
      </c>
      <c r="V287" s="25" t="s">
        <v>157</v>
      </c>
      <c r="W287" s="25" t="s">
        <v>193</v>
      </c>
      <c r="X287" s="25" t="s">
        <v>1919</v>
      </c>
    </row>
    <row r="288" spans="1:24" x14ac:dyDescent="0.25">
      <c r="A288" t="s">
        <v>3</v>
      </c>
      <c r="B288" t="s">
        <v>58</v>
      </c>
      <c r="C288" t="s">
        <v>57</v>
      </c>
      <c r="D288" t="s">
        <v>1849</v>
      </c>
      <c r="E288" t="s">
        <v>116</v>
      </c>
      <c r="F288" t="s">
        <v>769</v>
      </c>
      <c r="G288" t="s">
        <v>164</v>
      </c>
      <c r="H288" s="25">
        <v>170733.38848011493</v>
      </c>
      <c r="I288" s="31" t="b">
        <v>1</v>
      </c>
      <c r="J288" s="31" t="b">
        <v>0</v>
      </c>
      <c r="K288" s="31" t="b">
        <v>0</v>
      </c>
      <c r="L288" s="31" t="b">
        <v>0</v>
      </c>
      <c r="M288" s="31" t="b">
        <v>1</v>
      </c>
      <c r="N288" t="s">
        <v>5</v>
      </c>
      <c r="O288" t="s">
        <v>1807</v>
      </c>
      <c r="P288" s="32" t="s">
        <v>2586</v>
      </c>
      <c r="Q288" t="s">
        <v>1995</v>
      </c>
      <c r="R288" t="s">
        <v>3854</v>
      </c>
      <c r="S288" s="20" t="s">
        <v>2216</v>
      </c>
      <c r="T288" s="25" t="s">
        <v>7</v>
      </c>
      <c r="U288" s="25" t="s">
        <v>97</v>
      </c>
      <c r="V288" s="25" t="s">
        <v>157</v>
      </c>
      <c r="W288" s="25" t="s">
        <v>193</v>
      </c>
      <c r="X288" s="25" t="s">
        <v>1920</v>
      </c>
    </row>
    <row r="289" spans="1:24" x14ac:dyDescent="0.25">
      <c r="A289" t="s">
        <v>3</v>
      </c>
      <c r="B289" t="s">
        <v>58</v>
      </c>
      <c r="C289" t="s">
        <v>57</v>
      </c>
      <c r="D289" t="s">
        <v>1849</v>
      </c>
      <c r="E289" t="s">
        <v>116</v>
      </c>
      <c r="F289" t="s">
        <v>771</v>
      </c>
      <c r="G289" t="s">
        <v>164</v>
      </c>
      <c r="H289" s="25">
        <v>156592.5918345</v>
      </c>
      <c r="I289" s="31" t="b">
        <v>1</v>
      </c>
      <c r="J289" s="31" t="b">
        <v>0</v>
      </c>
      <c r="K289" s="31" t="b">
        <v>0</v>
      </c>
      <c r="L289" s="31" t="b">
        <v>0</v>
      </c>
      <c r="M289" s="31" t="b">
        <v>1</v>
      </c>
      <c r="N289" t="s">
        <v>5</v>
      </c>
      <c r="O289" t="s">
        <v>1807</v>
      </c>
      <c r="P289" s="32" t="s">
        <v>2586</v>
      </c>
      <c r="Q289" t="s">
        <v>1995</v>
      </c>
      <c r="R289" t="s">
        <v>3855</v>
      </c>
      <c r="S289" s="20" t="s">
        <v>2217</v>
      </c>
      <c r="T289" s="25" t="s">
        <v>7</v>
      </c>
      <c r="U289" s="25" t="s">
        <v>97</v>
      </c>
      <c r="V289" s="25" t="s">
        <v>157</v>
      </c>
      <c r="W289" s="25" t="s">
        <v>193</v>
      </c>
      <c r="X289" s="25" t="s">
        <v>1921</v>
      </c>
    </row>
    <row r="290" spans="1:24" x14ac:dyDescent="0.25">
      <c r="A290" t="s">
        <v>3</v>
      </c>
      <c r="B290" t="s">
        <v>58</v>
      </c>
      <c r="C290" t="s">
        <v>57</v>
      </c>
      <c r="D290" t="s">
        <v>1850</v>
      </c>
      <c r="E290" t="s">
        <v>116</v>
      </c>
      <c r="F290" t="s">
        <v>1611</v>
      </c>
      <c r="G290" t="s">
        <v>256</v>
      </c>
      <c r="H290" s="25">
        <v>189921.24987999999</v>
      </c>
      <c r="I290" s="31" t="b">
        <v>1</v>
      </c>
      <c r="J290" s="31" t="b">
        <v>0</v>
      </c>
      <c r="K290" s="31" t="b">
        <v>1</v>
      </c>
      <c r="L290" s="31" t="b">
        <v>1</v>
      </c>
      <c r="M290" s="31" t="b">
        <v>1</v>
      </c>
      <c r="N290" t="s">
        <v>5</v>
      </c>
      <c r="O290" t="s">
        <v>1807</v>
      </c>
      <c r="P290" s="32" t="s">
        <v>2586</v>
      </c>
      <c r="Q290" t="s">
        <v>1995</v>
      </c>
      <c r="R290" t="s">
        <v>3856</v>
      </c>
      <c r="S290" s="20" t="s">
        <v>2218</v>
      </c>
      <c r="T290" s="25" t="s">
        <v>7</v>
      </c>
      <c r="U290" s="25" t="s">
        <v>97</v>
      </c>
      <c r="V290" s="25" t="s">
        <v>152</v>
      </c>
      <c r="W290" s="25" t="s">
        <v>125</v>
      </c>
      <c r="X290" s="25" t="s">
        <v>1921</v>
      </c>
    </row>
    <row r="291" spans="1:24" x14ac:dyDescent="0.25">
      <c r="A291" t="s">
        <v>3</v>
      </c>
      <c r="B291" t="s">
        <v>58</v>
      </c>
      <c r="C291" t="s">
        <v>57</v>
      </c>
      <c r="D291" t="s">
        <v>1850</v>
      </c>
      <c r="E291" t="s">
        <v>116</v>
      </c>
      <c r="F291" t="s">
        <v>439</v>
      </c>
      <c r="G291" t="s">
        <v>164</v>
      </c>
      <c r="H291" s="25">
        <v>177048.79685886245</v>
      </c>
      <c r="I291" s="31" t="b">
        <v>1</v>
      </c>
      <c r="J291" s="31" t="b">
        <v>0</v>
      </c>
      <c r="K291" s="31" t="b">
        <v>1</v>
      </c>
      <c r="L291" s="31" t="b">
        <v>0</v>
      </c>
      <c r="M291" s="31" t="b">
        <v>1</v>
      </c>
      <c r="N291" t="s">
        <v>5</v>
      </c>
      <c r="O291" t="s">
        <v>1807</v>
      </c>
      <c r="P291" s="32" t="s">
        <v>2586</v>
      </c>
      <c r="Q291" t="s">
        <v>1995</v>
      </c>
      <c r="R291" t="s">
        <v>3857</v>
      </c>
      <c r="S291" s="20" t="s">
        <v>2219</v>
      </c>
      <c r="T291" s="25" t="s">
        <v>7</v>
      </c>
      <c r="U291" s="25" t="s">
        <v>97</v>
      </c>
      <c r="V291" s="25" t="s">
        <v>152</v>
      </c>
      <c r="W291" s="25" t="s">
        <v>193</v>
      </c>
      <c r="X291" s="25" t="s">
        <v>1920</v>
      </c>
    </row>
    <row r="292" spans="1:24" x14ac:dyDescent="0.25">
      <c r="A292" t="s">
        <v>3</v>
      </c>
      <c r="B292" t="s">
        <v>58</v>
      </c>
      <c r="C292" t="s">
        <v>57</v>
      </c>
      <c r="D292" t="s">
        <v>1850</v>
      </c>
      <c r="E292" t="s">
        <v>116</v>
      </c>
      <c r="F292" t="s">
        <v>749</v>
      </c>
      <c r="G292" t="s">
        <v>164</v>
      </c>
      <c r="H292" s="25">
        <v>173704.47258273061</v>
      </c>
      <c r="I292" s="31" t="b">
        <v>1</v>
      </c>
      <c r="J292" s="31" t="b">
        <v>0</v>
      </c>
      <c r="K292" s="31" t="b">
        <v>1</v>
      </c>
      <c r="L292" s="31" t="b">
        <v>1</v>
      </c>
      <c r="M292" s="31" t="b">
        <v>1</v>
      </c>
      <c r="N292" t="s">
        <v>5</v>
      </c>
      <c r="O292" t="s">
        <v>1807</v>
      </c>
      <c r="P292" s="32" t="s">
        <v>2586</v>
      </c>
      <c r="Q292" t="s">
        <v>1995</v>
      </c>
      <c r="R292" t="s">
        <v>3858</v>
      </c>
      <c r="S292" s="20" t="s">
        <v>2220</v>
      </c>
      <c r="T292" s="25" t="s">
        <v>7</v>
      </c>
      <c r="U292" s="25" t="s">
        <v>97</v>
      </c>
      <c r="V292" s="25" t="s">
        <v>152</v>
      </c>
      <c r="W292" s="25" t="s">
        <v>125</v>
      </c>
      <c r="X292" s="25" t="s">
        <v>1920</v>
      </c>
    </row>
    <row r="293" spans="1:24" x14ac:dyDescent="0.25">
      <c r="A293" t="s">
        <v>3</v>
      </c>
      <c r="B293" t="s">
        <v>58</v>
      </c>
      <c r="C293" t="s">
        <v>57</v>
      </c>
      <c r="D293" t="s">
        <v>1850</v>
      </c>
      <c r="E293" t="s">
        <v>116</v>
      </c>
      <c r="F293" t="s">
        <v>523</v>
      </c>
      <c r="G293" t="s">
        <v>164</v>
      </c>
      <c r="H293" s="25">
        <v>122818.65126024</v>
      </c>
      <c r="I293" s="31" t="b">
        <v>1</v>
      </c>
      <c r="J293" s="31" t="b">
        <v>0</v>
      </c>
      <c r="K293" s="31" t="b">
        <v>1</v>
      </c>
      <c r="L293" s="31" t="b">
        <v>0</v>
      </c>
      <c r="M293" s="31" t="b">
        <v>1</v>
      </c>
      <c r="N293" t="s">
        <v>5</v>
      </c>
      <c r="O293" t="s">
        <v>1807</v>
      </c>
      <c r="P293" s="32" t="s">
        <v>2584</v>
      </c>
      <c r="Q293" t="s">
        <v>1995</v>
      </c>
      <c r="R293" t="s">
        <v>3859</v>
      </c>
      <c r="S293" s="20" t="s">
        <v>2221</v>
      </c>
      <c r="T293" s="25" t="s">
        <v>7</v>
      </c>
      <c r="U293" s="25" t="s">
        <v>97</v>
      </c>
      <c r="V293" s="25" t="s">
        <v>119</v>
      </c>
      <c r="W293" s="25" t="s">
        <v>193</v>
      </c>
      <c r="X293" s="25" t="s">
        <v>1920</v>
      </c>
    </row>
    <row r="294" spans="1:24" x14ac:dyDescent="0.25">
      <c r="A294" t="s">
        <v>3</v>
      </c>
      <c r="B294" t="s">
        <v>58</v>
      </c>
      <c r="C294" t="s">
        <v>57</v>
      </c>
      <c r="D294" t="s">
        <v>1850</v>
      </c>
      <c r="E294" t="s">
        <v>116</v>
      </c>
      <c r="F294" t="s">
        <v>1259</v>
      </c>
      <c r="G294" t="s">
        <v>274</v>
      </c>
      <c r="H294" s="25">
        <v>158194.88728534</v>
      </c>
      <c r="I294" s="31" t="b">
        <v>1</v>
      </c>
      <c r="J294" s="31" t="b">
        <v>0</v>
      </c>
      <c r="K294" s="31" t="b">
        <v>1</v>
      </c>
      <c r="L294" s="31" t="b">
        <v>0</v>
      </c>
      <c r="M294" s="31" t="b">
        <v>1</v>
      </c>
      <c r="N294" t="s">
        <v>5</v>
      </c>
      <c r="O294" t="s">
        <v>1807</v>
      </c>
      <c r="P294" s="32" t="s">
        <v>2586</v>
      </c>
      <c r="Q294" t="s">
        <v>1995</v>
      </c>
      <c r="R294" t="s">
        <v>3860</v>
      </c>
      <c r="S294" s="20">
        <v>57229</v>
      </c>
      <c r="T294" s="25" t="s">
        <v>7</v>
      </c>
      <c r="U294" s="25" t="s">
        <v>97</v>
      </c>
      <c r="V294" s="25" t="s">
        <v>119</v>
      </c>
      <c r="W294" s="25" t="s">
        <v>193</v>
      </c>
      <c r="X294" s="25" t="s">
        <v>1920</v>
      </c>
    </row>
    <row r="295" spans="1:24" x14ac:dyDescent="0.25">
      <c r="A295" t="s">
        <v>3</v>
      </c>
      <c r="B295" t="s">
        <v>58</v>
      </c>
      <c r="C295" t="s">
        <v>57</v>
      </c>
      <c r="D295" t="s">
        <v>1850</v>
      </c>
      <c r="E295" t="s">
        <v>116</v>
      </c>
      <c r="F295" t="s">
        <v>579</v>
      </c>
      <c r="G295" t="s">
        <v>164</v>
      </c>
      <c r="H295" s="25">
        <v>182510.68712296421</v>
      </c>
      <c r="I295" s="31" t="b">
        <v>1</v>
      </c>
      <c r="J295" s="31" t="b">
        <v>0</v>
      </c>
      <c r="K295" s="31" t="b">
        <v>1</v>
      </c>
      <c r="L295" s="31" t="b">
        <v>0</v>
      </c>
      <c r="M295" s="31" t="b">
        <v>1</v>
      </c>
      <c r="N295" t="s">
        <v>5</v>
      </c>
      <c r="O295" t="s">
        <v>1807</v>
      </c>
      <c r="P295" s="32" t="s">
        <v>2586</v>
      </c>
      <c r="Q295" t="s">
        <v>1995</v>
      </c>
      <c r="R295" t="s">
        <v>3861</v>
      </c>
      <c r="S295" s="20" t="s">
        <v>2222</v>
      </c>
      <c r="T295" s="25" t="s">
        <v>7</v>
      </c>
      <c r="U295" s="25" t="s">
        <v>97</v>
      </c>
      <c r="V295" s="25" t="s">
        <v>119</v>
      </c>
      <c r="W295" s="25" t="s">
        <v>193</v>
      </c>
      <c r="X295" s="25" t="s">
        <v>1920</v>
      </c>
    </row>
    <row r="296" spans="1:24" x14ac:dyDescent="0.25">
      <c r="A296" t="s">
        <v>3</v>
      </c>
      <c r="B296" t="s">
        <v>58</v>
      </c>
      <c r="C296" t="s">
        <v>57</v>
      </c>
      <c r="D296" t="s">
        <v>1850</v>
      </c>
      <c r="E296" t="s">
        <v>83</v>
      </c>
      <c r="F296" t="s">
        <v>889</v>
      </c>
      <c r="G296" t="s">
        <v>206</v>
      </c>
      <c r="H296" s="25">
        <v>7386767.9772800002</v>
      </c>
      <c r="I296" s="31" t="b">
        <v>1</v>
      </c>
      <c r="J296" s="31" t="b">
        <v>0</v>
      </c>
      <c r="K296" s="31" t="b">
        <v>1</v>
      </c>
      <c r="L296" s="31" t="b">
        <v>0</v>
      </c>
      <c r="M296" s="31" t="b">
        <v>1</v>
      </c>
      <c r="N296" t="s">
        <v>5</v>
      </c>
      <c r="O296" t="s">
        <v>1807</v>
      </c>
      <c r="P296" s="32" t="s">
        <v>2585</v>
      </c>
      <c r="Q296" t="s">
        <v>1995</v>
      </c>
      <c r="R296" t="s">
        <v>3862</v>
      </c>
      <c r="S296" s="20" t="s">
        <v>2223</v>
      </c>
      <c r="T296" s="25" t="s">
        <v>7</v>
      </c>
      <c r="U296" s="25" t="s">
        <v>97</v>
      </c>
      <c r="V296" s="25" t="s">
        <v>119</v>
      </c>
      <c r="W296" s="25" t="s">
        <v>193</v>
      </c>
      <c r="X296" s="25" t="s">
        <v>1921</v>
      </c>
    </row>
    <row r="297" spans="1:24" x14ac:dyDescent="0.25">
      <c r="A297" t="s">
        <v>3</v>
      </c>
      <c r="B297" t="s">
        <v>58</v>
      </c>
      <c r="C297" t="s">
        <v>57</v>
      </c>
      <c r="D297" t="s">
        <v>1850</v>
      </c>
      <c r="E297" t="s">
        <v>83</v>
      </c>
      <c r="F297" t="s">
        <v>1637</v>
      </c>
      <c r="G297" t="s">
        <v>256</v>
      </c>
      <c r="H297" s="25">
        <v>1588720.78</v>
      </c>
      <c r="I297" s="31" t="b">
        <v>1</v>
      </c>
      <c r="J297" s="31" t="b">
        <v>0</v>
      </c>
      <c r="K297" s="31" t="b">
        <v>1</v>
      </c>
      <c r="L297" s="31" t="b">
        <v>1</v>
      </c>
      <c r="M297" s="31" t="b">
        <v>1</v>
      </c>
      <c r="N297" t="s">
        <v>5</v>
      </c>
      <c r="O297" t="s">
        <v>1807</v>
      </c>
      <c r="P297" s="32" t="s">
        <v>2585</v>
      </c>
      <c r="Q297" t="s">
        <v>1896</v>
      </c>
      <c r="R297" t="s">
        <v>3863</v>
      </c>
      <c r="S297" s="20" t="s">
        <v>2224</v>
      </c>
      <c r="T297" s="25" t="s">
        <v>7</v>
      </c>
      <c r="U297" s="25" t="s">
        <v>97</v>
      </c>
      <c r="V297" s="25" t="s">
        <v>1916</v>
      </c>
      <c r="W297" s="25" t="s">
        <v>125</v>
      </c>
      <c r="X297" s="25" t="s">
        <v>1921</v>
      </c>
    </row>
    <row r="298" spans="1:24" x14ac:dyDescent="0.25">
      <c r="A298" t="s">
        <v>10</v>
      </c>
      <c r="B298" t="s">
        <v>58</v>
      </c>
      <c r="C298" t="s">
        <v>57</v>
      </c>
      <c r="D298" t="s">
        <v>1850</v>
      </c>
      <c r="E298" t="s">
        <v>99</v>
      </c>
      <c r="F298" t="s">
        <v>1477</v>
      </c>
      <c r="G298" t="s">
        <v>154</v>
      </c>
      <c r="H298" s="25">
        <v>25586.46</v>
      </c>
      <c r="I298" s="31" t="b">
        <v>1</v>
      </c>
      <c r="J298" s="31" t="b">
        <v>0</v>
      </c>
      <c r="K298" s="31" t="b">
        <v>1</v>
      </c>
      <c r="L298" s="31" t="b">
        <v>1</v>
      </c>
      <c r="M298" s="31" t="b">
        <v>1</v>
      </c>
      <c r="N298" t="s">
        <v>5</v>
      </c>
      <c r="O298" t="s">
        <v>1807</v>
      </c>
      <c r="P298" s="32" t="s">
        <v>2584</v>
      </c>
      <c r="Q298" t="s">
        <v>1995</v>
      </c>
      <c r="R298" t="s">
        <v>2909</v>
      </c>
      <c r="S298" s="20" t="s">
        <v>2225</v>
      </c>
      <c r="T298" s="25" t="s">
        <v>32</v>
      </c>
      <c r="U298" s="25" t="s">
        <v>97</v>
      </c>
      <c r="V298" s="25" t="s">
        <v>152</v>
      </c>
      <c r="W298" s="25" t="s">
        <v>125</v>
      </c>
      <c r="X298" s="25" t="s">
        <v>1921</v>
      </c>
    </row>
    <row r="299" spans="1:24" x14ac:dyDescent="0.25">
      <c r="A299" t="s">
        <v>3</v>
      </c>
      <c r="B299" t="s">
        <v>58</v>
      </c>
      <c r="C299" t="s">
        <v>57</v>
      </c>
      <c r="D299" t="s">
        <v>1850</v>
      </c>
      <c r="E299" t="s">
        <v>83</v>
      </c>
      <c r="F299" t="s">
        <v>1557</v>
      </c>
      <c r="G299" t="s">
        <v>176</v>
      </c>
      <c r="H299" s="25">
        <v>1724044.79</v>
      </c>
      <c r="I299" s="31" t="b">
        <v>1</v>
      </c>
      <c r="J299" s="31" t="b">
        <v>0</v>
      </c>
      <c r="K299" s="31" t="b">
        <v>1</v>
      </c>
      <c r="L299" s="31" t="b">
        <v>1</v>
      </c>
      <c r="M299" s="31" t="b">
        <v>1</v>
      </c>
      <c r="N299" t="s">
        <v>5</v>
      </c>
      <c r="O299" t="s">
        <v>1807</v>
      </c>
      <c r="P299" s="32" t="s">
        <v>2585</v>
      </c>
      <c r="Q299" t="s">
        <v>1995</v>
      </c>
      <c r="R299" t="s">
        <v>3561</v>
      </c>
      <c r="S299" s="20" t="s">
        <v>2226</v>
      </c>
      <c r="T299" s="25" t="s">
        <v>7</v>
      </c>
      <c r="U299" s="25" t="s">
        <v>97</v>
      </c>
      <c r="V299" s="25" t="s">
        <v>152</v>
      </c>
      <c r="W299" s="25" t="s">
        <v>125</v>
      </c>
      <c r="X299" s="25" t="s">
        <v>1921</v>
      </c>
    </row>
    <row r="300" spans="1:24" x14ac:dyDescent="0.25">
      <c r="A300" t="s">
        <v>3</v>
      </c>
      <c r="B300" t="s">
        <v>58</v>
      </c>
      <c r="C300" t="s">
        <v>57</v>
      </c>
      <c r="D300" t="s">
        <v>1850</v>
      </c>
      <c r="E300" t="s">
        <v>111</v>
      </c>
      <c r="F300" t="s">
        <v>1555</v>
      </c>
      <c r="G300" t="s">
        <v>176</v>
      </c>
      <c r="H300" s="25">
        <v>366761.63</v>
      </c>
      <c r="I300" s="31" t="b">
        <v>1</v>
      </c>
      <c r="J300" s="31" t="b">
        <v>0</v>
      </c>
      <c r="K300" s="31" t="b">
        <v>1</v>
      </c>
      <c r="L300" s="31" t="b">
        <v>1</v>
      </c>
      <c r="M300" s="31" t="b">
        <v>1</v>
      </c>
      <c r="N300" t="s">
        <v>5</v>
      </c>
      <c r="O300" t="s">
        <v>1807</v>
      </c>
      <c r="P300" s="32" t="s">
        <v>2586</v>
      </c>
      <c r="Q300" t="s">
        <v>1995</v>
      </c>
      <c r="R300" t="s">
        <v>3864</v>
      </c>
      <c r="S300" s="20" t="s">
        <v>2227</v>
      </c>
      <c r="T300" s="25" t="s">
        <v>7</v>
      </c>
      <c r="U300" s="25" t="s">
        <v>97</v>
      </c>
      <c r="V300" s="25" t="s">
        <v>152</v>
      </c>
      <c r="W300" s="25" t="s">
        <v>125</v>
      </c>
      <c r="X300" s="25" t="s">
        <v>1921</v>
      </c>
    </row>
    <row r="301" spans="1:24" x14ac:dyDescent="0.25">
      <c r="A301" t="s">
        <v>3</v>
      </c>
      <c r="B301" t="s">
        <v>58</v>
      </c>
      <c r="C301" t="s">
        <v>57</v>
      </c>
      <c r="D301" t="s">
        <v>1850</v>
      </c>
      <c r="E301" t="s">
        <v>83</v>
      </c>
      <c r="F301" t="s">
        <v>1553</v>
      </c>
      <c r="G301" t="s">
        <v>176</v>
      </c>
      <c r="H301" s="25">
        <v>202674.72</v>
      </c>
      <c r="I301" s="31" t="b">
        <v>1</v>
      </c>
      <c r="J301" s="31" t="b">
        <v>0</v>
      </c>
      <c r="K301" s="31" t="b">
        <v>0</v>
      </c>
      <c r="L301" s="31" t="b">
        <v>1</v>
      </c>
      <c r="M301" s="31" t="b">
        <v>1</v>
      </c>
      <c r="N301" t="s">
        <v>5</v>
      </c>
      <c r="O301" t="s">
        <v>1783</v>
      </c>
      <c r="P301" s="32" t="s">
        <v>2586</v>
      </c>
      <c r="Q301" t="s">
        <v>1995</v>
      </c>
      <c r="R301" t="s">
        <v>3865</v>
      </c>
      <c r="S301" s="20" t="s">
        <v>2228</v>
      </c>
      <c r="T301" s="25" t="s">
        <v>7</v>
      </c>
      <c r="U301" s="25" t="s">
        <v>97</v>
      </c>
      <c r="V301" s="25" t="s">
        <v>152</v>
      </c>
      <c r="W301" s="25" t="s">
        <v>125</v>
      </c>
      <c r="X301" s="25" t="s">
        <v>1921</v>
      </c>
    </row>
    <row r="302" spans="1:24" x14ac:dyDescent="0.25">
      <c r="A302" t="s">
        <v>3</v>
      </c>
      <c r="B302" t="s">
        <v>58</v>
      </c>
      <c r="C302" t="s">
        <v>57</v>
      </c>
      <c r="D302" t="s">
        <v>1850</v>
      </c>
      <c r="E302" t="s">
        <v>83</v>
      </c>
      <c r="F302" t="s">
        <v>1559</v>
      </c>
      <c r="G302" t="s">
        <v>176</v>
      </c>
      <c r="H302" s="25">
        <v>9008.7800000000007</v>
      </c>
      <c r="I302" s="31" t="b">
        <v>1</v>
      </c>
      <c r="J302" s="31" t="b">
        <v>0</v>
      </c>
      <c r="K302" s="31" t="b">
        <v>0</v>
      </c>
      <c r="L302" s="31" t="b">
        <v>1</v>
      </c>
      <c r="M302" s="31" t="b">
        <v>1</v>
      </c>
      <c r="N302" t="s">
        <v>5</v>
      </c>
      <c r="O302" t="s">
        <v>1807</v>
      </c>
      <c r="P302" s="32" t="s">
        <v>2584</v>
      </c>
      <c r="Q302" t="s">
        <v>1995</v>
      </c>
      <c r="R302" t="s">
        <v>3866</v>
      </c>
      <c r="S302" s="20" t="s">
        <v>2229</v>
      </c>
      <c r="T302" s="25" t="s">
        <v>7</v>
      </c>
      <c r="U302" s="25" t="s">
        <v>97</v>
      </c>
      <c r="V302" s="25" t="s">
        <v>152</v>
      </c>
      <c r="W302" s="25" t="s">
        <v>125</v>
      </c>
      <c r="X302" s="25" t="s">
        <v>1921</v>
      </c>
    </row>
    <row r="303" spans="1:24" x14ac:dyDescent="0.25">
      <c r="A303" t="s">
        <v>3</v>
      </c>
      <c r="B303" t="s">
        <v>58</v>
      </c>
      <c r="C303" t="s">
        <v>57</v>
      </c>
      <c r="D303" t="s">
        <v>1850</v>
      </c>
      <c r="E303" t="s">
        <v>83</v>
      </c>
      <c r="F303" t="s">
        <v>1083</v>
      </c>
      <c r="G303" t="s">
        <v>231</v>
      </c>
      <c r="H303" s="25">
        <v>560575.59987999999</v>
      </c>
      <c r="I303" s="31" t="b">
        <v>1</v>
      </c>
      <c r="J303" s="31" t="b">
        <v>0</v>
      </c>
      <c r="K303" s="31" t="b">
        <v>1</v>
      </c>
      <c r="L303" s="31" t="b">
        <v>1</v>
      </c>
      <c r="M303" s="31" t="b">
        <v>1</v>
      </c>
      <c r="N303" t="s">
        <v>5</v>
      </c>
      <c r="O303" t="s">
        <v>1807</v>
      </c>
      <c r="P303" s="32" t="s">
        <v>2585</v>
      </c>
      <c r="Q303" t="s">
        <v>1995</v>
      </c>
      <c r="R303" t="s">
        <v>3171</v>
      </c>
      <c r="S303" s="20" t="s">
        <v>2230</v>
      </c>
      <c r="T303" s="25" t="s">
        <v>7</v>
      </c>
      <c r="U303" s="25" t="s">
        <v>97</v>
      </c>
      <c r="V303" s="25" t="s">
        <v>152</v>
      </c>
      <c r="W303" s="25" t="s">
        <v>125</v>
      </c>
      <c r="X303" s="25" t="s">
        <v>1921</v>
      </c>
    </row>
    <row r="304" spans="1:24" x14ac:dyDescent="0.25">
      <c r="A304" t="s">
        <v>10</v>
      </c>
      <c r="B304" t="s">
        <v>58</v>
      </c>
      <c r="C304" t="s">
        <v>57</v>
      </c>
      <c r="D304" t="s">
        <v>1850</v>
      </c>
      <c r="E304" t="s">
        <v>83</v>
      </c>
      <c r="F304" t="s">
        <v>1731</v>
      </c>
      <c r="G304" t="s">
        <v>298</v>
      </c>
      <c r="H304" s="25">
        <v>2434532.4909600001</v>
      </c>
      <c r="I304" s="31" t="b">
        <v>1</v>
      </c>
      <c r="J304" s="31" t="b">
        <v>0</v>
      </c>
      <c r="K304" s="31" t="b">
        <v>1</v>
      </c>
      <c r="L304" s="31" t="b">
        <v>1</v>
      </c>
      <c r="M304" s="31" t="b">
        <v>1</v>
      </c>
      <c r="N304" t="s">
        <v>5</v>
      </c>
      <c r="O304" t="s">
        <v>1783</v>
      </c>
      <c r="P304" s="32" t="s">
        <v>2585</v>
      </c>
      <c r="Q304" t="s">
        <v>1995</v>
      </c>
      <c r="R304" t="s">
        <v>3867</v>
      </c>
      <c r="S304" s="20" t="s">
        <v>2231</v>
      </c>
      <c r="T304" s="25" t="s">
        <v>7</v>
      </c>
      <c r="U304" s="25" t="s">
        <v>97</v>
      </c>
      <c r="V304" s="25" t="s">
        <v>152</v>
      </c>
      <c r="W304" s="25" t="s">
        <v>125</v>
      </c>
      <c r="X304" s="25" t="s">
        <v>1921</v>
      </c>
    </row>
    <row r="305" spans="1:24" x14ac:dyDescent="0.25">
      <c r="A305" t="s">
        <v>3</v>
      </c>
      <c r="B305" t="s">
        <v>58</v>
      </c>
      <c r="C305" t="s">
        <v>57</v>
      </c>
      <c r="D305" t="s">
        <v>1850</v>
      </c>
      <c r="E305" t="s">
        <v>116</v>
      </c>
      <c r="F305" t="s">
        <v>615</v>
      </c>
      <c r="G305" t="s">
        <v>164</v>
      </c>
      <c r="H305" s="25">
        <v>177806.23148760834</v>
      </c>
      <c r="I305" s="31" t="b">
        <v>1</v>
      </c>
      <c r="J305" s="31" t="b">
        <v>0</v>
      </c>
      <c r="K305" s="31" t="b">
        <v>1</v>
      </c>
      <c r="L305" s="31" t="b">
        <v>1</v>
      </c>
      <c r="M305" s="31" t="b">
        <v>1</v>
      </c>
      <c r="N305" t="s">
        <v>5</v>
      </c>
      <c r="O305" t="s">
        <v>1807</v>
      </c>
      <c r="P305" s="32" t="s">
        <v>2586</v>
      </c>
      <c r="Q305" t="s">
        <v>1995</v>
      </c>
      <c r="R305" t="s">
        <v>3868</v>
      </c>
      <c r="S305" s="20" t="s">
        <v>2232</v>
      </c>
      <c r="T305" s="25" t="s">
        <v>7</v>
      </c>
      <c r="U305" s="25" t="s">
        <v>97</v>
      </c>
      <c r="V305" s="25" t="s">
        <v>152</v>
      </c>
      <c r="W305" s="25" t="s">
        <v>125</v>
      </c>
      <c r="X305" s="25" t="s">
        <v>1920</v>
      </c>
    </row>
    <row r="306" spans="1:24" x14ac:dyDescent="0.25">
      <c r="A306" t="s">
        <v>3</v>
      </c>
      <c r="B306" t="s">
        <v>58</v>
      </c>
      <c r="C306" t="s">
        <v>57</v>
      </c>
      <c r="D306" t="s">
        <v>1850</v>
      </c>
      <c r="E306" t="s">
        <v>116</v>
      </c>
      <c r="F306" t="s">
        <v>661</v>
      </c>
      <c r="G306" t="s">
        <v>164</v>
      </c>
      <c r="H306" s="25">
        <v>178002.04826657998</v>
      </c>
      <c r="I306" s="31" t="b">
        <v>1</v>
      </c>
      <c r="J306" s="31" t="b">
        <v>0</v>
      </c>
      <c r="K306" s="31" t="b">
        <v>1</v>
      </c>
      <c r="L306" s="31" t="b">
        <v>0</v>
      </c>
      <c r="M306" s="31" t="b">
        <v>1</v>
      </c>
      <c r="N306" t="s">
        <v>5</v>
      </c>
      <c r="O306" t="s">
        <v>1783</v>
      </c>
      <c r="P306" s="32" t="s">
        <v>2586</v>
      </c>
      <c r="Q306" t="s">
        <v>1995</v>
      </c>
      <c r="R306" t="s">
        <v>3869</v>
      </c>
      <c r="S306" s="20" t="s">
        <v>2233</v>
      </c>
      <c r="T306" s="25" t="s">
        <v>7</v>
      </c>
      <c r="U306" s="25" t="s">
        <v>97</v>
      </c>
      <c r="V306" s="25" t="s">
        <v>119</v>
      </c>
      <c r="W306" s="25" t="s">
        <v>193</v>
      </c>
      <c r="X306" s="25" t="s">
        <v>1921</v>
      </c>
    </row>
    <row r="307" spans="1:24" x14ac:dyDescent="0.25">
      <c r="A307" t="s">
        <v>3</v>
      </c>
      <c r="B307" t="s">
        <v>58</v>
      </c>
      <c r="C307" t="s">
        <v>57</v>
      </c>
      <c r="D307" t="s">
        <v>1850</v>
      </c>
      <c r="E307" t="s">
        <v>116</v>
      </c>
      <c r="F307" t="s">
        <v>659</v>
      </c>
      <c r="G307" t="s">
        <v>164</v>
      </c>
      <c r="H307" s="25">
        <v>180855.37915075998</v>
      </c>
      <c r="I307" s="31" t="b">
        <v>1</v>
      </c>
      <c r="J307" s="31" t="b">
        <v>0</v>
      </c>
      <c r="K307" s="31" t="b">
        <v>1</v>
      </c>
      <c r="L307" s="31" t="b">
        <v>0</v>
      </c>
      <c r="M307" s="31" t="b">
        <v>1</v>
      </c>
      <c r="N307" t="s">
        <v>5</v>
      </c>
      <c r="O307" t="s">
        <v>1807</v>
      </c>
      <c r="P307" s="32" t="s">
        <v>2586</v>
      </c>
      <c r="Q307" t="s">
        <v>1995</v>
      </c>
      <c r="R307" t="s">
        <v>3870</v>
      </c>
      <c r="S307" s="20" t="s">
        <v>2234</v>
      </c>
      <c r="T307" s="25" t="s">
        <v>7</v>
      </c>
      <c r="U307" s="25" t="s">
        <v>97</v>
      </c>
      <c r="V307" s="25" t="s">
        <v>119</v>
      </c>
      <c r="W307" s="25" t="s">
        <v>193</v>
      </c>
      <c r="X307" s="25" t="s">
        <v>1921</v>
      </c>
    </row>
    <row r="308" spans="1:24" x14ac:dyDescent="0.25">
      <c r="A308" t="s">
        <v>3</v>
      </c>
      <c r="B308" t="s">
        <v>58</v>
      </c>
      <c r="C308" t="s">
        <v>57</v>
      </c>
      <c r="D308" t="s">
        <v>1850</v>
      </c>
      <c r="E308" t="s">
        <v>116</v>
      </c>
      <c r="F308" t="s">
        <v>861</v>
      </c>
      <c r="G308" t="s">
        <v>187</v>
      </c>
      <c r="H308" s="25">
        <v>176955.51549575999</v>
      </c>
      <c r="I308" s="31" t="b">
        <v>1</v>
      </c>
      <c r="J308" s="31" t="b">
        <v>0</v>
      </c>
      <c r="K308" s="31" t="b">
        <v>1</v>
      </c>
      <c r="L308" s="31" t="b">
        <v>0</v>
      </c>
      <c r="M308" s="31" t="b">
        <v>1</v>
      </c>
      <c r="N308" t="s">
        <v>5</v>
      </c>
      <c r="O308" t="s">
        <v>1783</v>
      </c>
      <c r="P308" s="32" t="s">
        <v>2586</v>
      </c>
      <c r="Q308" t="s">
        <v>1995</v>
      </c>
      <c r="R308" t="s">
        <v>3380</v>
      </c>
      <c r="S308" s="20" t="s">
        <v>2235</v>
      </c>
      <c r="T308" s="25" t="s">
        <v>7</v>
      </c>
      <c r="U308" s="25" t="s">
        <v>97</v>
      </c>
      <c r="V308" s="25" t="s">
        <v>119</v>
      </c>
      <c r="W308" s="25" t="s">
        <v>193</v>
      </c>
      <c r="X308" s="25" t="s">
        <v>1921</v>
      </c>
    </row>
    <row r="309" spans="1:24" x14ac:dyDescent="0.25">
      <c r="A309" t="s">
        <v>3</v>
      </c>
      <c r="B309" t="s">
        <v>58</v>
      </c>
      <c r="C309" t="s">
        <v>57</v>
      </c>
      <c r="D309" t="s">
        <v>1850</v>
      </c>
      <c r="E309" t="s">
        <v>116</v>
      </c>
      <c r="F309" t="s">
        <v>1419</v>
      </c>
      <c r="G309" t="s">
        <v>285</v>
      </c>
      <c r="H309" s="25">
        <v>200029.72722976</v>
      </c>
      <c r="I309" s="31" t="b">
        <v>1</v>
      </c>
      <c r="J309" s="31" t="b">
        <v>0</v>
      </c>
      <c r="K309" s="31" t="b">
        <v>1</v>
      </c>
      <c r="L309" s="31" t="b">
        <v>0</v>
      </c>
      <c r="M309" s="31" t="b">
        <v>1</v>
      </c>
      <c r="N309" t="s">
        <v>5</v>
      </c>
      <c r="O309" t="s">
        <v>1783</v>
      </c>
      <c r="P309" s="32" t="s">
        <v>2586</v>
      </c>
      <c r="Q309" t="s">
        <v>1995</v>
      </c>
      <c r="R309" t="s">
        <v>3566</v>
      </c>
      <c r="S309" s="20" t="s">
        <v>2236</v>
      </c>
      <c r="T309" s="25" t="s">
        <v>7</v>
      </c>
      <c r="U309" s="25" t="s">
        <v>97</v>
      </c>
      <c r="V309" s="25" t="s">
        <v>119</v>
      </c>
      <c r="W309" s="25" t="s">
        <v>193</v>
      </c>
      <c r="X309" s="25" t="s">
        <v>1921</v>
      </c>
    </row>
    <row r="310" spans="1:24" x14ac:dyDescent="0.25">
      <c r="A310" t="s">
        <v>3</v>
      </c>
      <c r="B310" t="s">
        <v>58</v>
      </c>
      <c r="C310" t="s">
        <v>57</v>
      </c>
      <c r="D310" t="s">
        <v>1850</v>
      </c>
      <c r="E310" t="s">
        <v>116</v>
      </c>
      <c r="F310" t="s">
        <v>1201</v>
      </c>
      <c r="G310" t="s">
        <v>287</v>
      </c>
      <c r="H310" s="25">
        <v>353970.38284631999</v>
      </c>
      <c r="I310" s="31" t="b">
        <v>1</v>
      </c>
      <c r="J310" s="31" t="b">
        <v>0</v>
      </c>
      <c r="K310" s="31" t="b">
        <v>1</v>
      </c>
      <c r="L310" s="31" t="b">
        <v>0</v>
      </c>
      <c r="M310" s="31" t="b">
        <v>1</v>
      </c>
      <c r="N310" t="s">
        <v>5</v>
      </c>
      <c r="O310" t="s">
        <v>1783</v>
      </c>
      <c r="P310" s="32" t="s">
        <v>2586</v>
      </c>
      <c r="Q310" t="s">
        <v>1995</v>
      </c>
      <c r="R310" t="s">
        <v>3871</v>
      </c>
      <c r="S310" s="20" t="s">
        <v>2237</v>
      </c>
      <c r="T310" s="25" t="s">
        <v>7</v>
      </c>
      <c r="U310" s="25" t="s">
        <v>97</v>
      </c>
      <c r="V310" s="25" t="s">
        <v>119</v>
      </c>
      <c r="W310" s="25" t="s">
        <v>193</v>
      </c>
      <c r="X310" s="25" t="s">
        <v>1921</v>
      </c>
    </row>
    <row r="311" spans="1:24" x14ac:dyDescent="0.25">
      <c r="A311" t="s">
        <v>3</v>
      </c>
      <c r="B311" t="s">
        <v>58</v>
      </c>
      <c r="C311" t="s">
        <v>57</v>
      </c>
      <c r="D311" t="s">
        <v>1850</v>
      </c>
      <c r="E311" t="s">
        <v>116</v>
      </c>
      <c r="F311" t="s">
        <v>549</v>
      </c>
      <c r="G311" t="s">
        <v>164</v>
      </c>
      <c r="H311" s="25">
        <v>179090.82819576323</v>
      </c>
      <c r="I311" s="31" t="b">
        <v>1</v>
      </c>
      <c r="J311" s="31" t="b">
        <v>0</v>
      </c>
      <c r="K311" s="31" t="b">
        <v>1</v>
      </c>
      <c r="L311" s="31" t="b">
        <v>0</v>
      </c>
      <c r="M311" s="31" t="b">
        <v>1</v>
      </c>
      <c r="N311" t="s">
        <v>5</v>
      </c>
      <c r="O311" t="s">
        <v>1783</v>
      </c>
      <c r="P311" s="32" t="s">
        <v>2586</v>
      </c>
      <c r="Q311" t="s">
        <v>1995</v>
      </c>
      <c r="R311" t="s">
        <v>3872</v>
      </c>
      <c r="S311" s="20" t="s">
        <v>2238</v>
      </c>
      <c r="T311" s="25" t="s">
        <v>7</v>
      </c>
      <c r="U311" s="25" t="s">
        <v>97</v>
      </c>
      <c r="V311" s="25" t="s">
        <v>152</v>
      </c>
      <c r="W311" s="25" t="s">
        <v>193</v>
      </c>
      <c r="X311" s="25" t="s">
        <v>1921</v>
      </c>
    </row>
    <row r="312" spans="1:24" x14ac:dyDescent="0.25">
      <c r="A312" t="s">
        <v>3</v>
      </c>
      <c r="B312" t="s">
        <v>58</v>
      </c>
      <c r="C312" t="s">
        <v>57</v>
      </c>
      <c r="D312" t="s">
        <v>1850</v>
      </c>
      <c r="E312" t="s">
        <v>111</v>
      </c>
      <c r="F312" t="s">
        <v>1571</v>
      </c>
      <c r="G312" t="s">
        <v>266</v>
      </c>
      <c r="H312" s="25">
        <v>57424.055</v>
      </c>
      <c r="I312" s="31" t="b">
        <v>1</v>
      </c>
      <c r="J312" s="31" t="b">
        <v>0</v>
      </c>
      <c r="K312" s="31" t="b">
        <v>1</v>
      </c>
      <c r="L312" s="31" t="b">
        <v>1</v>
      </c>
      <c r="M312" s="31" t="b">
        <v>1</v>
      </c>
      <c r="N312" t="s">
        <v>5</v>
      </c>
      <c r="O312" t="s">
        <v>1807</v>
      </c>
      <c r="P312" s="32" t="s">
        <v>2584</v>
      </c>
      <c r="Q312" t="s">
        <v>1995</v>
      </c>
      <c r="R312" t="s">
        <v>3873</v>
      </c>
      <c r="S312" s="20" t="s">
        <v>2239</v>
      </c>
      <c r="T312" s="25" t="s">
        <v>7</v>
      </c>
      <c r="U312" s="25" t="s">
        <v>97</v>
      </c>
      <c r="V312" s="25" t="s">
        <v>152</v>
      </c>
      <c r="W312" s="25" t="s">
        <v>125</v>
      </c>
      <c r="X312" s="25" t="s">
        <v>1921</v>
      </c>
    </row>
    <row r="313" spans="1:24" x14ac:dyDescent="0.25">
      <c r="A313" t="s">
        <v>3</v>
      </c>
      <c r="B313" t="s">
        <v>58</v>
      </c>
      <c r="C313" t="s">
        <v>57</v>
      </c>
      <c r="D313" t="s">
        <v>1850</v>
      </c>
      <c r="E313" t="s">
        <v>83</v>
      </c>
      <c r="F313" t="s">
        <v>1653</v>
      </c>
      <c r="G313" t="s">
        <v>270</v>
      </c>
      <c r="H313" s="25">
        <v>1134813.2</v>
      </c>
      <c r="I313" s="31" t="b">
        <v>1</v>
      </c>
      <c r="J313" s="31" t="b">
        <v>0</v>
      </c>
      <c r="K313" s="31" t="b">
        <v>1</v>
      </c>
      <c r="L313" s="31" t="b">
        <v>1</v>
      </c>
      <c r="M313" s="31" t="b">
        <v>1</v>
      </c>
      <c r="N313" t="s">
        <v>5</v>
      </c>
      <c r="O313" t="s">
        <v>1807</v>
      </c>
      <c r="P313" s="32" t="s">
        <v>2585</v>
      </c>
      <c r="Q313" t="s">
        <v>1995</v>
      </c>
      <c r="R313" t="s">
        <v>3874</v>
      </c>
      <c r="S313" s="20" t="s">
        <v>2240</v>
      </c>
      <c r="T313" s="25" t="s">
        <v>7</v>
      </c>
      <c r="U313" s="25" t="s">
        <v>97</v>
      </c>
      <c r="V313" s="25" t="s">
        <v>152</v>
      </c>
      <c r="W313" s="25" t="s">
        <v>125</v>
      </c>
      <c r="X313" s="25" t="s">
        <v>1921</v>
      </c>
    </row>
    <row r="314" spans="1:24" x14ac:dyDescent="0.25">
      <c r="A314" t="s">
        <v>3</v>
      </c>
      <c r="B314" t="s">
        <v>58</v>
      </c>
      <c r="C314" t="s">
        <v>57</v>
      </c>
      <c r="D314" t="s">
        <v>1850</v>
      </c>
      <c r="E314" t="s">
        <v>105</v>
      </c>
      <c r="F314" t="s">
        <v>1657</v>
      </c>
      <c r="G314" t="s">
        <v>270</v>
      </c>
      <c r="H314" s="25">
        <v>66167.69</v>
      </c>
      <c r="I314" s="31" t="b">
        <v>1</v>
      </c>
      <c r="J314" s="31" t="b">
        <v>0</v>
      </c>
      <c r="K314" s="31" t="b">
        <v>1</v>
      </c>
      <c r="L314" s="31" t="b">
        <v>1</v>
      </c>
      <c r="M314" s="31" t="b">
        <v>1</v>
      </c>
      <c r="N314" t="s">
        <v>5</v>
      </c>
      <c r="O314" t="s">
        <v>1807</v>
      </c>
      <c r="P314" s="32" t="s">
        <v>2584</v>
      </c>
      <c r="Q314" t="s">
        <v>1995</v>
      </c>
      <c r="R314" t="s">
        <v>3875</v>
      </c>
      <c r="S314" s="20" t="s">
        <v>2241</v>
      </c>
      <c r="T314" s="25" t="s">
        <v>7</v>
      </c>
      <c r="U314" s="25" t="s">
        <v>97</v>
      </c>
      <c r="V314" s="25" t="s">
        <v>152</v>
      </c>
      <c r="W314" s="25" t="s">
        <v>125</v>
      </c>
      <c r="X314" s="25" t="s">
        <v>1921</v>
      </c>
    </row>
    <row r="315" spans="1:24" x14ac:dyDescent="0.25">
      <c r="A315" t="s">
        <v>3</v>
      </c>
      <c r="B315" t="s">
        <v>58</v>
      </c>
      <c r="C315" t="s">
        <v>57</v>
      </c>
      <c r="D315" t="s">
        <v>1850</v>
      </c>
      <c r="E315" t="s">
        <v>105</v>
      </c>
      <c r="F315" t="s">
        <v>1655</v>
      </c>
      <c r="G315" t="s">
        <v>270</v>
      </c>
      <c r="H315" s="25">
        <v>201165</v>
      </c>
      <c r="I315" s="31" t="b">
        <v>1</v>
      </c>
      <c r="J315" s="31" t="b">
        <v>0</v>
      </c>
      <c r="K315" s="31" t="b">
        <v>1</v>
      </c>
      <c r="L315" s="31" t="b">
        <v>1</v>
      </c>
      <c r="M315" s="31" t="b">
        <v>1</v>
      </c>
      <c r="N315" t="s">
        <v>5</v>
      </c>
      <c r="O315" t="s">
        <v>1783</v>
      </c>
      <c r="P315" s="32" t="s">
        <v>2586</v>
      </c>
      <c r="Q315" t="s">
        <v>1995</v>
      </c>
      <c r="R315" t="s">
        <v>3876</v>
      </c>
      <c r="S315" s="20" t="s">
        <v>2242</v>
      </c>
      <c r="T315" s="25" t="s">
        <v>7</v>
      </c>
      <c r="U315" s="25" t="s">
        <v>97</v>
      </c>
      <c r="V315" s="25" t="s">
        <v>152</v>
      </c>
      <c r="W315" s="25" t="s">
        <v>125</v>
      </c>
      <c r="X315" s="25" t="s">
        <v>1921</v>
      </c>
    </row>
    <row r="316" spans="1:24" x14ac:dyDescent="0.25">
      <c r="A316" t="s">
        <v>3</v>
      </c>
      <c r="B316" t="s">
        <v>58</v>
      </c>
      <c r="C316" t="s">
        <v>57</v>
      </c>
      <c r="D316" t="s">
        <v>1850</v>
      </c>
      <c r="E316" t="s">
        <v>116</v>
      </c>
      <c r="F316" t="s">
        <v>311</v>
      </c>
      <c r="G316" t="s">
        <v>131</v>
      </c>
      <c r="H316" s="25">
        <v>294967.54964919999</v>
      </c>
      <c r="I316" s="31" t="b">
        <v>1</v>
      </c>
      <c r="J316" s="31" t="b">
        <v>0</v>
      </c>
      <c r="K316" s="31" t="b">
        <v>1</v>
      </c>
      <c r="L316" s="31" t="b">
        <v>0</v>
      </c>
      <c r="M316" s="31" t="b">
        <v>1</v>
      </c>
      <c r="N316" t="s">
        <v>5</v>
      </c>
      <c r="O316" t="s">
        <v>1807</v>
      </c>
      <c r="P316" s="32" t="s">
        <v>2586</v>
      </c>
      <c r="Q316" t="s">
        <v>1995</v>
      </c>
      <c r="R316" t="s">
        <v>3877</v>
      </c>
      <c r="S316" s="20" t="s">
        <v>2243</v>
      </c>
      <c r="T316" s="25" t="s">
        <v>7</v>
      </c>
      <c r="U316" s="25" t="s">
        <v>97</v>
      </c>
      <c r="V316" s="25" t="s">
        <v>152</v>
      </c>
      <c r="W316" s="25" t="s">
        <v>193</v>
      </c>
      <c r="X316" s="25" t="s">
        <v>1921</v>
      </c>
    </row>
    <row r="317" spans="1:24" x14ac:dyDescent="0.25">
      <c r="A317" t="s">
        <v>3</v>
      </c>
      <c r="B317" t="s">
        <v>58</v>
      </c>
      <c r="C317" t="s">
        <v>57</v>
      </c>
      <c r="D317" t="s">
        <v>1850</v>
      </c>
      <c r="E317" t="s">
        <v>116</v>
      </c>
      <c r="F317" t="s">
        <v>753</v>
      </c>
      <c r="G317" t="s">
        <v>164</v>
      </c>
      <c r="H317" s="25">
        <v>175758.57645974623</v>
      </c>
      <c r="I317" s="31" t="b">
        <v>1</v>
      </c>
      <c r="J317" s="31" t="b">
        <v>0</v>
      </c>
      <c r="K317" s="31" t="b">
        <v>1</v>
      </c>
      <c r="L317" s="31" t="b">
        <v>0</v>
      </c>
      <c r="M317" s="31" t="b">
        <v>1</v>
      </c>
      <c r="N317" t="s">
        <v>5</v>
      </c>
      <c r="O317" t="s">
        <v>1783</v>
      </c>
      <c r="P317" s="32" t="s">
        <v>2586</v>
      </c>
      <c r="Q317" t="s">
        <v>1995</v>
      </c>
      <c r="R317" t="s">
        <v>3878</v>
      </c>
      <c r="S317" s="20" t="s">
        <v>2244</v>
      </c>
      <c r="T317" s="25" t="s">
        <v>7</v>
      </c>
      <c r="U317" s="25" t="s">
        <v>97</v>
      </c>
      <c r="V317" s="25" t="s">
        <v>152</v>
      </c>
      <c r="W317" s="25" t="s">
        <v>193</v>
      </c>
      <c r="X317" s="25" t="s">
        <v>1921</v>
      </c>
    </row>
    <row r="318" spans="1:24" x14ac:dyDescent="0.25">
      <c r="A318" t="s">
        <v>3</v>
      </c>
      <c r="B318" t="s">
        <v>58</v>
      </c>
      <c r="C318" t="s">
        <v>57</v>
      </c>
      <c r="D318" t="s">
        <v>1850</v>
      </c>
      <c r="E318" t="s">
        <v>116</v>
      </c>
      <c r="F318" t="s">
        <v>765</v>
      </c>
      <c r="G318" t="s">
        <v>164</v>
      </c>
      <c r="H318" s="25">
        <v>170921.0058503933</v>
      </c>
      <c r="I318" s="31" t="b">
        <v>1</v>
      </c>
      <c r="J318" s="31" t="b">
        <v>0</v>
      </c>
      <c r="K318" s="31" t="b">
        <v>1</v>
      </c>
      <c r="L318" s="31" t="b">
        <v>0</v>
      </c>
      <c r="M318" s="31" t="b">
        <v>1</v>
      </c>
      <c r="N318" t="s">
        <v>5</v>
      </c>
      <c r="O318" t="s">
        <v>1783</v>
      </c>
      <c r="P318" s="32" t="s">
        <v>2586</v>
      </c>
      <c r="Q318" t="s">
        <v>1995</v>
      </c>
      <c r="R318" t="s">
        <v>3879</v>
      </c>
      <c r="S318" s="20" t="s">
        <v>2245</v>
      </c>
      <c r="T318" s="25" t="s">
        <v>7</v>
      </c>
      <c r="U318" s="25" t="s">
        <v>97</v>
      </c>
      <c r="V318" s="25" t="s">
        <v>152</v>
      </c>
      <c r="W318" s="25" t="s">
        <v>193</v>
      </c>
      <c r="X318" s="25" t="s">
        <v>1921</v>
      </c>
    </row>
    <row r="319" spans="1:24" x14ac:dyDescent="0.25">
      <c r="A319" t="s">
        <v>3</v>
      </c>
      <c r="B319" t="s">
        <v>58</v>
      </c>
      <c r="C319" t="s">
        <v>57</v>
      </c>
      <c r="D319" t="s">
        <v>1850</v>
      </c>
      <c r="E319" t="s">
        <v>83</v>
      </c>
      <c r="F319" t="s">
        <v>1745</v>
      </c>
      <c r="G319" t="s">
        <v>231</v>
      </c>
      <c r="H319" s="25">
        <v>960184.72244000004</v>
      </c>
      <c r="I319" s="31" t="b">
        <v>1</v>
      </c>
      <c r="J319" s="31" t="b">
        <v>0</v>
      </c>
      <c r="K319" s="31" t="b">
        <v>1</v>
      </c>
      <c r="L319" s="31" t="b">
        <v>0</v>
      </c>
      <c r="M319" s="31" t="b">
        <v>1</v>
      </c>
      <c r="N319" t="s">
        <v>5</v>
      </c>
      <c r="O319" t="s">
        <v>1807</v>
      </c>
      <c r="P319" s="32" t="s">
        <v>2585</v>
      </c>
      <c r="Q319" t="s">
        <v>1995</v>
      </c>
      <c r="R319" t="s">
        <v>3880</v>
      </c>
      <c r="S319" s="20" t="s">
        <v>2246</v>
      </c>
      <c r="T319" s="25" t="s">
        <v>7</v>
      </c>
      <c r="U319" s="25" t="s">
        <v>97</v>
      </c>
      <c r="V319" s="25" t="s">
        <v>152</v>
      </c>
      <c r="W319" s="25" t="s">
        <v>193</v>
      </c>
      <c r="X319" s="25" t="s">
        <v>1921</v>
      </c>
    </row>
    <row r="320" spans="1:24" x14ac:dyDescent="0.25">
      <c r="A320" t="s">
        <v>3</v>
      </c>
      <c r="B320" t="s">
        <v>58</v>
      </c>
      <c r="C320" t="s">
        <v>57</v>
      </c>
      <c r="D320" t="s">
        <v>1851</v>
      </c>
      <c r="E320" t="s">
        <v>116</v>
      </c>
      <c r="F320" t="s">
        <v>1219</v>
      </c>
      <c r="G320" t="s">
        <v>274</v>
      </c>
      <c r="H320" s="25">
        <v>125564.81693318</v>
      </c>
      <c r="I320" s="31" t="b">
        <v>1</v>
      </c>
      <c r="J320" s="31" t="b">
        <v>0</v>
      </c>
      <c r="K320" s="31" t="b">
        <v>0</v>
      </c>
      <c r="L320" s="31" t="b">
        <v>0</v>
      </c>
      <c r="M320" s="31" t="b">
        <v>1</v>
      </c>
      <c r="N320" t="s">
        <v>5</v>
      </c>
      <c r="O320" t="s">
        <v>1807</v>
      </c>
      <c r="P320" s="32" t="s">
        <v>2584</v>
      </c>
      <c r="Q320" t="s">
        <v>1995</v>
      </c>
      <c r="R320" t="s">
        <v>3881</v>
      </c>
      <c r="S320" s="20">
        <v>57233</v>
      </c>
      <c r="T320" s="25" t="s">
        <v>7</v>
      </c>
      <c r="U320" s="25" t="s">
        <v>97</v>
      </c>
      <c r="V320" s="25" t="s">
        <v>157</v>
      </c>
      <c r="W320" s="25" t="s">
        <v>193</v>
      </c>
      <c r="X320" s="25" t="s">
        <v>1921</v>
      </c>
    </row>
    <row r="321" spans="1:24" x14ac:dyDescent="0.25">
      <c r="A321" t="s">
        <v>3</v>
      </c>
      <c r="B321" t="s">
        <v>58</v>
      </c>
      <c r="C321" t="s">
        <v>57</v>
      </c>
      <c r="D321" t="s">
        <v>1851</v>
      </c>
      <c r="E321" t="s">
        <v>116</v>
      </c>
      <c r="F321" t="s">
        <v>1217</v>
      </c>
      <c r="G321" t="s">
        <v>274</v>
      </c>
      <c r="H321" s="25">
        <v>136348.01291674</v>
      </c>
      <c r="I321" s="31" t="b">
        <v>1</v>
      </c>
      <c r="J321" s="31" t="b">
        <v>0</v>
      </c>
      <c r="K321" s="31" t="b">
        <v>0</v>
      </c>
      <c r="L321" s="31" t="b">
        <v>0</v>
      </c>
      <c r="M321" s="31" t="b">
        <v>1</v>
      </c>
      <c r="N321" t="s">
        <v>5</v>
      </c>
      <c r="O321" t="s">
        <v>1807</v>
      </c>
      <c r="P321" s="32" t="s">
        <v>2584</v>
      </c>
      <c r="Q321" t="s">
        <v>1995</v>
      </c>
      <c r="R321" t="s">
        <v>3882</v>
      </c>
      <c r="S321" s="20">
        <v>57251</v>
      </c>
      <c r="T321" s="25" t="s">
        <v>7</v>
      </c>
      <c r="U321" s="25" t="s">
        <v>97</v>
      </c>
      <c r="V321" s="25" t="s">
        <v>157</v>
      </c>
      <c r="W321" s="25" t="s">
        <v>193</v>
      </c>
      <c r="X321" s="25" t="s">
        <v>1921</v>
      </c>
    </row>
    <row r="322" spans="1:24" x14ac:dyDescent="0.25">
      <c r="A322" t="s">
        <v>10</v>
      </c>
      <c r="B322" t="s">
        <v>58</v>
      </c>
      <c r="C322" t="s">
        <v>57</v>
      </c>
      <c r="D322" t="s">
        <v>1851</v>
      </c>
      <c r="E322" t="s">
        <v>99</v>
      </c>
      <c r="F322" t="s">
        <v>1473</v>
      </c>
      <c r="G322" t="s">
        <v>154</v>
      </c>
      <c r="H322" s="25">
        <v>49456.35</v>
      </c>
      <c r="I322" s="31" t="b">
        <v>1</v>
      </c>
      <c r="J322" s="31" t="b">
        <v>0</v>
      </c>
      <c r="K322" s="31" t="b">
        <v>0</v>
      </c>
      <c r="L322" s="31" t="b">
        <v>0</v>
      </c>
      <c r="M322" s="31" t="b">
        <v>1</v>
      </c>
      <c r="N322" t="s">
        <v>5</v>
      </c>
      <c r="O322" t="s">
        <v>1807</v>
      </c>
      <c r="P322" s="32" t="s">
        <v>2584</v>
      </c>
      <c r="Q322" t="s">
        <v>1995</v>
      </c>
      <c r="R322" t="s">
        <v>3883</v>
      </c>
      <c r="S322" s="20" t="s">
        <v>2247</v>
      </c>
      <c r="T322" s="25" t="s">
        <v>32</v>
      </c>
      <c r="U322" s="25" t="s">
        <v>97</v>
      </c>
      <c r="V322" s="25" t="s">
        <v>157</v>
      </c>
      <c r="W322" s="25" t="s">
        <v>193</v>
      </c>
      <c r="X322" s="25" t="s">
        <v>1921</v>
      </c>
    </row>
    <row r="323" spans="1:24" x14ac:dyDescent="0.25">
      <c r="A323" t="s">
        <v>3</v>
      </c>
      <c r="B323" t="s">
        <v>58</v>
      </c>
      <c r="C323" t="s">
        <v>57</v>
      </c>
      <c r="D323" t="s">
        <v>1851</v>
      </c>
      <c r="E323" t="s">
        <v>105</v>
      </c>
      <c r="F323" t="s">
        <v>401</v>
      </c>
      <c r="G323" t="s">
        <v>159</v>
      </c>
      <c r="H323" s="25">
        <v>32829.019999999997</v>
      </c>
      <c r="I323" s="31" t="b">
        <v>1</v>
      </c>
      <c r="J323" s="31" t="b">
        <v>0</v>
      </c>
      <c r="K323" s="31" t="b">
        <v>0</v>
      </c>
      <c r="L323" s="31" t="b">
        <v>0</v>
      </c>
      <c r="M323" s="31" t="b">
        <v>1</v>
      </c>
      <c r="N323" t="s">
        <v>5</v>
      </c>
      <c r="O323" t="s">
        <v>1807</v>
      </c>
      <c r="P323" s="32" t="s">
        <v>2584</v>
      </c>
      <c r="Q323" t="s">
        <v>1995</v>
      </c>
      <c r="R323" t="s">
        <v>3884</v>
      </c>
      <c r="S323" s="20" t="s">
        <v>2248</v>
      </c>
      <c r="T323" s="25" t="s">
        <v>32</v>
      </c>
      <c r="U323" s="25" t="s">
        <v>97</v>
      </c>
      <c r="V323" s="25" t="s">
        <v>157</v>
      </c>
      <c r="W323" s="25" t="s">
        <v>193</v>
      </c>
      <c r="X323" s="25" t="s">
        <v>1921</v>
      </c>
    </row>
    <row r="324" spans="1:24" x14ac:dyDescent="0.25">
      <c r="A324" t="s">
        <v>3</v>
      </c>
      <c r="B324" t="s">
        <v>58</v>
      </c>
      <c r="C324" t="s">
        <v>57</v>
      </c>
      <c r="D324" t="s">
        <v>1851</v>
      </c>
      <c r="E324" t="s">
        <v>116</v>
      </c>
      <c r="F324" t="s">
        <v>425</v>
      </c>
      <c r="G324" t="s">
        <v>164</v>
      </c>
      <c r="H324" s="25">
        <v>177478.70982938356</v>
      </c>
      <c r="I324" s="31" t="b">
        <v>1</v>
      </c>
      <c r="J324" s="31" t="b">
        <v>0</v>
      </c>
      <c r="K324" s="31" t="b">
        <v>0</v>
      </c>
      <c r="L324" s="31" t="b">
        <v>0</v>
      </c>
      <c r="M324" s="31" t="b">
        <v>1</v>
      </c>
      <c r="N324" t="s">
        <v>5</v>
      </c>
      <c r="O324" t="s">
        <v>1783</v>
      </c>
      <c r="P324" s="32" t="s">
        <v>2586</v>
      </c>
      <c r="Q324" t="s">
        <v>1995</v>
      </c>
      <c r="R324" t="s">
        <v>3885</v>
      </c>
      <c r="S324" s="20" t="s">
        <v>2249</v>
      </c>
      <c r="T324" s="25" t="s">
        <v>7</v>
      </c>
      <c r="U324" s="25" t="s">
        <v>97</v>
      </c>
      <c r="V324" s="25" t="s">
        <v>157</v>
      </c>
      <c r="W324" s="25" t="s">
        <v>193</v>
      </c>
      <c r="X324" s="25" t="s">
        <v>1921</v>
      </c>
    </row>
    <row r="325" spans="1:24" x14ac:dyDescent="0.25">
      <c r="A325" t="s">
        <v>3</v>
      </c>
      <c r="B325" t="s">
        <v>58</v>
      </c>
      <c r="C325" t="s">
        <v>57</v>
      </c>
      <c r="D325" t="s">
        <v>1851</v>
      </c>
      <c r="E325" t="s">
        <v>116</v>
      </c>
      <c r="F325" t="s">
        <v>421</v>
      </c>
      <c r="G325" t="s">
        <v>164</v>
      </c>
      <c r="H325" s="25">
        <v>188779.09909272031</v>
      </c>
      <c r="I325" s="31" t="b">
        <v>1</v>
      </c>
      <c r="J325" s="31" t="b">
        <v>0</v>
      </c>
      <c r="K325" s="31" t="b">
        <v>0</v>
      </c>
      <c r="L325" s="31" t="b">
        <v>0</v>
      </c>
      <c r="M325" s="31" t="b">
        <v>1</v>
      </c>
      <c r="N325" t="s">
        <v>5</v>
      </c>
      <c r="O325" t="s">
        <v>1783</v>
      </c>
      <c r="P325" s="32" t="s">
        <v>2586</v>
      </c>
      <c r="Q325" t="s">
        <v>1995</v>
      </c>
      <c r="R325" t="s">
        <v>3886</v>
      </c>
      <c r="S325" s="20" t="s">
        <v>2250</v>
      </c>
      <c r="T325" s="25" t="s">
        <v>7</v>
      </c>
      <c r="U325" s="25" t="s">
        <v>97</v>
      </c>
      <c r="V325" s="25" t="s">
        <v>157</v>
      </c>
      <c r="W325" s="25" t="s">
        <v>193</v>
      </c>
      <c r="X325" s="25" t="s">
        <v>1921</v>
      </c>
    </row>
    <row r="326" spans="1:24" x14ac:dyDescent="0.25">
      <c r="A326" t="s">
        <v>3</v>
      </c>
      <c r="B326" t="s">
        <v>58</v>
      </c>
      <c r="C326" t="s">
        <v>57</v>
      </c>
      <c r="D326" t="s">
        <v>1851</v>
      </c>
      <c r="E326" t="s">
        <v>116</v>
      </c>
      <c r="F326" t="s">
        <v>417</v>
      </c>
      <c r="G326" t="s">
        <v>164</v>
      </c>
      <c r="H326" s="25">
        <v>181108.26332884267</v>
      </c>
      <c r="I326" s="31" t="b">
        <v>1</v>
      </c>
      <c r="J326" s="31" t="b">
        <v>0</v>
      </c>
      <c r="K326" s="31" t="b">
        <v>0</v>
      </c>
      <c r="L326" s="31" t="b">
        <v>0</v>
      </c>
      <c r="M326" s="31" t="b">
        <v>1</v>
      </c>
      <c r="N326" t="s">
        <v>5</v>
      </c>
      <c r="O326" t="s">
        <v>1807</v>
      </c>
      <c r="P326" s="32" t="s">
        <v>2586</v>
      </c>
      <c r="Q326" t="s">
        <v>1995</v>
      </c>
      <c r="R326" t="s">
        <v>3887</v>
      </c>
      <c r="S326" s="20" t="s">
        <v>2251</v>
      </c>
      <c r="T326" s="25" t="s">
        <v>7</v>
      </c>
      <c r="U326" s="25" t="s">
        <v>97</v>
      </c>
      <c r="V326" s="25" t="s">
        <v>157</v>
      </c>
      <c r="W326" s="25" t="s">
        <v>193</v>
      </c>
      <c r="X326" s="25" t="s">
        <v>1921</v>
      </c>
    </row>
    <row r="327" spans="1:24" x14ac:dyDescent="0.25">
      <c r="A327" t="s">
        <v>3</v>
      </c>
      <c r="B327" t="s">
        <v>58</v>
      </c>
      <c r="C327" t="s">
        <v>57</v>
      </c>
      <c r="D327" t="s">
        <v>1851</v>
      </c>
      <c r="E327" t="s">
        <v>83</v>
      </c>
      <c r="F327" t="s">
        <v>329</v>
      </c>
      <c r="G327" t="s">
        <v>231</v>
      </c>
      <c r="H327" s="25">
        <v>5036535.11558</v>
      </c>
      <c r="I327" s="31" t="b">
        <v>1</v>
      </c>
      <c r="J327" s="31" t="b">
        <v>0</v>
      </c>
      <c r="K327" s="31" t="b">
        <v>0</v>
      </c>
      <c r="L327" s="31" t="b">
        <v>0</v>
      </c>
      <c r="M327" s="31" t="b">
        <v>1</v>
      </c>
      <c r="N327" t="s">
        <v>5</v>
      </c>
      <c r="O327" t="s">
        <v>1783</v>
      </c>
      <c r="P327" s="32" t="s">
        <v>2585</v>
      </c>
      <c r="Q327" t="s">
        <v>1995</v>
      </c>
      <c r="R327" t="s">
        <v>3888</v>
      </c>
      <c r="S327" s="20">
        <v>33790</v>
      </c>
      <c r="T327" s="25" t="s">
        <v>7</v>
      </c>
      <c r="U327" s="25" t="s">
        <v>97</v>
      </c>
      <c r="V327" s="25" t="s">
        <v>157</v>
      </c>
      <c r="W327" s="25" t="s">
        <v>193</v>
      </c>
      <c r="X327" s="25" t="s">
        <v>1921</v>
      </c>
    </row>
    <row r="328" spans="1:24" x14ac:dyDescent="0.25">
      <c r="A328" t="s">
        <v>3</v>
      </c>
      <c r="B328" t="s">
        <v>58</v>
      </c>
      <c r="C328" t="s">
        <v>57</v>
      </c>
      <c r="D328" t="s">
        <v>1851</v>
      </c>
      <c r="E328" t="s">
        <v>83</v>
      </c>
      <c r="F328" t="s">
        <v>325</v>
      </c>
      <c r="G328" t="s">
        <v>231</v>
      </c>
      <c r="H328" s="25">
        <v>1123043.1523199999</v>
      </c>
      <c r="I328" s="31" t="b">
        <v>1</v>
      </c>
      <c r="J328" s="31" t="b">
        <v>0</v>
      </c>
      <c r="K328" s="31" t="b">
        <v>0</v>
      </c>
      <c r="L328" s="31" t="b">
        <v>0</v>
      </c>
      <c r="M328" s="31" t="b">
        <v>1</v>
      </c>
      <c r="N328" t="s">
        <v>23</v>
      </c>
      <c r="O328" t="s">
        <v>1783</v>
      </c>
      <c r="P328" s="32" t="s">
        <v>2585</v>
      </c>
      <c r="Q328" t="s">
        <v>1995</v>
      </c>
      <c r="R328" t="s">
        <v>3393</v>
      </c>
      <c r="S328" s="20" t="s">
        <v>2252</v>
      </c>
      <c r="T328" s="25" t="s">
        <v>7</v>
      </c>
      <c r="U328" s="25" t="s">
        <v>97</v>
      </c>
      <c r="V328" s="25" t="s">
        <v>157</v>
      </c>
      <c r="W328" s="25" t="s">
        <v>193</v>
      </c>
      <c r="X328" s="25" t="s">
        <v>1920</v>
      </c>
    </row>
    <row r="329" spans="1:24" x14ac:dyDescent="0.25">
      <c r="A329" t="s">
        <v>3</v>
      </c>
      <c r="B329" t="s">
        <v>58</v>
      </c>
      <c r="C329" t="s">
        <v>57</v>
      </c>
      <c r="D329" t="s">
        <v>1851</v>
      </c>
      <c r="E329" t="s">
        <v>83</v>
      </c>
      <c r="F329" t="s">
        <v>1171</v>
      </c>
      <c r="G329" t="s">
        <v>270</v>
      </c>
      <c r="H329" s="25">
        <v>1481693.5424400002</v>
      </c>
      <c r="I329" s="31" t="b">
        <v>1</v>
      </c>
      <c r="J329" s="31" t="b">
        <v>0</v>
      </c>
      <c r="K329" s="31" t="b">
        <v>0</v>
      </c>
      <c r="L329" s="31" t="b">
        <v>0</v>
      </c>
      <c r="M329" s="31" t="b">
        <v>1</v>
      </c>
      <c r="N329" t="s">
        <v>23</v>
      </c>
      <c r="O329" t="s">
        <v>1807</v>
      </c>
      <c r="P329" s="32" t="s">
        <v>2585</v>
      </c>
      <c r="Q329" t="s">
        <v>1995</v>
      </c>
      <c r="R329" t="s">
        <v>3889</v>
      </c>
      <c r="S329" s="20" t="s">
        <v>2253</v>
      </c>
      <c r="T329" s="25" t="s">
        <v>7</v>
      </c>
      <c r="U329" s="25" t="s">
        <v>97</v>
      </c>
      <c r="V329" s="25" t="s">
        <v>157</v>
      </c>
      <c r="W329" s="25" t="s">
        <v>193</v>
      </c>
      <c r="X329" s="25" t="s">
        <v>1921</v>
      </c>
    </row>
    <row r="330" spans="1:24" x14ac:dyDescent="0.25">
      <c r="A330" t="s">
        <v>3</v>
      </c>
      <c r="B330" t="s">
        <v>58</v>
      </c>
      <c r="C330" t="s">
        <v>57</v>
      </c>
      <c r="D330" t="s">
        <v>1851</v>
      </c>
      <c r="E330" t="s">
        <v>116</v>
      </c>
      <c r="F330" t="s">
        <v>1221</v>
      </c>
      <c r="G330" t="s">
        <v>274</v>
      </c>
      <c r="H330" s="25">
        <v>159729.40354768001</v>
      </c>
      <c r="I330" s="31" t="b">
        <v>1</v>
      </c>
      <c r="J330" s="31" t="b">
        <v>0</v>
      </c>
      <c r="K330" s="31" t="b">
        <v>0</v>
      </c>
      <c r="L330" s="31" t="b">
        <v>0</v>
      </c>
      <c r="M330" s="31" t="b">
        <v>1</v>
      </c>
      <c r="N330" t="s">
        <v>5</v>
      </c>
      <c r="O330" t="s">
        <v>1783</v>
      </c>
      <c r="P330" s="32" t="s">
        <v>2586</v>
      </c>
      <c r="Q330" t="s">
        <v>1995</v>
      </c>
      <c r="R330" t="s">
        <v>3890</v>
      </c>
      <c r="S330" s="20">
        <v>57201</v>
      </c>
      <c r="T330" s="25" t="s">
        <v>7</v>
      </c>
      <c r="U330" s="25" t="s">
        <v>97</v>
      </c>
      <c r="V330" s="25" t="s">
        <v>157</v>
      </c>
      <c r="W330" s="25" t="s">
        <v>193</v>
      </c>
      <c r="X330" s="25" t="s">
        <v>1921</v>
      </c>
    </row>
    <row r="331" spans="1:24" x14ac:dyDescent="0.25">
      <c r="A331" t="s">
        <v>3</v>
      </c>
      <c r="B331" t="s">
        <v>58</v>
      </c>
      <c r="C331" t="s">
        <v>57</v>
      </c>
      <c r="D331" t="s">
        <v>1851</v>
      </c>
      <c r="E331" t="s">
        <v>116</v>
      </c>
      <c r="F331" t="s">
        <v>1433</v>
      </c>
      <c r="G331" t="s">
        <v>285</v>
      </c>
      <c r="H331" s="25">
        <v>397831.10902280005</v>
      </c>
      <c r="I331" s="31" t="b">
        <v>1</v>
      </c>
      <c r="J331" s="31" t="b">
        <v>0</v>
      </c>
      <c r="K331" s="31" t="b">
        <v>0</v>
      </c>
      <c r="L331" s="31" t="b">
        <v>0</v>
      </c>
      <c r="M331" s="31" t="b">
        <v>1</v>
      </c>
      <c r="N331" t="s">
        <v>5</v>
      </c>
      <c r="O331" t="s">
        <v>1807</v>
      </c>
      <c r="P331" s="32" t="s">
        <v>2586</v>
      </c>
      <c r="Q331" t="s">
        <v>1995</v>
      </c>
      <c r="R331" t="s">
        <v>3891</v>
      </c>
      <c r="S331" s="20" t="s">
        <v>2254</v>
      </c>
      <c r="T331" s="25" t="s">
        <v>7</v>
      </c>
      <c r="U331" s="25" t="s">
        <v>97</v>
      </c>
      <c r="V331" s="25" t="s">
        <v>157</v>
      </c>
      <c r="W331" s="25" t="s">
        <v>193</v>
      </c>
      <c r="X331" s="25" t="s">
        <v>1921</v>
      </c>
    </row>
    <row r="332" spans="1:24" x14ac:dyDescent="0.25">
      <c r="A332" t="s">
        <v>3</v>
      </c>
      <c r="B332" t="s">
        <v>58</v>
      </c>
      <c r="C332" t="s">
        <v>57</v>
      </c>
      <c r="D332" t="s">
        <v>1851</v>
      </c>
      <c r="E332" t="s">
        <v>116</v>
      </c>
      <c r="F332" t="s">
        <v>1671</v>
      </c>
      <c r="G332" t="s">
        <v>293</v>
      </c>
      <c r="H332" s="25">
        <v>153738.70791055998</v>
      </c>
      <c r="I332" s="31" t="b">
        <v>1</v>
      </c>
      <c r="J332" s="31" t="b">
        <v>0</v>
      </c>
      <c r="K332" s="31" t="b">
        <v>0</v>
      </c>
      <c r="L332" s="31" t="b">
        <v>0</v>
      </c>
      <c r="M332" s="31" t="b">
        <v>1</v>
      </c>
      <c r="N332" t="s">
        <v>5</v>
      </c>
      <c r="O332" t="s">
        <v>1783</v>
      </c>
      <c r="P332" s="32" t="s">
        <v>2586</v>
      </c>
      <c r="Q332" t="s">
        <v>1995</v>
      </c>
      <c r="R332" t="s">
        <v>3892</v>
      </c>
      <c r="S332" s="20" t="s">
        <v>2255</v>
      </c>
      <c r="T332" s="25" t="s">
        <v>7</v>
      </c>
      <c r="U332" s="25" t="s">
        <v>97</v>
      </c>
      <c r="V332" s="25" t="s">
        <v>157</v>
      </c>
      <c r="W332" s="25" t="s">
        <v>193</v>
      </c>
      <c r="X332" s="25" t="s">
        <v>1921</v>
      </c>
    </row>
    <row r="333" spans="1:24" x14ac:dyDescent="0.25">
      <c r="A333" t="s">
        <v>10</v>
      </c>
      <c r="B333" t="s">
        <v>58</v>
      </c>
      <c r="C333" t="s">
        <v>57</v>
      </c>
      <c r="D333" t="s">
        <v>1851</v>
      </c>
      <c r="E333" t="s">
        <v>83</v>
      </c>
      <c r="F333" t="s">
        <v>1767</v>
      </c>
      <c r="G333" t="s">
        <v>301</v>
      </c>
      <c r="H333" s="25">
        <v>3844568.50098</v>
      </c>
      <c r="I333" s="31" t="b">
        <v>1</v>
      </c>
      <c r="J333" s="31" t="b">
        <v>0</v>
      </c>
      <c r="K333" s="31" t="b">
        <v>0</v>
      </c>
      <c r="L333" s="31" t="b">
        <v>0</v>
      </c>
      <c r="M333" s="31" t="b">
        <v>1</v>
      </c>
      <c r="N333" t="s">
        <v>5</v>
      </c>
      <c r="O333" t="s">
        <v>1807</v>
      </c>
      <c r="P333" s="32" t="s">
        <v>2585</v>
      </c>
      <c r="Q333" t="s">
        <v>1995</v>
      </c>
      <c r="R333" t="s">
        <v>2617</v>
      </c>
      <c r="S333" s="20" t="s">
        <v>2256</v>
      </c>
      <c r="T333" s="25" t="s">
        <v>7</v>
      </c>
      <c r="U333" s="25" t="s">
        <v>97</v>
      </c>
      <c r="V333" s="25" t="s">
        <v>157</v>
      </c>
      <c r="W333" s="25" t="s">
        <v>193</v>
      </c>
      <c r="X333" s="25" t="s">
        <v>1921</v>
      </c>
    </row>
    <row r="334" spans="1:24" x14ac:dyDescent="0.25">
      <c r="A334" t="s">
        <v>3</v>
      </c>
      <c r="B334" t="s">
        <v>58</v>
      </c>
      <c r="C334" t="s">
        <v>57</v>
      </c>
      <c r="D334" t="s">
        <v>1851</v>
      </c>
      <c r="E334" t="s">
        <v>116</v>
      </c>
      <c r="F334" t="s">
        <v>415</v>
      </c>
      <c r="G334" t="s">
        <v>164</v>
      </c>
      <c r="H334" s="25">
        <v>174248.47989575623</v>
      </c>
      <c r="I334" s="31" t="b">
        <v>1</v>
      </c>
      <c r="J334" s="31" t="b">
        <v>0</v>
      </c>
      <c r="K334" s="31" t="b">
        <v>0</v>
      </c>
      <c r="L334" s="31" t="b">
        <v>0</v>
      </c>
      <c r="M334" s="31" t="b">
        <v>1</v>
      </c>
      <c r="N334" t="s">
        <v>5</v>
      </c>
      <c r="O334" t="s">
        <v>1807</v>
      </c>
      <c r="P334" s="32" t="s">
        <v>2586</v>
      </c>
      <c r="Q334" t="s">
        <v>1995</v>
      </c>
      <c r="R334" t="s">
        <v>3893</v>
      </c>
      <c r="S334" s="20" t="s">
        <v>2257</v>
      </c>
      <c r="T334" s="25" t="s">
        <v>7</v>
      </c>
      <c r="U334" s="25" t="s">
        <v>97</v>
      </c>
      <c r="V334" s="25" t="s">
        <v>157</v>
      </c>
      <c r="W334" s="25" t="s">
        <v>193</v>
      </c>
      <c r="X334" s="25" t="s">
        <v>1921</v>
      </c>
    </row>
    <row r="335" spans="1:24" x14ac:dyDescent="0.25">
      <c r="A335" t="s">
        <v>3</v>
      </c>
      <c r="B335" t="s">
        <v>58</v>
      </c>
      <c r="C335" t="s">
        <v>57</v>
      </c>
      <c r="D335" t="s">
        <v>1851</v>
      </c>
      <c r="E335" t="s">
        <v>83</v>
      </c>
      <c r="F335" t="s">
        <v>323</v>
      </c>
      <c r="G335" t="s">
        <v>231</v>
      </c>
      <c r="H335" s="25">
        <v>1086981.70496</v>
      </c>
      <c r="I335" s="31" t="b">
        <v>1</v>
      </c>
      <c r="J335" s="31" t="b">
        <v>0</v>
      </c>
      <c r="K335" s="31" t="b">
        <v>0</v>
      </c>
      <c r="L335" s="31" t="b">
        <v>0</v>
      </c>
      <c r="M335" s="31" t="b">
        <v>1</v>
      </c>
      <c r="N335" t="s">
        <v>23</v>
      </c>
      <c r="O335" t="s">
        <v>1807</v>
      </c>
      <c r="P335" s="32" t="s">
        <v>2585</v>
      </c>
      <c r="Q335" t="s">
        <v>1995</v>
      </c>
      <c r="R335" t="s">
        <v>3894</v>
      </c>
      <c r="S335" s="20">
        <v>33749</v>
      </c>
      <c r="T335" s="25" t="s">
        <v>7</v>
      </c>
      <c r="U335" s="25" t="s">
        <v>97</v>
      </c>
      <c r="V335" s="25" t="s">
        <v>157</v>
      </c>
      <c r="W335" s="25" t="s">
        <v>193</v>
      </c>
      <c r="X335" s="25" t="s">
        <v>1921</v>
      </c>
    </row>
    <row r="336" spans="1:24" x14ac:dyDescent="0.25">
      <c r="A336" t="s">
        <v>3</v>
      </c>
      <c r="B336" t="s">
        <v>58</v>
      </c>
      <c r="C336" t="s">
        <v>57</v>
      </c>
      <c r="D336" t="s">
        <v>1851</v>
      </c>
      <c r="E336" t="s">
        <v>83</v>
      </c>
      <c r="F336" t="s">
        <v>1169</v>
      </c>
      <c r="G336" t="s">
        <v>270</v>
      </c>
      <c r="H336" s="25">
        <v>616439.71721999999</v>
      </c>
      <c r="I336" s="31" t="b">
        <v>1</v>
      </c>
      <c r="J336" s="31" t="b">
        <v>0</v>
      </c>
      <c r="K336" s="31" t="b">
        <v>0</v>
      </c>
      <c r="L336" s="31" t="b">
        <v>0</v>
      </c>
      <c r="M336" s="31" t="b">
        <v>1</v>
      </c>
      <c r="N336" t="s">
        <v>5</v>
      </c>
      <c r="O336" t="s">
        <v>1783</v>
      </c>
      <c r="P336" s="32" t="s">
        <v>2585</v>
      </c>
      <c r="Q336" t="s">
        <v>1995</v>
      </c>
      <c r="R336" t="s">
        <v>3391</v>
      </c>
      <c r="S336" s="20" t="s">
        <v>2258</v>
      </c>
      <c r="T336" s="25" t="s">
        <v>7</v>
      </c>
      <c r="U336" s="25" t="s">
        <v>97</v>
      </c>
      <c r="V336" s="25" t="s">
        <v>157</v>
      </c>
      <c r="W336" s="25" t="s">
        <v>193</v>
      </c>
      <c r="X336" s="25" t="s">
        <v>1921</v>
      </c>
    </row>
    <row r="337" spans="1:24" x14ac:dyDescent="0.25">
      <c r="A337" t="s">
        <v>3</v>
      </c>
      <c r="B337" t="s">
        <v>58</v>
      </c>
      <c r="C337" t="s">
        <v>57</v>
      </c>
      <c r="D337" t="s">
        <v>1851</v>
      </c>
      <c r="E337" t="s">
        <v>116</v>
      </c>
      <c r="F337" t="s">
        <v>1431</v>
      </c>
      <c r="G337" t="s">
        <v>285</v>
      </c>
      <c r="H337" s="25">
        <v>211141.48733651999</v>
      </c>
      <c r="I337" s="31" t="b">
        <v>1</v>
      </c>
      <c r="J337" s="31" t="b">
        <v>0</v>
      </c>
      <c r="K337" s="31" t="b">
        <v>0</v>
      </c>
      <c r="L337" s="31" t="b">
        <v>0</v>
      </c>
      <c r="M337" s="31" t="b">
        <v>1</v>
      </c>
      <c r="N337" t="s">
        <v>5</v>
      </c>
      <c r="O337" t="s">
        <v>1807</v>
      </c>
      <c r="P337" s="32" t="s">
        <v>2586</v>
      </c>
      <c r="Q337" t="s">
        <v>1995</v>
      </c>
      <c r="R337" t="s">
        <v>3895</v>
      </c>
      <c r="S337" s="20" t="s">
        <v>2259</v>
      </c>
      <c r="T337" s="25" t="s">
        <v>7</v>
      </c>
      <c r="U337" s="25" t="s">
        <v>97</v>
      </c>
      <c r="V337" s="25" t="s">
        <v>157</v>
      </c>
      <c r="W337" s="25" t="s">
        <v>193</v>
      </c>
      <c r="X337" s="25" t="s">
        <v>1921</v>
      </c>
    </row>
    <row r="338" spans="1:24" x14ac:dyDescent="0.25">
      <c r="A338" t="s">
        <v>3</v>
      </c>
      <c r="B338" t="s">
        <v>58</v>
      </c>
      <c r="C338" t="s">
        <v>57</v>
      </c>
      <c r="D338" t="s">
        <v>1851</v>
      </c>
      <c r="E338" t="s">
        <v>116</v>
      </c>
      <c r="F338" t="s">
        <v>419</v>
      </c>
      <c r="G338" t="s">
        <v>164</v>
      </c>
      <c r="H338" s="25">
        <v>169587.02631832822</v>
      </c>
      <c r="I338" s="31" t="b">
        <v>1</v>
      </c>
      <c r="J338" s="31" t="b">
        <v>0</v>
      </c>
      <c r="K338" s="31" t="b">
        <v>0</v>
      </c>
      <c r="L338" s="31" t="b">
        <v>0</v>
      </c>
      <c r="M338" s="31" t="b">
        <v>1</v>
      </c>
      <c r="N338" t="s">
        <v>5</v>
      </c>
      <c r="O338" t="s">
        <v>1783</v>
      </c>
      <c r="P338" s="32" t="s">
        <v>2586</v>
      </c>
      <c r="Q338" t="s">
        <v>1995</v>
      </c>
      <c r="R338" t="s">
        <v>3896</v>
      </c>
      <c r="S338" s="20" t="s">
        <v>2260</v>
      </c>
      <c r="T338" s="25" t="s">
        <v>7</v>
      </c>
      <c r="U338" s="25" t="s">
        <v>97</v>
      </c>
      <c r="V338" s="25" t="s">
        <v>157</v>
      </c>
      <c r="W338" s="25" t="s">
        <v>193</v>
      </c>
      <c r="X338" s="25" t="s">
        <v>1920</v>
      </c>
    </row>
    <row r="339" spans="1:24" x14ac:dyDescent="0.25">
      <c r="A339" t="s">
        <v>3</v>
      </c>
      <c r="B339" t="s">
        <v>58</v>
      </c>
      <c r="C339" t="s">
        <v>57</v>
      </c>
      <c r="D339" t="s">
        <v>1851</v>
      </c>
      <c r="E339" t="s">
        <v>83</v>
      </c>
      <c r="F339" t="s">
        <v>1603</v>
      </c>
      <c r="G339" t="s">
        <v>256</v>
      </c>
      <c r="H339" s="25">
        <v>1422680.6850000001</v>
      </c>
      <c r="I339" s="31" t="b">
        <v>1</v>
      </c>
      <c r="J339" s="31" t="b">
        <v>0</v>
      </c>
      <c r="K339" s="31" t="b">
        <v>0</v>
      </c>
      <c r="L339" s="31" t="b">
        <v>0</v>
      </c>
      <c r="M339" s="31" t="b">
        <v>1</v>
      </c>
      <c r="N339" t="s">
        <v>5</v>
      </c>
      <c r="O339" t="s">
        <v>1807</v>
      </c>
      <c r="P339" s="32" t="s">
        <v>2585</v>
      </c>
      <c r="Q339" t="s">
        <v>1995</v>
      </c>
      <c r="R339" t="s">
        <v>3897</v>
      </c>
      <c r="S339" s="20" t="s">
        <v>2261</v>
      </c>
      <c r="T339" s="25" t="s">
        <v>7</v>
      </c>
      <c r="U339" s="25" t="s">
        <v>97</v>
      </c>
      <c r="V339" s="25" t="s">
        <v>157</v>
      </c>
      <c r="W339" s="25" t="s">
        <v>193</v>
      </c>
      <c r="X339" s="25" t="s">
        <v>1920</v>
      </c>
    </row>
    <row r="340" spans="1:24" x14ac:dyDescent="0.25">
      <c r="A340" t="s">
        <v>3</v>
      </c>
      <c r="B340" t="s">
        <v>58</v>
      </c>
      <c r="C340" t="s">
        <v>57</v>
      </c>
      <c r="D340" t="s">
        <v>1851</v>
      </c>
      <c r="E340" t="s">
        <v>116</v>
      </c>
      <c r="F340" t="s">
        <v>413</v>
      </c>
      <c r="G340" t="s">
        <v>164</v>
      </c>
      <c r="H340" s="25">
        <v>174038.70989540676</v>
      </c>
      <c r="I340" s="31" t="b">
        <v>1</v>
      </c>
      <c r="J340" s="31" t="b">
        <v>0</v>
      </c>
      <c r="K340" s="31" t="b">
        <v>0</v>
      </c>
      <c r="L340" s="31" t="b">
        <v>0</v>
      </c>
      <c r="M340" s="31" t="b">
        <v>1</v>
      </c>
      <c r="N340" t="s">
        <v>5</v>
      </c>
      <c r="O340" t="s">
        <v>1807</v>
      </c>
      <c r="P340" s="32" t="s">
        <v>2586</v>
      </c>
      <c r="Q340" t="s">
        <v>1995</v>
      </c>
      <c r="R340" t="s">
        <v>3898</v>
      </c>
      <c r="S340" s="20" t="s">
        <v>2262</v>
      </c>
      <c r="T340" s="25" t="s">
        <v>7</v>
      </c>
      <c r="U340" s="25" t="s">
        <v>97</v>
      </c>
      <c r="V340" s="25" t="s">
        <v>157</v>
      </c>
      <c r="W340" s="25" t="s">
        <v>193</v>
      </c>
      <c r="X340" s="25" t="s">
        <v>1921</v>
      </c>
    </row>
    <row r="341" spans="1:24" x14ac:dyDescent="0.25">
      <c r="A341" t="s">
        <v>3</v>
      </c>
      <c r="B341" t="s">
        <v>58</v>
      </c>
      <c r="C341" t="s">
        <v>57</v>
      </c>
      <c r="D341" t="s">
        <v>1851</v>
      </c>
      <c r="E341" t="s">
        <v>116</v>
      </c>
      <c r="F341" t="s">
        <v>1215</v>
      </c>
      <c r="G341" t="s">
        <v>274</v>
      </c>
      <c r="H341" s="25">
        <v>149311.35664144001</v>
      </c>
      <c r="I341" s="31" t="b">
        <v>1</v>
      </c>
      <c r="J341" s="31" t="b">
        <v>0</v>
      </c>
      <c r="K341" s="31" t="b">
        <v>0</v>
      </c>
      <c r="L341" s="31" t="b">
        <v>0</v>
      </c>
      <c r="M341" s="31" t="b">
        <v>1</v>
      </c>
      <c r="N341" t="s">
        <v>5</v>
      </c>
      <c r="O341" t="s">
        <v>1807</v>
      </c>
      <c r="P341" s="32" t="s">
        <v>2584</v>
      </c>
      <c r="Q341" t="s">
        <v>1995</v>
      </c>
      <c r="R341" t="s">
        <v>3899</v>
      </c>
      <c r="S341" s="20">
        <v>57231</v>
      </c>
      <c r="T341" s="25" t="s">
        <v>7</v>
      </c>
      <c r="U341" s="25" t="s">
        <v>97</v>
      </c>
      <c r="V341" s="25" t="s">
        <v>157</v>
      </c>
      <c r="W341" s="25" t="s">
        <v>193</v>
      </c>
      <c r="X341" s="25" t="s">
        <v>1921</v>
      </c>
    </row>
    <row r="342" spans="1:24" x14ac:dyDescent="0.25">
      <c r="A342" t="s">
        <v>3</v>
      </c>
      <c r="B342" t="s">
        <v>58</v>
      </c>
      <c r="C342" t="s">
        <v>57</v>
      </c>
      <c r="D342" t="s">
        <v>1851</v>
      </c>
      <c r="E342" t="s">
        <v>116</v>
      </c>
      <c r="F342" t="s">
        <v>1223</v>
      </c>
      <c r="G342" t="s">
        <v>274</v>
      </c>
      <c r="H342" s="25">
        <v>119581.86667052</v>
      </c>
      <c r="I342" s="31" t="b">
        <v>1</v>
      </c>
      <c r="J342" s="31" t="b">
        <v>0</v>
      </c>
      <c r="K342" s="31" t="b">
        <v>0</v>
      </c>
      <c r="L342" s="31" t="b">
        <v>0</v>
      </c>
      <c r="M342" s="31" t="b">
        <v>1</v>
      </c>
      <c r="N342" t="s">
        <v>5</v>
      </c>
      <c r="O342" t="s">
        <v>1783</v>
      </c>
      <c r="P342" s="32" t="s">
        <v>2584</v>
      </c>
      <c r="Q342" t="s">
        <v>1995</v>
      </c>
      <c r="R342" t="s">
        <v>3900</v>
      </c>
      <c r="S342" s="20">
        <v>57239</v>
      </c>
      <c r="T342" s="25" t="s">
        <v>7</v>
      </c>
      <c r="U342" s="25" t="s">
        <v>97</v>
      </c>
      <c r="V342" s="25" t="s">
        <v>157</v>
      </c>
      <c r="W342" s="25" t="s">
        <v>193</v>
      </c>
      <c r="X342" s="25" t="s">
        <v>1921</v>
      </c>
    </row>
    <row r="343" spans="1:24" x14ac:dyDescent="0.25">
      <c r="A343" t="s">
        <v>3</v>
      </c>
      <c r="B343" t="s">
        <v>58</v>
      </c>
      <c r="C343" t="s">
        <v>57</v>
      </c>
      <c r="D343" t="s">
        <v>1851</v>
      </c>
      <c r="E343" t="s">
        <v>116</v>
      </c>
      <c r="F343" t="s">
        <v>609</v>
      </c>
      <c r="G343" t="s">
        <v>164</v>
      </c>
      <c r="H343" s="25">
        <v>158441.0577630121</v>
      </c>
      <c r="I343" s="31" t="b">
        <v>1</v>
      </c>
      <c r="J343" s="31" t="b">
        <v>0</v>
      </c>
      <c r="K343" s="31" t="b">
        <v>0</v>
      </c>
      <c r="L343" s="31" t="b">
        <v>0</v>
      </c>
      <c r="M343" s="31" t="b">
        <v>1</v>
      </c>
      <c r="N343" t="s">
        <v>5</v>
      </c>
      <c r="O343" t="s">
        <v>1807</v>
      </c>
      <c r="P343" s="32" t="s">
        <v>2586</v>
      </c>
      <c r="Q343" t="s">
        <v>1995</v>
      </c>
      <c r="R343" t="s">
        <v>3901</v>
      </c>
      <c r="S343" s="20" t="s">
        <v>2263</v>
      </c>
      <c r="T343" s="25" t="s">
        <v>7</v>
      </c>
      <c r="U343" s="25" t="s">
        <v>97</v>
      </c>
      <c r="V343" s="25" t="s">
        <v>157</v>
      </c>
      <c r="W343" s="25" t="s">
        <v>193</v>
      </c>
      <c r="X343" s="25" t="s">
        <v>1921</v>
      </c>
    </row>
    <row r="344" spans="1:24" x14ac:dyDescent="0.25">
      <c r="A344" t="s">
        <v>3</v>
      </c>
      <c r="B344" t="s">
        <v>58</v>
      </c>
      <c r="C344" t="s">
        <v>57</v>
      </c>
      <c r="D344" t="s">
        <v>1851</v>
      </c>
      <c r="E344" t="s">
        <v>116</v>
      </c>
      <c r="F344" t="s">
        <v>423</v>
      </c>
      <c r="G344" t="s">
        <v>164</v>
      </c>
      <c r="H344" s="25">
        <v>161408.45800890648</v>
      </c>
      <c r="I344" s="31" t="b">
        <v>1</v>
      </c>
      <c r="J344" s="31" t="b">
        <v>0</v>
      </c>
      <c r="K344" s="31" t="b">
        <v>0</v>
      </c>
      <c r="L344" s="31" t="b">
        <v>0</v>
      </c>
      <c r="M344" s="31" t="b">
        <v>1</v>
      </c>
      <c r="N344" t="s">
        <v>5</v>
      </c>
      <c r="O344" t="s">
        <v>1807</v>
      </c>
      <c r="P344" s="32" t="s">
        <v>2586</v>
      </c>
      <c r="Q344" t="s">
        <v>1995</v>
      </c>
      <c r="R344" t="s">
        <v>3902</v>
      </c>
      <c r="S344" s="20" t="s">
        <v>2264</v>
      </c>
      <c r="T344" s="25" t="s">
        <v>7</v>
      </c>
      <c r="U344" s="25" t="s">
        <v>97</v>
      </c>
      <c r="V344" s="25" t="s">
        <v>157</v>
      </c>
      <c r="W344" s="25" t="s">
        <v>193</v>
      </c>
      <c r="X344" s="25" t="s">
        <v>1921</v>
      </c>
    </row>
    <row r="345" spans="1:24" x14ac:dyDescent="0.25">
      <c r="A345" t="s">
        <v>3</v>
      </c>
      <c r="B345" t="s">
        <v>58</v>
      </c>
      <c r="C345" t="s">
        <v>57</v>
      </c>
      <c r="D345" t="s">
        <v>1851</v>
      </c>
      <c r="E345" t="s">
        <v>116</v>
      </c>
      <c r="F345" t="s">
        <v>1669</v>
      </c>
      <c r="G345" t="s">
        <v>293</v>
      </c>
      <c r="H345" s="25">
        <v>150318.18718144001</v>
      </c>
      <c r="I345" s="31" t="b">
        <v>1</v>
      </c>
      <c r="J345" s="31" t="b">
        <v>0</v>
      </c>
      <c r="K345" s="31" t="b">
        <v>0</v>
      </c>
      <c r="L345" s="31" t="b">
        <v>0</v>
      </c>
      <c r="M345" s="31" t="b">
        <v>1</v>
      </c>
      <c r="N345" t="s">
        <v>5</v>
      </c>
      <c r="O345" t="s">
        <v>1783</v>
      </c>
      <c r="P345" s="32" t="s">
        <v>2586</v>
      </c>
      <c r="Q345" t="s">
        <v>1995</v>
      </c>
      <c r="R345" t="s">
        <v>3903</v>
      </c>
      <c r="S345" s="20" t="s">
        <v>2265</v>
      </c>
      <c r="T345" s="25" t="s">
        <v>7</v>
      </c>
      <c r="U345" s="25" t="s">
        <v>97</v>
      </c>
      <c r="V345" s="25" t="s">
        <v>157</v>
      </c>
      <c r="W345" s="25" t="s">
        <v>193</v>
      </c>
      <c r="X345" s="25" t="s">
        <v>1921</v>
      </c>
    </row>
    <row r="346" spans="1:24" x14ac:dyDescent="0.25">
      <c r="A346" t="s">
        <v>3</v>
      </c>
      <c r="B346" t="s">
        <v>58</v>
      </c>
      <c r="C346" t="s">
        <v>57</v>
      </c>
      <c r="D346" t="s">
        <v>1851</v>
      </c>
      <c r="E346" t="s">
        <v>105</v>
      </c>
      <c r="F346" t="s">
        <v>1507</v>
      </c>
      <c r="G346" t="s">
        <v>224</v>
      </c>
      <c r="H346" s="25">
        <v>241292.62</v>
      </c>
      <c r="I346" s="31" t="b">
        <v>1</v>
      </c>
      <c r="J346" s="31" t="b">
        <v>0</v>
      </c>
      <c r="K346" s="31" t="b">
        <v>0</v>
      </c>
      <c r="L346" s="31" t="b">
        <v>1</v>
      </c>
      <c r="M346" s="31" t="b">
        <v>1</v>
      </c>
      <c r="N346" t="s">
        <v>5</v>
      </c>
      <c r="O346" t="s">
        <v>1783</v>
      </c>
      <c r="P346" s="32" t="s">
        <v>2586</v>
      </c>
      <c r="Q346" t="s">
        <v>1995</v>
      </c>
      <c r="R346" t="s">
        <v>3904</v>
      </c>
      <c r="S346" s="20" t="s">
        <v>2266</v>
      </c>
      <c r="T346" s="25" t="s">
        <v>7</v>
      </c>
      <c r="U346" s="25" t="s">
        <v>97</v>
      </c>
      <c r="V346" s="25" t="s">
        <v>157</v>
      </c>
      <c r="W346" s="25" t="s">
        <v>125</v>
      </c>
      <c r="X346" s="25" t="s">
        <v>1920</v>
      </c>
    </row>
    <row r="347" spans="1:24" x14ac:dyDescent="0.25">
      <c r="A347" t="s">
        <v>3</v>
      </c>
      <c r="B347" t="s">
        <v>58</v>
      </c>
      <c r="C347" t="s">
        <v>57</v>
      </c>
      <c r="D347" t="s">
        <v>1851</v>
      </c>
      <c r="E347" t="s">
        <v>83</v>
      </c>
      <c r="F347" t="s">
        <v>327</v>
      </c>
      <c r="G347" t="s">
        <v>224</v>
      </c>
      <c r="H347" s="25">
        <v>908118.63184000005</v>
      </c>
      <c r="I347" s="31" t="b">
        <v>1</v>
      </c>
      <c r="J347" s="31" t="b">
        <v>0</v>
      </c>
      <c r="K347" s="31" t="b">
        <v>0</v>
      </c>
      <c r="L347" s="31" t="b">
        <v>0</v>
      </c>
      <c r="M347" s="31" t="b">
        <v>1</v>
      </c>
      <c r="N347" t="s">
        <v>5</v>
      </c>
      <c r="O347" t="s">
        <v>1807</v>
      </c>
      <c r="P347" s="32" t="s">
        <v>2585</v>
      </c>
      <c r="Q347" t="s">
        <v>1995</v>
      </c>
      <c r="R347" t="s">
        <v>3332</v>
      </c>
      <c r="S347" s="20" t="s">
        <v>2267</v>
      </c>
      <c r="T347" s="25" t="s">
        <v>7</v>
      </c>
      <c r="U347" s="25" t="s">
        <v>97</v>
      </c>
      <c r="V347" s="25" t="s">
        <v>157</v>
      </c>
      <c r="W347" s="25" t="s">
        <v>193</v>
      </c>
      <c r="X347" s="25" t="s">
        <v>1920</v>
      </c>
    </row>
    <row r="348" spans="1:24" x14ac:dyDescent="0.25">
      <c r="A348" t="s">
        <v>3</v>
      </c>
      <c r="B348" t="s">
        <v>58</v>
      </c>
      <c r="C348" t="s">
        <v>57</v>
      </c>
      <c r="D348" t="s">
        <v>1851</v>
      </c>
      <c r="E348" t="s">
        <v>83</v>
      </c>
      <c r="F348" t="s">
        <v>1509</v>
      </c>
      <c r="G348" t="s">
        <v>228</v>
      </c>
      <c r="H348" s="25">
        <v>221352.86</v>
      </c>
      <c r="I348" s="31" t="b">
        <v>1</v>
      </c>
      <c r="J348" s="31" t="b">
        <v>0</v>
      </c>
      <c r="K348" s="31" t="b">
        <v>0</v>
      </c>
      <c r="L348" s="31" t="b">
        <v>0</v>
      </c>
      <c r="M348" s="31" t="b">
        <v>1</v>
      </c>
      <c r="N348" t="s">
        <v>12</v>
      </c>
      <c r="O348" t="s">
        <v>1807</v>
      </c>
      <c r="P348" s="32" t="s">
        <v>2586</v>
      </c>
      <c r="Q348" t="s">
        <v>1995</v>
      </c>
      <c r="R348" t="s">
        <v>3905</v>
      </c>
      <c r="S348" s="20" t="s">
        <v>2268</v>
      </c>
      <c r="T348" s="25" t="s">
        <v>7</v>
      </c>
      <c r="U348" s="25" t="s">
        <v>97</v>
      </c>
      <c r="V348" s="25" t="s">
        <v>157</v>
      </c>
      <c r="W348" s="25" t="s">
        <v>193</v>
      </c>
      <c r="X348" s="25" t="s">
        <v>1920</v>
      </c>
    </row>
    <row r="349" spans="1:24" x14ac:dyDescent="0.25">
      <c r="A349" t="s">
        <v>3</v>
      </c>
      <c r="B349" t="s">
        <v>58</v>
      </c>
      <c r="C349" t="s">
        <v>57</v>
      </c>
      <c r="D349" t="s">
        <v>1852</v>
      </c>
      <c r="E349" t="s">
        <v>83</v>
      </c>
      <c r="F349" t="s">
        <v>999</v>
      </c>
      <c r="G349" t="s">
        <v>231</v>
      </c>
      <c r="H349" s="25">
        <v>202705.89</v>
      </c>
      <c r="I349" s="31" t="b">
        <v>1</v>
      </c>
      <c r="J349" s="31" t="b">
        <v>1</v>
      </c>
      <c r="K349" s="31" t="b">
        <v>1</v>
      </c>
      <c r="L349" s="31" t="b">
        <v>1</v>
      </c>
      <c r="M349" s="31" t="b">
        <v>1</v>
      </c>
      <c r="N349" t="s">
        <v>5</v>
      </c>
      <c r="O349" t="s">
        <v>1783</v>
      </c>
      <c r="P349" s="32" t="s">
        <v>2586</v>
      </c>
      <c r="Q349" t="s">
        <v>1995</v>
      </c>
      <c r="R349" t="s">
        <v>3906</v>
      </c>
      <c r="S349" s="20" t="s">
        <v>2269</v>
      </c>
      <c r="T349" s="25" t="s">
        <v>7</v>
      </c>
      <c r="U349" s="25" t="s">
        <v>103</v>
      </c>
      <c r="V349" s="25" t="s">
        <v>207</v>
      </c>
      <c r="W349" s="25" t="s">
        <v>125</v>
      </c>
      <c r="X349" s="25" t="s">
        <v>1921</v>
      </c>
    </row>
    <row r="350" spans="1:24" x14ac:dyDescent="0.25">
      <c r="A350" t="s">
        <v>3</v>
      </c>
      <c r="B350" t="s">
        <v>58</v>
      </c>
      <c r="C350" t="s">
        <v>57</v>
      </c>
      <c r="D350" t="s">
        <v>1852</v>
      </c>
      <c r="E350" t="s">
        <v>83</v>
      </c>
      <c r="F350" t="s">
        <v>1013</v>
      </c>
      <c r="G350" t="s">
        <v>235</v>
      </c>
      <c r="H350" s="25">
        <v>375087.35999999999</v>
      </c>
      <c r="I350" s="31" t="b">
        <v>1</v>
      </c>
      <c r="J350" s="31" t="b">
        <v>1</v>
      </c>
      <c r="K350" s="31" t="b">
        <v>1</v>
      </c>
      <c r="L350" s="31" t="b">
        <v>1</v>
      </c>
      <c r="M350" s="31" t="b">
        <v>1</v>
      </c>
      <c r="N350" t="s">
        <v>5</v>
      </c>
      <c r="O350" t="s">
        <v>1807</v>
      </c>
      <c r="P350" s="32" t="s">
        <v>2586</v>
      </c>
      <c r="Q350" t="s">
        <v>1995</v>
      </c>
      <c r="R350" t="s">
        <v>3907</v>
      </c>
      <c r="S350" s="20" t="s">
        <v>2270</v>
      </c>
      <c r="T350" s="25" t="s">
        <v>7</v>
      </c>
      <c r="U350" s="25" t="s">
        <v>103</v>
      </c>
      <c r="V350" s="25" t="s">
        <v>207</v>
      </c>
      <c r="W350" s="25" t="s">
        <v>125</v>
      </c>
      <c r="X350" s="25" t="s">
        <v>1921</v>
      </c>
    </row>
    <row r="351" spans="1:24" x14ac:dyDescent="0.25">
      <c r="A351" t="s">
        <v>3</v>
      </c>
      <c r="B351" t="s">
        <v>58</v>
      </c>
      <c r="C351" t="s">
        <v>57</v>
      </c>
      <c r="D351" t="s">
        <v>1852</v>
      </c>
      <c r="E351" t="s">
        <v>83</v>
      </c>
      <c r="F351" t="s">
        <v>1011</v>
      </c>
      <c r="G351" t="s">
        <v>235</v>
      </c>
      <c r="H351" s="25">
        <v>663830.65</v>
      </c>
      <c r="I351" s="31" t="b">
        <v>1</v>
      </c>
      <c r="J351" s="31" t="b">
        <v>1</v>
      </c>
      <c r="K351" s="31" t="b">
        <v>1</v>
      </c>
      <c r="L351" s="31" t="b">
        <v>1</v>
      </c>
      <c r="M351" s="31" t="b">
        <v>1</v>
      </c>
      <c r="N351" t="s">
        <v>5</v>
      </c>
      <c r="O351" t="s">
        <v>1807</v>
      </c>
      <c r="P351" s="32" t="s">
        <v>2585</v>
      </c>
      <c r="Q351" t="s">
        <v>1995</v>
      </c>
      <c r="R351" t="s">
        <v>3908</v>
      </c>
      <c r="S351" s="20" t="s">
        <v>2271</v>
      </c>
      <c r="T351" s="25" t="s">
        <v>7</v>
      </c>
      <c r="U351" s="25" t="s">
        <v>103</v>
      </c>
      <c r="V351" s="25" t="s">
        <v>207</v>
      </c>
      <c r="W351" s="25" t="s">
        <v>125</v>
      </c>
      <c r="X351" s="25" t="s">
        <v>1921</v>
      </c>
    </row>
    <row r="352" spans="1:24" x14ac:dyDescent="0.25">
      <c r="A352" t="s">
        <v>3</v>
      </c>
      <c r="B352" t="s">
        <v>58</v>
      </c>
      <c r="C352" t="s">
        <v>57</v>
      </c>
      <c r="D352" t="s">
        <v>1852</v>
      </c>
      <c r="E352" t="s">
        <v>83</v>
      </c>
      <c r="F352" t="s">
        <v>1009</v>
      </c>
      <c r="G352" t="s">
        <v>235</v>
      </c>
      <c r="H352" s="25">
        <v>1100779.3899999999</v>
      </c>
      <c r="I352" s="31" t="b">
        <v>1</v>
      </c>
      <c r="J352" s="31" t="b">
        <v>1</v>
      </c>
      <c r="K352" s="31" t="b">
        <v>1</v>
      </c>
      <c r="L352" s="31" t="b">
        <v>1</v>
      </c>
      <c r="M352" s="31" t="b">
        <v>1</v>
      </c>
      <c r="N352" t="s">
        <v>5</v>
      </c>
      <c r="O352" t="s">
        <v>1783</v>
      </c>
      <c r="P352" s="32" t="s">
        <v>2585</v>
      </c>
      <c r="Q352" t="s">
        <v>1995</v>
      </c>
      <c r="R352" t="s">
        <v>3909</v>
      </c>
      <c r="S352" s="20" t="s">
        <v>2272</v>
      </c>
      <c r="T352" s="25" t="s">
        <v>7</v>
      </c>
      <c r="U352" s="25" t="s">
        <v>103</v>
      </c>
      <c r="V352" s="25" t="s">
        <v>207</v>
      </c>
      <c r="W352" s="25" t="s">
        <v>125</v>
      </c>
      <c r="X352" s="25" t="s">
        <v>1921</v>
      </c>
    </row>
    <row r="353" spans="1:24" x14ac:dyDescent="0.25">
      <c r="A353" t="s">
        <v>3</v>
      </c>
      <c r="B353" t="s">
        <v>58</v>
      </c>
      <c r="C353" t="s">
        <v>57</v>
      </c>
      <c r="D353" t="s">
        <v>1852</v>
      </c>
      <c r="E353" t="s">
        <v>83</v>
      </c>
      <c r="F353" t="s">
        <v>1007</v>
      </c>
      <c r="G353" t="s">
        <v>235</v>
      </c>
      <c r="H353" s="25">
        <v>65881.539999999994</v>
      </c>
      <c r="I353" s="31" t="b">
        <v>1</v>
      </c>
      <c r="J353" s="31" t="b">
        <v>1</v>
      </c>
      <c r="K353" s="31" t="b">
        <v>1</v>
      </c>
      <c r="L353" s="31" t="b">
        <v>1</v>
      </c>
      <c r="M353" s="31" t="b">
        <v>1</v>
      </c>
      <c r="N353" t="s">
        <v>5</v>
      </c>
      <c r="O353" t="s">
        <v>1783</v>
      </c>
      <c r="P353" s="32" t="s">
        <v>2584</v>
      </c>
      <c r="Q353" t="s">
        <v>1995</v>
      </c>
      <c r="R353" t="s">
        <v>3910</v>
      </c>
      <c r="S353" s="20" t="s">
        <v>2273</v>
      </c>
      <c r="T353" s="25" t="s">
        <v>7</v>
      </c>
      <c r="U353" s="25" t="s">
        <v>103</v>
      </c>
      <c r="V353" s="25" t="s">
        <v>207</v>
      </c>
      <c r="W353" s="25" t="s">
        <v>125</v>
      </c>
      <c r="X353" s="25" t="s">
        <v>1921</v>
      </c>
    </row>
    <row r="354" spans="1:24" x14ac:dyDescent="0.25">
      <c r="A354" t="s">
        <v>3</v>
      </c>
      <c r="B354" t="s">
        <v>58</v>
      </c>
      <c r="C354" t="s">
        <v>57</v>
      </c>
      <c r="D354" t="s">
        <v>1852</v>
      </c>
      <c r="E354" t="s">
        <v>83</v>
      </c>
      <c r="F354" t="s">
        <v>1005</v>
      </c>
      <c r="G354" t="s">
        <v>235</v>
      </c>
      <c r="H354" s="25">
        <v>729909.63</v>
      </c>
      <c r="I354" s="31" t="b">
        <v>1</v>
      </c>
      <c r="J354" s="31" t="b">
        <v>1</v>
      </c>
      <c r="K354" s="31" t="b">
        <v>1</v>
      </c>
      <c r="L354" s="31" t="b">
        <v>1</v>
      </c>
      <c r="M354" s="31" t="b">
        <v>1</v>
      </c>
      <c r="N354" t="s">
        <v>5</v>
      </c>
      <c r="O354" t="s">
        <v>1807</v>
      </c>
      <c r="P354" s="32" t="s">
        <v>2585</v>
      </c>
      <c r="Q354" t="s">
        <v>1995</v>
      </c>
      <c r="R354" t="s">
        <v>3911</v>
      </c>
      <c r="S354" s="20" t="s">
        <v>2274</v>
      </c>
      <c r="T354" s="25" t="s">
        <v>7</v>
      </c>
      <c r="U354" s="25" t="s">
        <v>103</v>
      </c>
      <c r="V354" s="25" t="s">
        <v>207</v>
      </c>
      <c r="W354" s="25" t="s">
        <v>125</v>
      </c>
      <c r="X354" s="25" t="s">
        <v>1921</v>
      </c>
    </row>
    <row r="355" spans="1:24" x14ac:dyDescent="0.25">
      <c r="A355" t="s">
        <v>3</v>
      </c>
      <c r="B355" t="s">
        <v>58</v>
      </c>
      <c r="C355" t="s">
        <v>57</v>
      </c>
      <c r="D355" t="s">
        <v>1852</v>
      </c>
      <c r="E355" t="s">
        <v>83</v>
      </c>
      <c r="F355" t="s">
        <v>1003</v>
      </c>
      <c r="G355" t="s">
        <v>235</v>
      </c>
      <c r="H355" s="25">
        <v>63493.58</v>
      </c>
      <c r="I355" s="31" t="b">
        <v>1</v>
      </c>
      <c r="J355" s="31" t="b">
        <v>1</v>
      </c>
      <c r="K355" s="31" t="b">
        <v>1</v>
      </c>
      <c r="L355" s="31" t="b">
        <v>1</v>
      </c>
      <c r="M355" s="31" t="b">
        <v>1</v>
      </c>
      <c r="N355" t="s">
        <v>5</v>
      </c>
      <c r="O355" t="s">
        <v>1807</v>
      </c>
      <c r="P355" s="32" t="s">
        <v>2584</v>
      </c>
      <c r="Q355" t="s">
        <v>1995</v>
      </c>
      <c r="R355" t="s">
        <v>3912</v>
      </c>
      <c r="S355" s="20" t="s">
        <v>2275</v>
      </c>
      <c r="T355" s="25" t="s">
        <v>7</v>
      </c>
      <c r="U355" s="25" t="s">
        <v>103</v>
      </c>
      <c r="V355" s="25" t="s">
        <v>207</v>
      </c>
      <c r="W355" s="25" t="s">
        <v>125</v>
      </c>
      <c r="X355" s="25" t="s">
        <v>1921</v>
      </c>
    </row>
    <row r="356" spans="1:24" x14ac:dyDescent="0.25">
      <c r="A356" t="s">
        <v>3</v>
      </c>
      <c r="B356" t="s">
        <v>58</v>
      </c>
      <c r="C356" t="s">
        <v>57</v>
      </c>
      <c r="D356" t="s">
        <v>1852</v>
      </c>
      <c r="E356" t="s">
        <v>83</v>
      </c>
      <c r="F356" t="s">
        <v>1001</v>
      </c>
      <c r="G356" t="s">
        <v>235</v>
      </c>
      <c r="H356" s="25">
        <v>110210.96</v>
      </c>
      <c r="I356" s="31" t="b">
        <v>1</v>
      </c>
      <c r="J356" s="31" t="b">
        <v>1</v>
      </c>
      <c r="K356" s="31" t="b">
        <v>1</v>
      </c>
      <c r="L356" s="31" t="b">
        <v>1</v>
      </c>
      <c r="M356" s="31" t="b">
        <v>1</v>
      </c>
      <c r="N356" t="s">
        <v>5</v>
      </c>
      <c r="O356" t="s">
        <v>1783</v>
      </c>
      <c r="P356" s="32" t="s">
        <v>2584</v>
      </c>
      <c r="Q356" t="s">
        <v>1995</v>
      </c>
      <c r="R356" t="s">
        <v>2802</v>
      </c>
      <c r="S356" s="20" t="s">
        <v>2276</v>
      </c>
      <c r="T356" s="25" t="s">
        <v>7</v>
      </c>
      <c r="U356" s="25" t="s">
        <v>103</v>
      </c>
      <c r="V356" s="25" t="s">
        <v>207</v>
      </c>
      <c r="W356" s="25" t="s">
        <v>125</v>
      </c>
      <c r="X356" s="25" t="s">
        <v>1921</v>
      </c>
    </row>
    <row r="357" spans="1:24" x14ac:dyDescent="0.25">
      <c r="A357" t="s">
        <v>3</v>
      </c>
      <c r="B357" t="s">
        <v>58</v>
      </c>
      <c r="C357" t="s">
        <v>57</v>
      </c>
      <c r="D357" t="s">
        <v>1852</v>
      </c>
      <c r="E357" t="s">
        <v>83</v>
      </c>
      <c r="F357" t="s">
        <v>1735</v>
      </c>
      <c r="G357" t="s">
        <v>231</v>
      </c>
      <c r="H357" s="25">
        <v>914690.3531200001</v>
      </c>
      <c r="I357" s="31" t="b">
        <v>1</v>
      </c>
      <c r="J357" s="31" t="b">
        <v>1</v>
      </c>
      <c r="K357" s="31" t="b">
        <v>1</v>
      </c>
      <c r="L357" s="31" t="b">
        <v>0</v>
      </c>
      <c r="M357" s="31" t="b">
        <v>1</v>
      </c>
      <c r="N357" t="s">
        <v>5</v>
      </c>
      <c r="O357" t="s">
        <v>1783</v>
      </c>
      <c r="P357" s="32" t="s">
        <v>2585</v>
      </c>
      <c r="Q357" t="s">
        <v>1995</v>
      </c>
      <c r="R357" t="s">
        <v>3913</v>
      </c>
      <c r="S357" s="20">
        <v>39157</v>
      </c>
      <c r="T357" s="25" t="s">
        <v>7</v>
      </c>
      <c r="U357" s="25" t="s">
        <v>103</v>
      </c>
      <c r="V357" s="25" t="s">
        <v>207</v>
      </c>
      <c r="W357" s="25" t="s">
        <v>193</v>
      </c>
      <c r="X357" s="25" t="s">
        <v>1921</v>
      </c>
    </row>
    <row r="358" spans="1:24" x14ac:dyDescent="0.25">
      <c r="A358" t="s">
        <v>3</v>
      </c>
      <c r="B358" t="s">
        <v>58</v>
      </c>
      <c r="C358" t="s">
        <v>57</v>
      </c>
      <c r="D358" t="s">
        <v>1853</v>
      </c>
      <c r="E358" t="s">
        <v>116</v>
      </c>
      <c r="F358" t="s">
        <v>433</v>
      </c>
      <c r="G358" t="s">
        <v>164</v>
      </c>
      <c r="H358" s="25">
        <v>160010.17173385803</v>
      </c>
      <c r="I358" s="31" t="b">
        <v>1</v>
      </c>
      <c r="J358" s="31" t="b">
        <v>0</v>
      </c>
      <c r="K358" s="31" t="b">
        <v>0</v>
      </c>
      <c r="L358" s="31" t="b">
        <v>0</v>
      </c>
      <c r="M358" s="31" t="b">
        <v>1</v>
      </c>
      <c r="N358" t="s">
        <v>5</v>
      </c>
      <c r="O358" t="s">
        <v>1783</v>
      </c>
      <c r="P358" s="32" t="s">
        <v>2586</v>
      </c>
      <c r="Q358" t="s">
        <v>1995</v>
      </c>
      <c r="R358" t="s">
        <v>3914</v>
      </c>
      <c r="S358" s="20" t="s">
        <v>2277</v>
      </c>
      <c r="T358" s="25" t="s">
        <v>7</v>
      </c>
      <c r="U358" s="25" t="s">
        <v>97</v>
      </c>
      <c r="V358" s="25" t="s">
        <v>157</v>
      </c>
      <c r="W358" s="25" t="s">
        <v>193</v>
      </c>
      <c r="X358" s="25" t="s">
        <v>1920</v>
      </c>
    </row>
    <row r="359" spans="1:24" x14ac:dyDescent="0.25">
      <c r="A359" t="s">
        <v>3</v>
      </c>
      <c r="B359" t="s">
        <v>58</v>
      </c>
      <c r="C359" t="s">
        <v>57</v>
      </c>
      <c r="D359" t="s">
        <v>1853</v>
      </c>
      <c r="E359" t="s">
        <v>116</v>
      </c>
      <c r="F359" t="s">
        <v>529</v>
      </c>
      <c r="G359" t="s">
        <v>164</v>
      </c>
      <c r="H359" s="25">
        <v>162643.05019528</v>
      </c>
      <c r="I359" s="31" t="b">
        <v>1</v>
      </c>
      <c r="J359" s="31" t="b">
        <v>0</v>
      </c>
      <c r="K359" s="31" t="b">
        <v>0</v>
      </c>
      <c r="L359" s="31" t="b">
        <v>0</v>
      </c>
      <c r="M359" s="31" t="b">
        <v>1</v>
      </c>
      <c r="N359" t="s">
        <v>5</v>
      </c>
      <c r="O359" t="s">
        <v>1807</v>
      </c>
      <c r="P359" s="32" t="s">
        <v>2586</v>
      </c>
      <c r="Q359" t="s">
        <v>1995</v>
      </c>
      <c r="R359" t="s">
        <v>3915</v>
      </c>
      <c r="S359" s="20" t="s">
        <v>2278</v>
      </c>
      <c r="T359" s="25" t="s">
        <v>7</v>
      </c>
      <c r="U359" s="25" t="s">
        <v>97</v>
      </c>
      <c r="V359" s="25" t="s">
        <v>157</v>
      </c>
      <c r="W359" s="25" t="s">
        <v>193</v>
      </c>
      <c r="X359" s="25" t="s">
        <v>1920</v>
      </c>
    </row>
    <row r="360" spans="1:24" x14ac:dyDescent="0.25">
      <c r="A360" t="s">
        <v>3</v>
      </c>
      <c r="B360" t="s">
        <v>58</v>
      </c>
      <c r="C360" t="s">
        <v>57</v>
      </c>
      <c r="D360" t="s">
        <v>1853</v>
      </c>
      <c r="E360" t="s">
        <v>83</v>
      </c>
      <c r="F360" t="s">
        <v>403</v>
      </c>
      <c r="G360" t="s">
        <v>231</v>
      </c>
      <c r="H360" s="25">
        <v>792760.41411999997</v>
      </c>
      <c r="I360" s="31" t="b">
        <v>1</v>
      </c>
      <c r="J360" s="31" t="b">
        <v>0</v>
      </c>
      <c r="K360" s="31" t="b">
        <v>0</v>
      </c>
      <c r="L360" s="31" t="b">
        <v>1</v>
      </c>
      <c r="M360" s="31" t="b">
        <v>1</v>
      </c>
      <c r="N360" t="s">
        <v>5</v>
      </c>
      <c r="O360" t="s">
        <v>1783</v>
      </c>
      <c r="P360" s="32" t="s">
        <v>2585</v>
      </c>
      <c r="Q360" t="s">
        <v>1995</v>
      </c>
      <c r="R360" t="s">
        <v>3916</v>
      </c>
      <c r="S360" s="20" t="s">
        <v>2279</v>
      </c>
      <c r="T360" s="25" t="s">
        <v>7</v>
      </c>
      <c r="U360" s="25" t="s">
        <v>97</v>
      </c>
      <c r="V360" s="25" t="s">
        <v>157</v>
      </c>
      <c r="W360" s="25" t="s">
        <v>125</v>
      </c>
      <c r="X360" s="25" t="s">
        <v>1920</v>
      </c>
    </row>
    <row r="361" spans="1:24" x14ac:dyDescent="0.25">
      <c r="A361" t="s">
        <v>3</v>
      </c>
      <c r="B361" t="s">
        <v>58</v>
      </c>
      <c r="C361" t="s">
        <v>57</v>
      </c>
      <c r="D361" t="s">
        <v>1853</v>
      </c>
      <c r="E361" t="s">
        <v>83</v>
      </c>
      <c r="F361" t="s">
        <v>821</v>
      </c>
      <c r="G361" t="s">
        <v>231</v>
      </c>
      <c r="H361" s="25">
        <v>781616.24750000006</v>
      </c>
      <c r="I361" s="31" t="b">
        <v>1</v>
      </c>
      <c r="J361" s="31" t="b">
        <v>0</v>
      </c>
      <c r="K361" s="31" t="b">
        <v>0</v>
      </c>
      <c r="L361" s="31" t="b">
        <v>0</v>
      </c>
      <c r="M361" s="31" t="b">
        <v>1</v>
      </c>
      <c r="N361" t="s">
        <v>5</v>
      </c>
      <c r="O361" t="s">
        <v>1807</v>
      </c>
      <c r="P361" s="32" t="s">
        <v>2585</v>
      </c>
      <c r="Q361" t="s">
        <v>1995</v>
      </c>
      <c r="R361" t="s">
        <v>3917</v>
      </c>
      <c r="S361" s="20">
        <v>33755</v>
      </c>
      <c r="T361" s="25" t="s">
        <v>7</v>
      </c>
      <c r="U361" s="25" t="s">
        <v>97</v>
      </c>
      <c r="V361" s="25" t="s">
        <v>157</v>
      </c>
      <c r="W361" s="25" t="s">
        <v>193</v>
      </c>
      <c r="X361" s="25" t="s">
        <v>1921</v>
      </c>
    </row>
    <row r="362" spans="1:24" x14ac:dyDescent="0.25">
      <c r="A362" t="s">
        <v>3</v>
      </c>
      <c r="B362" t="s">
        <v>58</v>
      </c>
      <c r="C362" t="s">
        <v>57</v>
      </c>
      <c r="D362" t="s">
        <v>1854</v>
      </c>
      <c r="E362" t="s">
        <v>116</v>
      </c>
      <c r="F362" t="s">
        <v>491</v>
      </c>
      <c r="G362" t="s">
        <v>164</v>
      </c>
      <c r="H362" s="25">
        <v>167338.64228184332</v>
      </c>
      <c r="I362" s="31" t="b">
        <v>1</v>
      </c>
      <c r="J362" s="31" t="b">
        <v>0</v>
      </c>
      <c r="K362" s="31" t="b">
        <v>0</v>
      </c>
      <c r="L362" s="31" t="b">
        <v>0</v>
      </c>
      <c r="M362" s="31" t="b">
        <v>1</v>
      </c>
      <c r="N362" t="s">
        <v>5</v>
      </c>
      <c r="O362" t="s">
        <v>1807</v>
      </c>
      <c r="P362" s="32" t="s">
        <v>2586</v>
      </c>
      <c r="Q362" t="s">
        <v>1995</v>
      </c>
      <c r="R362" t="s">
        <v>3918</v>
      </c>
      <c r="S362" s="20" t="s">
        <v>2280</v>
      </c>
      <c r="T362" s="25" t="s">
        <v>7</v>
      </c>
      <c r="U362" s="25" t="s">
        <v>97</v>
      </c>
      <c r="V362" s="25" t="s">
        <v>157</v>
      </c>
      <c r="W362" s="25" t="s">
        <v>193</v>
      </c>
      <c r="X362" s="25" t="s">
        <v>1921</v>
      </c>
    </row>
    <row r="363" spans="1:24" x14ac:dyDescent="0.25">
      <c r="A363" t="s">
        <v>3</v>
      </c>
      <c r="B363" t="s">
        <v>58</v>
      </c>
      <c r="C363" t="s">
        <v>57</v>
      </c>
      <c r="D363" t="s">
        <v>1854</v>
      </c>
      <c r="E363" t="s">
        <v>83</v>
      </c>
      <c r="F363" t="s">
        <v>1181</v>
      </c>
      <c r="G363" t="s">
        <v>270</v>
      </c>
      <c r="H363" s="25">
        <v>2020520.3466</v>
      </c>
      <c r="I363" s="31" t="b">
        <v>1</v>
      </c>
      <c r="J363" s="31" t="b">
        <v>0</v>
      </c>
      <c r="K363" s="31" t="b">
        <v>0</v>
      </c>
      <c r="L363" s="31" t="b">
        <v>0</v>
      </c>
      <c r="M363" s="31" t="b">
        <v>1</v>
      </c>
      <c r="N363" t="s">
        <v>5</v>
      </c>
      <c r="O363" t="s">
        <v>1783</v>
      </c>
      <c r="P363" s="32" t="s">
        <v>2585</v>
      </c>
      <c r="Q363" t="s">
        <v>1995</v>
      </c>
      <c r="R363" t="s">
        <v>3229</v>
      </c>
      <c r="S363" s="20" t="s">
        <v>2281</v>
      </c>
      <c r="T363" s="25" t="s">
        <v>7</v>
      </c>
      <c r="U363" s="25" t="s">
        <v>97</v>
      </c>
      <c r="V363" s="25" t="s">
        <v>157</v>
      </c>
      <c r="W363" s="25" t="s">
        <v>193</v>
      </c>
      <c r="X363" s="25" t="s">
        <v>1919</v>
      </c>
    </row>
    <row r="364" spans="1:24" x14ac:dyDescent="0.25">
      <c r="A364" t="s">
        <v>3</v>
      </c>
      <c r="B364" t="s">
        <v>58</v>
      </c>
      <c r="C364" t="s">
        <v>57</v>
      </c>
      <c r="D364" t="s">
        <v>1854</v>
      </c>
      <c r="E364" t="s">
        <v>116</v>
      </c>
      <c r="F364" t="s">
        <v>1243</v>
      </c>
      <c r="G364" t="s">
        <v>274</v>
      </c>
      <c r="H364" s="25">
        <v>963344.72235755995</v>
      </c>
      <c r="I364" s="31" t="b">
        <v>1</v>
      </c>
      <c r="J364" s="31" t="b">
        <v>0</v>
      </c>
      <c r="K364" s="31" t="b">
        <v>0</v>
      </c>
      <c r="L364" s="31" t="b">
        <v>0</v>
      </c>
      <c r="M364" s="31" t="b">
        <v>1</v>
      </c>
      <c r="N364" t="s">
        <v>5</v>
      </c>
      <c r="O364" t="s">
        <v>1783</v>
      </c>
      <c r="P364" s="32" t="s">
        <v>2585</v>
      </c>
      <c r="Q364" t="s">
        <v>1995</v>
      </c>
      <c r="R364" t="s">
        <v>3919</v>
      </c>
      <c r="S364" s="20">
        <v>57135</v>
      </c>
      <c r="T364" s="25" t="s">
        <v>7</v>
      </c>
      <c r="U364" s="25" t="s">
        <v>97</v>
      </c>
      <c r="V364" s="25" t="s">
        <v>157</v>
      </c>
      <c r="W364" s="25" t="s">
        <v>193</v>
      </c>
      <c r="X364" s="25" t="s">
        <v>1919</v>
      </c>
    </row>
    <row r="365" spans="1:24" x14ac:dyDescent="0.25">
      <c r="A365" t="s">
        <v>3</v>
      </c>
      <c r="B365" t="s">
        <v>58</v>
      </c>
      <c r="C365" t="s">
        <v>57</v>
      </c>
      <c r="D365" t="s">
        <v>1854</v>
      </c>
      <c r="E365" t="s">
        <v>83</v>
      </c>
      <c r="F365" t="s">
        <v>1379</v>
      </c>
      <c r="G365" t="s">
        <v>283</v>
      </c>
      <c r="H365" s="25">
        <v>3633263.1127692</v>
      </c>
      <c r="I365" s="31" t="b">
        <v>1</v>
      </c>
      <c r="J365" s="31" t="b">
        <v>0</v>
      </c>
      <c r="K365" s="31" t="b">
        <v>0</v>
      </c>
      <c r="L365" s="31" t="b">
        <v>0</v>
      </c>
      <c r="M365" s="31" t="b">
        <v>1</v>
      </c>
      <c r="N365" t="s">
        <v>5</v>
      </c>
      <c r="O365" t="s">
        <v>1783</v>
      </c>
      <c r="P365" s="32" t="s">
        <v>2585</v>
      </c>
      <c r="Q365" t="s">
        <v>1995</v>
      </c>
      <c r="R365" t="s">
        <v>3920</v>
      </c>
      <c r="S365" s="20" t="s">
        <v>2282</v>
      </c>
      <c r="T365" s="25" t="s">
        <v>7</v>
      </c>
      <c r="U365" s="25" t="s">
        <v>97</v>
      </c>
      <c r="V365" s="25" t="s">
        <v>157</v>
      </c>
      <c r="W365" s="25" t="s">
        <v>193</v>
      </c>
      <c r="X365" s="25" t="s">
        <v>1919</v>
      </c>
    </row>
    <row r="366" spans="1:24" x14ac:dyDescent="0.25">
      <c r="A366" t="s">
        <v>3</v>
      </c>
      <c r="B366" t="s">
        <v>58</v>
      </c>
      <c r="C366" t="s">
        <v>57</v>
      </c>
      <c r="D366" t="s">
        <v>1854</v>
      </c>
      <c r="E366" t="s">
        <v>116</v>
      </c>
      <c r="F366" t="s">
        <v>493</v>
      </c>
      <c r="G366" t="s">
        <v>164</v>
      </c>
      <c r="H366" s="25">
        <v>501617.55180000002</v>
      </c>
      <c r="I366" s="31" t="b">
        <v>0</v>
      </c>
      <c r="J366" s="31" t="b">
        <v>0</v>
      </c>
      <c r="K366" s="31" t="b">
        <v>0</v>
      </c>
      <c r="L366" s="31" t="b">
        <v>0</v>
      </c>
      <c r="M366" s="31" t="b">
        <v>0</v>
      </c>
      <c r="N366" t="s">
        <v>5</v>
      </c>
      <c r="O366" t="s">
        <v>1807</v>
      </c>
      <c r="P366" s="32" t="s">
        <v>2585</v>
      </c>
      <c r="Q366" t="s">
        <v>1995</v>
      </c>
      <c r="R366" t="s">
        <v>3921</v>
      </c>
      <c r="S366" s="20" t="s">
        <v>2283</v>
      </c>
      <c r="T366" s="25" t="s">
        <v>7</v>
      </c>
      <c r="U366" s="25" t="s">
        <v>97</v>
      </c>
      <c r="V366" s="25" t="s">
        <v>157</v>
      </c>
      <c r="W366" s="25" t="s">
        <v>193</v>
      </c>
      <c r="X366" s="25" t="s">
        <v>1919</v>
      </c>
    </row>
    <row r="367" spans="1:24" x14ac:dyDescent="0.25">
      <c r="A367" t="s">
        <v>3</v>
      </c>
      <c r="B367" t="s">
        <v>58</v>
      </c>
      <c r="C367" t="s">
        <v>57</v>
      </c>
      <c r="D367" t="s">
        <v>1854</v>
      </c>
      <c r="E367" t="s">
        <v>116</v>
      </c>
      <c r="F367" t="s">
        <v>503</v>
      </c>
      <c r="G367" t="s">
        <v>164</v>
      </c>
      <c r="H367" s="25">
        <v>188003.54114440002</v>
      </c>
      <c r="I367" s="31" t="b">
        <v>1</v>
      </c>
      <c r="J367" s="31" t="b">
        <v>0</v>
      </c>
      <c r="K367" s="31" t="b">
        <v>0</v>
      </c>
      <c r="L367" s="31" t="b">
        <v>0</v>
      </c>
      <c r="M367" s="31" t="b">
        <v>1</v>
      </c>
      <c r="N367" t="s">
        <v>5</v>
      </c>
      <c r="O367" t="s">
        <v>1807</v>
      </c>
      <c r="P367" s="32" t="s">
        <v>2586</v>
      </c>
      <c r="Q367" t="s">
        <v>1995</v>
      </c>
      <c r="R367" t="s">
        <v>3922</v>
      </c>
      <c r="S367" s="20" t="s">
        <v>2284</v>
      </c>
      <c r="T367" s="25" t="s">
        <v>7</v>
      </c>
      <c r="U367" s="25" t="s">
        <v>97</v>
      </c>
      <c r="V367" s="25" t="s">
        <v>157</v>
      </c>
      <c r="W367" s="25" t="s">
        <v>193</v>
      </c>
      <c r="X367" s="25" t="s">
        <v>1921</v>
      </c>
    </row>
    <row r="368" spans="1:24" x14ac:dyDescent="0.25">
      <c r="A368" t="s">
        <v>3</v>
      </c>
      <c r="B368" t="s">
        <v>58</v>
      </c>
      <c r="C368" t="s">
        <v>57</v>
      </c>
      <c r="D368" t="s">
        <v>1854</v>
      </c>
      <c r="E368" t="s">
        <v>116</v>
      </c>
      <c r="F368" t="s">
        <v>497</v>
      </c>
      <c r="G368" t="s">
        <v>164</v>
      </c>
      <c r="H368" s="25">
        <v>169061.52561269118</v>
      </c>
      <c r="I368" s="31" t="b">
        <v>1</v>
      </c>
      <c r="J368" s="31" t="b">
        <v>0</v>
      </c>
      <c r="K368" s="31" t="b">
        <v>0</v>
      </c>
      <c r="L368" s="31" t="b">
        <v>0</v>
      </c>
      <c r="M368" s="31" t="b">
        <v>1</v>
      </c>
      <c r="N368" t="s">
        <v>5</v>
      </c>
      <c r="O368" t="s">
        <v>1807</v>
      </c>
      <c r="P368" s="32" t="s">
        <v>2586</v>
      </c>
      <c r="Q368" t="s">
        <v>1995</v>
      </c>
      <c r="R368" t="s">
        <v>3923</v>
      </c>
      <c r="S368" s="20" t="s">
        <v>2285</v>
      </c>
      <c r="T368" s="25" t="s">
        <v>7</v>
      </c>
      <c r="U368" s="25" t="s">
        <v>97</v>
      </c>
      <c r="V368" s="25" t="s">
        <v>157</v>
      </c>
      <c r="W368" s="25" t="s">
        <v>193</v>
      </c>
      <c r="X368" s="25" t="s">
        <v>1921</v>
      </c>
    </row>
    <row r="369" spans="1:24" x14ac:dyDescent="0.25">
      <c r="A369" t="s">
        <v>3</v>
      </c>
      <c r="B369" t="s">
        <v>58</v>
      </c>
      <c r="C369" t="s">
        <v>57</v>
      </c>
      <c r="D369" t="s">
        <v>1854</v>
      </c>
      <c r="E369" t="s">
        <v>116</v>
      </c>
      <c r="F369" t="s">
        <v>499</v>
      </c>
      <c r="G369" t="s">
        <v>164</v>
      </c>
      <c r="H369" s="25">
        <v>172152.92881225605</v>
      </c>
      <c r="I369" s="31" t="b">
        <v>1</v>
      </c>
      <c r="J369" s="31" t="b">
        <v>0</v>
      </c>
      <c r="K369" s="31" t="b">
        <v>0</v>
      </c>
      <c r="L369" s="31" t="b">
        <v>0</v>
      </c>
      <c r="M369" s="31" t="b">
        <v>1</v>
      </c>
      <c r="N369" t="s">
        <v>5</v>
      </c>
      <c r="O369" t="s">
        <v>1783</v>
      </c>
      <c r="P369" s="32" t="s">
        <v>2586</v>
      </c>
      <c r="Q369" t="s">
        <v>1995</v>
      </c>
      <c r="R369" t="s">
        <v>3924</v>
      </c>
      <c r="S369" s="20" t="s">
        <v>2286</v>
      </c>
      <c r="T369" s="25" t="s">
        <v>7</v>
      </c>
      <c r="U369" s="25" t="s">
        <v>97</v>
      </c>
      <c r="V369" s="25" t="s">
        <v>157</v>
      </c>
      <c r="W369" s="25" t="s">
        <v>193</v>
      </c>
      <c r="X369" s="25" t="s">
        <v>1921</v>
      </c>
    </row>
    <row r="370" spans="1:24" x14ac:dyDescent="0.25">
      <c r="A370" t="s">
        <v>3</v>
      </c>
      <c r="B370" t="s">
        <v>58</v>
      </c>
      <c r="C370" t="s">
        <v>57</v>
      </c>
      <c r="D370" t="s">
        <v>1854</v>
      </c>
      <c r="E370" t="s">
        <v>116</v>
      </c>
      <c r="F370" t="s">
        <v>1435</v>
      </c>
      <c r="G370" t="s">
        <v>285</v>
      </c>
      <c r="H370" s="25">
        <v>195545.31640698001</v>
      </c>
      <c r="I370" s="31" t="b">
        <v>1</v>
      </c>
      <c r="J370" s="31" t="b">
        <v>0</v>
      </c>
      <c r="K370" s="31" t="b">
        <v>0</v>
      </c>
      <c r="L370" s="31" t="b">
        <v>0</v>
      </c>
      <c r="M370" s="31" t="b">
        <v>1</v>
      </c>
      <c r="N370" t="s">
        <v>5</v>
      </c>
      <c r="O370" t="s">
        <v>1807</v>
      </c>
      <c r="P370" s="32" t="s">
        <v>2586</v>
      </c>
      <c r="Q370" t="s">
        <v>1995</v>
      </c>
      <c r="R370" t="s">
        <v>3925</v>
      </c>
      <c r="S370" s="20" t="s">
        <v>2287</v>
      </c>
      <c r="T370" s="25" t="s">
        <v>7</v>
      </c>
      <c r="U370" s="25" t="s">
        <v>97</v>
      </c>
      <c r="V370" s="25" t="s">
        <v>157</v>
      </c>
      <c r="W370" s="25" t="s">
        <v>193</v>
      </c>
      <c r="X370" s="25" t="s">
        <v>1921</v>
      </c>
    </row>
    <row r="371" spans="1:24" x14ac:dyDescent="0.25">
      <c r="A371" t="s">
        <v>3</v>
      </c>
      <c r="B371" t="s">
        <v>58</v>
      </c>
      <c r="C371" t="s">
        <v>57</v>
      </c>
      <c r="D371" t="s">
        <v>1854</v>
      </c>
      <c r="E371" t="s">
        <v>116</v>
      </c>
      <c r="F371" t="s">
        <v>1679</v>
      </c>
      <c r="G371" t="s">
        <v>293</v>
      </c>
      <c r="H371" s="25">
        <v>99233.03118844</v>
      </c>
      <c r="I371" s="31" t="b">
        <v>1</v>
      </c>
      <c r="J371" s="31" t="b">
        <v>0</v>
      </c>
      <c r="K371" s="31" t="b">
        <v>0</v>
      </c>
      <c r="L371" s="31" t="b">
        <v>0</v>
      </c>
      <c r="M371" s="31" t="b">
        <v>1</v>
      </c>
      <c r="N371" t="s">
        <v>5</v>
      </c>
      <c r="O371" t="s">
        <v>1783</v>
      </c>
      <c r="P371" s="32" t="s">
        <v>2584</v>
      </c>
      <c r="Q371" t="s">
        <v>1995</v>
      </c>
      <c r="R371" t="s">
        <v>3926</v>
      </c>
      <c r="S371" s="20" t="s">
        <v>2288</v>
      </c>
      <c r="T371" s="25" t="s">
        <v>7</v>
      </c>
      <c r="U371" s="25" t="s">
        <v>97</v>
      </c>
      <c r="V371" s="25" t="s">
        <v>157</v>
      </c>
      <c r="W371" s="25" t="s">
        <v>193</v>
      </c>
      <c r="X371" s="25" t="s">
        <v>1920</v>
      </c>
    </row>
    <row r="372" spans="1:24" x14ac:dyDescent="0.25">
      <c r="A372" t="s">
        <v>10</v>
      </c>
      <c r="B372" t="s">
        <v>58</v>
      </c>
      <c r="C372" t="s">
        <v>57</v>
      </c>
      <c r="D372" t="s">
        <v>1854</v>
      </c>
      <c r="E372" t="s">
        <v>83</v>
      </c>
      <c r="F372" t="s">
        <v>1763</v>
      </c>
      <c r="G372" t="s">
        <v>301</v>
      </c>
      <c r="H372" s="25">
        <v>1792021.18848</v>
      </c>
      <c r="I372" s="31" t="b">
        <v>1</v>
      </c>
      <c r="J372" s="31" t="b">
        <v>0</v>
      </c>
      <c r="K372" s="31" t="b">
        <v>0</v>
      </c>
      <c r="L372" s="31" t="b">
        <v>0</v>
      </c>
      <c r="M372" s="31" t="b">
        <v>1</v>
      </c>
      <c r="N372" t="s">
        <v>5</v>
      </c>
      <c r="O372" t="s">
        <v>1783</v>
      </c>
      <c r="P372" s="32" t="s">
        <v>2585</v>
      </c>
      <c r="Q372" t="s">
        <v>1995</v>
      </c>
      <c r="R372" t="s">
        <v>3927</v>
      </c>
      <c r="S372" s="20" t="s">
        <v>2289</v>
      </c>
      <c r="T372" s="25" t="s">
        <v>7</v>
      </c>
      <c r="U372" s="25" t="s">
        <v>97</v>
      </c>
      <c r="V372" s="25" t="s">
        <v>157</v>
      </c>
      <c r="W372" s="25" t="s">
        <v>193</v>
      </c>
      <c r="X372" s="25" t="s">
        <v>1921</v>
      </c>
    </row>
    <row r="373" spans="1:24" x14ac:dyDescent="0.25">
      <c r="A373" t="s">
        <v>3</v>
      </c>
      <c r="B373" t="s">
        <v>58</v>
      </c>
      <c r="C373" t="s">
        <v>57</v>
      </c>
      <c r="D373" t="s">
        <v>1854</v>
      </c>
      <c r="E373" t="s">
        <v>116</v>
      </c>
      <c r="F373" t="s">
        <v>501</v>
      </c>
      <c r="G373" t="s">
        <v>164</v>
      </c>
      <c r="H373" s="25">
        <v>171095.09720136531</v>
      </c>
      <c r="I373" s="31" t="b">
        <v>1</v>
      </c>
      <c r="J373" s="31" t="b">
        <v>0</v>
      </c>
      <c r="K373" s="31" t="b">
        <v>0</v>
      </c>
      <c r="L373" s="31" t="b">
        <v>0</v>
      </c>
      <c r="M373" s="31" t="b">
        <v>1</v>
      </c>
      <c r="N373" t="s">
        <v>5</v>
      </c>
      <c r="O373" t="s">
        <v>1783</v>
      </c>
      <c r="P373" s="32" t="s">
        <v>2586</v>
      </c>
      <c r="Q373" t="s">
        <v>1995</v>
      </c>
      <c r="R373" t="s">
        <v>3928</v>
      </c>
      <c r="S373" s="20" t="s">
        <v>2290</v>
      </c>
      <c r="T373" s="25" t="s">
        <v>7</v>
      </c>
      <c r="U373" s="25" t="s">
        <v>97</v>
      </c>
      <c r="V373" s="25" t="s">
        <v>157</v>
      </c>
      <c r="W373" s="25" t="s">
        <v>193</v>
      </c>
      <c r="X373" s="25" t="s">
        <v>1921</v>
      </c>
    </row>
    <row r="374" spans="1:24" x14ac:dyDescent="0.25">
      <c r="A374" t="s">
        <v>3</v>
      </c>
      <c r="B374" t="s">
        <v>58</v>
      </c>
      <c r="C374" t="s">
        <v>57</v>
      </c>
      <c r="D374" t="s">
        <v>1854</v>
      </c>
      <c r="E374" t="s">
        <v>83</v>
      </c>
      <c r="F374" t="s">
        <v>1197</v>
      </c>
      <c r="G374" t="s">
        <v>270</v>
      </c>
      <c r="H374" s="25">
        <v>2600798.92692</v>
      </c>
      <c r="I374" s="31" t="b">
        <v>1</v>
      </c>
      <c r="J374" s="31" t="b">
        <v>0</v>
      </c>
      <c r="K374" s="31" t="b">
        <v>0</v>
      </c>
      <c r="L374" s="31" t="b">
        <v>0</v>
      </c>
      <c r="M374" s="31" t="b">
        <v>1</v>
      </c>
      <c r="N374" t="s">
        <v>5</v>
      </c>
      <c r="O374" t="s">
        <v>1783</v>
      </c>
      <c r="P374" s="32" t="s">
        <v>2585</v>
      </c>
      <c r="Q374" t="s">
        <v>1995</v>
      </c>
      <c r="R374" t="s">
        <v>3929</v>
      </c>
      <c r="S374" s="20" t="s">
        <v>2291</v>
      </c>
      <c r="T374" s="25" t="s">
        <v>7</v>
      </c>
      <c r="U374" s="25" t="s">
        <v>97</v>
      </c>
      <c r="V374" s="25" t="s">
        <v>157</v>
      </c>
      <c r="W374" s="25" t="s">
        <v>193</v>
      </c>
      <c r="X374" s="25" t="s">
        <v>1921</v>
      </c>
    </row>
    <row r="375" spans="1:24" x14ac:dyDescent="0.25">
      <c r="A375" t="s">
        <v>3</v>
      </c>
      <c r="B375" t="s">
        <v>58</v>
      </c>
      <c r="C375" t="s">
        <v>57</v>
      </c>
      <c r="D375" t="s">
        <v>1854</v>
      </c>
      <c r="E375" t="s">
        <v>116</v>
      </c>
      <c r="F375" t="s">
        <v>505</v>
      </c>
      <c r="G375" t="s">
        <v>164</v>
      </c>
      <c r="H375" s="25">
        <v>175026.78922385612</v>
      </c>
      <c r="I375" s="31" t="b">
        <v>1</v>
      </c>
      <c r="J375" s="31" t="b">
        <v>0</v>
      </c>
      <c r="K375" s="31" t="b">
        <v>0</v>
      </c>
      <c r="L375" s="31" t="b">
        <v>0</v>
      </c>
      <c r="M375" s="31" t="b">
        <v>1</v>
      </c>
      <c r="N375" t="s">
        <v>5</v>
      </c>
      <c r="O375" t="s">
        <v>1783</v>
      </c>
      <c r="P375" s="32" t="s">
        <v>2586</v>
      </c>
      <c r="Q375" t="s">
        <v>1995</v>
      </c>
      <c r="R375" t="s">
        <v>3930</v>
      </c>
      <c r="S375" s="20" t="s">
        <v>2292</v>
      </c>
      <c r="T375" s="25" t="s">
        <v>7</v>
      </c>
      <c r="U375" s="25" t="s">
        <v>97</v>
      </c>
      <c r="V375" s="25" t="s">
        <v>157</v>
      </c>
      <c r="W375" s="25" t="s">
        <v>193</v>
      </c>
      <c r="X375" s="25" t="s">
        <v>1921</v>
      </c>
    </row>
    <row r="376" spans="1:24" x14ac:dyDescent="0.25">
      <c r="A376" t="s">
        <v>3</v>
      </c>
      <c r="B376" t="s">
        <v>58</v>
      </c>
      <c r="C376" t="s">
        <v>57</v>
      </c>
      <c r="D376" t="s">
        <v>1854</v>
      </c>
      <c r="E376" t="s">
        <v>116</v>
      </c>
      <c r="F376" t="s">
        <v>1245</v>
      </c>
      <c r="G376" t="s">
        <v>274</v>
      </c>
      <c r="H376" s="25">
        <v>157413.65682300003</v>
      </c>
      <c r="I376" s="31" t="b">
        <v>1</v>
      </c>
      <c r="J376" s="31" t="b">
        <v>0</v>
      </c>
      <c r="K376" s="31" t="b">
        <v>0</v>
      </c>
      <c r="L376" s="31" t="b">
        <v>0</v>
      </c>
      <c r="M376" s="31" t="b">
        <v>1</v>
      </c>
      <c r="N376" t="s">
        <v>5</v>
      </c>
      <c r="O376" t="s">
        <v>1807</v>
      </c>
      <c r="P376" s="32" t="s">
        <v>2586</v>
      </c>
      <c r="Q376" t="s">
        <v>1995</v>
      </c>
      <c r="R376" t="s">
        <v>3931</v>
      </c>
      <c r="S376" s="20">
        <v>57152</v>
      </c>
      <c r="T376" s="25" t="s">
        <v>7</v>
      </c>
      <c r="U376" s="25" t="s">
        <v>97</v>
      </c>
      <c r="V376" s="25" t="s">
        <v>157</v>
      </c>
      <c r="W376" s="25" t="s">
        <v>193</v>
      </c>
      <c r="X376" s="25" t="s">
        <v>1921</v>
      </c>
    </row>
    <row r="377" spans="1:24" x14ac:dyDescent="0.25">
      <c r="A377" t="s">
        <v>3</v>
      </c>
      <c r="B377" t="s">
        <v>58</v>
      </c>
      <c r="C377" t="s">
        <v>57</v>
      </c>
      <c r="D377" t="s">
        <v>1854</v>
      </c>
      <c r="E377" t="s">
        <v>116</v>
      </c>
      <c r="F377" t="s">
        <v>495</v>
      </c>
      <c r="G377" t="s">
        <v>164</v>
      </c>
      <c r="H377" s="25">
        <v>120994.01129386001</v>
      </c>
      <c r="I377" s="31" t="b">
        <v>1</v>
      </c>
      <c r="J377" s="31" t="b">
        <v>0</v>
      </c>
      <c r="K377" s="31" t="b">
        <v>0</v>
      </c>
      <c r="L377" s="31" t="b">
        <v>0</v>
      </c>
      <c r="M377" s="31" t="b">
        <v>1</v>
      </c>
      <c r="N377" t="s">
        <v>5</v>
      </c>
      <c r="O377" t="s">
        <v>1783</v>
      </c>
      <c r="P377" s="32" t="s">
        <v>2584</v>
      </c>
      <c r="Q377" t="s">
        <v>1995</v>
      </c>
      <c r="R377" t="s">
        <v>3932</v>
      </c>
      <c r="S377" s="20" t="s">
        <v>2293</v>
      </c>
      <c r="T377" s="25" t="s">
        <v>7</v>
      </c>
      <c r="U377" s="25" t="s">
        <v>97</v>
      </c>
      <c r="V377" s="25" t="s">
        <v>157</v>
      </c>
      <c r="W377" s="25" t="s">
        <v>193</v>
      </c>
      <c r="X377" s="25" t="s">
        <v>1921</v>
      </c>
    </row>
    <row r="378" spans="1:24" x14ac:dyDescent="0.25">
      <c r="A378" t="s">
        <v>3</v>
      </c>
      <c r="B378" t="s">
        <v>58</v>
      </c>
      <c r="C378" t="s">
        <v>57</v>
      </c>
      <c r="D378" t="s">
        <v>1854</v>
      </c>
      <c r="E378" t="s">
        <v>116</v>
      </c>
      <c r="F378" t="s">
        <v>1677</v>
      </c>
      <c r="G378" t="s">
        <v>293</v>
      </c>
      <c r="H378" s="25">
        <v>125643.92323480001</v>
      </c>
      <c r="I378" s="31" t="b">
        <v>1</v>
      </c>
      <c r="J378" s="31" t="b">
        <v>0</v>
      </c>
      <c r="K378" s="31" t="b">
        <v>0</v>
      </c>
      <c r="L378" s="31" t="b">
        <v>0</v>
      </c>
      <c r="M378" s="31" t="b">
        <v>1</v>
      </c>
      <c r="N378" t="s">
        <v>5</v>
      </c>
      <c r="O378" t="s">
        <v>1783</v>
      </c>
      <c r="P378" s="32" t="s">
        <v>2584</v>
      </c>
      <c r="Q378" t="s">
        <v>1995</v>
      </c>
      <c r="R378" t="s">
        <v>3933</v>
      </c>
      <c r="S378" s="20" t="s">
        <v>2294</v>
      </c>
      <c r="T378" s="25" t="s">
        <v>7</v>
      </c>
      <c r="U378" s="25" t="s">
        <v>97</v>
      </c>
      <c r="V378" s="25" t="s">
        <v>157</v>
      </c>
      <c r="W378" s="25" t="s">
        <v>193</v>
      </c>
      <c r="X378" s="25" t="s">
        <v>1921</v>
      </c>
    </row>
    <row r="379" spans="1:24" x14ac:dyDescent="0.25">
      <c r="A379" t="s">
        <v>3</v>
      </c>
      <c r="B379" t="s">
        <v>58</v>
      </c>
      <c r="C379" t="s">
        <v>57</v>
      </c>
      <c r="D379" t="s">
        <v>1855</v>
      </c>
      <c r="E379" t="s">
        <v>116</v>
      </c>
      <c r="F379" t="s">
        <v>575</v>
      </c>
      <c r="G379" t="s">
        <v>164</v>
      </c>
      <c r="H379" s="25">
        <v>169534.87483933664</v>
      </c>
      <c r="I379" s="31" t="b">
        <v>1</v>
      </c>
      <c r="J379" s="31" t="b">
        <v>0</v>
      </c>
      <c r="K379" s="31" t="b">
        <v>0</v>
      </c>
      <c r="L379" s="31" t="b">
        <v>0</v>
      </c>
      <c r="M379" s="31" t="b">
        <v>1</v>
      </c>
      <c r="N379" t="s">
        <v>5</v>
      </c>
      <c r="O379" t="s">
        <v>1783</v>
      </c>
      <c r="P379" s="32" t="s">
        <v>2586</v>
      </c>
      <c r="Q379" t="s">
        <v>1995</v>
      </c>
      <c r="R379" t="s">
        <v>3934</v>
      </c>
      <c r="S379" s="20" t="s">
        <v>2295</v>
      </c>
      <c r="T379" s="25" t="s">
        <v>7</v>
      </c>
      <c r="U379" s="25" t="s">
        <v>97</v>
      </c>
      <c r="V379" s="25" t="s">
        <v>157</v>
      </c>
      <c r="W379" s="25" t="s">
        <v>193</v>
      </c>
      <c r="X379" s="25" t="s">
        <v>1921</v>
      </c>
    </row>
    <row r="380" spans="1:24" x14ac:dyDescent="0.25">
      <c r="A380" t="s">
        <v>3</v>
      </c>
      <c r="B380" t="s">
        <v>58</v>
      </c>
      <c r="C380" t="s">
        <v>57</v>
      </c>
      <c r="D380" t="s">
        <v>1855</v>
      </c>
      <c r="E380" t="s">
        <v>116</v>
      </c>
      <c r="F380" t="s">
        <v>573</v>
      </c>
      <c r="G380" t="s">
        <v>164</v>
      </c>
      <c r="H380" s="25">
        <v>169321.16041269823</v>
      </c>
      <c r="I380" s="31" t="b">
        <v>1</v>
      </c>
      <c r="J380" s="31" t="b">
        <v>0</v>
      </c>
      <c r="K380" s="31" t="b">
        <v>0</v>
      </c>
      <c r="L380" s="31" t="b">
        <v>0</v>
      </c>
      <c r="M380" s="31" t="b">
        <v>1</v>
      </c>
      <c r="N380" t="s">
        <v>5</v>
      </c>
      <c r="O380" t="s">
        <v>1783</v>
      </c>
      <c r="P380" s="32" t="s">
        <v>2586</v>
      </c>
      <c r="Q380" t="s">
        <v>1995</v>
      </c>
      <c r="R380" t="s">
        <v>3935</v>
      </c>
      <c r="S380" s="20" t="s">
        <v>2296</v>
      </c>
      <c r="T380" s="25" t="s">
        <v>7</v>
      </c>
      <c r="U380" s="25" t="s">
        <v>97</v>
      </c>
      <c r="V380" s="25" t="s">
        <v>157</v>
      </c>
      <c r="W380" s="25" t="s">
        <v>193</v>
      </c>
      <c r="X380" s="25" t="s">
        <v>1921</v>
      </c>
    </row>
    <row r="381" spans="1:24" x14ac:dyDescent="0.25">
      <c r="A381" t="s">
        <v>3</v>
      </c>
      <c r="B381" t="s">
        <v>58</v>
      </c>
      <c r="C381" t="s">
        <v>57</v>
      </c>
      <c r="D381" t="s">
        <v>1855</v>
      </c>
      <c r="E381" t="s">
        <v>116</v>
      </c>
      <c r="F381" t="s">
        <v>571</v>
      </c>
      <c r="G381" t="s">
        <v>164</v>
      </c>
      <c r="H381" s="25">
        <v>175555.26890234</v>
      </c>
      <c r="I381" s="31" t="b">
        <v>1</v>
      </c>
      <c r="J381" s="31" t="b">
        <v>0</v>
      </c>
      <c r="K381" s="31" t="b">
        <v>0</v>
      </c>
      <c r="L381" s="31" t="b">
        <v>0</v>
      </c>
      <c r="M381" s="31" t="b">
        <v>1</v>
      </c>
      <c r="N381" t="s">
        <v>5</v>
      </c>
      <c r="O381" t="s">
        <v>1807</v>
      </c>
      <c r="P381" s="32" t="s">
        <v>2586</v>
      </c>
      <c r="Q381" t="s">
        <v>1995</v>
      </c>
      <c r="R381" t="s">
        <v>3936</v>
      </c>
      <c r="S381" s="20" t="s">
        <v>2297</v>
      </c>
      <c r="T381" s="25" t="s">
        <v>7</v>
      </c>
      <c r="U381" s="25" t="s">
        <v>97</v>
      </c>
      <c r="V381" s="25" t="s">
        <v>157</v>
      </c>
      <c r="W381" s="25" t="s">
        <v>193</v>
      </c>
      <c r="X381" s="25" t="s">
        <v>1921</v>
      </c>
    </row>
    <row r="382" spans="1:24" x14ac:dyDescent="0.25">
      <c r="A382" t="s">
        <v>3</v>
      </c>
      <c r="B382" t="s">
        <v>58</v>
      </c>
      <c r="C382" t="s">
        <v>57</v>
      </c>
      <c r="D382" t="s">
        <v>1856</v>
      </c>
      <c r="E382" t="s">
        <v>116</v>
      </c>
      <c r="F382" t="s">
        <v>585</v>
      </c>
      <c r="G382" t="s">
        <v>164</v>
      </c>
      <c r="H382" s="25">
        <v>169590.6967045622</v>
      </c>
      <c r="I382" s="31" t="b">
        <v>1</v>
      </c>
      <c r="J382" s="31" t="b">
        <v>0</v>
      </c>
      <c r="K382" s="31" t="b">
        <v>0</v>
      </c>
      <c r="L382" s="31" t="b">
        <v>0</v>
      </c>
      <c r="M382" s="31" t="b">
        <v>1</v>
      </c>
      <c r="N382" t="s">
        <v>5</v>
      </c>
      <c r="O382" t="s">
        <v>1783</v>
      </c>
      <c r="P382" s="32" t="s">
        <v>2586</v>
      </c>
      <c r="Q382" t="s">
        <v>1995</v>
      </c>
      <c r="R382" t="s">
        <v>3937</v>
      </c>
      <c r="S382" s="20" t="s">
        <v>2298</v>
      </c>
      <c r="T382" s="25" t="s">
        <v>7</v>
      </c>
      <c r="U382" s="25" t="s">
        <v>97</v>
      </c>
      <c r="V382" s="25" t="s">
        <v>157</v>
      </c>
      <c r="W382" s="25" t="s">
        <v>193</v>
      </c>
      <c r="X382" s="25" t="s">
        <v>1921</v>
      </c>
    </row>
    <row r="383" spans="1:24" x14ac:dyDescent="0.25">
      <c r="A383" t="s">
        <v>10</v>
      </c>
      <c r="B383" t="s">
        <v>58</v>
      </c>
      <c r="C383" t="s">
        <v>57</v>
      </c>
      <c r="D383" t="s">
        <v>1856</v>
      </c>
      <c r="E383" t="s">
        <v>83</v>
      </c>
      <c r="F383" t="s">
        <v>1399</v>
      </c>
      <c r="G383" t="s">
        <v>283</v>
      </c>
      <c r="H383" s="25">
        <v>982799.83445999993</v>
      </c>
      <c r="I383" s="31" t="b">
        <v>1</v>
      </c>
      <c r="J383" s="31" t="b">
        <v>0</v>
      </c>
      <c r="K383" s="31" t="b">
        <v>0</v>
      </c>
      <c r="L383" s="31" t="b">
        <v>0</v>
      </c>
      <c r="M383" s="31" t="b">
        <v>1</v>
      </c>
      <c r="N383" t="s">
        <v>5</v>
      </c>
      <c r="O383" t="s">
        <v>1807</v>
      </c>
      <c r="P383" s="32" t="s">
        <v>2585</v>
      </c>
      <c r="Q383" t="s">
        <v>1995</v>
      </c>
      <c r="R383" t="s">
        <v>2726</v>
      </c>
      <c r="S383" s="20" t="s">
        <v>2299</v>
      </c>
      <c r="T383" s="25" t="s">
        <v>7</v>
      </c>
      <c r="U383" s="25" t="s">
        <v>97</v>
      </c>
      <c r="V383" s="25" t="s">
        <v>157</v>
      </c>
      <c r="W383" s="25" t="s">
        <v>193</v>
      </c>
      <c r="X383" s="25" t="s">
        <v>1921</v>
      </c>
    </row>
    <row r="384" spans="1:24" x14ac:dyDescent="0.25">
      <c r="A384" t="s">
        <v>3</v>
      </c>
      <c r="B384" t="s">
        <v>58</v>
      </c>
      <c r="C384" t="s">
        <v>57</v>
      </c>
      <c r="D384" t="s">
        <v>1857</v>
      </c>
      <c r="E384" t="s">
        <v>116</v>
      </c>
      <c r="F384" t="s">
        <v>507</v>
      </c>
      <c r="G384" t="s">
        <v>164</v>
      </c>
      <c r="H384" s="25">
        <v>275965.20550461998</v>
      </c>
      <c r="I384" s="31" t="b">
        <v>1</v>
      </c>
      <c r="J384" s="31" t="b">
        <v>0</v>
      </c>
      <c r="K384" s="31" t="b">
        <v>0</v>
      </c>
      <c r="L384" s="31" t="b">
        <v>0</v>
      </c>
      <c r="M384" s="31" t="b">
        <v>1</v>
      </c>
      <c r="N384" t="s">
        <v>5</v>
      </c>
      <c r="O384" t="s">
        <v>1807</v>
      </c>
      <c r="P384" s="32" t="s">
        <v>2586</v>
      </c>
      <c r="Q384" t="s">
        <v>1995</v>
      </c>
      <c r="R384" t="s">
        <v>3938</v>
      </c>
      <c r="S384" s="20" t="s">
        <v>2300</v>
      </c>
      <c r="T384" s="25" t="s">
        <v>7</v>
      </c>
      <c r="U384" s="25" t="s">
        <v>97</v>
      </c>
      <c r="V384" s="25" t="s">
        <v>157</v>
      </c>
      <c r="W384" s="25" t="s">
        <v>193</v>
      </c>
      <c r="X384" s="25" t="s">
        <v>1920</v>
      </c>
    </row>
    <row r="385" spans="1:24" x14ac:dyDescent="0.25">
      <c r="A385" t="s">
        <v>3</v>
      </c>
      <c r="B385" t="s">
        <v>58</v>
      </c>
      <c r="C385" t="s">
        <v>57</v>
      </c>
      <c r="D385" t="s">
        <v>1857</v>
      </c>
      <c r="E385" t="s">
        <v>83</v>
      </c>
      <c r="F385" t="s">
        <v>925</v>
      </c>
      <c r="G385" t="s">
        <v>231</v>
      </c>
      <c r="H385" s="25">
        <v>113423.57470000001</v>
      </c>
      <c r="I385" s="31" t="b">
        <v>1</v>
      </c>
      <c r="J385" s="31" t="b">
        <v>0</v>
      </c>
      <c r="K385" s="31" t="b">
        <v>0</v>
      </c>
      <c r="L385" s="31" t="b">
        <v>0</v>
      </c>
      <c r="M385" s="31" t="b">
        <v>1</v>
      </c>
      <c r="N385" t="s">
        <v>5</v>
      </c>
      <c r="O385" t="s">
        <v>1783</v>
      </c>
      <c r="P385" s="32" t="s">
        <v>2584</v>
      </c>
      <c r="Q385" t="s">
        <v>1995</v>
      </c>
      <c r="R385" t="s">
        <v>3939</v>
      </c>
      <c r="S385" s="20" t="s">
        <v>2301</v>
      </c>
      <c r="T385" s="25" t="s">
        <v>7</v>
      </c>
      <c r="U385" s="25" t="s">
        <v>97</v>
      </c>
      <c r="V385" s="25" t="s">
        <v>157</v>
      </c>
      <c r="W385" s="25" t="s">
        <v>193</v>
      </c>
      <c r="X385" s="25" t="s">
        <v>1920</v>
      </c>
    </row>
    <row r="386" spans="1:24" x14ac:dyDescent="0.25">
      <c r="A386" t="s">
        <v>3</v>
      </c>
      <c r="B386" t="s">
        <v>58</v>
      </c>
      <c r="C386" t="s">
        <v>57</v>
      </c>
      <c r="D386" t="s">
        <v>1857</v>
      </c>
      <c r="E386" t="s">
        <v>83</v>
      </c>
      <c r="F386" t="s">
        <v>923</v>
      </c>
      <c r="G386" t="s">
        <v>231</v>
      </c>
      <c r="H386" s="25">
        <v>870993.82698000001</v>
      </c>
      <c r="I386" s="31" t="b">
        <v>1</v>
      </c>
      <c r="J386" s="31" t="b">
        <v>0</v>
      </c>
      <c r="K386" s="31" t="b">
        <v>0</v>
      </c>
      <c r="L386" s="31" t="b">
        <v>0</v>
      </c>
      <c r="M386" s="31" t="b">
        <v>1</v>
      </c>
      <c r="N386" t="s">
        <v>5</v>
      </c>
      <c r="O386" t="s">
        <v>1783</v>
      </c>
      <c r="P386" s="32" t="s">
        <v>2585</v>
      </c>
      <c r="Q386" t="s">
        <v>1995</v>
      </c>
      <c r="R386" t="s">
        <v>3572</v>
      </c>
      <c r="S386" s="20">
        <v>33736</v>
      </c>
      <c r="T386" s="25" t="s">
        <v>7</v>
      </c>
      <c r="U386" s="25" t="s">
        <v>97</v>
      </c>
      <c r="V386" s="25" t="s">
        <v>157</v>
      </c>
      <c r="W386" s="25" t="s">
        <v>193</v>
      </c>
      <c r="X386" s="25" t="s">
        <v>1920</v>
      </c>
    </row>
    <row r="387" spans="1:24" x14ac:dyDescent="0.25">
      <c r="A387" t="s">
        <v>3</v>
      </c>
      <c r="B387" t="s">
        <v>58</v>
      </c>
      <c r="C387" t="s">
        <v>57</v>
      </c>
      <c r="D387" t="s">
        <v>1857</v>
      </c>
      <c r="E387" t="s">
        <v>116</v>
      </c>
      <c r="F387" t="s">
        <v>607</v>
      </c>
      <c r="G387" t="s">
        <v>164</v>
      </c>
      <c r="H387" s="25">
        <v>166937.87445636</v>
      </c>
      <c r="I387" s="31" t="b">
        <v>1</v>
      </c>
      <c r="J387" s="31" t="b">
        <v>0</v>
      </c>
      <c r="K387" s="31" t="b">
        <v>0</v>
      </c>
      <c r="L387" s="31" t="b">
        <v>0</v>
      </c>
      <c r="M387" s="31" t="b">
        <v>1</v>
      </c>
      <c r="N387" t="s">
        <v>5</v>
      </c>
      <c r="O387" t="s">
        <v>1807</v>
      </c>
      <c r="P387" s="32" t="s">
        <v>2586</v>
      </c>
      <c r="Q387" t="s">
        <v>1995</v>
      </c>
      <c r="R387" t="s">
        <v>3940</v>
      </c>
      <c r="S387" s="20" t="s">
        <v>2302</v>
      </c>
      <c r="T387" s="25" t="s">
        <v>7</v>
      </c>
      <c r="U387" s="25" t="s">
        <v>97</v>
      </c>
      <c r="V387" s="25" t="s">
        <v>157</v>
      </c>
      <c r="W387" s="25" t="s">
        <v>193</v>
      </c>
      <c r="X387" s="25" t="s">
        <v>1921</v>
      </c>
    </row>
    <row r="388" spans="1:24" x14ac:dyDescent="0.25">
      <c r="A388" t="s">
        <v>3</v>
      </c>
      <c r="B388" t="s">
        <v>58</v>
      </c>
      <c r="C388" t="s">
        <v>57</v>
      </c>
      <c r="D388" t="s">
        <v>1858</v>
      </c>
      <c r="E388" t="s">
        <v>116</v>
      </c>
      <c r="F388" t="s">
        <v>431</v>
      </c>
      <c r="G388" t="s">
        <v>164</v>
      </c>
      <c r="H388" s="25">
        <v>164844.43288591999</v>
      </c>
      <c r="I388" s="31" t="b">
        <v>1</v>
      </c>
      <c r="J388" s="31" t="b">
        <v>0</v>
      </c>
      <c r="K388" s="31" t="b">
        <v>1</v>
      </c>
      <c r="L388" s="31" t="b">
        <v>0</v>
      </c>
      <c r="M388" s="31" t="b">
        <v>1</v>
      </c>
      <c r="N388" t="s">
        <v>5</v>
      </c>
      <c r="O388" t="s">
        <v>1783</v>
      </c>
      <c r="P388" s="32" t="s">
        <v>2586</v>
      </c>
      <c r="Q388" t="s">
        <v>1995</v>
      </c>
      <c r="R388" t="s">
        <v>2708</v>
      </c>
      <c r="S388" s="20" t="s">
        <v>2303</v>
      </c>
      <c r="T388" s="25" t="s">
        <v>7</v>
      </c>
      <c r="U388" s="25" t="s">
        <v>97</v>
      </c>
      <c r="V388" s="25" t="s">
        <v>119</v>
      </c>
      <c r="W388" s="25" t="s">
        <v>193</v>
      </c>
      <c r="X388" s="25" t="s">
        <v>1920</v>
      </c>
    </row>
    <row r="389" spans="1:24" x14ac:dyDescent="0.25">
      <c r="A389" t="s">
        <v>3</v>
      </c>
      <c r="B389" t="s">
        <v>58</v>
      </c>
      <c r="C389" t="s">
        <v>57</v>
      </c>
      <c r="D389" t="s">
        <v>1858</v>
      </c>
      <c r="E389" t="s">
        <v>116</v>
      </c>
      <c r="F389" t="s">
        <v>635</v>
      </c>
      <c r="G389" t="s">
        <v>164</v>
      </c>
      <c r="H389" s="25">
        <v>82749.763693419998</v>
      </c>
      <c r="I389" s="31" t="b">
        <v>1</v>
      </c>
      <c r="J389" s="31" t="b">
        <v>0</v>
      </c>
      <c r="K389" s="31" t="b">
        <v>1</v>
      </c>
      <c r="L389" s="31" t="b">
        <v>0</v>
      </c>
      <c r="M389" s="31" t="b">
        <v>1</v>
      </c>
      <c r="N389" t="s">
        <v>5</v>
      </c>
      <c r="O389" t="s">
        <v>1807</v>
      </c>
      <c r="P389" s="32" t="s">
        <v>2584</v>
      </c>
      <c r="Q389" t="s">
        <v>1995</v>
      </c>
      <c r="R389" t="s">
        <v>3941</v>
      </c>
      <c r="S389" s="20" t="s">
        <v>2304</v>
      </c>
      <c r="T389" s="25" t="s">
        <v>7</v>
      </c>
      <c r="U389" s="25" t="s">
        <v>97</v>
      </c>
      <c r="V389" s="25" t="s">
        <v>119</v>
      </c>
      <c r="W389" s="25" t="s">
        <v>193</v>
      </c>
      <c r="X389" s="25" t="s">
        <v>1920</v>
      </c>
    </row>
    <row r="390" spans="1:24" x14ac:dyDescent="0.25">
      <c r="A390" t="s">
        <v>3</v>
      </c>
      <c r="B390" t="s">
        <v>58</v>
      </c>
      <c r="C390" t="s">
        <v>57</v>
      </c>
      <c r="D390" t="s">
        <v>1858</v>
      </c>
      <c r="E390" t="s">
        <v>116</v>
      </c>
      <c r="F390" t="s">
        <v>1295</v>
      </c>
      <c r="G390" t="s">
        <v>274</v>
      </c>
      <c r="H390" s="25">
        <v>168905.84209210001</v>
      </c>
      <c r="I390" s="31" t="b">
        <v>1</v>
      </c>
      <c r="J390" s="31" t="b">
        <v>0</v>
      </c>
      <c r="K390" s="31" t="b">
        <v>1</v>
      </c>
      <c r="L390" s="31" t="b">
        <v>0</v>
      </c>
      <c r="M390" s="31" t="b">
        <v>1</v>
      </c>
      <c r="N390" t="s">
        <v>5</v>
      </c>
      <c r="O390" t="s">
        <v>1783</v>
      </c>
      <c r="P390" s="32" t="s">
        <v>2586</v>
      </c>
      <c r="Q390" t="s">
        <v>1995</v>
      </c>
      <c r="R390" t="s">
        <v>3278</v>
      </c>
      <c r="S390" s="20">
        <v>5.7000000000000005E+24</v>
      </c>
      <c r="T390" s="25" t="s">
        <v>7</v>
      </c>
      <c r="U390" s="25" t="s">
        <v>97</v>
      </c>
      <c r="V390" s="25" t="s">
        <v>119</v>
      </c>
      <c r="W390" s="25" t="s">
        <v>193</v>
      </c>
      <c r="X390" s="25" t="s">
        <v>1920</v>
      </c>
    </row>
    <row r="391" spans="1:24" x14ac:dyDescent="0.25">
      <c r="A391" t="s">
        <v>3</v>
      </c>
      <c r="B391" t="s">
        <v>58</v>
      </c>
      <c r="C391" t="s">
        <v>57</v>
      </c>
      <c r="D391" t="s">
        <v>1858</v>
      </c>
      <c r="E391" t="s">
        <v>116</v>
      </c>
      <c r="F391" t="s">
        <v>637</v>
      </c>
      <c r="G391" t="s">
        <v>164</v>
      </c>
      <c r="H391" s="25">
        <v>482436.27995274001</v>
      </c>
      <c r="I391" s="31" t="b">
        <v>1</v>
      </c>
      <c r="J391" s="31" t="b">
        <v>0</v>
      </c>
      <c r="K391" s="31" t="b">
        <v>1</v>
      </c>
      <c r="L391" s="31" t="b">
        <v>1</v>
      </c>
      <c r="M391" s="31" t="b">
        <v>1</v>
      </c>
      <c r="N391" t="s">
        <v>5</v>
      </c>
      <c r="O391" t="s">
        <v>1807</v>
      </c>
      <c r="P391" s="32" t="s">
        <v>2586</v>
      </c>
      <c r="Q391" t="s">
        <v>1995</v>
      </c>
      <c r="R391" t="s">
        <v>3942</v>
      </c>
      <c r="S391" s="20" t="s">
        <v>2305</v>
      </c>
      <c r="T391" s="25" t="s">
        <v>7</v>
      </c>
      <c r="U391" s="25" t="s">
        <v>97</v>
      </c>
      <c r="V391" s="25" t="s">
        <v>122</v>
      </c>
      <c r="W391" s="25" t="s">
        <v>125</v>
      </c>
      <c r="X391" s="25" t="s">
        <v>1921</v>
      </c>
    </row>
    <row r="392" spans="1:24" x14ac:dyDescent="0.25">
      <c r="A392" t="s">
        <v>3</v>
      </c>
      <c r="B392" t="s">
        <v>58</v>
      </c>
      <c r="C392" t="s">
        <v>57</v>
      </c>
      <c r="D392" t="s">
        <v>1858</v>
      </c>
      <c r="E392" t="s">
        <v>83</v>
      </c>
      <c r="F392" t="s">
        <v>1629</v>
      </c>
      <c r="G392" t="s">
        <v>256</v>
      </c>
      <c r="H392" s="25">
        <v>2105931.6403000001</v>
      </c>
      <c r="I392" s="31" t="b">
        <v>1</v>
      </c>
      <c r="J392" s="31" t="b">
        <v>0</v>
      </c>
      <c r="K392" s="31" t="b">
        <v>1</v>
      </c>
      <c r="L392" s="31" t="b">
        <v>0</v>
      </c>
      <c r="M392" s="31" t="b">
        <v>1</v>
      </c>
      <c r="N392" t="s">
        <v>5</v>
      </c>
      <c r="O392" t="s">
        <v>1807</v>
      </c>
      <c r="P392" s="32" t="s">
        <v>2585</v>
      </c>
      <c r="Q392" t="s">
        <v>1995</v>
      </c>
      <c r="R392" t="s">
        <v>3178</v>
      </c>
      <c r="S392" s="20" t="s">
        <v>2306</v>
      </c>
      <c r="T392" s="25" t="s">
        <v>7</v>
      </c>
      <c r="U392" s="25" t="s">
        <v>97</v>
      </c>
      <c r="V392" s="25" t="s">
        <v>122</v>
      </c>
      <c r="W392" s="25" t="s">
        <v>193</v>
      </c>
      <c r="X392" s="25" t="s">
        <v>1921</v>
      </c>
    </row>
    <row r="393" spans="1:24" x14ac:dyDescent="0.25">
      <c r="A393" t="s">
        <v>3</v>
      </c>
      <c r="B393" t="s">
        <v>58</v>
      </c>
      <c r="C393" t="s">
        <v>57</v>
      </c>
      <c r="D393" t="s">
        <v>1858</v>
      </c>
      <c r="E393" t="s">
        <v>116</v>
      </c>
      <c r="F393" t="s">
        <v>1297</v>
      </c>
      <c r="G393" t="s">
        <v>274</v>
      </c>
      <c r="H393" s="25">
        <v>240008.76996449998</v>
      </c>
      <c r="I393" s="31" t="b">
        <v>1</v>
      </c>
      <c r="J393" s="31" t="b">
        <v>0</v>
      </c>
      <c r="K393" s="31" t="b">
        <v>1</v>
      </c>
      <c r="L393" s="31" t="b">
        <v>0</v>
      </c>
      <c r="M393" s="31" t="b">
        <v>1</v>
      </c>
      <c r="N393" t="s">
        <v>5</v>
      </c>
      <c r="O393" t="s">
        <v>1783</v>
      </c>
      <c r="P393" s="32" t="s">
        <v>2586</v>
      </c>
      <c r="Q393" t="s">
        <v>1995</v>
      </c>
      <c r="R393" t="s">
        <v>3943</v>
      </c>
      <c r="S393" s="20">
        <v>57243</v>
      </c>
      <c r="T393" s="25" t="s">
        <v>7</v>
      </c>
      <c r="U393" s="25" t="s">
        <v>97</v>
      </c>
      <c r="V393" s="25" t="s">
        <v>122</v>
      </c>
      <c r="W393" s="25" t="s">
        <v>193</v>
      </c>
      <c r="X393" s="25" t="s">
        <v>1921</v>
      </c>
    </row>
    <row r="394" spans="1:24" x14ac:dyDescent="0.25">
      <c r="A394" t="s">
        <v>3</v>
      </c>
      <c r="B394" t="s">
        <v>58</v>
      </c>
      <c r="C394" t="s">
        <v>57</v>
      </c>
      <c r="D394" t="s">
        <v>1859</v>
      </c>
      <c r="E394" t="s">
        <v>116</v>
      </c>
      <c r="F394" t="s">
        <v>441</v>
      </c>
      <c r="G394" t="s">
        <v>164</v>
      </c>
      <c r="H394" s="25">
        <v>162363.89323654494</v>
      </c>
      <c r="I394" s="31" t="b">
        <v>1</v>
      </c>
      <c r="J394" s="31" t="b">
        <v>0</v>
      </c>
      <c r="K394" s="31" t="b">
        <v>0</v>
      </c>
      <c r="L394" s="31" t="b">
        <v>0</v>
      </c>
      <c r="M394" s="31" t="b">
        <v>1</v>
      </c>
      <c r="N394" t="s">
        <v>5</v>
      </c>
      <c r="O394" t="s">
        <v>1783</v>
      </c>
      <c r="P394" s="32" t="s">
        <v>2586</v>
      </c>
      <c r="Q394" t="s">
        <v>1995</v>
      </c>
      <c r="R394" t="s">
        <v>3944</v>
      </c>
      <c r="S394" s="20">
        <v>311000000000</v>
      </c>
      <c r="T394" s="25" t="s">
        <v>7</v>
      </c>
      <c r="U394" s="25" t="s">
        <v>97</v>
      </c>
      <c r="V394" s="25" t="s">
        <v>157</v>
      </c>
      <c r="W394" s="25" t="s">
        <v>193</v>
      </c>
      <c r="X394" s="25" t="s">
        <v>1921</v>
      </c>
    </row>
    <row r="395" spans="1:24" x14ac:dyDescent="0.25">
      <c r="A395" t="s">
        <v>3</v>
      </c>
      <c r="B395" t="s">
        <v>58</v>
      </c>
      <c r="C395" t="s">
        <v>57</v>
      </c>
      <c r="D395" t="s">
        <v>1859</v>
      </c>
      <c r="E395" t="s">
        <v>116</v>
      </c>
      <c r="F395" t="s">
        <v>1413</v>
      </c>
      <c r="G395" t="s">
        <v>285</v>
      </c>
      <c r="H395" s="25">
        <v>132179.08541586</v>
      </c>
      <c r="I395" s="31" t="b">
        <v>1</v>
      </c>
      <c r="J395" s="31" t="b">
        <v>0</v>
      </c>
      <c r="K395" s="31" t="b">
        <v>0</v>
      </c>
      <c r="L395" s="31" t="b">
        <v>0</v>
      </c>
      <c r="M395" s="31" t="b">
        <v>1</v>
      </c>
      <c r="N395" t="s">
        <v>5</v>
      </c>
      <c r="O395" t="s">
        <v>1807</v>
      </c>
      <c r="P395" s="32" t="s">
        <v>2584</v>
      </c>
      <c r="Q395" t="s">
        <v>1995</v>
      </c>
      <c r="R395" t="s">
        <v>3945</v>
      </c>
      <c r="S395" s="20" t="s">
        <v>2307</v>
      </c>
      <c r="T395" s="25" t="s">
        <v>7</v>
      </c>
      <c r="U395" s="25" t="s">
        <v>97</v>
      </c>
      <c r="V395" s="25" t="s">
        <v>157</v>
      </c>
      <c r="W395" s="25" t="s">
        <v>193</v>
      </c>
      <c r="X395" s="25" t="s">
        <v>1921</v>
      </c>
    </row>
    <row r="396" spans="1:24" x14ac:dyDescent="0.25">
      <c r="A396" t="s">
        <v>3</v>
      </c>
      <c r="B396" t="s">
        <v>58</v>
      </c>
      <c r="C396" t="s">
        <v>57</v>
      </c>
      <c r="D396" t="s">
        <v>1859</v>
      </c>
      <c r="E396" t="s">
        <v>83</v>
      </c>
      <c r="F396" t="s">
        <v>1177</v>
      </c>
      <c r="G396" t="s">
        <v>270</v>
      </c>
      <c r="H396" s="25">
        <v>1904719.3241800002</v>
      </c>
      <c r="I396" s="31" t="b">
        <v>1</v>
      </c>
      <c r="J396" s="31" t="b">
        <v>0</v>
      </c>
      <c r="K396" s="31" t="b">
        <v>0</v>
      </c>
      <c r="L396" s="31" t="b">
        <v>1</v>
      </c>
      <c r="M396" s="31" t="b">
        <v>1</v>
      </c>
      <c r="N396" t="s">
        <v>5</v>
      </c>
      <c r="O396" t="s">
        <v>1783</v>
      </c>
      <c r="P396" s="32" t="s">
        <v>2585</v>
      </c>
      <c r="Q396" t="s">
        <v>1995</v>
      </c>
      <c r="R396" t="s">
        <v>3946</v>
      </c>
      <c r="S396" s="20" t="s">
        <v>2308</v>
      </c>
      <c r="T396" s="25" t="s">
        <v>7</v>
      </c>
      <c r="U396" s="25" t="s">
        <v>97</v>
      </c>
      <c r="V396" s="25" t="s">
        <v>157</v>
      </c>
      <c r="W396" s="25" t="s">
        <v>125</v>
      </c>
      <c r="X396" s="25" t="s">
        <v>1919</v>
      </c>
    </row>
    <row r="397" spans="1:24" x14ac:dyDescent="0.25">
      <c r="A397" t="s">
        <v>10</v>
      </c>
      <c r="B397" t="s">
        <v>58</v>
      </c>
      <c r="C397" t="s">
        <v>57</v>
      </c>
      <c r="D397" t="s">
        <v>1859</v>
      </c>
      <c r="E397" t="s">
        <v>99</v>
      </c>
      <c r="F397" t="s">
        <v>1095</v>
      </c>
      <c r="G397" t="s">
        <v>154</v>
      </c>
      <c r="H397" s="25">
        <v>32875.82</v>
      </c>
      <c r="I397" s="31" t="b">
        <v>1</v>
      </c>
      <c r="J397" s="31" t="b">
        <v>0</v>
      </c>
      <c r="K397" s="31" t="b">
        <v>0</v>
      </c>
      <c r="L397" s="31" t="b">
        <v>0</v>
      </c>
      <c r="M397" s="31" t="b">
        <v>1</v>
      </c>
      <c r="N397" t="s">
        <v>5</v>
      </c>
      <c r="O397" t="s">
        <v>1783</v>
      </c>
      <c r="P397" s="32" t="s">
        <v>2584</v>
      </c>
      <c r="Q397" t="s">
        <v>1995</v>
      </c>
      <c r="R397" t="s">
        <v>3947</v>
      </c>
      <c r="S397" s="20" t="s">
        <v>2309</v>
      </c>
      <c r="T397" s="25" t="s">
        <v>32</v>
      </c>
      <c r="U397" s="25" t="s">
        <v>97</v>
      </c>
      <c r="V397" s="25" t="s">
        <v>157</v>
      </c>
      <c r="W397" s="25" t="s">
        <v>193</v>
      </c>
      <c r="X397" s="25" t="s">
        <v>1920</v>
      </c>
    </row>
    <row r="398" spans="1:24" x14ac:dyDescent="0.25">
      <c r="A398" t="s">
        <v>10</v>
      </c>
      <c r="B398" t="s">
        <v>58</v>
      </c>
      <c r="C398" t="s">
        <v>57</v>
      </c>
      <c r="D398" t="s">
        <v>1859</v>
      </c>
      <c r="E398" t="s">
        <v>99</v>
      </c>
      <c r="F398" t="s">
        <v>1097</v>
      </c>
      <c r="G398" t="s">
        <v>154</v>
      </c>
      <c r="H398" s="25">
        <v>940291.54</v>
      </c>
      <c r="I398" s="31" t="b">
        <v>1</v>
      </c>
      <c r="J398" s="31" t="b">
        <v>0</v>
      </c>
      <c r="K398" s="31" t="b">
        <v>0</v>
      </c>
      <c r="L398" s="31" t="b">
        <v>0</v>
      </c>
      <c r="M398" s="31" t="b">
        <v>1</v>
      </c>
      <c r="N398" t="s">
        <v>5</v>
      </c>
      <c r="O398" t="s">
        <v>1783</v>
      </c>
      <c r="P398" s="32" t="s">
        <v>2585</v>
      </c>
      <c r="Q398" t="s">
        <v>1995</v>
      </c>
      <c r="R398" t="s">
        <v>3948</v>
      </c>
      <c r="S398" s="20" t="s">
        <v>2310</v>
      </c>
      <c r="T398" s="25" t="s">
        <v>32</v>
      </c>
      <c r="U398" s="25" t="s">
        <v>97</v>
      </c>
      <c r="V398" s="25" t="s">
        <v>157</v>
      </c>
      <c r="W398" s="25" t="s">
        <v>193</v>
      </c>
      <c r="X398" s="25" t="s">
        <v>1920</v>
      </c>
    </row>
    <row r="399" spans="1:24" x14ac:dyDescent="0.25">
      <c r="A399" t="s">
        <v>3</v>
      </c>
      <c r="B399" t="s">
        <v>58</v>
      </c>
      <c r="C399" t="s">
        <v>57</v>
      </c>
      <c r="D399" t="s">
        <v>1859</v>
      </c>
      <c r="E399" t="s">
        <v>116</v>
      </c>
      <c r="F399" t="s">
        <v>443</v>
      </c>
      <c r="G399" t="s">
        <v>164</v>
      </c>
      <c r="H399" s="25">
        <v>170344.28948861882</v>
      </c>
      <c r="I399" s="31" t="b">
        <v>1</v>
      </c>
      <c r="J399" s="31" t="b">
        <v>0</v>
      </c>
      <c r="K399" s="31" t="b">
        <v>0</v>
      </c>
      <c r="L399" s="31" t="b">
        <v>0</v>
      </c>
      <c r="M399" s="31" t="b">
        <v>1</v>
      </c>
      <c r="N399" t="s">
        <v>5</v>
      </c>
      <c r="O399" t="s">
        <v>1783</v>
      </c>
      <c r="P399" s="32" t="s">
        <v>2586</v>
      </c>
      <c r="Q399" t="s">
        <v>1995</v>
      </c>
      <c r="R399" t="s">
        <v>3267</v>
      </c>
      <c r="S399" s="20" t="s">
        <v>2311</v>
      </c>
      <c r="T399" s="25" t="s">
        <v>7</v>
      </c>
      <c r="U399" s="25" t="s">
        <v>97</v>
      </c>
      <c r="V399" s="25" t="s">
        <v>157</v>
      </c>
      <c r="W399" s="25" t="s">
        <v>193</v>
      </c>
      <c r="X399" s="25" t="s">
        <v>1921</v>
      </c>
    </row>
    <row r="400" spans="1:24" x14ac:dyDescent="0.25">
      <c r="A400" t="s">
        <v>3</v>
      </c>
      <c r="B400" t="s">
        <v>58</v>
      </c>
      <c r="C400" t="s">
        <v>57</v>
      </c>
      <c r="D400" t="s">
        <v>1859</v>
      </c>
      <c r="E400" t="s">
        <v>116</v>
      </c>
      <c r="F400" t="s">
        <v>1673</v>
      </c>
      <c r="G400" t="s">
        <v>293</v>
      </c>
      <c r="H400" s="25">
        <v>129305.71872504</v>
      </c>
      <c r="I400" s="31" t="b">
        <v>1</v>
      </c>
      <c r="J400" s="31" t="b">
        <v>0</v>
      </c>
      <c r="K400" s="31" t="b">
        <v>0</v>
      </c>
      <c r="L400" s="31" t="b">
        <v>0</v>
      </c>
      <c r="M400" s="31" t="b">
        <v>1</v>
      </c>
      <c r="N400" t="s">
        <v>5</v>
      </c>
      <c r="O400" t="s">
        <v>1783</v>
      </c>
      <c r="P400" s="32" t="s">
        <v>2584</v>
      </c>
      <c r="Q400" t="s">
        <v>1995</v>
      </c>
      <c r="R400" t="s">
        <v>3949</v>
      </c>
      <c r="S400" s="20" t="s">
        <v>2312</v>
      </c>
      <c r="T400" s="25" t="s">
        <v>7</v>
      </c>
      <c r="U400" s="25" t="s">
        <v>97</v>
      </c>
      <c r="V400" s="25" t="s">
        <v>157</v>
      </c>
      <c r="W400" s="25" t="s">
        <v>193</v>
      </c>
      <c r="X400" s="25" t="s">
        <v>1921</v>
      </c>
    </row>
    <row r="401" spans="1:24" x14ac:dyDescent="0.25">
      <c r="A401" t="s">
        <v>3</v>
      </c>
      <c r="B401" t="s">
        <v>58</v>
      </c>
      <c r="C401" t="s">
        <v>57</v>
      </c>
      <c r="D401" t="s">
        <v>1859</v>
      </c>
      <c r="E401" t="s">
        <v>116</v>
      </c>
      <c r="F401" t="s">
        <v>445</v>
      </c>
      <c r="G401" t="s">
        <v>164</v>
      </c>
      <c r="H401" s="25">
        <v>173487.99136569101</v>
      </c>
      <c r="I401" s="31" t="b">
        <v>1</v>
      </c>
      <c r="J401" s="31" t="b">
        <v>0</v>
      </c>
      <c r="K401" s="31" t="b">
        <v>0</v>
      </c>
      <c r="L401" s="31" t="b">
        <v>0</v>
      </c>
      <c r="M401" s="31" t="b">
        <v>1</v>
      </c>
      <c r="N401" t="s">
        <v>5</v>
      </c>
      <c r="O401" t="s">
        <v>1783</v>
      </c>
      <c r="P401" s="32" t="s">
        <v>2586</v>
      </c>
      <c r="Q401" t="s">
        <v>1995</v>
      </c>
      <c r="R401" t="s">
        <v>3950</v>
      </c>
      <c r="S401" s="20" t="s">
        <v>2313</v>
      </c>
      <c r="T401" s="25" t="s">
        <v>7</v>
      </c>
      <c r="U401" s="25" t="s">
        <v>97</v>
      </c>
      <c r="V401" s="25" t="s">
        <v>157</v>
      </c>
      <c r="W401" s="25" t="s">
        <v>193</v>
      </c>
      <c r="X401" s="25" t="s">
        <v>1921</v>
      </c>
    </row>
    <row r="402" spans="1:24" x14ac:dyDescent="0.25">
      <c r="A402" t="s">
        <v>3</v>
      </c>
      <c r="B402" t="s">
        <v>58</v>
      </c>
      <c r="C402" t="s">
        <v>57</v>
      </c>
      <c r="D402" t="s">
        <v>1859</v>
      </c>
      <c r="E402" t="s">
        <v>116</v>
      </c>
      <c r="F402" t="s">
        <v>447</v>
      </c>
      <c r="G402" t="s">
        <v>164</v>
      </c>
      <c r="H402" s="25">
        <v>168900.74333233282</v>
      </c>
      <c r="I402" s="31" t="b">
        <v>1</v>
      </c>
      <c r="J402" s="31" t="b">
        <v>0</v>
      </c>
      <c r="K402" s="31" t="b">
        <v>0</v>
      </c>
      <c r="L402" s="31" t="b">
        <v>0</v>
      </c>
      <c r="M402" s="31" t="b">
        <v>1</v>
      </c>
      <c r="N402" t="s">
        <v>5</v>
      </c>
      <c r="O402" t="s">
        <v>1783</v>
      </c>
      <c r="P402" s="32" t="s">
        <v>2586</v>
      </c>
      <c r="Q402" t="s">
        <v>1995</v>
      </c>
      <c r="R402" t="s">
        <v>3951</v>
      </c>
      <c r="S402" s="20" t="s">
        <v>2314</v>
      </c>
      <c r="T402" s="25" t="s">
        <v>7</v>
      </c>
      <c r="U402" s="25" t="s">
        <v>97</v>
      </c>
      <c r="V402" s="25" t="s">
        <v>157</v>
      </c>
      <c r="W402" s="25" t="s">
        <v>193</v>
      </c>
      <c r="X402" s="25" t="s">
        <v>1921</v>
      </c>
    </row>
    <row r="403" spans="1:24" x14ac:dyDescent="0.25">
      <c r="A403" t="s">
        <v>3</v>
      </c>
      <c r="B403" t="s">
        <v>58</v>
      </c>
      <c r="C403" t="s">
        <v>57</v>
      </c>
      <c r="D403" t="s">
        <v>1859</v>
      </c>
      <c r="E403" t="s">
        <v>116</v>
      </c>
      <c r="F403" t="s">
        <v>449</v>
      </c>
      <c r="G403" t="s">
        <v>164</v>
      </c>
      <c r="H403" s="25">
        <v>169984.98942985869</v>
      </c>
      <c r="I403" s="31" t="b">
        <v>1</v>
      </c>
      <c r="J403" s="31" t="b">
        <v>0</v>
      </c>
      <c r="K403" s="31" t="b">
        <v>0</v>
      </c>
      <c r="L403" s="31" t="b">
        <v>0</v>
      </c>
      <c r="M403" s="31" t="b">
        <v>1</v>
      </c>
      <c r="N403" t="s">
        <v>5</v>
      </c>
      <c r="O403" t="s">
        <v>1783</v>
      </c>
      <c r="P403" s="32" t="s">
        <v>2586</v>
      </c>
      <c r="Q403" t="s">
        <v>1995</v>
      </c>
      <c r="R403" t="s">
        <v>3952</v>
      </c>
      <c r="S403" s="20" t="s">
        <v>2315</v>
      </c>
      <c r="T403" s="25" t="s">
        <v>7</v>
      </c>
      <c r="U403" s="25" t="s">
        <v>97</v>
      </c>
      <c r="V403" s="25" t="s">
        <v>157</v>
      </c>
      <c r="W403" s="25" t="s">
        <v>193</v>
      </c>
      <c r="X403" s="25" t="s">
        <v>1921</v>
      </c>
    </row>
    <row r="404" spans="1:24" x14ac:dyDescent="0.25">
      <c r="A404" t="s">
        <v>3</v>
      </c>
      <c r="B404" t="s">
        <v>58</v>
      </c>
      <c r="C404" t="s">
        <v>57</v>
      </c>
      <c r="D404" t="s">
        <v>1859</v>
      </c>
      <c r="E404" t="s">
        <v>116</v>
      </c>
      <c r="F404" t="s">
        <v>451</v>
      </c>
      <c r="G404" t="s">
        <v>164</v>
      </c>
      <c r="H404" s="25">
        <v>171432.01039837941</v>
      </c>
      <c r="I404" s="31" t="b">
        <v>1</v>
      </c>
      <c r="J404" s="31" t="b">
        <v>0</v>
      </c>
      <c r="K404" s="31" t="b">
        <v>0</v>
      </c>
      <c r="L404" s="31" t="b">
        <v>0</v>
      </c>
      <c r="M404" s="31" t="b">
        <v>1</v>
      </c>
      <c r="N404" t="s">
        <v>5</v>
      </c>
      <c r="O404" t="s">
        <v>1807</v>
      </c>
      <c r="P404" s="32" t="s">
        <v>2586</v>
      </c>
      <c r="Q404" t="s">
        <v>1995</v>
      </c>
      <c r="R404" t="s">
        <v>3953</v>
      </c>
      <c r="S404" s="20" t="s">
        <v>2316</v>
      </c>
      <c r="T404" s="25" t="s">
        <v>7</v>
      </c>
      <c r="U404" s="25" t="s">
        <v>97</v>
      </c>
      <c r="V404" s="25" t="s">
        <v>157</v>
      </c>
      <c r="W404" s="25" t="s">
        <v>193</v>
      </c>
      <c r="X404" s="25" t="s">
        <v>1921</v>
      </c>
    </row>
    <row r="405" spans="1:24" x14ac:dyDescent="0.25">
      <c r="A405" t="s">
        <v>3</v>
      </c>
      <c r="B405" t="s">
        <v>58</v>
      </c>
      <c r="C405" t="s">
        <v>57</v>
      </c>
      <c r="D405" t="s">
        <v>1859</v>
      </c>
      <c r="E405" t="s">
        <v>83</v>
      </c>
      <c r="F405" t="s">
        <v>355</v>
      </c>
      <c r="G405" t="s">
        <v>231</v>
      </c>
      <c r="H405" s="25">
        <v>444938.65087999997</v>
      </c>
      <c r="I405" s="31" t="b">
        <v>1</v>
      </c>
      <c r="J405" s="31" t="b">
        <v>0</v>
      </c>
      <c r="K405" s="31" t="b">
        <v>0</v>
      </c>
      <c r="L405" s="31" t="b">
        <v>0</v>
      </c>
      <c r="M405" s="31" t="b">
        <v>1</v>
      </c>
      <c r="N405" t="s">
        <v>5</v>
      </c>
      <c r="O405" t="s">
        <v>1783</v>
      </c>
      <c r="P405" s="32" t="s">
        <v>2586</v>
      </c>
      <c r="Q405" t="s">
        <v>1995</v>
      </c>
      <c r="R405" t="s">
        <v>3954</v>
      </c>
      <c r="S405" s="20" t="s">
        <v>2317</v>
      </c>
      <c r="T405" s="25" t="s">
        <v>7</v>
      </c>
      <c r="U405" s="25" t="s">
        <v>97</v>
      </c>
      <c r="V405" s="25" t="s">
        <v>157</v>
      </c>
      <c r="W405" s="25" t="s">
        <v>193</v>
      </c>
      <c r="X405" s="25" t="s">
        <v>1921</v>
      </c>
    </row>
    <row r="406" spans="1:24" x14ac:dyDescent="0.25">
      <c r="A406" t="s">
        <v>3</v>
      </c>
      <c r="B406" t="s">
        <v>58</v>
      </c>
      <c r="C406" t="s">
        <v>57</v>
      </c>
      <c r="D406" t="s">
        <v>1859</v>
      </c>
      <c r="E406" t="s">
        <v>116</v>
      </c>
      <c r="F406" t="s">
        <v>453</v>
      </c>
      <c r="G406" t="s">
        <v>164</v>
      </c>
      <c r="H406" s="25">
        <v>172562.52476245249</v>
      </c>
      <c r="I406" s="31" t="b">
        <v>1</v>
      </c>
      <c r="J406" s="31" t="b">
        <v>0</v>
      </c>
      <c r="K406" s="31" t="b">
        <v>0</v>
      </c>
      <c r="L406" s="31" t="b">
        <v>0</v>
      </c>
      <c r="M406" s="31" t="b">
        <v>1</v>
      </c>
      <c r="N406" t="s">
        <v>5</v>
      </c>
      <c r="O406" t="s">
        <v>1807</v>
      </c>
      <c r="P406" s="32" t="s">
        <v>2586</v>
      </c>
      <c r="Q406" t="s">
        <v>1995</v>
      </c>
      <c r="R406" t="s">
        <v>3955</v>
      </c>
      <c r="S406" s="20" t="s">
        <v>2318</v>
      </c>
      <c r="T406" s="25" t="s">
        <v>7</v>
      </c>
      <c r="U406" s="25" t="s">
        <v>97</v>
      </c>
      <c r="V406" s="25" t="s">
        <v>157</v>
      </c>
      <c r="W406" s="25" t="s">
        <v>193</v>
      </c>
      <c r="X406" s="25" t="s">
        <v>1921</v>
      </c>
    </row>
    <row r="407" spans="1:24" x14ac:dyDescent="0.25">
      <c r="A407" t="s">
        <v>3</v>
      </c>
      <c r="B407" t="s">
        <v>58</v>
      </c>
      <c r="C407" t="s">
        <v>57</v>
      </c>
      <c r="D407" t="s">
        <v>1859</v>
      </c>
      <c r="E407" t="s">
        <v>116</v>
      </c>
      <c r="F407" t="s">
        <v>1231</v>
      </c>
      <c r="G407" t="s">
        <v>274</v>
      </c>
      <c r="H407" s="25">
        <v>129133.66391582001</v>
      </c>
      <c r="I407" s="31" t="b">
        <v>1</v>
      </c>
      <c r="J407" s="31" t="b">
        <v>0</v>
      </c>
      <c r="K407" s="31" t="b">
        <v>0</v>
      </c>
      <c r="L407" s="31" t="b">
        <v>0</v>
      </c>
      <c r="M407" s="31" t="b">
        <v>1</v>
      </c>
      <c r="N407" t="s">
        <v>5</v>
      </c>
      <c r="O407" t="s">
        <v>1783</v>
      </c>
      <c r="P407" s="32" t="s">
        <v>2584</v>
      </c>
      <c r="Q407" t="s">
        <v>1995</v>
      </c>
      <c r="R407" t="s">
        <v>3956</v>
      </c>
      <c r="S407" s="20">
        <v>57126</v>
      </c>
      <c r="T407" s="25" t="s">
        <v>7</v>
      </c>
      <c r="U407" s="25" t="s">
        <v>97</v>
      </c>
      <c r="V407" s="25" t="s">
        <v>157</v>
      </c>
      <c r="W407" s="25" t="s">
        <v>193</v>
      </c>
      <c r="X407" s="25" t="s">
        <v>1921</v>
      </c>
    </row>
    <row r="408" spans="1:24" x14ac:dyDescent="0.25">
      <c r="A408" t="s">
        <v>3</v>
      </c>
      <c r="B408" t="s">
        <v>58</v>
      </c>
      <c r="C408" t="s">
        <v>57</v>
      </c>
      <c r="D408" t="s">
        <v>1859</v>
      </c>
      <c r="E408" t="s">
        <v>116</v>
      </c>
      <c r="F408" t="s">
        <v>455</v>
      </c>
      <c r="G408" t="s">
        <v>164</v>
      </c>
      <c r="H408" s="25">
        <v>167202.44627489493</v>
      </c>
      <c r="I408" s="31" t="b">
        <v>1</v>
      </c>
      <c r="J408" s="31" t="b">
        <v>0</v>
      </c>
      <c r="K408" s="31" t="b">
        <v>0</v>
      </c>
      <c r="L408" s="31" t="b">
        <v>0</v>
      </c>
      <c r="M408" s="31" t="b">
        <v>1</v>
      </c>
      <c r="N408" t="s">
        <v>5</v>
      </c>
      <c r="O408" t="s">
        <v>1783</v>
      </c>
      <c r="P408" s="32" t="s">
        <v>2586</v>
      </c>
      <c r="Q408" t="s">
        <v>1995</v>
      </c>
      <c r="R408" t="s">
        <v>3957</v>
      </c>
      <c r="S408" s="20" t="s">
        <v>2319</v>
      </c>
      <c r="T408" s="25" t="s">
        <v>7</v>
      </c>
      <c r="U408" s="25" t="s">
        <v>97</v>
      </c>
      <c r="V408" s="25" t="s">
        <v>157</v>
      </c>
      <c r="W408" s="25" t="s">
        <v>193</v>
      </c>
      <c r="X408" s="25" t="s">
        <v>1921</v>
      </c>
    </row>
    <row r="409" spans="1:24" x14ac:dyDescent="0.25">
      <c r="A409" t="s">
        <v>3</v>
      </c>
      <c r="B409" t="s">
        <v>58</v>
      </c>
      <c r="C409" t="s">
        <v>57</v>
      </c>
      <c r="D409" t="s">
        <v>1860</v>
      </c>
      <c r="E409" t="s">
        <v>116</v>
      </c>
      <c r="F409" t="s">
        <v>409</v>
      </c>
      <c r="G409" t="s">
        <v>164</v>
      </c>
      <c r="H409" s="25">
        <v>165863.47836226248</v>
      </c>
      <c r="I409" s="31" t="b">
        <v>1</v>
      </c>
      <c r="J409" s="31" t="b">
        <v>0</v>
      </c>
      <c r="K409" s="31" t="b">
        <v>0</v>
      </c>
      <c r="L409" s="31" t="b">
        <v>0</v>
      </c>
      <c r="M409" s="31" t="b">
        <v>1</v>
      </c>
      <c r="N409" t="s">
        <v>5</v>
      </c>
      <c r="O409" t="s">
        <v>1807</v>
      </c>
      <c r="P409" s="32" t="s">
        <v>2586</v>
      </c>
      <c r="Q409" t="s">
        <v>1995</v>
      </c>
      <c r="R409" t="s">
        <v>3164</v>
      </c>
      <c r="S409" s="20" t="s">
        <v>2320</v>
      </c>
      <c r="T409" s="25" t="s">
        <v>7</v>
      </c>
      <c r="U409" s="25" t="s">
        <v>97</v>
      </c>
      <c r="V409" s="25" t="s">
        <v>157</v>
      </c>
      <c r="W409" s="25" t="s">
        <v>193</v>
      </c>
      <c r="X409" s="25" t="s">
        <v>1921</v>
      </c>
    </row>
    <row r="410" spans="1:24" x14ac:dyDescent="0.25">
      <c r="A410" t="s">
        <v>3</v>
      </c>
      <c r="B410" t="s">
        <v>58</v>
      </c>
      <c r="C410" t="s">
        <v>57</v>
      </c>
      <c r="D410" t="s">
        <v>1860</v>
      </c>
      <c r="E410" t="s">
        <v>116</v>
      </c>
      <c r="F410" t="s">
        <v>1211</v>
      </c>
      <c r="G410" t="s">
        <v>274</v>
      </c>
      <c r="H410" s="25">
        <v>119104.69802988</v>
      </c>
      <c r="I410" s="31" t="b">
        <v>1</v>
      </c>
      <c r="J410" s="31" t="b">
        <v>0</v>
      </c>
      <c r="K410" s="31" t="b">
        <v>0</v>
      </c>
      <c r="L410" s="31" t="b">
        <v>0</v>
      </c>
      <c r="M410" s="31" t="b">
        <v>1</v>
      </c>
      <c r="N410" t="s">
        <v>5</v>
      </c>
      <c r="O410" t="s">
        <v>1807</v>
      </c>
      <c r="P410" s="32" t="s">
        <v>2584</v>
      </c>
      <c r="Q410" t="s">
        <v>1995</v>
      </c>
      <c r="R410" t="s">
        <v>3264</v>
      </c>
      <c r="S410" s="20">
        <v>57129</v>
      </c>
      <c r="T410" s="25" t="s">
        <v>7</v>
      </c>
      <c r="U410" s="25" t="s">
        <v>97</v>
      </c>
      <c r="V410" s="25" t="s">
        <v>157</v>
      </c>
      <c r="W410" s="25" t="s">
        <v>193</v>
      </c>
      <c r="X410" s="25" t="s">
        <v>1921</v>
      </c>
    </row>
    <row r="411" spans="1:24" x14ac:dyDescent="0.25">
      <c r="A411" t="s">
        <v>3</v>
      </c>
      <c r="B411" t="s">
        <v>58</v>
      </c>
      <c r="C411" t="s">
        <v>57</v>
      </c>
      <c r="D411" t="s">
        <v>1860</v>
      </c>
      <c r="E411" t="s">
        <v>83</v>
      </c>
      <c r="F411" t="s">
        <v>371</v>
      </c>
      <c r="G411" t="s">
        <v>231</v>
      </c>
      <c r="H411" s="25">
        <v>994093.15422000003</v>
      </c>
      <c r="I411" s="31" t="b">
        <v>1</v>
      </c>
      <c r="J411" s="31" t="b">
        <v>0</v>
      </c>
      <c r="K411" s="31" t="b">
        <v>0</v>
      </c>
      <c r="L411" s="31" t="b">
        <v>0</v>
      </c>
      <c r="M411" s="31" t="b">
        <v>1</v>
      </c>
      <c r="N411" t="s">
        <v>23</v>
      </c>
      <c r="O411" t="s">
        <v>1807</v>
      </c>
      <c r="P411" s="32" t="s">
        <v>2585</v>
      </c>
      <c r="Q411" t="s">
        <v>1995</v>
      </c>
      <c r="R411" t="s">
        <v>3305</v>
      </c>
      <c r="S411" s="20" t="s">
        <v>2321</v>
      </c>
      <c r="T411" s="25" t="s">
        <v>7</v>
      </c>
      <c r="U411" s="25" t="s">
        <v>97</v>
      </c>
      <c r="V411" s="25" t="s">
        <v>157</v>
      </c>
      <c r="W411" s="25" t="s">
        <v>193</v>
      </c>
      <c r="X411" s="25" t="s">
        <v>1921</v>
      </c>
    </row>
    <row r="412" spans="1:24" x14ac:dyDescent="0.25">
      <c r="A412" t="s">
        <v>3</v>
      </c>
      <c r="B412" t="s">
        <v>58</v>
      </c>
      <c r="C412" t="s">
        <v>57</v>
      </c>
      <c r="D412" t="s">
        <v>1860</v>
      </c>
      <c r="E412" t="s">
        <v>83</v>
      </c>
      <c r="F412" t="s">
        <v>343</v>
      </c>
      <c r="G412" t="s">
        <v>231</v>
      </c>
      <c r="H412" s="25">
        <v>1816703.4568</v>
      </c>
      <c r="I412" s="31" t="b">
        <v>1</v>
      </c>
      <c r="J412" s="31" t="b">
        <v>0</v>
      </c>
      <c r="K412" s="31" t="b">
        <v>0</v>
      </c>
      <c r="L412" s="31" t="b">
        <v>0</v>
      </c>
      <c r="M412" s="31" t="b">
        <v>1</v>
      </c>
      <c r="N412" t="s">
        <v>5</v>
      </c>
      <c r="O412" t="s">
        <v>1807</v>
      </c>
      <c r="P412" s="32" t="s">
        <v>2585</v>
      </c>
      <c r="Q412" t="s">
        <v>1995</v>
      </c>
      <c r="R412" t="s">
        <v>2640</v>
      </c>
      <c r="S412" s="20" t="s">
        <v>2322</v>
      </c>
      <c r="T412" s="25" t="s">
        <v>7</v>
      </c>
      <c r="U412" s="25" t="s">
        <v>97</v>
      </c>
      <c r="V412" s="25" t="s">
        <v>157</v>
      </c>
      <c r="W412" s="25" t="s">
        <v>193</v>
      </c>
      <c r="X412" s="25" t="s">
        <v>1921</v>
      </c>
    </row>
    <row r="413" spans="1:24" x14ac:dyDescent="0.25">
      <c r="A413" t="s">
        <v>3</v>
      </c>
      <c r="B413" t="s">
        <v>58</v>
      </c>
      <c r="C413" t="s">
        <v>57</v>
      </c>
      <c r="D413" t="s">
        <v>1860</v>
      </c>
      <c r="E413" t="s">
        <v>111</v>
      </c>
      <c r="F413" t="s">
        <v>1599</v>
      </c>
      <c r="G413" t="s">
        <v>266</v>
      </c>
      <c r="H413" s="25">
        <v>2042767.0963999999</v>
      </c>
      <c r="I413" s="31" t="b">
        <v>1</v>
      </c>
      <c r="J413" s="31" t="b">
        <v>0</v>
      </c>
      <c r="K413" s="31" t="b">
        <v>0</v>
      </c>
      <c r="L413" s="31" t="b">
        <v>1</v>
      </c>
      <c r="M413" s="31" t="b">
        <v>1</v>
      </c>
      <c r="N413" t="s">
        <v>5</v>
      </c>
      <c r="O413" t="s">
        <v>1807</v>
      </c>
      <c r="P413" s="32" t="s">
        <v>2585</v>
      </c>
      <c r="Q413" t="s">
        <v>1995</v>
      </c>
      <c r="R413" t="s">
        <v>2683</v>
      </c>
      <c r="S413" s="20" t="s">
        <v>2323</v>
      </c>
      <c r="T413" s="25" t="s">
        <v>7</v>
      </c>
      <c r="U413" s="25" t="s">
        <v>97</v>
      </c>
      <c r="V413" s="25" t="s">
        <v>157</v>
      </c>
      <c r="W413" s="25" t="s">
        <v>125</v>
      </c>
      <c r="X413" s="25" t="s">
        <v>1921</v>
      </c>
    </row>
    <row r="414" spans="1:24" x14ac:dyDescent="0.25">
      <c r="A414" t="s">
        <v>3</v>
      </c>
      <c r="B414" t="s">
        <v>58</v>
      </c>
      <c r="C414" t="s">
        <v>57</v>
      </c>
      <c r="D414" t="s">
        <v>1860</v>
      </c>
      <c r="E414" t="s">
        <v>99</v>
      </c>
      <c r="F414" t="s">
        <v>1073</v>
      </c>
      <c r="G414" t="s">
        <v>140</v>
      </c>
      <c r="H414" s="25">
        <v>2223915.44</v>
      </c>
      <c r="I414" s="31" t="b">
        <v>1</v>
      </c>
      <c r="J414" s="31" t="b">
        <v>0</v>
      </c>
      <c r="K414" s="31" t="b">
        <v>0</v>
      </c>
      <c r="L414" s="31" t="b">
        <v>0</v>
      </c>
      <c r="M414" s="31" t="b">
        <v>1</v>
      </c>
      <c r="N414" t="s">
        <v>5</v>
      </c>
      <c r="O414" t="s">
        <v>1783</v>
      </c>
      <c r="P414" s="32" t="s">
        <v>2585</v>
      </c>
      <c r="Q414" t="s">
        <v>1995</v>
      </c>
      <c r="R414" t="s">
        <v>3958</v>
      </c>
      <c r="S414" s="20">
        <v>55965</v>
      </c>
      <c r="T414" s="25" t="s">
        <v>7</v>
      </c>
      <c r="U414" s="25" t="s">
        <v>97</v>
      </c>
      <c r="V414" s="25" t="s">
        <v>157</v>
      </c>
      <c r="W414" s="25" t="s">
        <v>193</v>
      </c>
      <c r="X414" s="25" t="s">
        <v>1921</v>
      </c>
    </row>
    <row r="415" spans="1:24" x14ac:dyDescent="0.25">
      <c r="A415" t="s">
        <v>3</v>
      </c>
      <c r="B415" t="s">
        <v>58</v>
      </c>
      <c r="C415" t="s">
        <v>57</v>
      </c>
      <c r="D415" t="s">
        <v>1860</v>
      </c>
      <c r="E415" t="s">
        <v>83</v>
      </c>
      <c r="F415" t="s">
        <v>349</v>
      </c>
      <c r="G415" t="s">
        <v>231</v>
      </c>
      <c r="H415" s="25">
        <v>947826.22395999997</v>
      </c>
      <c r="I415" s="31" t="b">
        <v>1</v>
      </c>
      <c r="J415" s="31" t="b">
        <v>0</v>
      </c>
      <c r="K415" s="31" t="b">
        <v>0</v>
      </c>
      <c r="L415" s="31" t="b">
        <v>0</v>
      </c>
      <c r="M415" s="31" t="b">
        <v>1</v>
      </c>
      <c r="N415" t="s">
        <v>5</v>
      </c>
      <c r="O415" t="s">
        <v>1783</v>
      </c>
      <c r="P415" s="32" t="s">
        <v>2585</v>
      </c>
      <c r="Q415" t="s">
        <v>1995</v>
      </c>
      <c r="R415" t="s">
        <v>3959</v>
      </c>
      <c r="S415" s="20">
        <v>33728</v>
      </c>
      <c r="T415" s="25" t="s">
        <v>7</v>
      </c>
      <c r="U415" s="25" t="s">
        <v>97</v>
      </c>
      <c r="V415" s="25" t="s">
        <v>157</v>
      </c>
      <c r="W415" s="25" t="s">
        <v>193</v>
      </c>
      <c r="X415" s="25" t="s">
        <v>1921</v>
      </c>
    </row>
    <row r="416" spans="1:24" x14ac:dyDescent="0.25">
      <c r="A416" t="s">
        <v>3</v>
      </c>
      <c r="B416" t="s">
        <v>58</v>
      </c>
      <c r="C416" t="s">
        <v>57</v>
      </c>
      <c r="D416" t="s">
        <v>1860</v>
      </c>
      <c r="E416" t="s">
        <v>116</v>
      </c>
      <c r="F416" t="s">
        <v>1227</v>
      </c>
      <c r="G416" t="s">
        <v>274</v>
      </c>
      <c r="H416" s="25">
        <v>416356.25109788001</v>
      </c>
      <c r="I416" s="31" t="b">
        <v>1</v>
      </c>
      <c r="J416" s="31" t="b">
        <v>0</v>
      </c>
      <c r="K416" s="31" t="b">
        <v>0</v>
      </c>
      <c r="L416" s="31" t="b">
        <v>0</v>
      </c>
      <c r="M416" s="31" t="b">
        <v>1</v>
      </c>
      <c r="N416" t="s">
        <v>5</v>
      </c>
      <c r="O416" t="s">
        <v>1783</v>
      </c>
      <c r="P416" s="32" t="s">
        <v>2586</v>
      </c>
      <c r="Q416" t="s">
        <v>1995</v>
      </c>
      <c r="R416" t="s">
        <v>3960</v>
      </c>
      <c r="S416" s="20">
        <v>57136</v>
      </c>
      <c r="T416" s="25" t="s">
        <v>7</v>
      </c>
      <c r="U416" s="25" t="s">
        <v>97</v>
      </c>
      <c r="V416" s="25" t="s">
        <v>157</v>
      </c>
      <c r="W416" s="25" t="s">
        <v>193</v>
      </c>
      <c r="X416" s="25" t="s">
        <v>1921</v>
      </c>
    </row>
    <row r="417" spans="1:24" x14ac:dyDescent="0.25">
      <c r="A417" t="s">
        <v>3</v>
      </c>
      <c r="B417" t="s">
        <v>58</v>
      </c>
      <c r="C417" t="s">
        <v>57</v>
      </c>
      <c r="D417" t="s">
        <v>1860</v>
      </c>
      <c r="E417" t="s">
        <v>116</v>
      </c>
      <c r="F417" t="s">
        <v>513</v>
      </c>
      <c r="G417" t="s">
        <v>164</v>
      </c>
      <c r="H417" s="25">
        <v>170557.29925129819</v>
      </c>
      <c r="I417" s="31" t="b">
        <v>1</v>
      </c>
      <c r="J417" s="31" t="b">
        <v>0</v>
      </c>
      <c r="K417" s="31" t="b">
        <v>0</v>
      </c>
      <c r="L417" s="31" t="b">
        <v>0</v>
      </c>
      <c r="M417" s="31" t="b">
        <v>1</v>
      </c>
      <c r="N417" t="s">
        <v>5</v>
      </c>
      <c r="O417" t="s">
        <v>1783</v>
      </c>
      <c r="P417" s="32" t="s">
        <v>2586</v>
      </c>
      <c r="Q417" t="s">
        <v>1995</v>
      </c>
      <c r="R417" t="s">
        <v>3961</v>
      </c>
      <c r="S417" s="20" t="s">
        <v>2324</v>
      </c>
      <c r="T417" s="25" t="s">
        <v>7</v>
      </c>
      <c r="U417" s="25" t="s">
        <v>97</v>
      </c>
      <c r="V417" s="25" t="s">
        <v>157</v>
      </c>
      <c r="W417" s="25" t="s">
        <v>193</v>
      </c>
      <c r="X417" s="25" t="s">
        <v>1920</v>
      </c>
    </row>
    <row r="418" spans="1:24" x14ac:dyDescent="0.25">
      <c r="A418" t="s">
        <v>3</v>
      </c>
      <c r="B418" t="s">
        <v>58</v>
      </c>
      <c r="C418" t="s">
        <v>57</v>
      </c>
      <c r="D418" t="s">
        <v>1860</v>
      </c>
      <c r="E418" t="s">
        <v>99</v>
      </c>
      <c r="F418" t="s">
        <v>903</v>
      </c>
      <c r="G418" t="s">
        <v>140</v>
      </c>
      <c r="H418" s="25">
        <v>206801.73</v>
      </c>
      <c r="I418" s="31" t="b">
        <v>1</v>
      </c>
      <c r="J418" s="31" t="b">
        <v>0</v>
      </c>
      <c r="K418" s="31" t="b">
        <v>0</v>
      </c>
      <c r="L418" s="31" t="b">
        <v>0</v>
      </c>
      <c r="M418" s="31" t="b">
        <v>1</v>
      </c>
      <c r="N418" t="s">
        <v>5</v>
      </c>
      <c r="O418" t="s">
        <v>1783</v>
      </c>
      <c r="P418" s="32" t="s">
        <v>2586</v>
      </c>
      <c r="Q418" t="s">
        <v>1995</v>
      </c>
      <c r="R418" t="s">
        <v>3962</v>
      </c>
      <c r="S418" s="20" t="s">
        <v>2325</v>
      </c>
      <c r="T418" s="25" t="s">
        <v>32</v>
      </c>
      <c r="U418" s="25" t="s">
        <v>97</v>
      </c>
      <c r="V418" s="25" t="s">
        <v>157</v>
      </c>
      <c r="W418" s="25" t="s">
        <v>193</v>
      </c>
      <c r="X418" s="25" t="s">
        <v>1921</v>
      </c>
    </row>
    <row r="419" spans="1:24" x14ac:dyDescent="0.25">
      <c r="A419" t="s">
        <v>3</v>
      </c>
      <c r="B419" t="s">
        <v>58</v>
      </c>
      <c r="C419" t="s">
        <v>57</v>
      </c>
      <c r="D419" t="s">
        <v>1860</v>
      </c>
      <c r="E419" t="s">
        <v>116</v>
      </c>
      <c r="F419" t="s">
        <v>1417</v>
      </c>
      <c r="G419" t="s">
        <v>285</v>
      </c>
      <c r="H419" s="25">
        <v>175321.16847018001</v>
      </c>
      <c r="I419" s="31" t="b">
        <v>1</v>
      </c>
      <c r="J419" s="31" t="b">
        <v>0</v>
      </c>
      <c r="K419" s="31" t="b">
        <v>0</v>
      </c>
      <c r="L419" s="31" t="b">
        <v>0</v>
      </c>
      <c r="M419" s="31" t="b">
        <v>1</v>
      </c>
      <c r="N419" t="s">
        <v>5</v>
      </c>
      <c r="O419" t="s">
        <v>1807</v>
      </c>
      <c r="P419" s="32" t="s">
        <v>2586</v>
      </c>
      <c r="Q419" t="s">
        <v>1995</v>
      </c>
      <c r="R419" t="s">
        <v>3963</v>
      </c>
      <c r="S419" s="20" t="s">
        <v>2326</v>
      </c>
      <c r="T419" s="25" t="s">
        <v>7</v>
      </c>
      <c r="U419" s="25" t="s">
        <v>97</v>
      </c>
      <c r="V419" s="25" t="s">
        <v>157</v>
      </c>
      <c r="W419" s="25" t="s">
        <v>193</v>
      </c>
      <c r="X419" s="25" t="s">
        <v>1921</v>
      </c>
    </row>
    <row r="420" spans="1:24" x14ac:dyDescent="0.25">
      <c r="A420" t="s">
        <v>3</v>
      </c>
      <c r="B420" t="s">
        <v>58</v>
      </c>
      <c r="C420" t="s">
        <v>57</v>
      </c>
      <c r="D420" t="s">
        <v>1860</v>
      </c>
      <c r="E420" t="s">
        <v>116</v>
      </c>
      <c r="F420" t="s">
        <v>559</v>
      </c>
      <c r="G420" t="s">
        <v>164</v>
      </c>
      <c r="H420" s="25">
        <v>167055.70473429185</v>
      </c>
      <c r="I420" s="31" t="b">
        <v>1</v>
      </c>
      <c r="J420" s="31" t="b">
        <v>0</v>
      </c>
      <c r="K420" s="31" t="b">
        <v>0</v>
      </c>
      <c r="L420" s="31" t="b">
        <v>0</v>
      </c>
      <c r="M420" s="31" t="b">
        <v>1</v>
      </c>
      <c r="N420" t="s">
        <v>5</v>
      </c>
      <c r="O420" t="s">
        <v>1783</v>
      </c>
      <c r="P420" s="32" t="s">
        <v>2586</v>
      </c>
      <c r="Q420" t="s">
        <v>1995</v>
      </c>
      <c r="R420" t="s">
        <v>3964</v>
      </c>
      <c r="S420" s="20" t="s">
        <v>2327</v>
      </c>
      <c r="T420" s="25" t="s">
        <v>7</v>
      </c>
      <c r="U420" s="25" t="s">
        <v>97</v>
      </c>
      <c r="V420" s="25" t="s">
        <v>157</v>
      </c>
      <c r="W420" s="25" t="s">
        <v>193</v>
      </c>
      <c r="X420" s="25" t="s">
        <v>1921</v>
      </c>
    </row>
    <row r="421" spans="1:24" x14ac:dyDescent="0.25">
      <c r="A421" t="s">
        <v>3</v>
      </c>
      <c r="B421" t="s">
        <v>58</v>
      </c>
      <c r="C421" t="s">
        <v>57</v>
      </c>
      <c r="D421" t="s">
        <v>1860</v>
      </c>
      <c r="E421" t="s">
        <v>116</v>
      </c>
      <c r="F421" t="s">
        <v>341</v>
      </c>
      <c r="G421" t="s">
        <v>164</v>
      </c>
      <c r="H421" s="25">
        <v>159545.4774</v>
      </c>
      <c r="I421" s="31" t="b">
        <v>0</v>
      </c>
      <c r="J421" s="31" t="b">
        <v>0</v>
      </c>
      <c r="K421" s="31" t="b">
        <v>0</v>
      </c>
      <c r="L421" s="31" t="b">
        <v>0</v>
      </c>
      <c r="M421" s="31" t="b">
        <v>0</v>
      </c>
      <c r="N421" t="s">
        <v>5</v>
      </c>
      <c r="O421" t="s">
        <v>1783</v>
      </c>
      <c r="P421" s="32" t="s">
        <v>2586</v>
      </c>
      <c r="Q421" t="s">
        <v>1995</v>
      </c>
      <c r="R421" t="s">
        <v>3965</v>
      </c>
      <c r="S421" s="20" t="s">
        <v>2328</v>
      </c>
      <c r="T421" s="25" t="s">
        <v>7</v>
      </c>
      <c r="U421" s="25" t="s">
        <v>97</v>
      </c>
      <c r="V421" s="25" t="s">
        <v>157</v>
      </c>
      <c r="W421" s="25" t="s">
        <v>193</v>
      </c>
      <c r="X421" s="25" t="s">
        <v>1920</v>
      </c>
    </row>
    <row r="422" spans="1:24" x14ac:dyDescent="0.25">
      <c r="A422" t="s">
        <v>3</v>
      </c>
      <c r="B422" t="s">
        <v>58</v>
      </c>
      <c r="C422" t="s">
        <v>57</v>
      </c>
      <c r="D422" t="s">
        <v>1860</v>
      </c>
      <c r="E422" t="s">
        <v>116</v>
      </c>
      <c r="F422" t="s">
        <v>1105</v>
      </c>
      <c r="G422" t="s">
        <v>164</v>
      </c>
      <c r="H422" s="25">
        <v>173604.46100000001</v>
      </c>
      <c r="I422" s="31" t="b">
        <v>0</v>
      </c>
      <c r="J422" s="31" t="b">
        <v>0</v>
      </c>
      <c r="K422" s="31" t="b">
        <v>0</v>
      </c>
      <c r="L422" s="31" t="b">
        <v>0</v>
      </c>
      <c r="M422" s="31" t="b">
        <v>0</v>
      </c>
      <c r="N422" t="s">
        <v>5</v>
      </c>
      <c r="O422" t="s">
        <v>1783</v>
      </c>
      <c r="P422" s="32" t="s">
        <v>2586</v>
      </c>
      <c r="Q422" t="s">
        <v>1995</v>
      </c>
      <c r="R422" t="s">
        <v>3966</v>
      </c>
      <c r="S422" s="20" t="s">
        <v>2329</v>
      </c>
      <c r="T422" s="25" t="s">
        <v>7</v>
      </c>
      <c r="U422" s="25" t="s">
        <v>97</v>
      </c>
      <c r="V422" s="25" t="s">
        <v>157</v>
      </c>
      <c r="W422" s="25" t="s">
        <v>193</v>
      </c>
      <c r="X422" s="25" t="s">
        <v>1920</v>
      </c>
    </row>
    <row r="423" spans="1:24" x14ac:dyDescent="0.25">
      <c r="A423" t="s">
        <v>3</v>
      </c>
      <c r="B423" t="s">
        <v>58</v>
      </c>
      <c r="C423" t="s">
        <v>57</v>
      </c>
      <c r="D423" t="s">
        <v>1860</v>
      </c>
      <c r="E423" t="s">
        <v>116</v>
      </c>
      <c r="F423" t="s">
        <v>429</v>
      </c>
      <c r="G423" t="s">
        <v>164</v>
      </c>
      <c r="H423" s="25">
        <v>170370.00125916</v>
      </c>
      <c r="I423" s="31" t="b">
        <v>1</v>
      </c>
      <c r="J423" s="31" t="b">
        <v>0</v>
      </c>
      <c r="K423" s="31" t="b">
        <v>0</v>
      </c>
      <c r="L423" s="31" t="b">
        <v>0</v>
      </c>
      <c r="M423" s="31" t="b">
        <v>1</v>
      </c>
      <c r="N423" t="s">
        <v>5</v>
      </c>
      <c r="O423" t="s">
        <v>1807</v>
      </c>
      <c r="P423" s="32" t="s">
        <v>2586</v>
      </c>
      <c r="Q423" t="s">
        <v>1995</v>
      </c>
      <c r="R423" t="s">
        <v>3967</v>
      </c>
      <c r="S423" s="20" t="s">
        <v>2330</v>
      </c>
      <c r="T423" s="25" t="s">
        <v>7</v>
      </c>
      <c r="U423" s="25" t="s">
        <v>97</v>
      </c>
      <c r="V423" s="25" t="s">
        <v>157</v>
      </c>
      <c r="W423" s="25" t="s">
        <v>193</v>
      </c>
      <c r="X423" s="25" t="s">
        <v>1921</v>
      </c>
    </row>
    <row r="424" spans="1:24" x14ac:dyDescent="0.25">
      <c r="A424" t="s">
        <v>3</v>
      </c>
      <c r="B424" t="s">
        <v>58</v>
      </c>
      <c r="C424" t="s">
        <v>57</v>
      </c>
      <c r="D424" t="s">
        <v>1860</v>
      </c>
      <c r="E424" t="s">
        <v>116</v>
      </c>
      <c r="F424" t="s">
        <v>1225</v>
      </c>
      <c r="G424" t="s">
        <v>274</v>
      </c>
      <c r="H424" s="25">
        <v>132875.97752830002</v>
      </c>
      <c r="I424" s="31" t="b">
        <v>1</v>
      </c>
      <c r="J424" s="31" t="b">
        <v>0</v>
      </c>
      <c r="K424" s="31" t="b">
        <v>0</v>
      </c>
      <c r="L424" s="31" t="b">
        <v>0</v>
      </c>
      <c r="M424" s="31" t="b">
        <v>1</v>
      </c>
      <c r="N424" t="s">
        <v>23</v>
      </c>
      <c r="O424" t="s">
        <v>1807</v>
      </c>
      <c r="P424" s="32" t="s">
        <v>2584</v>
      </c>
      <c r="Q424" t="s">
        <v>1995</v>
      </c>
      <c r="R424" t="s">
        <v>3294</v>
      </c>
      <c r="S424" s="20">
        <v>57147</v>
      </c>
      <c r="T424" s="25" t="s">
        <v>7</v>
      </c>
      <c r="U424" s="25" t="s">
        <v>97</v>
      </c>
      <c r="V424" s="25" t="s">
        <v>157</v>
      </c>
      <c r="W424" s="25" t="s">
        <v>193</v>
      </c>
      <c r="X424" s="25" t="s">
        <v>1921</v>
      </c>
    </row>
    <row r="425" spans="1:24" x14ac:dyDescent="0.25">
      <c r="A425" t="s">
        <v>3</v>
      </c>
      <c r="B425" t="s">
        <v>58</v>
      </c>
      <c r="C425" t="s">
        <v>57</v>
      </c>
      <c r="D425" t="s">
        <v>1860</v>
      </c>
      <c r="E425" t="s">
        <v>105</v>
      </c>
      <c r="F425" t="s">
        <v>879</v>
      </c>
      <c r="G425" t="s">
        <v>206</v>
      </c>
      <c r="H425" s="25">
        <v>41720.080000000002</v>
      </c>
      <c r="I425" s="31" t="b">
        <v>1</v>
      </c>
      <c r="J425" s="31" t="b">
        <v>0</v>
      </c>
      <c r="K425" s="31" t="b">
        <v>0</v>
      </c>
      <c r="L425" s="31" t="b">
        <v>0</v>
      </c>
      <c r="M425" s="31" t="b">
        <v>1</v>
      </c>
      <c r="N425" t="s">
        <v>5</v>
      </c>
      <c r="O425" t="s">
        <v>1783</v>
      </c>
      <c r="P425" s="32" t="s">
        <v>2584</v>
      </c>
      <c r="Q425" t="s">
        <v>1995</v>
      </c>
      <c r="R425" t="s">
        <v>3968</v>
      </c>
      <c r="S425" s="20" t="s">
        <v>2331</v>
      </c>
      <c r="T425" s="25" t="s">
        <v>32</v>
      </c>
      <c r="U425" s="25" t="s">
        <v>97</v>
      </c>
      <c r="V425" s="25" t="s">
        <v>157</v>
      </c>
      <c r="W425" s="25" t="s">
        <v>193</v>
      </c>
      <c r="X425" s="25" t="s">
        <v>1921</v>
      </c>
    </row>
    <row r="426" spans="1:24" x14ac:dyDescent="0.25">
      <c r="A426" t="s">
        <v>3</v>
      </c>
      <c r="B426" t="s">
        <v>58</v>
      </c>
      <c r="C426" t="s">
        <v>57</v>
      </c>
      <c r="D426" t="s">
        <v>1860</v>
      </c>
      <c r="E426" t="s">
        <v>116</v>
      </c>
      <c r="F426" t="s">
        <v>309</v>
      </c>
      <c r="G426" t="s">
        <v>136</v>
      </c>
      <c r="H426" s="25">
        <v>585600.85</v>
      </c>
      <c r="I426" s="31" t="b">
        <v>1</v>
      </c>
      <c r="J426" s="31" t="b">
        <v>0</v>
      </c>
      <c r="K426" s="31" t="b">
        <v>0</v>
      </c>
      <c r="L426" s="31" t="b">
        <v>0</v>
      </c>
      <c r="M426" s="31" t="b">
        <v>1</v>
      </c>
      <c r="N426" t="s">
        <v>23</v>
      </c>
      <c r="O426" t="s">
        <v>1807</v>
      </c>
      <c r="P426" s="32" t="s">
        <v>2585</v>
      </c>
      <c r="Q426" t="s">
        <v>1995</v>
      </c>
      <c r="R426" t="s">
        <v>3969</v>
      </c>
      <c r="S426" s="20" t="s">
        <v>2332</v>
      </c>
      <c r="T426" s="25" t="s">
        <v>7</v>
      </c>
      <c r="U426" s="25" t="s">
        <v>97</v>
      </c>
      <c r="V426" s="25" t="s">
        <v>157</v>
      </c>
      <c r="W426" s="25" t="s">
        <v>193</v>
      </c>
      <c r="X426" s="25" t="s">
        <v>1921</v>
      </c>
    </row>
    <row r="427" spans="1:24" x14ac:dyDescent="0.25">
      <c r="A427" t="s">
        <v>3</v>
      </c>
      <c r="B427" t="s">
        <v>58</v>
      </c>
      <c r="C427" t="s">
        <v>57</v>
      </c>
      <c r="D427" t="s">
        <v>1860</v>
      </c>
      <c r="E427" t="s">
        <v>83</v>
      </c>
      <c r="F427" t="s">
        <v>881</v>
      </c>
      <c r="G427" t="s">
        <v>206</v>
      </c>
      <c r="H427" s="25">
        <v>11309073.261359999</v>
      </c>
      <c r="I427" s="31" t="b">
        <v>1</v>
      </c>
      <c r="J427" s="31" t="b">
        <v>0</v>
      </c>
      <c r="K427" s="31" t="b">
        <v>0</v>
      </c>
      <c r="L427" s="31" t="b">
        <v>0</v>
      </c>
      <c r="M427" s="31" t="b">
        <v>1</v>
      </c>
      <c r="N427" t="s">
        <v>5</v>
      </c>
      <c r="O427" t="s">
        <v>1783</v>
      </c>
      <c r="P427" s="32" t="s">
        <v>2585</v>
      </c>
      <c r="Q427" t="s">
        <v>1995</v>
      </c>
      <c r="R427" t="s">
        <v>2874</v>
      </c>
      <c r="S427" s="20" t="s">
        <v>2333</v>
      </c>
      <c r="T427" s="25" t="s">
        <v>7</v>
      </c>
      <c r="U427" s="25" t="s">
        <v>97</v>
      </c>
      <c r="V427" s="25" t="s">
        <v>157</v>
      </c>
      <c r="W427" s="25" t="s">
        <v>193</v>
      </c>
      <c r="X427" s="25" t="s">
        <v>1921</v>
      </c>
    </row>
    <row r="428" spans="1:24" x14ac:dyDescent="0.25">
      <c r="A428" t="s">
        <v>3</v>
      </c>
      <c r="B428" t="s">
        <v>58</v>
      </c>
      <c r="C428" t="s">
        <v>57</v>
      </c>
      <c r="D428" t="s">
        <v>1860</v>
      </c>
      <c r="E428" t="s">
        <v>116</v>
      </c>
      <c r="F428" t="s">
        <v>1293</v>
      </c>
      <c r="G428" t="s">
        <v>274</v>
      </c>
      <c r="H428" s="25">
        <v>321907.03126586002</v>
      </c>
      <c r="I428" s="31" t="b">
        <v>1</v>
      </c>
      <c r="J428" s="31" t="b">
        <v>0</v>
      </c>
      <c r="K428" s="31" t="b">
        <v>0</v>
      </c>
      <c r="L428" s="31" t="b">
        <v>0</v>
      </c>
      <c r="M428" s="31" t="b">
        <v>1</v>
      </c>
      <c r="N428" t="s">
        <v>5</v>
      </c>
      <c r="O428" t="s">
        <v>1807</v>
      </c>
      <c r="P428" s="32" t="s">
        <v>2586</v>
      </c>
      <c r="Q428" t="s">
        <v>1995</v>
      </c>
      <c r="R428" t="s">
        <v>3970</v>
      </c>
      <c r="S428" s="20">
        <v>57189</v>
      </c>
      <c r="T428" s="25" t="s">
        <v>7</v>
      </c>
      <c r="U428" s="25" t="s">
        <v>97</v>
      </c>
      <c r="V428" s="25" t="s">
        <v>157</v>
      </c>
      <c r="W428" s="25" t="s">
        <v>193</v>
      </c>
      <c r="X428" s="25" t="s">
        <v>1921</v>
      </c>
    </row>
    <row r="429" spans="1:24" x14ac:dyDescent="0.25">
      <c r="A429" t="s">
        <v>3</v>
      </c>
      <c r="B429" t="s">
        <v>58</v>
      </c>
      <c r="C429" t="s">
        <v>57</v>
      </c>
      <c r="D429" t="s">
        <v>1860</v>
      </c>
      <c r="E429" t="s">
        <v>116</v>
      </c>
      <c r="F429" t="s">
        <v>735</v>
      </c>
      <c r="G429" t="s">
        <v>164</v>
      </c>
      <c r="H429" s="25">
        <v>163193.84794345245</v>
      </c>
      <c r="I429" s="31" t="b">
        <v>1</v>
      </c>
      <c r="J429" s="31" t="b">
        <v>0</v>
      </c>
      <c r="K429" s="31" t="b">
        <v>0</v>
      </c>
      <c r="L429" s="31" t="b">
        <v>0</v>
      </c>
      <c r="M429" s="31" t="b">
        <v>1</v>
      </c>
      <c r="N429" t="s">
        <v>5</v>
      </c>
      <c r="O429" t="s">
        <v>1807</v>
      </c>
      <c r="P429" s="32" t="s">
        <v>2586</v>
      </c>
      <c r="Q429" t="s">
        <v>1995</v>
      </c>
      <c r="R429" t="s">
        <v>3307</v>
      </c>
      <c r="S429" s="20" t="s">
        <v>2334</v>
      </c>
      <c r="T429" s="25" t="s">
        <v>7</v>
      </c>
      <c r="U429" s="25" t="s">
        <v>97</v>
      </c>
      <c r="V429" s="25" t="s">
        <v>157</v>
      </c>
      <c r="W429" s="25" t="s">
        <v>193</v>
      </c>
      <c r="X429" s="25" t="s">
        <v>1921</v>
      </c>
    </row>
    <row r="430" spans="1:24" x14ac:dyDescent="0.25">
      <c r="A430" t="s">
        <v>3</v>
      </c>
      <c r="B430" t="s">
        <v>58</v>
      </c>
      <c r="C430" t="s">
        <v>57</v>
      </c>
      <c r="D430" t="s">
        <v>1860</v>
      </c>
      <c r="E430" t="s">
        <v>116</v>
      </c>
      <c r="F430" t="s">
        <v>1335</v>
      </c>
      <c r="G430" t="s">
        <v>274</v>
      </c>
      <c r="H430" s="25">
        <v>278902.97204112</v>
      </c>
      <c r="I430" s="31" t="b">
        <v>1</v>
      </c>
      <c r="J430" s="31" t="b">
        <v>0</v>
      </c>
      <c r="K430" s="31" t="b">
        <v>0</v>
      </c>
      <c r="L430" s="31" t="b">
        <v>0</v>
      </c>
      <c r="M430" s="31" t="b">
        <v>1</v>
      </c>
      <c r="N430" t="s">
        <v>5</v>
      </c>
      <c r="O430" t="s">
        <v>1807</v>
      </c>
      <c r="P430" s="32" t="s">
        <v>2586</v>
      </c>
      <c r="Q430" t="s">
        <v>1995</v>
      </c>
      <c r="R430" t="s">
        <v>3971</v>
      </c>
      <c r="S430" s="20">
        <v>57188</v>
      </c>
      <c r="T430" s="25" t="s">
        <v>7</v>
      </c>
      <c r="U430" s="25" t="s">
        <v>97</v>
      </c>
      <c r="V430" s="25" t="s">
        <v>157</v>
      </c>
      <c r="W430" s="25" t="s">
        <v>193</v>
      </c>
      <c r="X430" s="25" t="s">
        <v>1921</v>
      </c>
    </row>
    <row r="431" spans="1:24" x14ac:dyDescent="0.25">
      <c r="A431" t="s">
        <v>3</v>
      </c>
      <c r="B431" t="s">
        <v>58</v>
      </c>
      <c r="C431" t="s">
        <v>57</v>
      </c>
      <c r="D431" t="s">
        <v>1861</v>
      </c>
      <c r="E431" t="s">
        <v>116</v>
      </c>
      <c r="F431" t="s">
        <v>531</v>
      </c>
      <c r="G431" t="s">
        <v>164</v>
      </c>
      <c r="H431" s="25">
        <v>170026.3540408308</v>
      </c>
      <c r="I431" s="31" t="b">
        <v>1</v>
      </c>
      <c r="J431" s="31" t="b">
        <v>0</v>
      </c>
      <c r="K431" s="31" t="b">
        <v>0</v>
      </c>
      <c r="L431" s="31" t="b">
        <v>0</v>
      </c>
      <c r="M431" s="31" t="b">
        <v>1</v>
      </c>
      <c r="N431" t="s">
        <v>5</v>
      </c>
      <c r="O431" t="s">
        <v>1807</v>
      </c>
      <c r="P431" s="32" t="s">
        <v>2586</v>
      </c>
      <c r="Q431" t="s">
        <v>1995</v>
      </c>
      <c r="R431" t="s">
        <v>3972</v>
      </c>
      <c r="S431" s="20" t="s">
        <v>2335</v>
      </c>
      <c r="T431" s="25" t="s">
        <v>7</v>
      </c>
      <c r="U431" s="25" t="s">
        <v>97</v>
      </c>
      <c r="V431" s="25" t="s">
        <v>157</v>
      </c>
      <c r="W431" s="25" t="s">
        <v>193</v>
      </c>
      <c r="X431" s="25" t="s">
        <v>1921</v>
      </c>
    </row>
    <row r="432" spans="1:24" x14ac:dyDescent="0.25">
      <c r="A432" t="s">
        <v>3</v>
      </c>
      <c r="B432" t="s">
        <v>58</v>
      </c>
      <c r="C432" t="s">
        <v>57</v>
      </c>
      <c r="D432" t="s">
        <v>1861</v>
      </c>
      <c r="E432" t="s">
        <v>83</v>
      </c>
      <c r="F432" t="s">
        <v>1545</v>
      </c>
      <c r="G432" t="s">
        <v>231</v>
      </c>
      <c r="H432" s="25">
        <v>829068.67871999997</v>
      </c>
      <c r="I432" s="31" t="b">
        <v>1</v>
      </c>
      <c r="J432" s="31" t="b">
        <v>0</v>
      </c>
      <c r="K432" s="31" t="b">
        <v>0</v>
      </c>
      <c r="L432" s="31" t="b">
        <v>0</v>
      </c>
      <c r="M432" s="31" t="b">
        <v>1</v>
      </c>
      <c r="N432" t="s">
        <v>5</v>
      </c>
      <c r="O432" t="s">
        <v>1783</v>
      </c>
      <c r="P432" s="32" t="s">
        <v>2585</v>
      </c>
      <c r="Q432" t="s">
        <v>1995</v>
      </c>
      <c r="R432" t="s">
        <v>3973</v>
      </c>
      <c r="S432" s="20" t="s">
        <v>2336</v>
      </c>
      <c r="T432" s="25" t="s">
        <v>7</v>
      </c>
      <c r="U432" s="25" t="s">
        <v>97</v>
      </c>
      <c r="V432" s="25" t="s">
        <v>157</v>
      </c>
      <c r="W432" s="25" t="s">
        <v>193</v>
      </c>
      <c r="X432" s="25" t="s">
        <v>1921</v>
      </c>
    </row>
    <row r="433" spans="1:24" x14ac:dyDescent="0.25">
      <c r="A433" t="s">
        <v>3</v>
      </c>
      <c r="B433" t="s">
        <v>58</v>
      </c>
      <c r="C433" t="s">
        <v>57</v>
      </c>
      <c r="D433" t="s">
        <v>1861</v>
      </c>
      <c r="E433" t="s">
        <v>83</v>
      </c>
      <c r="F433" t="s">
        <v>823</v>
      </c>
      <c r="G433" t="s">
        <v>231</v>
      </c>
      <c r="H433" s="25">
        <v>3404888.5094599999</v>
      </c>
      <c r="I433" s="31" t="b">
        <v>1</v>
      </c>
      <c r="J433" s="31" t="b">
        <v>0</v>
      </c>
      <c r="K433" s="31" t="b">
        <v>0</v>
      </c>
      <c r="L433" s="31" t="b">
        <v>0</v>
      </c>
      <c r="M433" s="31" t="b">
        <v>1</v>
      </c>
      <c r="N433" t="s">
        <v>5</v>
      </c>
      <c r="O433" t="s">
        <v>1807</v>
      </c>
      <c r="P433" s="32" t="s">
        <v>2585</v>
      </c>
      <c r="Q433" t="s">
        <v>1995</v>
      </c>
      <c r="R433" t="s">
        <v>2897</v>
      </c>
      <c r="S433" s="20" t="s">
        <v>2337</v>
      </c>
      <c r="T433" s="25" t="s">
        <v>7</v>
      </c>
      <c r="U433" s="25" t="s">
        <v>97</v>
      </c>
      <c r="V433" s="25" t="s">
        <v>157</v>
      </c>
      <c r="W433" s="25" t="s">
        <v>193</v>
      </c>
      <c r="X433" s="25" t="s">
        <v>1919</v>
      </c>
    </row>
    <row r="434" spans="1:24" x14ac:dyDescent="0.25">
      <c r="A434" t="s">
        <v>10</v>
      </c>
      <c r="B434" t="s">
        <v>58</v>
      </c>
      <c r="C434" t="s">
        <v>57</v>
      </c>
      <c r="D434" t="s">
        <v>1861</v>
      </c>
      <c r="E434" t="s">
        <v>83</v>
      </c>
      <c r="F434" t="s">
        <v>1753</v>
      </c>
      <c r="G434" t="s">
        <v>301</v>
      </c>
      <c r="H434" s="25">
        <v>1964071.86928</v>
      </c>
      <c r="I434" s="31" t="b">
        <v>1</v>
      </c>
      <c r="J434" s="31" t="b">
        <v>0</v>
      </c>
      <c r="K434" s="31" t="b">
        <v>0</v>
      </c>
      <c r="L434" s="31" t="b">
        <v>0</v>
      </c>
      <c r="M434" s="31" t="b">
        <v>1</v>
      </c>
      <c r="N434" t="s">
        <v>5</v>
      </c>
      <c r="O434" t="s">
        <v>1783</v>
      </c>
      <c r="P434" s="32" t="s">
        <v>2585</v>
      </c>
      <c r="Q434" t="s">
        <v>1995</v>
      </c>
      <c r="R434" t="s">
        <v>3974</v>
      </c>
      <c r="S434" s="20" t="s">
        <v>2338</v>
      </c>
      <c r="T434" s="25" t="s">
        <v>7</v>
      </c>
      <c r="U434" s="25" t="s">
        <v>97</v>
      </c>
      <c r="V434" s="25" t="s">
        <v>157</v>
      </c>
      <c r="W434" s="25" t="s">
        <v>193</v>
      </c>
      <c r="X434" s="25" t="s">
        <v>1921</v>
      </c>
    </row>
    <row r="435" spans="1:24" x14ac:dyDescent="0.25">
      <c r="A435" t="s">
        <v>3</v>
      </c>
      <c r="B435" t="s">
        <v>58</v>
      </c>
      <c r="C435" t="s">
        <v>57</v>
      </c>
      <c r="D435" t="s">
        <v>1861</v>
      </c>
      <c r="E435" t="s">
        <v>116</v>
      </c>
      <c r="F435" t="s">
        <v>533</v>
      </c>
      <c r="G435" t="s">
        <v>164</v>
      </c>
      <c r="H435" s="25">
        <v>173418.05476985217</v>
      </c>
      <c r="I435" s="31" t="b">
        <v>1</v>
      </c>
      <c r="J435" s="31" t="b">
        <v>0</v>
      </c>
      <c r="K435" s="31" t="b">
        <v>0</v>
      </c>
      <c r="L435" s="31" t="b">
        <v>0</v>
      </c>
      <c r="M435" s="31" t="b">
        <v>1</v>
      </c>
      <c r="N435" t="s">
        <v>5</v>
      </c>
      <c r="O435" t="s">
        <v>1807</v>
      </c>
      <c r="P435" s="32" t="s">
        <v>2586</v>
      </c>
      <c r="Q435" t="s">
        <v>1995</v>
      </c>
      <c r="R435" t="s">
        <v>3975</v>
      </c>
      <c r="S435" s="20" t="s">
        <v>2339</v>
      </c>
      <c r="T435" s="25" t="s">
        <v>7</v>
      </c>
      <c r="U435" s="25" t="s">
        <v>97</v>
      </c>
      <c r="V435" s="25" t="s">
        <v>157</v>
      </c>
      <c r="W435" s="25" t="s">
        <v>193</v>
      </c>
      <c r="X435" s="25" t="s">
        <v>1921</v>
      </c>
    </row>
    <row r="436" spans="1:24" x14ac:dyDescent="0.25">
      <c r="A436" t="s">
        <v>3</v>
      </c>
      <c r="B436" t="s">
        <v>58</v>
      </c>
      <c r="C436" t="s">
        <v>57</v>
      </c>
      <c r="D436" t="s">
        <v>1861</v>
      </c>
      <c r="E436" t="s">
        <v>116</v>
      </c>
      <c r="F436" t="s">
        <v>537</v>
      </c>
      <c r="G436" t="s">
        <v>164</v>
      </c>
      <c r="H436" s="25">
        <v>125231.95271417999</v>
      </c>
      <c r="I436" s="31" t="b">
        <v>1</v>
      </c>
      <c r="J436" s="31" t="b">
        <v>0</v>
      </c>
      <c r="K436" s="31" t="b">
        <v>0</v>
      </c>
      <c r="L436" s="31" t="b">
        <v>0</v>
      </c>
      <c r="M436" s="31" t="b">
        <v>1</v>
      </c>
      <c r="N436" t="s">
        <v>5</v>
      </c>
      <c r="O436" t="s">
        <v>1807</v>
      </c>
      <c r="P436" s="32" t="s">
        <v>2584</v>
      </c>
      <c r="Q436" t="s">
        <v>1995</v>
      </c>
      <c r="R436" t="s">
        <v>3976</v>
      </c>
      <c r="S436" s="20" t="s">
        <v>2340</v>
      </c>
      <c r="T436" s="25" t="s">
        <v>7</v>
      </c>
      <c r="U436" s="25" t="s">
        <v>97</v>
      </c>
      <c r="V436" s="25" t="s">
        <v>157</v>
      </c>
      <c r="W436" s="25" t="s">
        <v>193</v>
      </c>
      <c r="X436" s="25" t="s">
        <v>1920</v>
      </c>
    </row>
    <row r="437" spans="1:24" x14ac:dyDescent="0.25">
      <c r="A437" t="s">
        <v>3</v>
      </c>
      <c r="B437" t="s">
        <v>58</v>
      </c>
      <c r="C437" t="s">
        <v>57</v>
      </c>
      <c r="D437" t="s">
        <v>1861</v>
      </c>
      <c r="E437" t="s">
        <v>116</v>
      </c>
      <c r="F437" t="s">
        <v>1683</v>
      </c>
      <c r="G437" t="s">
        <v>293</v>
      </c>
      <c r="H437" s="25">
        <v>88648.716518579997</v>
      </c>
      <c r="I437" s="31" t="b">
        <v>1</v>
      </c>
      <c r="J437" s="31" t="b">
        <v>0</v>
      </c>
      <c r="K437" s="31" t="b">
        <v>0</v>
      </c>
      <c r="L437" s="31" t="b">
        <v>0</v>
      </c>
      <c r="M437" s="31" t="b">
        <v>1</v>
      </c>
      <c r="N437" t="s">
        <v>5</v>
      </c>
      <c r="O437" t="s">
        <v>1807</v>
      </c>
      <c r="P437" s="32" t="s">
        <v>2584</v>
      </c>
      <c r="Q437" t="s">
        <v>1995</v>
      </c>
      <c r="R437" t="s">
        <v>3977</v>
      </c>
      <c r="S437" s="20" t="s">
        <v>2341</v>
      </c>
      <c r="T437" s="25" t="s">
        <v>7</v>
      </c>
      <c r="U437" s="25" t="s">
        <v>97</v>
      </c>
      <c r="V437" s="25" t="s">
        <v>157</v>
      </c>
      <c r="W437" s="25" t="s">
        <v>193</v>
      </c>
      <c r="X437" s="25" t="s">
        <v>1920</v>
      </c>
    </row>
    <row r="438" spans="1:24" x14ac:dyDescent="0.25">
      <c r="A438" t="s">
        <v>3</v>
      </c>
      <c r="B438" t="s">
        <v>58</v>
      </c>
      <c r="C438" t="s">
        <v>57</v>
      </c>
      <c r="D438" t="s">
        <v>1861</v>
      </c>
      <c r="E438" t="s">
        <v>116</v>
      </c>
      <c r="F438" t="s">
        <v>535</v>
      </c>
      <c r="G438" t="s">
        <v>164</v>
      </c>
      <c r="H438" s="25">
        <v>176031.39655223594</v>
      </c>
      <c r="I438" s="31" t="b">
        <v>1</v>
      </c>
      <c r="J438" s="31" t="b">
        <v>0</v>
      </c>
      <c r="K438" s="31" t="b">
        <v>0</v>
      </c>
      <c r="L438" s="31" t="b">
        <v>0</v>
      </c>
      <c r="M438" s="31" t="b">
        <v>1</v>
      </c>
      <c r="N438" t="s">
        <v>5</v>
      </c>
      <c r="O438" t="s">
        <v>1783</v>
      </c>
      <c r="P438" s="32" t="s">
        <v>2586</v>
      </c>
      <c r="Q438" t="s">
        <v>1995</v>
      </c>
      <c r="R438" t="s">
        <v>3978</v>
      </c>
      <c r="S438" s="20" t="s">
        <v>2342</v>
      </c>
      <c r="T438" s="25" t="s">
        <v>7</v>
      </c>
      <c r="U438" s="25" t="s">
        <v>97</v>
      </c>
      <c r="V438" s="25" t="s">
        <v>157</v>
      </c>
      <c r="W438" s="25" t="s">
        <v>193</v>
      </c>
      <c r="X438" s="25" t="s">
        <v>1921</v>
      </c>
    </row>
    <row r="439" spans="1:24" x14ac:dyDescent="0.25">
      <c r="A439" t="s">
        <v>3</v>
      </c>
      <c r="B439" t="s">
        <v>58</v>
      </c>
      <c r="C439" t="s">
        <v>57</v>
      </c>
      <c r="D439" t="s">
        <v>1861</v>
      </c>
      <c r="E439" t="s">
        <v>83</v>
      </c>
      <c r="F439" t="s">
        <v>825</v>
      </c>
      <c r="G439" t="s">
        <v>231</v>
      </c>
      <c r="H439" s="25">
        <v>750460.21950000001</v>
      </c>
      <c r="I439" s="31" t="b">
        <v>1</v>
      </c>
      <c r="J439" s="31" t="b">
        <v>0</v>
      </c>
      <c r="K439" s="31" t="b">
        <v>0</v>
      </c>
      <c r="L439" s="31" t="b">
        <v>0</v>
      </c>
      <c r="M439" s="31" t="b">
        <v>1</v>
      </c>
      <c r="N439" t="s">
        <v>5</v>
      </c>
      <c r="O439" t="s">
        <v>1783</v>
      </c>
      <c r="P439" s="32" t="s">
        <v>2585</v>
      </c>
      <c r="Q439" t="s">
        <v>1995</v>
      </c>
      <c r="R439" t="s">
        <v>3340</v>
      </c>
      <c r="S439" s="20" t="s">
        <v>2343</v>
      </c>
      <c r="T439" s="25" t="s">
        <v>7</v>
      </c>
      <c r="U439" s="25" t="s">
        <v>97</v>
      </c>
      <c r="V439" s="25" t="s">
        <v>157</v>
      </c>
      <c r="W439" s="25" t="s">
        <v>193</v>
      </c>
      <c r="X439" s="25" t="s">
        <v>1921</v>
      </c>
    </row>
    <row r="440" spans="1:24" x14ac:dyDescent="0.25">
      <c r="A440" t="s">
        <v>3</v>
      </c>
      <c r="B440" t="s">
        <v>58</v>
      </c>
      <c r="C440" t="s">
        <v>57</v>
      </c>
      <c r="D440" t="s">
        <v>1861</v>
      </c>
      <c r="E440" t="s">
        <v>116</v>
      </c>
      <c r="F440" t="s">
        <v>1261</v>
      </c>
      <c r="G440" t="s">
        <v>274</v>
      </c>
      <c r="H440" s="25">
        <v>158882.83680463998</v>
      </c>
      <c r="I440" s="31" t="b">
        <v>1</v>
      </c>
      <c r="J440" s="31" t="b">
        <v>0</v>
      </c>
      <c r="K440" s="31" t="b">
        <v>0</v>
      </c>
      <c r="L440" s="31" t="b">
        <v>0</v>
      </c>
      <c r="M440" s="31" t="b">
        <v>1</v>
      </c>
      <c r="N440" t="s">
        <v>5</v>
      </c>
      <c r="O440" t="s">
        <v>1807</v>
      </c>
      <c r="P440" s="32" t="s">
        <v>2586</v>
      </c>
      <c r="Q440" t="s">
        <v>1995</v>
      </c>
      <c r="R440" t="s">
        <v>3979</v>
      </c>
      <c r="S440" s="20">
        <v>57128</v>
      </c>
      <c r="T440" s="25" t="s">
        <v>7</v>
      </c>
      <c r="U440" s="25" t="s">
        <v>97</v>
      </c>
      <c r="V440" s="25" t="s">
        <v>157</v>
      </c>
      <c r="W440" s="25" t="s">
        <v>193</v>
      </c>
      <c r="X440" s="25" t="s">
        <v>1920</v>
      </c>
    </row>
    <row r="441" spans="1:24" x14ac:dyDescent="0.25">
      <c r="A441" t="s">
        <v>3</v>
      </c>
      <c r="B441" t="s">
        <v>58</v>
      </c>
      <c r="C441" t="s">
        <v>57</v>
      </c>
      <c r="D441" t="s">
        <v>1862</v>
      </c>
      <c r="E441" t="s">
        <v>116</v>
      </c>
      <c r="F441" t="s">
        <v>621</v>
      </c>
      <c r="G441" t="s">
        <v>164</v>
      </c>
      <c r="H441" s="25">
        <v>172590.83899340092</v>
      </c>
      <c r="I441" s="31" t="b">
        <v>1</v>
      </c>
      <c r="J441" s="31" t="b">
        <v>0</v>
      </c>
      <c r="K441" s="31" t="b">
        <v>0</v>
      </c>
      <c r="L441" s="31" t="b">
        <v>0</v>
      </c>
      <c r="M441" s="31" t="b">
        <v>1</v>
      </c>
      <c r="N441" t="s">
        <v>5</v>
      </c>
      <c r="O441" t="s">
        <v>1783</v>
      </c>
      <c r="P441" s="32" t="s">
        <v>2586</v>
      </c>
      <c r="Q441" t="s">
        <v>1995</v>
      </c>
      <c r="R441" t="s">
        <v>3980</v>
      </c>
      <c r="S441" s="20" t="s">
        <v>2344</v>
      </c>
      <c r="T441" s="25" t="s">
        <v>7</v>
      </c>
      <c r="U441" s="25" t="s">
        <v>97</v>
      </c>
      <c r="V441" s="25" t="s">
        <v>157</v>
      </c>
      <c r="W441" s="25" t="s">
        <v>193</v>
      </c>
      <c r="X441" s="25" t="s">
        <v>1920</v>
      </c>
    </row>
    <row r="442" spans="1:24" x14ac:dyDescent="0.25">
      <c r="A442" t="s">
        <v>3</v>
      </c>
      <c r="B442" t="s">
        <v>58</v>
      </c>
      <c r="C442" t="s">
        <v>57</v>
      </c>
      <c r="D442" t="s">
        <v>1862</v>
      </c>
      <c r="E442" t="s">
        <v>116</v>
      </c>
      <c r="F442" t="s">
        <v>623</v>
      </c>
      <c r="G442" t="s">
        <v>164</v>
      </c>
      <c r="H442" s="25">
        <v>174405.92016934112</v>
      </c>
      <c r="I442" s="31" t="b">
        <v>1</v>
      </c>
      <c r="J442" s="31" t="b">
        <v>0</v>
      </c>
      <c r="K442" s="31" t="b">
        <v>0</v>
      </c>
      <c r="L442" s="31" t="b">
        <v>0</v>
      </c>
      <c r="M442" s="31" t="b">
        <v>1</v>
      </c>
      <c r="N442" t="s">
        <v>5</v>
      </c>
      <c r="O442" t="s">
        <v>1807</v>
      </c>
      <c r="P442" s="32" t="s">
        <v>2586</v>
      </c>
      <c r="Q442" t="s">
        <v>1995</v>
      </c>
      <c r="R442" t="s">
        <v>3981</v>
      </c>
      <c r="S442" s="20" t="s">
        <v>2345</v>
      </c>
      <c r="T442" s="25" t="s">
        <v>7</v>
      </c>
      <c r="U442" s="25" t="s">
        <v>97</v>
      </c>
      <c r="V442" s="25" t="s">
        <v>157</v>
      </c>
      <c r="W442" s="25" t="s">
        <v>193</v>
      </c>
      <c r="X442" s="25" t="s">
        <v>1920</v>
      </c>
    </row>
    <row r="443" spans="1:24" x14ac:dyDescent="0.25">
      <c r="A443" t="s">
        <v>3</v>
      </c>
      <c r="B443" t="s">
        <v>58</v>
      </c>
      <c r="C443" t="s">
        <v>57</v>
      </c>
      <c r="D443" t="s">
        <v>1862</v>
      </c>
      <c r="E443" t="s">
        <v>83</v>
      </c>
      <c r="F443" t="s">
        <v>985</v>
      </c>
      <c r="G443" t="s">
        <v>231</v>
      </c>
      <c r="H443" s="25">
        <v>1099249.6554800002</v>
      </c>
      <c r="I443" s="31" t="b">
        <v>1</v>
      </c>
      <c r="J443" s="31" t="b">
        <v>0</v>
      </c>
      <c r="K443" s="31" t="b">
        <v>0</v>
      </c>
      <c r="L443" s="31" t="b">
        <v>0</v>
      </c>
      <c r="M443" s="31" t="b">
        <v>1</v>
      </c>
      <c r="N443" t="s">
        <v>5</v>
      </c>
      <c r="O443" t="s">
        <v>1783</v>
      </c>
      <c r="P443" s="32" t="s">
        <v>2585</v>
      </c>
      <c r="Q443" t="s">
        <v>1995</v>
      </c>
      <c r="R443" t="s">
        <v>3982</v>
      </c>
      <c r="S443" s="20">
        <v>33800</v>
      </c>
      <c r="T443" s="25" t="s">
        <v>7</v>
      </c>
      <c r="U443" s="25" t="s">
        <v>97</v>
      </c>
      <c r="V443" s="25" t="s">
        <v>157</v>
      </c>
      <c r="W443" s="25" t="s">
        <v>193</v>
      </c>
      <c r="X443" s="25" t="s">
        <v>1921</v>
      </c>
    </row>
    <row r="444" spans="1:24" x14ac:dyDescent="0.25">
      <c r="A444" t="s">
        <v>3</v>
      </c>
      <c r="B444" t="s">
        <v>58</v>
      </c>
      <c r="C444" t="s">
        <v>57</v>
      </c>
      <c r="D444" t="s">
        <v>1863</v>
      </c>
      <c r="E444" t="s">
        <v>116</v>
      </c>
      <c r="F444" t="s">
        <v>1455</v>
      </c>
      <c r="G444" t="s">
        <v>285</v>
      </c>
      <c r="H444" s="25">
        <v>152619.23518070002</v>
      </c>
      <c r="I444" s="31" t="b">
        <v>1</v>
      </c>
      <c r="J444" s="31" t="b">
        <v>1</v>
      </c>
      <c r="K444" s="31" t="b">
        <v>0</v>
      </c>
      <c r="L444" s="31" t="b">
        <v>0</v>
      </c>
      <c r="M444" s="31" t="b">
        <v>1</v>
      </c>
      <c r="N444" t="s">
        <v>5</v>
      </c>
      <c r="O444" t="s">
        <v>1807</v>
      </c>
      <c r="P444" s="32" t="s">
        <v>2586</v>
      </c>
      <c r="Q444" t="s">
        <v>1995</v>
      </c>
      <c r="R444" t="s">
        <v>3983</v>
      </c>
      <c r="S444" s="20" t="s">
        <v>2346</v>
      </c>
      <c r="T444" s="25" t="s">
        <v>7</v>
      </c>
      <c r="U444" s="25" t="s">
        <v>103</v>
      </c>
      <c r="V444" s="25" t="s">
        <v>157</v>
      </c>
      <c r="W444" s="25" t="s">
        <v>193</v>
      </c>
      <c r="X444" s="25" t="s">
        <v>1920</v>
      </c>
    </row>
    <row r="445" spans="1:24" x14ac:dyDescent="0.25">
      <c r="A445" t="s">
        <v>3</v>
      </c>
      <c r="B445" t="s">
        <v>58</v>
      </c>
      <c r="C445" t="s">
        <v>57</v>
      </c>
      <c r="D445" t="s">
        <v>1863</v>
      </c>
      <c r="E445" t="s">
        <v>116</v>
      </c>
      <c r="F445" t="s">
        <v>743</v>
      </c>
      <c r="G445" t="s">
        <v>164</v>
      </c>
      <c r="H445" s="25">
        <v>177300.24919708259</v>
      </c>
      <c r="I445" s="31" t="b">
        <v>1</v>
      </c>
      <c r="J445" s="31" t="b">
        <v>1</v>
      </c>
      <c r="K445" s="31" t="b">
        <v>0</v>
      </c>
      <c r="L445" s="31" t="b">
        <v>0</v>
      </c>
      <c r="M445" s="31" t="b">
        <v>1</v>
      </c>
      <c r="N445" t="s">
        <v>5</v>
      </c>
      <c r="O445" t="s">
        <v>1807</v>
      </c>
      <c r="P445" s="32" t="s">
        <v>2586</v>
      </c>
      <c r="Q445" t="s">
        <v>1995</v>
      </c>
      <c r="R445" t="s">
        <v>3984</v>
      </c>
      <c r="S445" s="20" t="s">
        <v>2347</v>
      </c>
      <c r="T445" s="25" t="s">
        <v>7</v>
      </c>
      <c r="U445" s="25" t="s">
        <v>103</v>
      </c>
      <c r="V445" s="25" t="s">
        <v>157</v>
      </c>
      <c r="W445" s="25" t="s">
        <v>193</v>
      </c>
      <c r="X445" s="25" t="s">
        <v>1921</v>
      </c>
    </row>
    <row r="446" spans="1:24" x14ac:dyDescent="0.25">
      <c r="A446" t="s">
        <v>3</v>
      </c>
      <c r="B446" t="s">
        <v>58</v>
      </c>
      <c r="C446" t="s">
        <v>57</v>
      </c>
      <c r="D446" t="s">
        <v>1863</v>
      </c>
      <c r="E446" t="s">
        <v>116</v>
      </c>
      <c r="F446" t="s">
        <v>587</v>
      </c>
      <c r="G446" t="s">
        <v>164</v>
      </c>
      <c r="H446" s="25">
        <v>168322.66085639712</v>
      </c>
      <c r="I446" s="31" t="b">
        <v>1</v>
      </c>
      <c r="J446" s="31" t="b">
        <v>0</v>
      </c>
      <c r="K446" s="31" t="b">
        <v>0</v>
      </c>
      <c r="L446" s="31" t="b">
        <v>0</v>
      </c>
      <c r="M446" s="31" t="b">
        <v>1</v>
      </c>
      <c r="N446" t="s">
        <v>5</v>
      </c>
      <c r="O446" t="s">
        <v>1807</v>
      </c>
      <c r="P446" s="32" t="s">
        <v>2586</v>
      </c>
      <c r="Q446" t="s">
        <v>1995</v>
      </c>
      <c r="R446" t="s">
        <v>3985</v>
      </c>
      <c r="S446" s="20" t="s">
        <v>2348</v>
      </c>
      <c r="T446" s="25" t="s">
        <v>7</v>
      </c>
      <c r="U446" s="25" t="s">
        <v>97</v>
      </c>
      <c r="V446" s="25" t="s">
        <v>157</v>
      </c>
      <c r="W446" s="25" t="s">
        <v>193</v>
      </c>
      <c r="X446" s="25" t="s">
        <v>1920</v>
      </c>
    </row>
    <row r="447" spans="1:24" x14ac:dyDescent="0.25">
      <c r="A447" t="s">
        <v>3</v>
      </c>
      <c r="B447" t="s">
        <v>58</v>
      </c>
      <c r="C447" t="s">
        <v>57</v>
      </c>
      <c r="D447" t="s">
        <v>1863</v>
      </c>
      <c r="E447" t="s">
        <v>116</v>
      </c>
      <c r="F447" t="s">
        <v>583</v>
      </c>
      <c r="G447" t="s">
        <v>164</v>
      </c>
      <c r="H447" s="25">
        <v>169974.14759575611</v>
      </c>
      <c r="I447" s="31" t="b">
        <v>1</v>
      </c>
      <c r="J447" s="31" t="b">
        <v>0</v>
      </c>
      <c r="K447" s="31" t="b">
        <v>0</v>
      </c>
      <c r="L447" s="31" t="b">
        <v>0</v>
      </c>
      <c r="M447" s="31" t="b">
        <v>1</v>
      </c>
      <c r="N447" t="s">
        <v>5</v>
      </c>
      <c r="O447" t="s">
        <v>1783</v>
      </c>
      <c r="P447" s="32" t="s">
        <v>2586</v>
      </c>
      <c r="Q447" t="s">
        <v>1995</v>
      </c>
      <c r="R447" t="s">
        <v>3986</v>
      </c>
      <c r="S447" s="20" t="s">
        <v>2349</v>
      </c>
      <c r="T447" s="25" t="s">
        <v>7</v>
      </c>
      <c r="U447" s="25" t="s">
        <v>97</v>
      </c>
      <c r="V447" s="25" t="s">
        <v>157</v>
      </c>
      <c r="W447" s="25" t="s">
        <v>193</v>
      </c>
      <c r="X447" s="25" t="s">
        <v>1920</v>
      </c>
    </row>
    <row r="448" spans="1:24" x14ac:dyDescent="0.25">
      <c r="A448" t="s">
        <v>3</v>
      </c>
      <c r="B448" t="s">
        <v>58</v>
      </c>
      <c r="C448" t="s">
        <v>57</v>
      </c>
      <c r="D448" t="s">
        <v>1863</v>
      </c>
      <c r="E448" t="s">
        <v>116</v>
      </c>
      <c r="F448" t="s">
        <v>1453</v>
      </c>
      <c r="G448" t="s">
        <v>285</v>
      </c>
      <c r="H448" s="25">
        <v>147920.80647447999</v>
      </c>
      <c r="I448" s="31" t="b">
        <v>1</v>
      </c>
      <c r="J448" s="31" t="b">
        <v>1</v>
      </c>
      <c r="K448" s="31" t="b">
        <v>0</v>
      </c>
      <c r="L448" s="31" t="b">
        <v>0</v>
      </c>
      <c r="M448" s="31" t="b">
        <v>1</v>
      </c>
      <c r="N448" t="s">
        <v>5</v>
      </c>
      <c r="O448" t="s">
        <v>1807</v>
      </c>
      <c r="P448" s="32" t="s">
        <v>2584</v>
      </c>
      <c r="Q448" t="s">
        <v>1995</v>
      </c>
      <c r="R448" t="s">
        <v>3987</v>
      </c>
      <c r="S448" s="20" t="s">
        <v>2350</v>
      </c>
      <c r="T448" s="25" t="s">
        <v>7</v>
      </c>
      <c r="U448" s="25" t="s">
        <v>103</v>
      </c>
      <c r="V448" s="25" t="s">
        <v>157</v>
      </c>
      <c r="W448" s="25" t="s">
        <v>193</v>
      </c>
      <c r="X448" s="25" t="s">
        <v>1921</v>
      </c>
    </row>
    <row r="449" spans="1:24" x14ac:dyDescent="0.25">
      <c r="A449" t="s">
        <v>3</v>
      </c>
      <c r="B449" t="s">
        <v>58</v>
      </c>
      <c r="C449" t="s">
        <v>57</v>
      </c>
      <c r="D449" t="s">
        <v>1863</v>
      </c>
      <c r="E449" t="s">
        <v>116</v>
      </c>
      <c r="F449" t="s">
        <v>747</v>
      </c>
      <c r="G449" t="s">
        <v>164</v>
      </c>
      <c r="H449" s="25">
        <v>171571.92489167434</v>
      </c>
      <c r="I449" s="31" t="b">
        <v>1</v>
      </c>
      <c r="J449" s="31" t="b">
        <v>1</v>
      </c>
      <c r="K449" s="31" t="b">
        <v>0</v>
      </c>
      <c r="L449" s="31" t="b">
        <v>0</v>
      </c>
      <c r="M449" s="31" t="b">
        <v>1</v>
      </c>
      <c r="N449" t="s">
        <v>5</v>
      </c>
      <c r="O449" t="s">
        <v>1783</v>
      </c>
      <c r="P449" s="32" t="s">
        <v>2586</v>
      </c>
      <c r="Q449" t="s">
        <v>1995</v>
      </c>
      <c r="R449" t="s">
        <v>3988</v>
      </c>
      <c r="S449" s="20" t="s">
        <v>2351</v>
      </c>
      <c r="T449" s="25" t="s">
        <v>7</v>
      </c>
      <c r="U449" s="25" t="s">
        <v>103</v>
      </c>
      <c r="V449" s="25" t="s">
        <v>157</v>
      </c>
      <c r="W449" s="25" t="s">
        <v>193</v>
      </c>
      <c r="X449" s="25" t="s">
        <v>1921</v>
      </c>
    </row>
    <row r="450" spans="1:24" x14ac:dyDescent="0.25">
      <c r="A450" t="s">
        <v>3</v>
      </c>
      <c r="B450" t="s">
        <v>58</v>
      </c>
      <c r="C450" t="s">
        <v>57</v>
      </c>
      <c r="D450" t="s">
        <v>1863</v>
      </c>
      <c r="E450" t="s">
        <v>116</v>
      </c>
      <c r="F450" t="s">
        <v>745</v>
      </c>
      <c r="G450" t="s">
        <v>164</v>
      </c>
      <c r="H450" s="25">
        <v>177722.46863867997</v>
      </c>
      <c r="I450" s="31" t="b">
        <v>1</v>
      </c>
      <c r="J450" s="31" t="b">
        <v>1</v>
      </c>
      <c r="K450" s="31" t="b">
        <v>0</v>
      </c>
      <c r="L450" s="31" t="b">
        <v>0</v>
      </c>
      <c r="M450" s="31" t="b">
        <v>1</v>
      </c>
      <c r="N450" t="s">
        <v>5</v>
      </c>
      <c r="O450" t="s">
        <v>1807</v>
      </c>
      <c r="P450" s="32" t="s">
        <v>2586</v>
      </c>
      <c r="Q450" t="s">
        <v>1995</v>
      </c>
      <c r="R450" t="s">
        <v>3989</v>
      </c>
      <c r="S450" s="20" t="s">
        <v>2352</v>
      </c>
      <c r="T450" s="25" t="s">
        <v>7</v>
      </c>
      <c r="U450" s="25" t="s">
        <v>103</v>
      </c>
      <c r="V450" s="25" t="s">
        <v>157</v>
      </c>
      <c r="W450" s="25" t="s">
        <v>193</v>
      </c>
      <c r="X450" s="25" t="s">
        <v>1921</v>
      </c>
    </row>
    <row r="451" spans="1:24" x14ac:dyDescent="0.25">
      <c r="A451" t="s">
        <v>3</v>
      </c>
      <c r="B451" t="s">
        <v>58</v>
      </c>
      <c r="C451" t="s">
        <v>57</v>
      </c>
      <c r="D451" t="s">
        <v>1863</v>
      </c>
      <c r="E451" t="s">
        <v>116</v>
      </c>
      <c r="F451" t="s">
        <v>741</v>
      </c>
      <c r="G451" t="s">
        <v>164</v>
      </c>
      <c r="H451" s="25">
        <v>136799.21581552</v>
      </c>
      <c r="I451" s="31" t="b">
        <v>1</v>
      </c>
      <c r="J451" s="31" t="b">
        <v>1</v>
      </c>
      <c r="K451" s="31" t="b">
        <v>0</v>
      </c>
      <c r="L451" s="31" t="b">
        <v>0</v>
      </c>
      <c r="M451" s="31" t="b">
        <v>1</v>
      </c>
      <c r="N451" t="s">
        <v>5</v>
      </c>
      <c r="O451" t="s">
        <v>1807</v>
      </c>
      <c r="P451" s="32" t="s">
        <v>2584</v>
      </c>
      <c r="Q451" t="s">
        <v>1995</v>
      </c>
      <c r="R451" t="s">
        <v>3067</v>
      </c>
      <c r="S451" s="20" t="s">
        <v>2353</v>
      </c>
      <c r="T451" s="25" t="s">
        <v>7</v>
      </c>
      <c r="U451" s="25" t="s">
        <v>103</v>
      </c>
      <c r="V451" s="25" t="s">
        <v>157</v>
      </c>
      <c r="W451" s="25" t="s">
        <v>193</v>
      </c>
      <c r="X451" s="25" t="s">
        <v>1921</v>
      </c>
    </row>
    <row r="452" spans="1:24" x14ac:dyDescent="0.25">
      <c r="A452" t="s">
        <v>3</v>
      </c>
      <c r="B452" t="s">
        <v>58</v>
      </c>
      <c r="C452" t="s">
        <v>57</v>
      </c>
      <c r="D452" t="s">
        <v>1863</v>
      </c>
      <c r="E452" t="s">
        <v>83</v>
      </c>
      <c r="F452" t="s">
        <v>1639</v>
      </c>
      <c r="G452" t="s">
        <v>256</v>
      </c>
      <c r="H452" s="25">
        <v>1240197.3890200001</v>
      </c>
      <c r="I452" s="31" t="b">
        <v>1</v>
      </c>
      <c r="J452" s="31" t="b">
        <v>1</v>
      </c>
      <c r="K452" s="31" t="b">
        <v>0</v>
      </c>
      <c r="L452" s="31" t="b">
        <v>0</v>
      </c>
      <c r="M452" s="31" t="b">
        <v>1</v>
      </c>
      <c r="N452" t="s">
        <v>5</v>
      </c>
      <c r="O452" t="s">
        <v>1783</v>
      </c>
      <c r="P452" s="32" t="s">
        <v>2585</v>
      </c>
      <c r="Q452" t="s">
        <v>1995</v>
      </c>
      <c r="R452" t="s">
        <v>3990</v>
      </c>
      <c r="S452" s="20" t="s">
        <v>2354</v>
      </c>
      <c r="T452" s="25" t="s">
        <v>7</v>
      </c>
      <c r="U452" s="25" t="s">
        <v>103</v>
      </c>
      <c r="V452" s="25" t="s">
        <v>157</v>
      </c>
      <c r="W452" s="25" t="s">
        <v>193</v>
      </c>
      <c r="X452" s="25" t="s">
        <v>1921</v>
      </c>
    </row>
    <row r="453" spans="1:24" x14ac:dyDescent="0.25">
      <c r="A453" t="s">
        <v>3</v>
      </c>
      <c r="B453" t="s">
        <v>58</v>
      </c>
      <c r="C453" t="s">
        <v>57</v>
      </c>
      <c r="D453" t="s">
        <v>1864</v>
      </c>
      <c r="E453" t="s">
        <v>116</v>
      </c>
      <c r="F453" t="s">
        <v>695</v>
      </c>
      <c r="G453" t="s">
        <v>164</v>
      </c>
      <c r="H453" s="25">
        <v>169625.87064669147</v>
      </c>
      <c r="I453" s="31" t="b">
        <v>1</v>
      </c>
      <c r="J453" s="31" t="b">
        <v>0</v>
      </c>
      <c r="K453" s="31" t="b">
        <v>0</v>
      </c>
      <c r="L453" s="31" t="b">
        <v>0</v>
      </c>
      <c r="M453" s="31" t="b">
        <v>1</v>
      </c>
      <c r="N453" t="s">
        <v>5</v>
      </c>
      <c r="O453" t="s">
        <v>1807</v>
      </c>
      <c r="P453" s="32" t="s">
        <v>2586</v>
      </c>
      <c r="Q453" t="s">
        <v>1995</v>
      </c>
      <c r="R453" t="s">
        <v>3991</v>
      </c>
      <c r="S453" s="20" t="s">
        <v>2355</v>
      </c>
      <c r="T453" s="25" t="s">
        <v>7</v>
      </c>
      <c r="U453" s="25" t="s">
        <v>97</v>
      </c>
      <c r="V453" s="25" t="s">
        <v>157</v>
      </c>
      <c r="W453" s="25" t="s">
        <v>193</v>
      </c>
      <c r="X453" s="25" t="s">
        <v>1920</v>
      </c>
    </row>
    <row r="454" spans="1:24" x14ac:dyDescent="0.25">
      <c r="A454" t="s">
        <v>3</v>
      </c>
      <c r="B454" t="s">
        <v>58</v>
      </c>
      <c r="C454" t="s">
        <v>57</v>
      </c>
      <c r="D454" t="s">
        <v>1864</v>
      </c>
      <c r="E454" t="s">
        <v>116</v>
      </c>
      <c r="F454" t="s">
        <v>1311</v>
      </c>
      <c r="G454" t="s">
        <v>274</v>
      </c>
      <c r="H454" s="25">
        <v>115241.09543097999</v>
      </c>
      <c r="I454" s="31" t="b">
        <v>1</v>
      </c>
      <c r="J454" s="31" t="b">
        <v>0</v>
      </c>
      <c r="K454" s="31" t="b">
        <v>0</v>
      </c>
      <c r="L454" s="31" t="b">
        <v>0</v>
      </c>
      <c r="M454" s="31" t="b">
        <v>1</v>
      </c>
      <c r="N454" t="s">
        <v>5</v>
      </c>
      <c r="O454" t="s">
        <v>1783</v>
      </c>
      <c r="P454" s="32" t="s">
        <v>2584</v>
      </c>
      <c r="Q454" t="s">
        <v>1995</v>
      </c>
      <c r="R454" t="s">
        <v>3992</v>
      </c>
      <c r="S454" s="20">
        <v>57248</v>
      </c>
      <c r="T454" s="25" t="s">
        <v>7</v>
      </c>
      <c r="U454" s="25" t="s">
        <v>97</v>
      </c>
      <c r="V454" s="25" t="s">
        <v>157</v>
      </c>
      <c r="W454" s="25" t="s">
        <v>193</v>
      </c>
      <c r="X454" s="25" t="s">
        <v>1920</v>
      </c>
    </row>
    <row r="455" spans="1:24" x14ac:dyDescent="0.25">
      <c r="A455" t="s">
        <v>3</v>
      </c>
      <c r="B455" t="s">
        <v>58</v>
      </c>
      <c r="C455" t="s">
        <v>57</v>
      </c>
      <c r="D455" t="s">
        <v>1864</v>
      </c>
      <c r="E455" t="s">
        <v>116</v>
      </c>
      <c r="F455" t="s">
        <v>485</v>
      </c>
      <c r="G455" t="s">
        <v>164</v>
      </c>
      <c r="H455" s="25">
        <v>169222.67655168904</v>
      </c>
      <c r="I455" s="31" t="b">
        <v>1</v>
      </c>
      <c r="J455" s="31" t="b">
        <v>0</v>
      </c>
      <c r="K455" s="31" t="b">
        <v>0</v>
      </c>
      <c r="L455" s="31" t="b">
        <v>0</v>
      </c>
      <c r="M455" s="31" t="b">
        <v>1</v>
      </c>
      <c r="N455" t="s">
        <v>5</v>
      </c>
      <c r="O455" t="s">
        <v>1783</v>
      </c>
      <c r="P455" s="32" t="s">
        <v>2586</v>
      </c>
      <c r="Q455" t="s">
        <v>1995</v>
      </c>
      <c r="R455" t="s">
        <v>3993</v>
      </c>
      <c r="S455" s="20" t="s">
        <v>2356</v>
      </c>
      <c r="T455" s="25" t="s">
        <v>7</v>
      </c>
      <c r="U455" s="25" t="s">
        <v>97</v>
      </c>
      <c r="V455" s="25" t="s">
        <v>157</v>
      </c>
      <c r="W455" s="25" t="s">
        <v>193</v>
      </c>
      <c r="X455" s="25" t="s">
        <v>1921</v>
      </c>
    </row>
    <row r="456" spans="1:24" x14ac:dyDescent="0.25">
      <c r="A456" t="s">
        <v>3</v>
      </c>
      <c r="B456" t="s">
        <v>58</v>
      </c>
      <c r="C456" t="s">
        <v>57</v>
      </c>
      <c r="D456" t="s">
        <v>1864</v>
      </c>
      <c r="E456" t="s">
        <v>116</v>
      </c>
      <c r="F456" t="s">
        <v>483</v>
      </c>
      <c r="G456" t="s">
        <v>164</v>
      </c>
      <c r="H456" s="25">
        <v>173468.13599738249</v>
      </c>
      <c r="I456" s="31" t="b">
        <v>1</v>
      </c>
      <c r="J456" s="31" t="b">
        <v>0</v>
      </c>
      <c r="K456" s="31" t="b">
        <v>0</v>
      </c>
      <c r="L456" s="31" t="b">
        <v>0</v>
      </c>
      <c r="M456" s="31" t="b">
        <v>1</v>
      </c>
      <c r="N456" t="s">
        <v>5</v>
      </c>
      <c r="O456" t="s">
        <v>1783</v>
      </c>
      <c r="P456" s="32" t="s">
        <v>2586</v>
      </c>
      <c r="Q456" t="s">
        <v>1995</v>
      </c>
      <c r="R456" t="s">
        <v>3994</v>
      </c>
      <c r="S456" s="20" t="s">
        <v>2357</v>
      </c>
      <c r="T456" s="25" t="s">
        <v>7</v>
      </c>
      <c r="U456" s="25" t="s">
        <v>97</v>
      </c>
      <c r="V456" s="25" t="s">
        <v>157</v>
      </c>
      <c r="W456" s="25" t="s">
        <v>193</v>
      </c>
      <c r="X456" s="25" t="s">
        <v>1921</v>
      </c>
    </row>
    <row r="457" spans="1:24" x14ac:dyDescent="0.25">
      <c r="A457" t="s">
        <v>3</v>
      </c>
      <c r="B457" t="s">
        <v>58</v>
      </c>
      <c r="C457" t="s">
        <v>57</v>
      </c>
      <c r="D457" t="s">
        <v>1864</v>
      </c>
      <c r="E457" t="s">
        <v>83</v>
      </c>
      <c r="F457" t="s">
        <v>393</v>
      </c>
      <c r="G457" t="s">
        <v>231</v>
      </c>
      <c r="H457" s="25">
        <v>569933.74939999997</v>
      </c>
      <c r="I457" s="31" t="b">
        <v>1</v>
      </c>
      <c r="J457" s="31" t="b">
        <v>0</v>
      </c>
      <c r="K457" s="31" t="b">
        <v>0</v>
      </c>
      <c r="L457" s="31" t="b">
        <v>0</v>
      </c>
      <c r="M457" s="31" t="b">
        <v>1</v>
      </c>
      <c r="N457" t="s">
        <v>5</v>
      </c>
      <c r="O457" t="s">
        <v>1783</v>
      </c>
      <c r="P457" s="32" t="s">
        <v>2585</v>
      </c>
      <c r="Q457" t="s">
        <v>1995</v>
      </c>
      <c r="R457" t="s">
        <v>3020</v>
      </c>
      <c r="S457" s="20" t="s">
        <v>2358</v>
      </c>
      <c r="T457" s="25" t="s">
        <v>7</v>
      </c>
      <c r="U457" s="25" t="s">
        <v>97</v>
      </c>
      <c r="V457" s="25" t="s">
        <v>157</v>
      </c>
      <c r="W457" s="25" t="s">
        <v>193</v>
      </c>
      <c r="X457" s="25" t="s">
        <v>1921</v>
      </c>
    </row>
    <row r="458" spans="1:24" x14ac:dyDescent="0.25">
      <c r="A458" t="s">
        <v>3</v>
      </c>
      <c r="B458" t="s">
        <v>58</v>
      </c>
      <c r="C458" t="s">
        <v>57</v>
      </c>
      <c r="D458" t="s">
        <v>1864</v>
      </c>
      <c r="E458" t="s">
        <v>83</v>
      </c>
      <c r="F458" t="s">
        <v>391</v>
      </c>
      <c r="G458" t="s">
        <v>231</v>
      </c>
      <c r="H458" s="25">
        <v>1107835.0139200001</v>
      </c>
      <c r="I458" s="31" t="b">
        <v>1</v>
      </c>
      <c r="J458" s="31" t="b">
        <v>0</v>
      </c>
      <c r="K458" s="31" t="b">
        <v>0</v>
      </c>
      <c r="L458" s="31" t="b">
        <v>0</v>
      </c>
      <c r="M458" s="31" t="b">
        <v>1</v>
      </c>
      <c r="N458" t="s">
        <v>5</v>
      </c>
      <c r="O458" t="s">
        <v>1807</v>
      </c>
      <c r="P458" s="32" t="s">
        <v>2585</v>
      </c>
      <c r="Q458" t="s">
        <v>1995</v>
      </c>
      <c r="R458" t="s">
        <v>3022</v>
      </c>
      <c r="S458" s="20" t="s">
        <v>2359</v>
      </c>
      <c r="T458" s="25" t="s">
        <v>7</v>
      </c>
      <c r="U458" s="25" t="s">
        <v>97</v>
      </c>
      <c r="V458" s="25" t="s">
        <v>157</v>
      </c>
      <c r="W458" s="25" t="s">
        <v>193</v>
      </c>
      <c r="X458" s="25" t="s">
        <v>1921</v>
      </c>
    </row>
    <row r="459" spans="1:24" x14ac:dyDescent="0.25">
      <c r="A459" t="s">
        <v>3</v>
      </c>
      <c r="B459" t="s">
        <v>58</v>
      </c>
      <c r="C459" t="s">
        <v>57</v>
      </c>
      <c r="D459" t="s">
        <v>1864</v>
      </c>
      <c r="E459" t="s">
        <v>83</v>
      </c>
      <c r="F459" t="s">
        <v>1617</v>
      </c>
      <c r="G459" t="s">
        <v>256</v>
      </c>
      <c r="H459" s="25">
        <v>2041628.0068400002</v>
      </c>
      <c r="I459" s="31" t="b">
        <v>1</v>
      </c>
      <c r="J459" s="31" t="b">
        <v>0</v>
      </c>
      <c r="K459" s="31" t="b">
        <v>0</v>
      </c>
      <c r="L459" s="31" t="b">
        <v>0</v>
      </c>
      <c r="M459" s="31" t="b">
        <v>1</v>
      </c>
      <c r="N459" t="s">
        <v>5</v>
      </c>
      <c r="O459" t="s">
        <v>1807</v>
      </c>
      <c r="P459" s="32" t="s">
        <v>2585</v>
      </c>
      <c r="Q459" t="s">
        <v>1995</v>
      </c>
      <c r="R459" t="s">
        <v>3015</v>
      </c>
      <c r="S459" s="20" t="s">
        <v>2360</v>
      </c>
      <c r="T459" s="25" t="s">
        <v>7</v>
      </c>
      <c r="U459" s="25" t="s">
        <v>97</v>
      </c>
      <c r="V459" s="25" t="s">
        <v>157</v>
      </c>
      <c r="W459" s="25" t="s">
        <v>193</v>
      </c>
      <c r="X459" s="25" t="s">
        <v>1921</v>
      </c>
    </row>
    <row r="460" spans="1:24" x14ac:dyDescent="0.25">
      <c r="A460" t="s">
        <v>3</v>
      </c>
      <c r="B460" t="s">
        <v>58</v>
      </c>
      <c r="C460" t="s">
        <v>57</v>
      </c>
      <c r="D460" t="s">
        <v>1864</v>
      </c>
      <c r="E460" t="s">
        <v>83</v>
      </c>
      <c r="F460" t="s">
        <v>1179</v>
      </c>
      <c r="G460" t="s">
        <v>270</v>
      </c>
      <c r="H460" s="25">
        <v>688041.03944000008</v>
      </c>
      <c r="I460" s="31" t="b">
        <v>1</v>
      </c>
      <c r="J460" s="31" t="b">
        <v>0</v>
      </c>
      <c r="K460" s="31" t="b">
        <v>0</v>
      </c>
      <c r="L460" s="31" t="b">
        <v>0</v>
      </c>
      <c r="M460" s="31" t="b">
        <v>1</v>
      </c>
      <c r="N460" t="s">
        <v>5</v>
      </c>
      <c r="O460" t="s">
        <v>1783</v>
      </c>
      <c r="P460" s="32" t="s">
        <v>2585</v>
      </c>
      <c r="Q460" t="s">
        <v>1995</v>
      </c>
      <c r="R460" t="s">
        <v>3018</v>
      </c>
      <c r="S460" s="20" t="s">
        <v>2361</v>
      </c>
      <c r="T460" s="25" t="s">
        <v>7</v>
      </c>
      <c r="U460" s="25" t="s">
        <v>97</v>
      </c>
      <c r="V460" s="25" t="s">
        <v>157</v>
      </c>
      <c r="W460" s="25" t="s">
        <v>193</v>
      </c>
      <c r="X460" s="25" t="s">
        <v>1921</v>
      </c>
    </row>
    <row r="461" spans="1:24" x14ac:dyDescent="0.25">
      <c r="A461" t="s">
        <v>3</v>
      </c>
      <c r="B461" t="s">
        <v>58</v>
      </c>
      <c r="C461" t="s">
        <v>57</v>
      </c>
      <c r="D461" t="s">
        <v>1864</v>
      </c>
      <c r="E461" t="s">
        <v>116</v>
      </c>
      <c r="F461" t="s">
        <v>543</v>
      </c>
      <c r="G461" t="s">
        <v>164</v>
      </c>
      <c r="H461" s="25">
        <v>106440.30265674001</v>
      </c>
      <c r="I461" s="31" t="b">
        <v>1</v>
      </c>
      <c r="J461" s="31" t="b">
        <v>0</v>
      </c>
      <c r="K461" s="31" t="b">
        <v>0</v>
      </c>
      <c r="L461" s="31" t="b">
        <v>0</v>
      </c>
      <c r="M461" s="31" t="b">
        <v>1</v>
      </c>
      <c r="N461" t="s">
        <v>5</v>
      </c>
      <c r="O461" t="s">
        <v>1807</v>
      </c>
      <c r="P461" s="32" t="s">
        <v>2584</v>
      </c>
      <c r="Q461" t="s">
        <v>1995</v>
      </c>
      <c r="R461" t="s">
        <v>3995</v>
      </c>
      <c r="S461" s="20" t="s">
        <v>2362</v>
      </c>
      <c r="T461" s="25" t="s">
        <v>7</v>
      </c>
      <c r="U461" s="25" t="s">
        <v>97</v>
      </c>
      <c r="V461" s="25" t="s">
        <v>157</v>
      </c>
      <c r="W461" s="25" t="s">
        <v>193</v>
      </c>
      <c r="X461" s="25" t="s">
        <v>1921</v>
      </c>
    </row>
    <row r="462" spans="1:24" x14ac:dyDescent="0.25">
      <c r="A462" t="s">
        <v>3</v>
      </c>
      <c r="B462" t="s">
        <v>58</v>
      </c>
      <c r="C462" t="s">
        <v>57</v>
      </c>
      <c r="D462" t="s">
        <v>1864</v>
      </c>
      <c r="E462" t="s">
        <v>116</v>
      </c>
      <c r="F462" t="s">
        <v>1265</v>
      </c>
      <c r="G462" t="s">
        <v>274</v>
      </c>
      <c r="H462" s="25">
        <v>140085.35031869999</v>
      </c>
      <c r="I462" s="31" t="b">
        <v>1</v>
      </c>
      <c r="J462" s="31" t="b">
        <v>0</v>
      </c>
      <c r="K462" s="31" t="b">
        <v>0</v>
      </c>
      <c r="L462" s="31" t="b">
        <v>0</v>
      </c>
      <c r="M462" s="31" t="b">
        <v>1</v>
      </c>
      <c r="N462" t="s">
        <v>5</v>
      </c>
      <c r="O462" t="s">
        <v>1783</v>
      </c>
      <c r="P462" s="32" t="s">
        <v>2584</v>
      </c>
      <c r="Q462" t="s">
        <v>1995</v>
      </c>
      <c r="R462" t="s">
        <v>3996</v>
      </c>
      <c r="S462" s="20">
        <v>57236</v>
      </c>
      <c r="T462" s="25" t="s">
        <v>7</v>
      </c>
      <c r="U462" s="25" t="s">
        <v>97</v>
      </c>
      <c r="V462" s="25" t="s">
        <v>157</v>
      </c>
      <c r="W462" s="25" t="s">
        <v>193</v>
      </c>
      <c r="X462" s="25" t="s">
        <v>1921</v>
      </c>
    </row>
    <row r="463" spans="1:24" x14ac:dyDescent="0.25">
      <c r="A463" t="s">
        <v>3</v>
      </c>
      <c r="B463" t="s">
        <v>58</v>
      </c>
      <c r="C463" t="s">
        <v>57</v>
      </c>
      <c r="D463" t="s">
        <v>1864</v>
      </c>
      <c r="E463" t="s">
        <v>116</v>
      </c>
      <c r="F463" t="s">
        <v>545</v>
      </c>
      <c r="G463" t="s">
        <v>164</v>
      </c>
      <c r="H463" s="25">
        <v>163183.70695575455</v>
      </c>
      <c r="I463" s="31" t="b">
        <v>1</v>
      </c>
      <c r="J463" s="31" t="b">
        <v>0</v>
      </c>
      <c r="K463" s="31" t="b">
        <v>0</v>
      </c>
      <c r="L463" s="31" t="b">
        <v>0</v>
      </c>
      <c r="M463" s="31" t="b">
        <v>1</v>
      </c>
      <c r="N463" t="s">
        <v>5</v>
      </c>
      <c r="O463" t="s">
        <v>1807</v>
      </c>
      <c r="P463" s="32" t="s">
        <v>2586</v>
      </c>
      <c r="Q463" t="s">
        <v>1995</v>
      </c>
      <c r="R463" t="s">
        <v>3997</v>
      </c>
      <c r="S463" s="20" t="s">
        <v>2363</v>
      </c>
      <c r="T463" s="25" t="s">
        <v>7</v>
      </c>
      <c r="U463" s="25" t="s">
        <v>97</v>
      </c>
      <c r="V463" s="25" t="s">
        <v>157</v>
      </c>
      <c r="W463" s="25" t="s">
        <v>193</v>
      </c>
      <c r="X463" s="25" t="s">
        <v>1920</v>
      </c>
    </row>
    <row r="464" spans="1:24" x14ac:dyDescent="0.25">
      <c r="A464" t="s">
        <v>3</v>
      </c>
      <c r="B464" t="s">
        <v>58</v>
      </c>
      <c r="C464" t="s">
        <v>57</v>
      </c>
      <c r="D464" t="s">
        <v>1864</v>
      </c>
      <c r="E464" t="s">
        <v>116</v>
      </c>
      <c r="F464" t="s">
        <v>561</v>
      </c>
      <c r="G464" t="s">
        <v>164</v>
      </c>
      <c r="H464" s="25">
        <v>169108.26828562</v>
      </c>
      <c r="I464" s="31" t="b">
        <v>1</v>
      </c>
      <c r="J464" s="31" t="b">
        <v>0</v>
      </c>
      <c r="K464" s="31" t="b">
        <v>0</v>
      </c>
      <c r="L464" s="31" t="b">
        <v>0</v>
      </c>
      <c r="M464" s="31" t="b">
        <v>1</v>
      </c>
      <c r="N464" t="s">
        <v>5</v>
      </c>
      <c r="O464" t="s">
        <v>1783</v>
      </c>
      <c r="P464" s="32" t="s">
        <v>2586</v>
      </c>
      <c r="Q464" t="s">
        <v>1995</v>
      </c>
      <c r="R464" t="s">
        <v>3998</v>
      </c>
      <c r="S464" s="20" t="s">
        <v>2364</v>
      </c>
      <c r="T464" s="25" t="s">
        <v>7</v>
      </c>
      <c r="U464" s="25" t="s">
        <v>97</v>
      </c>
      <c r="V464" s="25" t="s">
        <v>157</v>
      </c>
      <c r="W464" s="25" t="s">
        <v>193</v>
      </c>
      <c r="X464" s="25" t="s">
        <v>1920</v>
      </c>
    </row>
    <row r="465" spans="1:24" x14ac:dyDescent="0.25">
      <c r="A465" t="s">
        <v>3</v>
      </c>
      <c r="B465" t="s">
        <v>58</v>
      </c>
      <c r="C465" t="s">
        <v>57</v>
      </c>
      <c r="D465" t="s">
        <v>1864</v>
      </c>
      <c r="E465" t="s">
        <v>116</v>
      </c>
      <c r="F465" t="s">
        <v>697</v>
      </c>
      <c r="G465" t="s">
        <v>164</v>
      </c>
      <c r="H465" s="25">
        <v>173862.09504014996</v>
      </c>
      <c r="I465" s="31" t="b">
        <v>1</v>
      </c>
      <c r="J465" s="31" t="b">
        <v>0</v>
      </c>
      <c r="K465" s="31" t="b">
        <v>0</v>
      </c>
      <c r="L465" s="31" t="b">
        <v>0</v>
      </c>
      <c r="M465" s="31" t="b">
        <v>1</v>
      </c>
      <c r="N465" t="s">
        <v>5</v>
      </c>
      <c r="O465" t="s">
        <v>1783</v>
      </c>
      <c r="P465" s="32" t="s">
        <v>2586</v>
      </c>
      <c r="Q465" t="s">
        <v>1995</v>
      </c>
      <c r="R465" t="s">
        <v>2912</v>
      </c>
      <c r="S465" s="20" t="s">
        <v>2365</v>
      </c>
      <c r="T465" s="25" t="s">
        <v>7</v>
      </c>
      <c r="U465" s="25" t="s">
        <v>97</v>
      </c>
      <c r="V465" s="25" t="s">
        <v>157</v>
      </c>
      <c r="W465" s="25" t="s">
        <v>193</v>
      </c>
      <c r="X465" s="25" t="s">
        <v>1921</v>
      </c>
    </row>
    <row r="466" spans="1:24" x14ac:dyDescent="0.25">
      <c r="A466" t="s">
        <v>3</v>
      </c>
      <c r="B466" t="s">
        <v>58</v>
      </c>
      <c r="C466" t="s">
        <v>57</v>
      </c>
      <c r="D466" t="s">
        <v>1864</v>
      </c>
      <c r="E466" t="s">
        <v>116</v>
      </c>
      <c r="F466" t="s">
        <v>1313</v>
      </c>
      <c r="G466" t="s">
        <v>274</v>
      </c>
      <c r="H466" s="25">
        <v>128908.38213500001</v>
      </c>
      <c r="I466" s="31" t="b">
        <v>1</v>
      </c>
      <c r="J466" s="31" t="b">
        <v>0</v>
      </c>
      <c r="K466" s="31" t="b">
        <v>0</v>
      </c>
      <c r="L466" s="31" t="b">
        <v>0</v>
      </c>
      <c r="M466" s="31" t="b">
        <v>1</v>
      </c>
      <c r="N466" t="s">
        <v>5</v>
      </c>
      <c r="O466" t="s">
        <v>1783</v>
      </c>
      <c r="P466" s="32" t="s">
        <v>2584</v>
      </c>
      <c r="Q466" t="s">
        <v>1995</v>
      </c>
      <c r="R466" t="s">
        <v>3999</v>
      </c>
      <c r="S466" s="20">
        <v>57250</v>
      </c>
      <c r="T466" s="25" t="s">
        <v>7</v>
      </c>
      <c r="U466" s="25" t="s">
        <v>97</v>
      </c>
      <c r="V466" s="25" t="s">
        <v>157</v>
      </c>
      <c r="W466" s="25" t="s">
        <v>193</v>
      </c>
      <c r="X466" s="25" t="s">
        <v>1921</v>
      </c>
    </row>
    <row r="467" spans="1:24" x14ac:dyDescent="0.25">
      <c r="A467" t="s">
        <v>3</v>
      </c>
      <c r="B467" t="s">
        <v>58</v>
      </c>
      <c r="C467" t="s">
        <v>57</v>
      </c>
      <c r="D467" t="s">
        <v>1865</v>
      </c>
      <c r="E467" t="s">
        <v>99</v>
      </c>
      <c r="F467" t="s">
        <v>1121</v>
      </c>
      <c r="G467" t="s">
        <v>140</v>
      </c>
      <c r="H467" s="25">
        <v>91882.08</v>
      </c>
      <c r="I467" s="31" t="b">
        <v>1</v>
      </c>
      <c r="J467" s="31" t="b">
        <v>0</v>
      </c>
      <c r="K467" s="31" t="b">
        <v>0</v>
      </c>
      <c r="L467" s="31" t="b">
        <v>0</v>
      </c>
      <c r="M467" s="31" t="b">
        <v>1</v>
      </c>
      <c r="N467" t="s">
        <v>5</v>
      </c>
      <c r="O467" t="s">
        <v>1807</v>
      </c>
      <c r="P467" s="32" t="s">
        <v>2584</v>
      </c>
      <c r="Q467" t="s">
        <v>1995</v>
      </c>
      <c r="R467" t="s">
        <v>4000</v>
      </c>
      <c r="S467" s="20">
        <v>51792</v>
      </c>
      <c r="T467" s="25" t="s">
        <v>32</v>
      </c>
      <c r="U467" s="25" t="s">
        <v>97</v>
      </c>
      <c r="V467" s="25" t="s">
        <v>157</v>
      </c>
      <c r="W467" s="25" t="s">
        <v>193</v>
      </c>
      <c r="X467" s="25" t="s">
        <v>1920</v>
      </c>
    </row>
    <row r="468" spans="1:24" x14ac:dyDescent="0.25">
      <c r="A468" t="s">
        <v>3</v>
      </c>
      <c r="B468" t="s">
        <v>58</v>
      </c>
      <c r="C468" t="s">
        <v>57</v>
      </c>
      <c r="D468" t="s">
        <v>1865</v>
      </c>
      <c r="E468" t="s">
        <v>116</v>
      </c>
      <c r="F468" t="s">
        <v>777</v>
      </c>
      <c r="G468" t="s">
        <v>164</v>
      </c>
      <c r="H468" s="25">
        <v>186199.71049577999</v>
      </c>
      <c r="I468" s="31" t="b">
        <v>1</v>
      </c>
      <c r="J468" s="31" t="b">
        <v>0</v>
      </c>
      <c r="K468" s="31" t="b">
        <v>0</v>
      </c>
      <c r="L468" s="31" t="b">
        <v>0</v>
      </c>
      <c r="M468" s="31" t="b">
        <v>1</v>
      </c>
      <c r="N468" t="s">
        <v>5</v>
      </c>
      <c r="O468" t="s">
        <v>1807</v>
      </c>
      <c r="P468" s="32" t="s">
        <v>2586</v>
      </c>
      <c r="Q468" t="s">
        <v>1995</v>
      </c>
      <c r="R468" t="s">
        <v>4001</v>
      </c>
      <c r="S468" s="20" t="s">
        <v>2366</v>
      </c>
      <c r="T468" s="25" t="s">
        <v>7</v>
      </c>
      <c r="U468" s="25" t="s">
        <v>97</v>
      </c>
      <c r="V468" s="25" t="s">
        <v>157</v>
      </c>
      <c r="W468" s="25" t="s">
        <v>193</v>
      </c>
      <c r="X468" s="25" t="s">
        <v>1920</v>
      </c>
    </row>
    <row r="469" spans="1:24" x14ac:dyDescent="0.25">
      <c r="A469" t="s">
        <v>10</v>
      </c>
      <c r="B469" t="s">
        <v>58</v>
      </c>
      <c r="C469" t="s">
        <v>57</v>
      </c>
      <c r="D469" t="s">
        <v>1866</v>
      </c>
      <c r="E469" t="s">
        <v>83</v>
      </c>
      <c r="F469" t="s">
        <v>1361</v>
      </c>
      <c r="G469" t="s">
        <v>283</v>
      </c>
      <c r="H469" s="25">
        <v>1412573.2822799999</v>
      </c>
      <c r="I469" s="31" t="b">
        <v>1</v>
      </c>
      <c r="J469" s="31" t="b">
        <v>0</v>
      </c>
      <c r="K469" s="31" t="b">
        <v>0</v>
      </c>
      <c r="L469" s="31" t="b">
        <v>1</v>
      </c>
      <c r="M469" s="31" t="b">
        <v>1</v>
      </c>
      <c r="N469" t="s">
        <v>5</v>
      </c>
      <c r="O469" t="s">
        <v>1783</v>
      </c>
      <c r="P469" s="32" t="s">
        <v>2585</v>
      </c>
      <c r="Q469" t="s">
        <v>1995</v>
      </c>
      <c r="R469" t="s">
        <v>3107</v>
      </c>
      <c r="S469" s="20" t="s">
        <v>2367</v>
      </c>
      <c r="T469" s="25" t="s">
        <v>7</v>
      </c>
      <c r="U469" s="25" t="s">
        <v>97</v>
      </c>
      <c r="V469" s="25" t="s">
        <v>157</v>
      </c>
      <c r="W469" s="25" t="s">
        <v>125</v>
      </c>
      <c r="X469" s="25" t="s">
        <v>1921</v>
      </c>
    </row>
    <row r="470" spans="1:24" x14ac:dyDescent="0.25">
      <c r="A470" t="s">
        <v>3</v>
      </c>
      <c r="B470" t="s">
        <v>58</v>
      </c>
      <c r="C470" t="s">
        <v>57</v>
      </c>
      <c r="D470" t="s">
        <v>1866</v>
      </c>
      <c r="E470" t="s">
        <v>116</v>
      </c>
      <c r="F470" t="s">
        <v>581</v>
      </c>
      <c r="G470" t="s">
        <v>164</v>
      </c>
      <c r="H470" s="25">
        <v>318403.87380586</v>
      </c>
      <c r="I470" s="31" t="b">
        <v>1</v>
      </c>
      <c r="J470" s="31" t="b">
        <v>0</v>
      </c>
      <c r="K470" s="31" t="b">
        <v>0</v>
      </c>
      <c r="L470" s="31" t="b">
        <v>1</v>
      </c>
      <c r="M470" s="31" t="b">
        <v>1</v>
      </c>
      <c r="N470" t="s">
        <v>5</v>
      </c>
      <c r="O470" t="s">
        <v>1807</v>
      </c>
      <c r="P470" s="32" t="s">
        <v>2586</v>
      </c>
      <c r="Q470" t="s">
        <v>1995</v>
      </c>
      <c r="R470" t="s">
        <v>4002</v>
      </c>
      <c r="S470" s="20" t="s">
        <v>2368</v>
      </c>
      <c r="T470" s="25" t="s">
        <v>7</v>
      </c>
      <c r="U470" s="25" t="s">
        <v>97</v>
      </c>
      <c r="V470" s="25" t="s">
        <v>157</v>
      </c>
      <c r="W470" s="25" t="s">
        <v>125</v>
      </c>
      <c r="X470" s="25" t="s">
        <v>1920</v>
      </c>
    </row>
    <row r="471" spans="1:24" x14ac:dyDescent="0.25">
      <c r="A471" t="s">
        <v>3</v>
      </c>
      <c r="B471" t="s">
        <v>58</v>
      </c>
      <c r="C471" t="s">
        <v>57</v>
      </c>
      <c r="D471" t="s">
        <v>1866</v>
      </c>
      <c r="E471" t="s">
        <v>116</v>
      </c>
      <c r="F471" t="s">
        <v>611</v>
      </c>
      <c r="G471" t="s">
        <v>164</v>
      </c>
      <c r="H471" s="25">
        <v>164946.83303775938</v>
      </c>
      <c r="I471" s="31" t="b">
        <v>1</v>
      </c>
      <c r="J471" s="31" t="b">
        <v>0</v>
      </c>
      <c r="K471" s="31" t="b">
        <v>0</v>
      </c>
      <c r="L471" s="31" t="b">
        <v>1</v>
      </c>
      <c r="M471" s="31" t="b">
        <v>1</v>
      </c>
      <c r="N471" t="s">
        <v>5</v>
      </c>
      <c r="O471" t="s">
        <v>1807</v>
      </c>
      <c r="P471" s="32" t="s">
        <v>2586</v>
      </c>
      <c r="Q471" t="s">
        <v>1995</v>
      </c>
      <c r="R471" t="s">
        <v>4003</v>
      </c>
      <c r="S471" s="20" t="s">
        <v>2369</v>
      </c>
      <c r="T471" s="25" t="s">
        <v>7</v>
      </c>
      <c r="U471" s="25" t="s">
        <v>97</v>
      </c>
      <c r="V471" s="25" t="s">
        <v>157</v>
      </c>
      <c r="W471" s="25" t="s">
        <v>125</v>
      </c>
      <c r="X471" s="25" t="s">
        <v>1920</v>
      </c>
    </row>
    <row r="472" spans="1:24" x14ac:dyDescent="0.25">
      <c r="A472" t="s">
        <v>3</v>
      </c>
      <c r="B472" t="s">
        <v>58</v>
      </c>
      <c r="C472" t="s">
        <v>57</v>
      </c>
      <c r="D472" t="s">
        <v>1866</v>
      </c>
      <c r="E472" t="s">
        <v>116</v>
      </c>
      <c r="F472" t="s">
        <v>625</v>
      </c>
      <c r="G472" t="s">
        <v>164</v>
      </c>
      <c r="H472" s="25">
        <v>167167.10069008</v>
      </c>
      <c r="I472" s="31" t="b">
        <v>1</v>
      </c>
      <c r="J472" s="31" t="b">
        <v>0</v>
      </c>
      <c r="K472" s="31" t="b">
        <v>0</v>
      </c>
      <c r="L472" s="31" t="b">
        <v>0</v>
      </c>
      <c r="M472" s="31" t="b">
        <v>1</v>
      </c>
      <c r="N472" t="s">
        <v>5</v>
      </c>
      <c r="O472" t="s">
        <v>1783</v>
      </c>
      <c r="P472" s="32" t="s">
        <v>2586</v>
      </c>
      <c r="Q472" t="s">
        <v>1995</v>
      </c>
      <c r="R472" t="s">
        <v>2705</v>
      </c>
      <c r="S472" s="20" t="s">
        <v>2370</v>
      </c>
      <c r="T472" s="25" t="s">
        <v>7</v>
      </c>
      <c r="U472" s="25" t="s">
        <v>97</v>
      </c>
      <c r="V472" s="25" t="s">
        <v>157</v>
      </c>
      <c r="W472" s="25" t="s">
        <v>193</v>
      </c>
      <c r="X472" s="25" t="s">
        <v>1921</v>
      </c>
    </row>
    <row r="473" spans="1:24" x14ac:dyDescent="0.25">
      <c r="A473" t="s">
        <v>3</v>
      </c>
      <c r="B473" t="s">
        <v>58</v>
      </c>
      <c r="C473" t="s">
        <v>57</v>
      </c>
      <c r="D473" t="s">
        <v>1866</v>
      </c>
      <c r="E473" t="s">
        <v>116</v>
      </c>
      <c r="F473" t="s">
        <v>645</v>
      </c>
      <c r="G473" t="s">
        <v>164</v>
      </c>
      <c r="H473" s="25">
        <v>176050.50928181998</v>
      </c>
      <c r="I473" s="31" t="b">
        <v>1</v>
      </c>
      <c r="J473" s="31" t="b">
        <v>0</v>
      </c>
      <c r="K473" s="31" t="b">
        <v>0</v>
      </c>
      <c r="L473" s="31" t="b">
        <v>0</v>
      </c>
      <c r="M473" s="31" t="b">
        <v>1</v>
      </c>
      <c r="N473" t="s">
        <v>5</v>
      </c>
      <c r="O473" t="s">
        <v>1807</v>
      </c>
      <c r="P473" s="32" t="s">
        <v>2586</v>
      </c>
      <c r="Q473" t="s">
        <v>1995</v>
      </c>
      <c r="R473" t="s">
        <v>4004</v>
      </c>
      <c r="S473" s="20" t="s">
        <v>2371</v>
      </c>
      <c r="T473" s="25" t="s">
        <v>7</v>
      </c>
      <c r="U473" s="25" t="s">
        <v>97</v>
      </c>
      <c r="V473" s="25" t="s">
        <v>157</v>
      </c>
      <c r="W473" s="25" t="s">
        <v>193</v>
      </c>
      <c r="X473" s="25" t="s">
        <v>1921</v>
      </c>
    </row>
    <row r="474" spans="1:24" x14ac:dyDescent="0.25">
      <c r="A474" t="s">
        <v>3</v>
      </c>
      <c r="B474" t="s">
        <v>58</v>
      </c>
      <c r="C474" t="s">
        <v>57</v>
      </c>
      <c r="D474" t="s">
        <v>1866</v>
      </c>
      <c r="E474" t="s">
        <v>116</v>
      </c>
      <c r="F474" t="s">
        <v>667</v>
      </c>
      <c r="G474" t="s">
        <v>164</v>
      </c>
      <c r="H474" s="25">
        <v>154884.78826066002</v>
      </c>
      <c r="I474" s="31" t="b">
        <v>1</v>
      </c>
      <c r="J474" s="31" t="b">
        <v>0</v>
      </c>
      <c r="K474" s="31" t="b">
        <v>0</v>
      </c>
      <c r="L474" s="31" t="b">
        <v>0</v>
      </c>
      <c r="M474" s="31" t="b">
        <v>1</v>
      </c>
      <c r="N474" t="s">
        <v>5</v>
      </c>
      <c r="O474" t="s">
        <v>1783</v>
      </c>
      <c r="P474" s="32" t="s">
        <v>2586</v>
      </c>
      <c r="Q474" t="s">
        <v>1995</v>
      </c>
      <c r="R474" t="s">
        <v>4005</v>
      </c>
      <c r="S474" s="20" t="s">
        <v>2372</v>
      </c>
      <c r="T474" s="25" t="s">
        <v>7</v>
      </c>
      <c r="U474" s="25" t="s">
        <v>97</v>
      </c>
      <c r="V474" s="25" t="s">
        <v>157</v>
      </c>
      <c r="W474" s="25" t="s">
        <v>193</v>
      </c>
      <c r="X474" s="25" t="s">
        <v>1921</v>
      </c>
    </row>
    <row r="475" spans="1:24" x14ac:dyDescent="0.25">
      <c r="A475" t="s">
        <v>3</v>
      </c>
      <c r="B475" t="s">
        <v>58</v>
      </c>
      <c r="C475" t="s">
        <v>57</v>
      </c>
      <c r="D475" t="s">
        <v>1866</v>
      </c>
      <c r="E475" t="s">
        <v>116</v>
      </c>
      <c r="F475" t="s">
        <v>1299</v>
      </c>
      <c r="G475" t="s">
        <v>274</v>
      </c>
      <c r="H475" s="25">
        <v>196190.53906070002</v>
      </c>
      <c r="I475" s="31" t="b">
        <v>1</v>
      </c>
      <c r="J475" s="31" t="b">
        <v>0</v>
      </c>
      <c r="K475" s="31" t="b">
        <v>0</v>
      </c>
      <c r="L475" s="31" t="b">
        <v>0</v>
      </c>
      <c r="M475" s="31" t="b">
        <v>1</v>
      </c>
      <c r="N475" t="s">
        <v>5</v>
      </c>
      <c r="O475" t="s">
        <v>1807</v>
      </c>
      <c r="P475" s="32" t="s">
        <v>2586</v>
      </c>
      <c r="Q475" t="s">
        <v>1995</v>
      </c>
      <c r="R475" t="s">
        <v>3568</v>
      </c>
      <c r="S475" s="20">
        <v>57143</v>
      </c>
      <c r="T475" s="25" t="s">
        <v>7</v>
      </c>
      <c r="U475" s="25" t="s">
        <v>97</v>
      </c>
      <c r="V475" s="25" t="s">
        <v>157</v>
      </c>
      <c r="W475" s="25" t="s">
        <v>193</v>
      </c>
      <c r="X475" s="25" t="s">
        <v>1921</v>
      </c>
    </row>
    <row r="476" spans="1:24" x14ac:dyDescent="0.25">
      <c r="A476" t="s">
        <v>3</v>
      </c>
      <c r="B476" t="s">
        <v>58</v>
      </c>
      <c r="C476" t="s">
        <v>57</v>
      </c>
      <c r="D476" t="s">
        <v>1866</v>
      </c>
      <c r="E476" t="s">
        <v>116</v>
      </c>
      <c r="F476" t="s">
        <v>595</v>
      </c>
      <c r="G476" t="s">
        <v>164</v>
      </c>
      <c r="H476" s="25">
        <v>174791.20580693163</v>
      </c>
      <c r="I476" s="31" t="b">
        <v>1</v>
      </c>
      <c r="J476" s="31" t="b">
        <v>0</v>
      </c>
      <c r="K476" s="31" t="b">
        <v>0</v>
      </c>
      <c r="L476" s="31" t="b">
        <v>0</v>
      </c>
      <c r="M476" s="31" t="b">
        <v>1</v>
      </c>
      <c r="N476" t="s">
        <v>5</v>
      </c>
      <c r="O476" t="s">
        <v>1807</v>
      </c>
      <c r="P476" s="32" t="s">
        <v>2586</v>
      </c>
      <c r="Q476" t="s">
        <v>1995</v>
      </c>
      <c r="R476" t="s">
        <v>3570</v>
      </c>
      <c r="S476" s="20" t="s">
        <v>2373</v>
      </c>
      <c r="T476" s="25" t="s">
        <v>7</v>
      </c>
      <c r="U476" s="25" t="s">
        <v>97</v>
      </c>
      <c r="V476" s="25" t="s">
        <v>157</v>
      </c>
      <c r="W476" s="25" t="s">
        <v>193</v>
      </c>
      <c r="X476" s="25" t="s">
        <v>1920</v>
      </c>
    </row>
    <row r="477" spans="1:24" x14ac:dyDescent="0.25">
      <c r="A477" t="s">
        <v>3</v>
      </c>
      <c r="B477" t="s">
        <v>58</v>
      </c>
      <c r="C477" t="s">
        <v>57</v>
      </c>
      <c r="D477" t="s">
        <v>1866</v>
      </c>
      <c r="E477" t="s">
        <v>116</v>
      </c>
      <c r="F477" t="s">
        <v>733</v>
      </c>
      <c r="G477" t="s">
        <v>164</v>
      </c>
      <c r="H477" s="25">
        <v>323940.46053490002</v>
      </c>
      <c r="I477" s="31" t="b">
        <v>1</v>
      </c>
      <c r="J477" s="31" t="b">
        <v>0</v>
      </c>
      <c r="K477" s="31" t="b">
        <v>0</v>
      </c>
      <c r="L477" s="31" t="b">
        <v>1</v>
      </c>
      <c r="M477" s="31" t="b">
        <v>1</v>
      </c>
      <c r="N477" t="s">
        <v>5</v>
      </c>
      <c r="O477" t="s">
        <v>1783</v>
      </c>
      <c r="P477" s="32" t="s">
        <v>2586</v>
      </c>
      <c r="Q477" t="s">
        <v>1995</v>
      </c>
      <c r="R477" t="s">
        <v>4006</v>
      </c>
      <c r="S477" s="20" t="s">
        <v>2374</v>
      </c>
      <c r="T477" s="25" t="s">
        <v>7</v>
      </c>
      <c r="U477" s="25" t="s">
        <v>97</v>
      </c>
      <c r="V477" s="25" t="s">
        <v>157</v>
      </c>
      <c r="W477" s="25" t="s">
        <v>125</v>
      </c>
      <c r="X477" s="25" t="s">
        <v>1921</v>
      </c>
    </row>
    <row r="478" spans="1:24" x14ac:dyDescent="0.25">
      <c r="A478" t="s">
        <v>3</v>
      </c>
      <c r="B478" t="s">
        <v>58</v>
      </c>
      <c r="C478" t="s">
        <v>57</v>
      </c>
      <c r="D478" t="s">
        <v>1866</v>
      </c>
      <c r="E478" t="s">
        <v>116</v>
      </c>
      <c r="F478" t="s">
        <v>757</v>
      </c>
      <c r="G478" t="s">
        <v>164</v>
      </c>
      <c r="H478" s="25">
        <v>161794.14156149546</v>
      </c>
      <c r="I478" s="31" t="b">
        <v>1</v>
      </c>
      <c r="J478" s="31" t="b">
        <v>0</v>
      </c>
      <c r="K478" s="31" t="b">
        <v>0</v>
      </c>
      <c r="L478" s="31" t="b">
        <v>0</v>
      </c>
      <c r="M478" s="31" t="b">
        <v>1</v>
      </c>
      <c r="N478" t="s">
        <v>5</v>
      </c>
      <c r="O478" t="s">
        <v>1783</v>
      </c>
      <c r="P478" s="32" t="s">
        <v>2586</v>
      </c>
      <c r="Q478" t="s">
        <v>1995</v>
      </c>
      <c r="R478" t="s">
        <v>4007</v>
      </c>
      <c r="S478" s="20" t="s">
        <v>2375</v>
      </c>
      <c r="T478" s="25" t="s">
        <v>7</v>
      </c>
      <c r="U478" s="25" t="s">
        <v>97</v>
      </c>
      <c r="V478" s="25" t="s">
        <v>157</v>
      </c>
      <c r="W478" s="25" t="s">
        <v>193</v>
      </c>
      <c r="X478" s="25" t="s">
        <v>1920</v>
      </c>
    </row>
    <row r="479" spans="1:24" x14ac:dyDescent="0.25">
      <c r="A479" t="s">
        <v>3</v>
      </c>
      <c r="B479" t="s">
        <v>58</v>
      </c>
      <c r="C479" t="s">
        <v>57</v>
      </c>
      <c r="D479" t="s">
        <v>1866</v>
      </c>
      <c r="E479" t="s">
        <v>116</v>
      </c>
      <c r="F479" t="s">
        <v>565</v>
      </c>
      <c r="G479" t="s">
        <v>164</v>
      </c>
      <c r="H479" s="25">
        <v>173250.69078722622</v>
      </c>
      <c r="I479" s="31" t="b">
        <v>1</v>
      </c>
      <c r="J479" s="31" t="b">
        <v>0</v>
      </c>
      <c r="K479" s="31" t="b">
        <v>0</v>
      </c>
      <c r="L479" s="31" t="b">
        <v>1</v>
      </c>
      <c r="M479" s="31" t="b">
        <v>1</v>
      </c>
      <c r="N479" t="s">
        <v>5</v>
      </c>
      <c r="O479" t="s">
        <v>1807</v>
      </c>
      <c r="P479" s="32" t="s">
        <v>2586</v>
      </c>
      <c r="Q479" t="s">
        <v>1995</v>
      </c>
      <c r="R479" t="s">
        <v>4008</v>
      </c>
      <c r="S479" s="20" t="s">
        <v>2376</v>
      </c>
      <c r="T479" s="25" t="s">
        <v>7</v>
      </c>
      <c r="U479" s="25" t="s">
        <v>97</v>
      </c>
      <c r="V479" s="25" t="s">
        <v>157</v>
      </c>
      <c r="W479" s="25" t="s">
        <v>125</v>
      </c>
      <c r="X479" s="25" t="s">
        <v>1920</v>
      </c>
    </row>
    <row r="480" spans="1:24" x14ac:dyDescent="0.25">
      <c r="A480" t="s">
        <v>3</v>
      </c>
      <c r="B480" t="s">
        <v>58</v>
      </c>
      <c r="C480" t="s">
        <v>57</v>
      </c>
      <c r="D480" t="s">
        <v>1867</v>
      </c>
      <c r="E480" t="s">
        <v>116</v>
      </c>
      <c r="F480" t="s">
        <v>405</v>
      </c>
      <c r="G480" t="s">
        <v>164</v>
      </c>
      <c r="H480" s="25">
        <v>167596.04152082</v>
      </c>
      <c r="I480" s="31" t="b">
        <v>1</v>
      </c>
      <c r="J480" s="31" t="b">
        <v>0</v>
      </c>
      <c r="K480" s="31" t="b">
        <v>0</v>
      </c>
      <c r="L480" s="31" t="b">
        <v>0</v>
      </c>
      <c r="M480" s="31" t="b">
        <v>1</v>
      </c>
      <c r="N480" t="s">
        <v>5</v>
      </c>
      <c r="O480" t="s">
        <v>1783</v>
      </c>
      <c r="P480" s="32" t="s">
        <v>2586</v>
      </c>
      <c r="Q480" t="s">
        <v>1995</v>
      </c>
      <c r="R480" t="s">
        <v>4009</v>
      </c>
      <c r="S480" s="20" t="s">
        <v>2377</v>
      </c>
      <c r="T480" s="25" t="s">
        <v>7</v>
      </c>
      <c r="U480" s="25" t="s">
        <v>97</v>
      </c>
      <c r="V480" s="25" t="s">
        <v>157</v>
      </c>
      <c r="W480" s="25" t="s">
        <v>193</v>
      </c>
      <c r="X480" s="25" t="s">
        <v>1920</v>
      </c>
    </row>
    <row r="481" spans="1:24" x14ac:dyDescent="0.25">
      <c r="A481" t="s">
        <v>3</v>
      </c>
      <c r="B481" t="s">
        <v>58</v>
      </c>
      <c r="C481" t="s">
        <v>57</v>
      </c>
      <c r="D481" t="s">
        <v>1867</v>
      </c>
      <c r="E481" t="s">
        <v>116</v>
      </c>
      <c r="F481" t="s">
        <v>1203</v>
      </c>
      <c r="G481" t="s">
        <v>274</v>
      </c>
      <c r="H481" s="25">
        <v>129980.66336573999</v>
      </c>
      <c r="I481" s="31" t="b">
        <v>1</v>
      </c>
      <c r="J481" s="31" t="b">
        <v>0</v>
      </c>
      <c r="K481" s="31" t="b">
        <v>0</v>
      </c>
      <c r="L481" s="31" t="b">
        <v>0</v>
      </c>
      <c r="M481" s="31" t="b">
        <v>1</v>
      </c>
      <c r="N481" t="s">
        <v>5</v>
      </c>
      <c r="O481" t="s">
        <v>1783</v>
      </c>
      <c r="P481" s="32" t="s">
        <v>2584</v>
      </c>
      <c r="Q481" t="s">
        <v>1995</v>
      </c>
      <c r="R481" t="s">
        <v>4010</v>
      </c>
      <c r="S481" s="20">
        <v>57316</v>
      </c>
      <c r="T481" s="25" t="s">
        <v>7</v>
      </c>
      <c r="U481" s="25" t="s">
        <v>97</v>
      </c>
      <c r="V481" s="25" t="s">
        <v>157</v>
      </c>
      <c r="W481" s="25" t="s">
        <v>193</v>
      </c>
      <c r="X481" s="25" t="s">
        <v>1920</v>
      </c>
    </row>
    <row r="482" spans="1:24" x14ac:dyDescent="0.25">
      <c r="A482" t="s">
        <v>3</v>
      </c>
      <c r="B482" t="s">
        <v>58</v>
      </c>
      <c r="C482" t="s">
        <v>57</v>
      </c>
      <c r="D482" t="s">
        <v>1868</v>
      </c>
      <c r="E482" t="s">
        <v>116</v>
      </c>
      <c r="F482" t="s">
        <v>593</v>
      </c>
      <c r="G482" t="s">
        <v>164</v>
      </c>
      <c r="H482" s="25">
        <v>164682.09930254001</v>
      </c>
      <c r="I482" s="31" t="b">
        <v>1</v>
      </c>
      <c r="J482" s="31" t="b">
        <v>1</v>
      </c>
      <c r="K482" s="31" t="b">
        <v>0</v>
      </c>
      <c r="L482" s="31" t="b">
        <v>0</v>
      </c>
      <c r="M482" s="31" t="b">
        <v>1</v>
      </c>
      <c r="N482" t="s">
        <v>5</v>
      </c>
      <c r="O482" t="s">
        <v>1807</v>
      </c>
      <c r="P482" s="32" t="s">
        <v>2586</v>
      </c>
      <c r="Q482" t="s">
        <v>1995</v>
      </c>
      <c r="R482" t="s">
        <v>4011</v>
      </c>
      <c r="S482" s="20" t="s">
        <v>2378</v>
      </c>
      <c r="T482" s="25" t="s">
        <v>7</v>
      </c>
      <c r="U482" s="25" t="s">
        <v>109</v>
      </c>
      <c r="V482" s="25" t="s">
        <v>157</v>
      </c>
      <c r="W482" s="25" t="s">
        <v>193</v>
      </c>
      <c r="X482" s="25" t="s">
        <v>1921</v>
      </c>
    </row>
    <row r="483" spans="1:24" x14ac:dyDescent="0.25">
      <c r="A483" t="s">
        <v>3</v>
      </c>
      <c r="B483" t="s">
        <v>58</v>
      </c>
      <c r="C483" t="s">
        <v>57</v>
      </c>
      <c r="D483" t="s">
        <v>1868</v>
      </c>
      <c r="E483" t="s">
        <v>116</v>
      </c>
      <c r="F483" t="s">
        <v>591</v>
      </c>
      <c r="G483" t="s">
        <v>164</v>
      </c>
      <c r="H483" s="25">
        <v>178581.5203839</v>
      </c>
      <c r="I483" s="31" t="b">
        <v>1</v>
      </c>
      <c r="J483" s="31" t="b">
        <v>1</v>
      </c>
      <c r="K483" s="31" t="b">
        <v>0</v>
      </c>
      <c r="L483" s="31" t="b">
        <v>0</v>
      </c>
      <c r="M483" s="31" t="b">
        <v>1</v>
      </c>
      <c r="N483" t="s">
        <v>5</v>
      </c>
      <c r="O483" t="s">
        <v>1807</v>
      </c>
      <c r="P483" s="32" t="s">
        <v>2586</v>
      </c>
      <c r="Q483" t="s">
        <v>1995</v>
      </c>
      <c r="R483" t="s">
        <v>4012</v>
      </c>
      <c r="S483" s="20" t="s">
        <v>2379</v>
      </c>
      <c r="T483" s="25" t="s">
        <v>7</v>
      </c>
      <c r="U483" s="25" t="s">
        <v>109</v>
      </c>
      <c r="V483" s="25" t="s">
        <v>157</v>
      </c>
      <c r="W483" s="25" t="s">
        <v>193</v>
      </c>
      <c r="X483" s="25" t="s">
        <v>1921</v>
      </c>
    </row>
    <row r="484" spans="1:24" x14ac:dyDescent="0.25">
      <c r="A484" t="s">
        <v>3</v>
      </c>
      <c r="B484" t="s">
        <v>58</v>
      </c>
      <c r="C484" t="s">
        <v>57</v>
      </c>
      <c r="D484" t="s">
        <v>1868</v>
      </c>
      <c r="E484" t="s">
        <v>83</v>
      </c>
      <c r="F484" t="s">
        <v>1019</v>
      </c>
      <c r="G484" t="s">
        <v>231</v>
      </c>
      <c r="H484" s="25">
        <v>585158.03495999996</v>
      </c>
      <c r="I484" s="31" t="b">
        <v>1</v>
      </c>
      <c r="J484" s="31" t="b">
        <v>1</v>
      </c>
      <c r="K484" s="31" t="b">
        <v>0</v>
      </c>
      <c r="L484" s="31" t="b">
        <v>0</v>
      </c>
      <c r="M484" s="31" t="b">
        <v>1</v>
      </c>
      <c r="N484" t="s">
        <v>5</v>
      </c>
      <c r="O484" t="s">
        <v>1807</v>
      </c>
      <c r="P484" s="32" t="s">
        <v>2585</v>
      </c>
      <c r="Q484" t="s">
        <v>1995</v>
      </c>
      <c r="R484" t="s">
        <v>4013</v>
      </c>
      <c r="S484" s="20" t="s">
        <v>2380</v>
      </c>
      <c r="T484" s="25" t="s">
        <v>7</v>
      </c>
      <c r="U484" s="25" t="s">
        <v>109</v>
      </c>
      <c r="V484" s="25" t="s">
        <v>157</v>
      </c>
      <c r="W484" s="25" t="s">
        <v>193</v>
      </c>
      <c r="X484" s="25" t="s">
        <v>1921</v>
      </c>
    </row>
    <row r="485" spans="1:24" x14ac:dyDescent="0.25">
      <c r="A485" t="s">
        <v>3</v>
      </c>
      <c r="B485" t="s">
        <v>58</v>
      </c>
      <c r="C485" t="s">
        <v>57</v>
      </c>
      <c r="D485" t="s">
        <v>1868</v>
      </c>
      <c r="E485" t="s">
        <v>116</v>
      </c>
      <c r="F485" t="s">
        <v>1279</v>
      </c>
      <c r="G485" t="s">
        <v>274</v>
      </c>
      <c r="H485" s="25">
        <v>222295.75133172001</v>
      </c>
      <c r="I485" s="31" t="b">
        <v>1</v>
      </c>
      <c r="J485" s="31" t="b">
        <v>1</v>
      </c>
      <c r="K485" s="31" t="b">
        <v>0</v>
      </c>
      <c r="L485" s="31" t="b">
        <v>0</v>
      </c>
      <c r="M485" s="31" t="b">
        <v>1</v>
      </c>
      <c r="N485" t="s">
        <v>5</v>
      </c>
      <c r="O485" t="s">
        <v>1807</v>
      </c>
      <c r="P485" s="32" t="s">
        <v>2586</v>
      </c>
      <c r="Q485" t="s">
        <v>1995</v>
      </c>
      <c r="R485" t="s">
        <v>4014</v>
      </c>
      <c r="S485" s="20">
        <v>57419</v>
      </c>
      <c r="T485" s="25" t="s">
        <v>7</v>
      </c>
      <c r="U485" s="25" t="s">
        <v>109</v>
      </c>
      <c r="V485" s="25" t="s">
        <v>157</v>
      </c>
      <c r="W485" s="25" t="s">
        <v>193</v>
      </c>
      <c r="X485" s="25" t="s">
        <v>1921</v>
      </c>
    </row>
    <row r="486" spans="1:24" x14ac:dyDescent="0.25">
      <c r="A486" t="s">
        <v>3</v>
      </c>
      <c r="B486" t="s">
        <v>58</v>
      </c>
      <c r="C486" t="s">
        <v>57</v>
      </c>
      <c r="D486" t="s">
        <v>1868</v>
      </c>
      <c r="E486" t="s">
        <v>116</v>
      </c>
      <c r="F486" t="s">
        <v>1315</v>
      </c>
      <c r="G486" t="s">
        <v>274</v>
      </c>
      <c r="H486" s="25">
        <v>126794.39623234</v>
      </c>
      <c r="I486" s="31" t="b">
        <v>1</v>
      </c>
      <c r="J486" s="31" t="b">
        <v>1</v>
      </c>
      <c r="K486" s="31" t="b">
        <v>0</v>
      </c>
      <c r="L486" s="31" t="b">
        <v>0</v>
      </c>
      <c r="M486" s="31" t="b">
        <v>1</v>
      </c>
      <c r="N486" t="s">
        <v>5</v>
      </c>
      <c r="O486" t="s">
        <v>1807</v>
      </c>
      <c r="P486" s="32" t="s">
        <v>2584</v>
      </c>
      <c r="Q486" t="s">
        <v>1995</v>
      </c>
      <c r="R486" t="s">
        <v>4015</v>
      </c>
      <c r="S486" s="20">
        <v>57433</v>
      </c>
      <c r="T486" s="25" t="s">
        <v>7</v>
      </c>
      <c r="U486" s="25" t="s">
        <v>109</v>
      </c>
      <c r="V486" s="25" t="s">
        <v>157</v>
      </c>
      <c r="W486" s="25" t="s">
        <v>193</v>
      </c>
      <c r="X486" s="25" t="s">
        <v>1920</v>
      </c>
    </row>
    <row r="487" spans="1:24" x14ac:dyDescent="0.25">
      <c r="A487" t="s">
        <v>3</v>
      </c>
      <c r="B487" t="s">
        <v>58</v>
      </c>
      <c r="C487" t="s">
        <v>57</v>
      </c>
      <c r="D487" t="s">
        <v>1869</v>
      </c>
      <c r="E487" t="s">
        <v>116</v>
      </c>
      <c r="F487" t="s">
        <v>751</v>
      </c>
      <c r="G487" t="s">
        <v>164</v>
      </c>
      <c r="H487" s="25">
        <v>161558.0457190412</v>
      </c>
      <c r="I487" s="31" t="b">
        <v>1</v>
      </c>
      <c r="J487" s="31" t="b">
        <v>0</v>
      </c>
      <c r="K487" s="31" t="b">
        <v>0</v>
      </c>
      <c r="L487" s="31" t="b">
        <v>0</v>
      </c>
      <c r="M487" s="31" t="b">
        <v>1</v>
      </c>
      <c r="N487" t="s">
        <v>5</v>
      </c>
      <c r="O487" t="s">
        <v>1783</v>
      </c>
      <c r="P487" s="32" t="s">
        <v>2586</v>
      </c>
      <c r="Q487" t="s">
        <v>1995</v>
      </c>
      <c r="R487" t="s">
        <v>4016</v>
      </c>
      <c r="S487" s="20" t="s">
        <v>2381</v>
      </c>
      <c r="T487" s="25" t="s">
        <v>7</v>
      </c>
      <c r="U487" s="25" t="s">
        <v>97</v>
      </c>
      <c r="V487" s="25" t="s">
        <v>157</v>
      </c>
      <c r="W487" s="25" t="s">
        <v>193</v>
      </c>
      <c r="X487" s="25" t="s">
        <v>1921</v>
      </c>
    </row>
    <row r="488" spans="1:24" x14ac:dyDescent="0.25">
      <c r="A488" t="s">
        <v>3</v>
      </c>
      <c r="B488" t="s">
        <v>58</v>
      </c>
      <c r="C488" t="s">
        <v>57</v>
      </c>
      <c r="D488" t="s">
        <v>1869</v>
      </c>
      <c r="E488" t="s">
        <v>116</v>
      </c>
      <c r="F488" t="s">
        <v>857</v>
      </c>
      <c r="G488" t="s">
        <v>187</v>
      </c>
      <c r="H488" s="25">
        <v>162676.6763809</v>
      </c>
      <c r="I488" s="31" t="b">
        <v>1</v>
      </c>
      <c r="J488" s="31" t="b">
        <v>0</v>
      </c>
      <c r="K488" s="31" t="b">
        <v>0</v>
      </c>
      <c r="L488" s="31" t="b">
        <v>0</v>
      </c>
      <c r="M488" s="31" t="b">
        <v>1</v>
      </c>
      <c r="N488" t="s">
        <v>5</v>
      </c>
      <c r="O488" t="s">
        <v>1783</v>
      </c>
      <c r="P488" s="32" t="s">
        <v>2586</v>
      </c>
      <c r="Q488" t="s">
        <v>1995</v>
      </c>
      <c r="R488" t="s">
        <v>4017</v>
      </c>
      <c r="S488" s="20" t="s">
        <v>2382</v>
      </c>
      <c r="T488" s="25" t="s">
        <v>7</v>
      </c>
      <c r="U488" s="25" t="s">
        <v>97</v>
      </c>
      <c r="V488" s="25" t="s">
        <v>157</v>
      </c>
      <c r="W488" s="25" t="s">
        <v>193</v>
      </c>
      <c r="X488" s="25" t="s">
        <v>1921</v>
      </c>
    </row>
    <row r="489" spans="1:24" x14ac:dyDescent="0.25">
      <c r="A489" t="s">
        <v>3</v>
      </c>
      <c r="B489" t="s">
        <v>58</v>
      </c>
      <c r="C489" t="s">
        <v>57</v>
      </c>
      <c r="D489" t="s">
        <v>1869</v>
      </c>
      <c r="E489" t="s">
        <v>116</v>
      </c>
      <c r="F489" t="s">
        <v>1457</v>
      </c>
      <c r="G489" t="s">
        <v>285</v>
      </c>
      <c r="H489" s="25">
        <v>150765.28378577999</v>
      </c>
      <c r="I489" s="31" t="b">
        <v>1</v>
      </c>
      <c r="J489" s="31" t="b">
        <v>0</v>
      </c>
      <c r="K489" s="31" t="b">
        <v>0</v>
      </c>
      <c r="L489" s="31" t="b">
        <v>0</v>
      </c>
      <c r="M489" s="31" t="b">
        <v>1</v>
      </c>
      <c r="N489" t="s">
        <v>5</v>
      </c>
      <c r="O489" t="s">
        <v>1783</v>
      </c>
      <c r="P489" s="32" t="s">
        <v>2586</v>
      </c>
      <c r="Q489" t="s">
        <v>1995</v>
      </c>
      <c r="R489" t="s">
        <v>4018</v>
      </c>
      <c r="S489" s="20" t="s">
        <v>2383</v>
      </c>
      <c r="T489" s="25" t="s">
        <v>7</v>
      </c>
      <c r="U489" s="25" t="s">
        <v>97</v>
      </c>
      <c r="V489" s="25" t="s">
        <v>157</v>
      </c>
      <c r="W489" s="25" t="s">
        <v>193</v>
      </c>
      <c r="X489" s="25" t="s">
        <v>1921</v>
      </c>
    </row>
    <row r="490" spans="1:24" x14ac:dyDescent="0.25">
      <c r="A490" t="s">
        <v>3</v>
      </c>
      <c r="B490" t="s">
        <v>58</v>
      </c>
      <c r="C490" t="s">
        <v>57</v>
      </c>
      <c r="D490" t="s">
        <v>1869</v>
      </c>
      <c r="E490" t="s">
        <v>116</v>
      </c>
      <c r="F490" t="s">
        <v>547</v>
      </c>
      <c r="G490" t="s">
        <v>164</v>
      </c>
      <c r="H490" s="25">
        <v>163800.63520332321</v>
      </c>
      <c r="I490" s="31" t="b">
        <v>1</v>
      </c>
      <c r="J490" s="31" t="b">
        <v>0</v>
      </c>
      <c r="K490" s="31" t="b">
        <v>0</v>
      </c>
      <c r="L490" s="31" t="b">
        <v>0</v>
      </c>
      <c r="M490" s="31" t="b">
        <v>1</v>
      </c>
      <c r="N490" t="s">
        <v>5</v>
      </c>
      <c r="O490" t="s">
        <v>1807</v>
      </c>
      <c r="P490" s="32" t="s">
        <v>2586</v>
      </c>
      <c r="Q490" t="s">
        <v>1995</v>
      </c>
      <c r="R490" t="s">
        <v>4019</v>
      </c>
      <c r="S490" s="20" t="s">
        <v>2384</v>
      </c>
      <c r="T490" s="25" t="s">
        <v>7</v>
      </c>
      <c r="U490" s="25" t="s">
        <v>97</v>
      </c>
      <c r="V490" s="25" t="s">
        <v>157</v>
      </c>
      <c r="W490" s="25" t="s">
        <v>193</v>
      </c>
      <c r="X490" s="25" t="s">
        <v>1920</v>
      </c>
    </row>
    <row r="491" spans="1:24" x14ac:dyDescent="0.25">
      <c r="A491" t="s">
        <v>10</v>
      </c>
      <c r="B491" t="s">
        <v>58</v>
      </c>
      <c r="C491" t="s">
        <v>57</v>
      </c>
      <c r="D491" t="s">
        <v>1869</v>
      </c>
      <c r="E491" t="s">
        <v>99</v>
      </c>
      <c r="F491" t="s">
        <v>983</v>
      </c>
      <c r="G491" t="s">
        <v>154</v>
      </c>
      <c r="H491" s="25">
        <v>44867.68</v>
      </c>
      <c r="I491" s="31" t="b">
        <v>1</v>
      </c>
      <c r="J491" s="31" t="b">
        <v>0</v>
      </c>
      <c r="K491" s="31" t="b">
        <v>0</v>
      </c>
      <c r="L491" s="31" t="b">
        <v>0</v>
      </c>
      <c r="M491" s="31" t="b">
        <v>1</v>
      </c>
      <c r="N491" t="s">
        <v>5</v>
      </c>
      <c r="O491" t="s">
        <v>1807</v>
      </c>
      <c r="P491" s="32" t="s">
        <v>2584</v>
      </c>
      <c r="Q491" t="s">
        <v>1995</v>
      </c>
      <c r="R491" t="s">
        <v>4020</v>
      </c>
      <c r="S491" s="20" t="s">
        <v>2385</v>
      </c>
      <c r="T491" s="25" t="s">
        <v>32</v>
      </c>
      <c r="U491" s="25" t="s">
        <v>97</v>
      </c>
      <c r="V491" s="25" t="s">
        <v>157</v>
      </c>
      <c r="W491" s="25" t="s">
        <v>193</v>
      </c>
      <c r="X491" s="25" t="s">
        <v>1919</v>
      </c>
    </row>
    <row r="492" spans="1:24" x14ac:dyDescent="0.25">
      <c r="A492" t="s">
        <v>10</v>
      </c>
      <c r="B492" t="s">
        <v>58</v>
      </c>
      <c r="C492" t="s">
        <v>57</v>
      </c>
      <c r="D492" t="s">
        <v>1869</v>
      </c>
      <c r="E492" t="s">
        <v>105</v>
      </c>
      <c r="F492" t="s">
        <v>1521</v>
      </c>
      <c r="G492" t="s">
        <v>154</v>
      </c>
      <c r="H492" s="25">
        <v>27429.62</v>
      </c>
      <c r="I492" s="31" t="b">
        <v>1</v>
      </c>
      <c r="J492" s="31" t="b">
        <v>0</v>
      </c>
      <c r="K492" s="31" t="b">
        <v>0</v>
      </c>
      <c r="L492" s="31" t="b">
        <v>0</v>
      </c>
      <c r="M492" s="31" t="b">
        <v>1</v>
      </c>
      <c r="N492" t="s">
        <v>5</v>
      </c>
      <c r="O492" t="s">
        <v>1807</v>
      </c>
      <c r="P492" s="32" t="s">
        <v>2584</v>
      </c>
      <c r="Q492" t="s">
        <v>1995</v>
      </c>
      <c r="R492" t="s">
        <v>4021</v>
      </c>
      <c r="S492" s="20" t="s">
        <v>2386</v>
      </c>
      <c r="T492" s="25" t="s">
        <v>32</v>
      </c>
      <c r="U492" s="25" t="s">
        <v>97</v>
      </c>
      <c r="V492" s="25" t="s">
        <v>157</v>
      </c>
      <c r="W492" s="25" t="s">
        <v>193</v>
      </c>
      <c r="X492" s="25" t="s">
        <v>1919</v>
      </c>
    </row>
    <row r="493" spans="1:24" x14ac:dyDescent="0.25">
      <c r="A493" t="s">
        <v>10</v>
      </c>
      <c r="B493" t="s">
        <v>58</v>
      </c>
      <c r="C493" t="s">
        <v>57</v>
      </c>
      <c r="D493" t="s">
        <v>1869</v>
      </c>
      <c r="E493" t="s">
        <v>99</v>
      </c>
      <c r="F493" t="s">
        <v>1479</v>
      </c>
      <c r="G493" t="s">
        <v>154</v>
      </c>
      <c r="H493" s="25">
        <v>108198.52</v>
      </c>
      <c r="I493" s="31" t="b">
        <v>1</v>
      </c>
      <c r="J493" s="31" t="b">
        <v>0</v>
      </c>
      <c r="K493" s="31" t="b">
        <v>0</v>
      </c>
      <c r="L493" s="31" t="b">
        <v>0</v>
      </c>
      <c r="M493" s="31" t="b">
        <v>1</v>
      </c>
      <c r="N493" t="s">
        <v>5</v>
      </c>
      <c r="O493" t="s">
        <v>1783</v>
      </c>
      <c r="P493" s="32" t="s">
        <v>2584</v>
      </c>
      <c r="Q493" t="s">
        <v>1995</v>
      </c>
      <c r="R493" t="s">
        <v>4022</v>
      </c>
      <c r="S493" s="20" t="s">
        <v>2387</v>
      </c>
      <c r="T493" s="25" t="s">
        <v>32</v>
      </c>
      <c r="U493" s="25" t="s">
        <v>97</v>
      </c>
      <c r="V493" s="25" t="s">
        <v>157</v>
      </c>
      <c r="W493" s="25" t="s">
        <v>193</v>
      </c>
      <c r="X493" s="25" t="s">
        <v>1919</v>
      </c>
    </row>
    <row r="494" spans="1:24" x14ac:dyDescent="0.25">
      <c r="A494" t="s">
        <v>3</v>
      </c>
      <c r="B494" t="s">
        <v>58</v>
      </c>
      <c r="C494" t="s">
        <v>57</v>
      </c>
      <c r="D494" t="s">
        <v>1869</v>
      </c>
      <c r="E494" t="s">
        <v>116</v>
      </c>
      <c r="F494" t="s">
        <v>643</v>
      </c>
      <c r="G494" t="s">
        <v>164</v>
      </c>
      <c r="H494" s="25">
        <v>293680.07415866002</v>
      </c>
      <c r="I494" s="31" t="b">
        <v>1</v>
      </c>
      <c r="J494" s="31" t="b">
        <v>0</v>
      </c>
      <c r="K494" s="31" t="b">
        <v>0</v>
      </c>
      <c r="L494" s="31" t="b">
        <v>0</v>
      </c>
      <c r="M494" s="31" t="b">
        <v>1</v>
      </c>
      <c r="N494" t="s">
        <v>5</v>
      </c>
      <c r="O494" t="s">
        <v>1807</v>
      </c>
      <c r="P494" s="32" t="s">
        <v>2586</v>
      </c>
      <c r="Q494" t="s">
        <v>1995</v>
      </c>
      <c r="R494" t="s">
        <v>4023</v>
      </c>
      <c r="S494" s="20" t="s">
        <v>2388</v>
      </c>
      <c r="T494" s="25" t="s">
        <v>7</v>
      </c>
      <c r="U494" s="25" t="s">
        <v>97</v>
      </c>
      <c r="V494" s="25" t="s">
        <v>157</v>
      </c>
      <c r="W494" s="25" t="s">
        <v>193</v>
      </c>
      <c r="X494" s="25" t="s">
        <v>1919</v>
      </c>
    </row>
    <row r="495" spans="1:24" x14ac:dyDescent="0.25">
      <c r="A495" t="s">
        <v>3</v>
      </c>
      <c r="B495" t="s">
        <v>58</v>
      </c>
      <c r="C495" t="s">
        <v>57</v>
      </c>
      <c r="D495" t="s">
        <v>1869</v>
      </c>
      <c r="E495" t="s">
        <v>116</v>
      </c>
      <c r="F495" t="s">
        <v>641</v>
      </c>
      <c r="G495" t="s">
        <v>164</v>
      </c>
      <c r="H495" s="25">
        <v>532859.65600202</v>
      </c>
      <c r="I495" s="31" t="b">
        <v>1</v>
      </c>
      <c r="J495" s="31" t="b">
        <v>0</v>
      </c>
      <c r="K495" s="31" t="b">
        <v>0</v>
      </c>
      <c r="L495" s="31" t="b">
        <v>0</v>
      </c>
      <c r="M495" s="31" t="b">
        <v>1</v>
      </c>
      <c r="N495" t="s">
        <v>5</v>
      </c>
      <c r="O495" t="s">
        <v>1783</v>
      </c>
      <c r="P495" s="32" t="s">
        <v>2585</v>
      </c>
      <c r="Q495" t="s">
        <v>1995</v>
      </c>
      <c r="R495" t="s">
        <v>4024</v>
      </c>
      <c r="S495" s="20" t="s">
        <v>2389</v>
      </c>
      <c r="T495" s="25" t="s">
        <v>7</v>
      </c>
      <c r="U495" s="25" t="s">
        <v>97</v>
      </c>
      <c r="V495" s="25" t="s">
        <v>157</v>
      </c>
      <c r="W495" s="25" t="s">
        <v>193</v>
      </c>
      <c r="X495" s="25" t="s">
        <v>1919</v>
      </c>
    </row>
    <row r="496" spans="1:24" x14ac:dyDescent="0.25">
      <c r="A496" t="s">
        <v>3</v>
      </c>
      <c r="B496" t="s">
        <v>58</v>
      </c>
      <c r="C496" t="s">
        <v>57</v>
      </c>
      <c r="D496" t="s">
        <v>1869</v>
      </c>
      <c r="E496" t="s">
        <v>116</v>
      </c>
      <c r="F496" t="s">
        <v>639</v>
      </c>
      <c r="G496" t="s">
        <v>164</v>
      </c>
      <c r="H496" s="25">
        <v>677249.63796787988</v>
      </c>
      <c r="I496" s="31" t="b">
        <v>1</v>
      </c>
      <c r="J496" s="31" t="b">
        <v>0</v>
      </c>
      <c r="K496" s="31" t="b">
        <v>0</v>
      </c>
      <c r="L496" s="31" t="b">
        <v>0</v>
      </c>
      <c r="M496" s="31" t="b">
        <v>1</v>
      </c>
      <c r="N496" t="s">
        <v>5</v>
      </c>
      <c r="O496" t="s">
        <v>1807</v>
      </c>
      <c r="P496" s="32" t="s">
        <v>2585</v>
      </c>
      <c r="Q496" t="s">
        <v>1995</v>
      </c>
      <c r="R496" t="s">
        <v>4025</v>
      </c>
      <c r="S496" s="20" t="s">
        <v>2390</v>
      </c>
      <c r="T496" s="25" t="s">
        <v>7</v>
      </c>
      <c r="U496" s="25" t="s">
        <v>97</v>
      </c>
      <c r="V496" s="25" t="s">
        <v>157</v>
      </c>
      <c r="W496" s="25" t="s">
        <v>193</v>
      </c>
      <c r="X496" s="25" t="s">
        <v>1919</v>
      </c>
    </row>
    <row r="497" spans="1:24" x14ac:dyDescent="0.25">
      <c r="A497" t="s">
        <v>3</v>
      </c>
      <c r="B497" t="s">
        <v>58</v>
      </c>
      <c r="C497" t="s">
        <v>57</v>
      </c>
      <c r="D497" t="s">
        <v>1869</v>
      </c>
      <c r="E497" t="s">
        <v>83</v>
      </c>
      <c r="F497" t="s">
        <v>1561</v>
      </c>
      <c r="G497" t="s">
        <v>176</v>
      </c>
      <c r="H497" s="25">
        <v>1859110.0603600002</v>
      </c>
      <c r="I497" s="31" t="b">
        <v>1</v>
      </c>
      <c r="J497" s="31" t="b">
        <v>0</v>
      </c>
      <c r="K497" s="31" t="b">
        <v>0</v>
      </c>
      <c r="L497" s="31" t="b">
        <v>0</v>
      </c>
      <c r="M497" s="31" t="b">
        <v>1</v>
      </c>
      <c r="N497" t="s">
        <v>5</v>
      </c>
      <c r="O497" t="s">
        <v>1807</v>
      </c>
      <c r="P497" s="32" t="s">
        <v>2585</v>
      </c>
      <c r="Q497" t="s">
        <v>1995</v>
      </c>
      <c r="R497" t="s">
        <v>2905</v>
      </c>
      <c r="S497" s="20" t="s">
        <v>2391</v>
      </c>
      <c r="T497" s="25" t="s">
        <v>7</v>
      </c>
      <c r="U497" s="25" t="s">
        <v>97</v>
      </c>
      <c r="V497" s="25" t="s">
        <v>157</v>
      </c>
      <c r="W497" s="25" t="s">
        <v>193</v>
      </c>
      <c r="X497" s="25" t="s">
        <v>1919</v>
      </c>
    </row>
    <row r="498" spans="1:24" x14ac:dyDescent="0.25">
      <c r="A498" t="s">
        <v>3</v>
      </c>
      <c r="B498" t="s">
        <v>58</v>
      </c>
      <c r="C498" t="s">
        <v>57</v>
      </c>
      <c r="D498" t="s">
        <v>1869</v>
      </c>
      <c r="E498" t="s">
        <v>83</v>
      </c>
      <c r="F498" t="s">
        <v>1107</v>
      </c>
      <c r="G498" t="s">
        <v>231</v>
      </c>
      <c r="H498" s="25">
        <v>2921417.2574999998</v>
      </c>
      <c r="I498" s="31" t="b">
        <v>1</v>
      </c>
      <c r="J498" s="31" t="b">
        <v>0</v>
      </c>
      <c r="K498" s="31" t="b">
        <v>0</v>
      </c>
      <c r="L498" s="31" t="b">
        <v>0</v>
      </c>
      <c r="M498" s="31" t="b">
        <v>1</v>
      </c>
      <c r="N498" t="s">
        <v>5</v>
      </c>
      <c r="O498" t="s">
        <v>1783</v>
      </c>
      <c r="P498" s="32" t="s">
        <v>2585</v>
      </c>
      <c r="Q498" t="s">
        <v>1995</v>
      </c>
      <c r="R498" t="s">
        <v>4026</v>
      </c>
      <c r="S498" s="20" t="s">
        <v>2392</v>
      </c>
      <c r="T498" s="25" t="s">
        <v>7</v>
      </c>
      <c r="U498" s="25" t="s">
        <v>97</v>
      </c>
      <c r="V498" s="25" t="s">
        <v>157</v>
      </c>
      <c r="W498" s="25" t="s">
        <v>193</v>
      </c>
      <c r="X498" s="25" t="s">
        <v>1919</v>
      </c>
    </row>
    <row r="499" spans="1:24" x14ac:dyDescent="0.25">
      <c r="A499" t="s">
        <v>3</v>
      </c>
      <c r="B499" t="s">
        <v>58</v>
      </c>
      <c r="C499" t="s">
        <v>57</v>
      </c>
      <c r="D499" t="s">
        <v>1869</v>
      </c>
      <c r="E499" t="s">
        <v>83</v>
      </c>
      <c r="F499" t="s">
        <v>1189</v>
      </c>
      <c r="G499" t="s">
        <v>270</v>
      </c>
      <c r="H499" s="25">
        <v>298354.36952000001</v>
      </c>
      <c r="I499" s="31" t="b">
        <v>1</v>
      </c>
      <c r="J499" s="31" t="b">
        <v>0</v>
      </c>
      <c r="K499" s="31" t="b">
        <v>0</v>
      </c>
      <c r="L499" s="31" t="b">
        <v>0</v>
      </c>
      <c r="M499" s="31" t="b">
        <v>1</v>
      </c>
      <c r="N499" t="s">
        <v>5</v>
      </c>
      <c r="O499" t="s">
        <v>1783</v>
      </c>
      <c r="P499" s="32" t="s">
        <v>2586</v>
      </c>
      <c r="Q499" t="s">
        <v>1995</v>
      </c>
      <c r="R499" t="s">
        <v>4027</v>
      </c>
      <c r="S499" s="20" t="s">
        <v>2393</v>
      </c>
      <c r="T499" s="25" t="s">
        <v>7</v>
      </c>
      <c r="U499" s="25" t="s">
        <v>97</v>
      </c>
      <c r="V499" s="25" t="s">
        <v>157</v>
      </c>
      <c r="W499" s="25" t="s">
        <v>193</v>
      </c>
      <c r="X499" s="25" t="s">
        <v>1919</v>
      </c>
    </row>
    <row r="500" spans="1:24" x14ac:dyDescent="0.25">
      <c r="A500" t="s">
        <v>3</v>
      </c>
      <c r="B500" t="s">
        <v>58</v>
      </c>
      <c r="C500" t="s">
        <v>57</v>
      </c>
      <c r="D500" t="s">
        <v>1869</v>
      </c>
      <c r="E500" t="s">
        <v>116</v>
      </c>
      <c r="F500" t="s">
        <v>1447</v>
      </c>
      <c r="G500" t="s">
        <v>285</v>
      </c>
      <c r="H500" s="25">
        <v>479836.71921085997</v>
      </c>
      <c r="I500" s="31" t="b">
        <v>1</v>
      </c>
      <c r="J500" s="31" t="b">
        <v>0</v>
      </c>
      <c r="K500" s="31" t="b">
        <v>0</v>
      </c>
      <c r="L500" s="31" t="b">
        <v>0</v>
      </c>
      <c r="M500" s="31" t="b">
        <v>1</v>
      </c>
      <c r="N500" t="s">
        <v>5</v>
      </c>
      <c r="O500" t="s">
        <v>1807</v>
      </c>
      <c r="P500" s="32" t="s">
        <v>2586</v>
      </c>
      <c r="Q500" t="s">
        <v>1995</v>
      </c>
      <c r="R500" t="s">
        <v>3475</v>
      </c>
      <c r="S500" s="20" t="s">
        <v>2394</v>
      </c>
      <c r="T500" s="25" t="s">
        <v>7</v>
      </c>
      <c r="U500" s="25" t="s">
        <v>97</v>
      </c>
      <c r="V500" s="25" t="s">
        <v>157</v>
      </c>
      <c r="W500" s="25" t="s">
        <v>193</v>
      </c>
      <c r="X500" s="25" t="s">
        <v>1919</v>
      </c>
    </row>
    <row r="501" spans="1:24" x14ac:dyDescent="0.25">
      <c r="A501" t="s">
        <v>10</v>
      </c>
      <c r="B501" t="s">
        <v>58</v>
      </c>
      <c r="C501" t="s">
        <v>57</v>
      </c>
      <c r="D501" t="s">
        <v>1869</v>
      </c>
      <c r="E501" t="s">
        <v>83</v>
      </c>
      <c r="F501" t="s">
        <v>1649</v>
      </c>
      <c r="G501" t="s">
        <v>290</v>
      </c>
      <c r="H501" s="25">
        <v>4377349.6359399995</v>
      </c>
      <c r="I501" s="31" t="b">
        <v>1</v>
      </c>
      <c r="J501" s="31" t="b">
        <v>0</v>
      </c>
      <c r="K501" s="31" t="b">
        <v>0</v>
      </c>
      <c r="L501" s="31" t="b">
        <v>0</v>
      </c>
      <c r="M501" s="31" t="b">
        <v>1</v>
      </c>
      <c r="N501" t="s">
        <v>5</v>
      </c>
      <c r="O501" t="s">
        <v>1807</v>
      </c>
      <c r="P501" s="32" t="s">
        <v>2585</v>
      </c>
      <c r="Q501" t="s">
        <v>1995</v>
      </c>
      <c r="R501" t="s">
        <v>4028</v>
      </c>
      <c r="S501" s="20" t="s">
        <v>2395</v>
      </c>
      <c r="T501" s="25" t="s">
        <v>7</v>
      </c>
      <c r="U501" s="25" t="s">
        <v>97</v>
      </c>
      <c r="V501" s="25" t="s">
        <v>157</v>
      </c>
      <c r="W501" s="25" t="s">
        <v>193</v>
      </c>
      <c r="X501" s="25" t="s">
        <v>1919</v>
      </c>
    </row>
    <row r="502" spans="1:24" x14ac:dyDescent="0.25">
      <c r="A502" t="s">
        <v>10</v>
      </c>
      <c r="B502" t="s">
        <v>58</v>
      </c>
      <c r="C502" t="s">
        <v>57</v>
      </c>
      <c r="D502" t="s">
        <v>1869</v>
      </c>
      <c r="E502" t="s">
        <v>83</v>
      </c>
      <c r="F502" t="s">
        <v>1727</v>
      </c>
      <c r="G502" t="s">
        <v>298</v>
      </c>
      <c r="H502" s="25">
        <v>2284543.8630400002</v>
      </c>
      <c r="I502" s="31" t="b">
        <v>1</v>
      </c>
      <c r="J502" s="31" t="b">
        <v>0</v>
      </c>
      <c r="K502" s="31" t="b">
        <v>0</v>
      </c>
      <c r="L502" s="31" t="b">
        <v>0</v>
      </c>
      <c r="M502" s="31" t="b">
        <v>1</v>
      </c>
      <c r="N502" t="s">
        <v>5</v>
      </c>
      <c r="O502" t="s">
        <v>1783</v>
      </c>
      <c r="P502" s="32" t="s">
        <v>2585</v>
      </c>
      <c r="Q502" t="s">
        <v>1995</v>
      </c>
      <c r="R502" t="s">
        <v>2770</v>
      </c>
      <c r="S502" s="20" t="s">
        <v>2396</v>
      </c>
      <c r="T502" s="25" t="s">
        <v>7</v>
      </c>
      <c r="U502" s="25" t="s">
        <v>97</v>
      </c>
      <c r="V502" s="25" t="s">
        <v>157</v>
      </c>
      <c r="W502" s="25" t="s">
        <v>193</v>
      </c>
      <c r="X502" s="25" t="s">
        <v>1919</v>
      </c>
    </row>
    <row r="503" spans="1:24" x14ac:dyDescent="0.25">
      <c r="A503" t="s">
        <v>10</v>
      </c>
      <c r="B503" t="s">
        <v>58</v>
      </c>
      <c r="C503" t="s">
        <v>57</v>
      </c>
      <c r="D503" t="s">
        <v>1869</v>
      </c>
      <c r="E503" t="s">
        <v>83</v>
      </c>
      <c r="F503" t="s">
        <v>1765</v>
      </c>
      <c r="G503" t="s">
        <v>301</v>
      </c>
      <c r="H503" s="25">
        <v>4457201.6135600004</v>
      </c>
      <c r="I503" s="31" t="b">
        <v>1</v>
      </c>
      <c r="J503" s="31" t="b">
        <v>0</v>
      </c>
      <c r="K503" s="31" t="b">
        <v>0</v>
      </c>
      <c r="L503" s="31" t="b">
        <v>0</v>
      </c>
      <c r="M503" s="31" t="b">
        <v>1</v>
      </c>
      <c r="N503" t="s">
        <v>5</v>
      </c>
      <c r="O503" t="s">
        <v>1807</v>
      </c>
      <c r="P503" s="32" t="s">
        <v>2585</v>
      </c>
      <c r="Q503" t="s">
        <v>1995</v>
      </c>
      <c r="R503" t="s">
        <v>3073</v>
      </c>
      <c r="S503" s="20" t="s">
        <v>2397</v>
      </c>
      <c r="T503" s="25" t="s">
        <v>7</v>
      </c>
      <c r="U503" s="25" t="s">
        <v>97</v>
      </c>
      <c r="V503" s="25" t="s">
        <v>157</v>
      </c>
      <c r="W503" s="25" t="s">
        <v>193</v>
      </c>
      <c r="X503" s="25" t="s">
        <v>1919</v>
      </c>
    </row>
    <row r="504" spans="1:24" x14ac:dyDescent="0.25">
      <c r="A504" t="s">
        <v>3</v>
      </c>
      <c r="B504" t="s">
        <v>58</v>
      </c>
      <c r="C504" t="s">
        <v>57</v>
      </c>
      <c r="D504" t="s">
        <v>1869</v>
      </c>
      <c r="E504" t="s">
        <v>116</v>
      </c>
      <c r="F504" t="s">
        <v>693</v>
      </c>
      <c r="G504" t="s">
        <v>164</v>
      </c>
      <c r="H504" s="25">
        <v>170818.83159596618</v>
      </c>
      <c r="I504" s="31" t="b">
        <v>1</v>
      </c>
      <c r="J504" s="31" t="b">
        <v>0</v>
      </c>
      <c r="K504" s="31" t="b">
        <v>0</v>
      </c>
      <c r="L504" s="31" t="b">
        <v>0</v>
      </c>
      <c r="M504" s="31" t="b">
        <v>1</v>
      </c>
      <c r="N504" t="s">
        <v>5</v>
      </c>
      <c r="O504" t="s">
        <v>1783</v>
      </c>
      <c r="P504" s="32" t="s">
        <v>2586</v>
      </c>
      <c r="Q504" t="s">
        <v>1995</v>
      </c>
      <c r="R504" t="s">
        <v>4029</v>
      </c>
      <c r="S504" s="20">
        <v>311000000</v>
      </c>
      <c r="T504" s="25" t="s">
        <v>7</v>
      </c>
      <c r="U504" s="25" t="s">
        <v>97</v>
      </c>
      <c r="V504" s="25" t="s">
        <v>157</v>
      </c>
      <c r="W504" s="25" t="s">
        <v>193</v>
      </c>
      <c r="X504" s="25" t="s">
        <v>1921</v>
      </c>
    </row>
    <row r="505" spans="1:24" x14ac:dyDescent="0.25">
      <c r="A505" t="s">
        <v>3</v>
      </c>
      <c r="B505" t="s">
        <v>58</v>
      </c>
      <c r="C505" t="s">
        <v>57</v>
      </c>
      <c r="D505" t="s">
        <v>1869</v>
      </c>
      <c r="E505" t="s">
        <v>116</v>
      </c>
      <c r="F505" t="s">
        <v>701</v>
      </c>
      <c r="G505" t="s">
        <v>164</v>
      </c>
      <c r="H505" s="25">
        <v>177116.20136058799</v>
      </c>
      <c r="I505" s="31" t="b">
        <v>1</v>
      </c>
      <c r="J505" s="31" t="b">
        <v>0</v>
      </c>
      <c r="K505" s="31" t="b">
        <v>0</v>
      </c>
      <c r="L505" s="31" t="b">
        <v>0</v>
      </c>
      <c r="M505" s="31" t="b">
        <v>1</v>
      </c>
      <c r="N505" t="s">
        <v>5</v>
      </c>
      <c r="O505" t="s">
        <v>1807</v>
      </c>
      <c r="P505" s="32" t="s">
        <v>2586</v>
      </c>
      <c r="Q505" t="s">
        <v>1995</v>
      </c>
      <c r="R505" t="s">
        <v>3303</v>
      </c>
      <c r="S505" s="20">
        <v>3110000</v>
      </c>
      <c r="T505" s="25" t="s">
        <v>7</v>
      </c>
      <c r="U505" s="25" t="s">
        <v>97</v>
      </c>
      <c r="V505" s="25" t="s">
        <v>157</v>
      </c>
      <c r="W505" s="25" t="s">
        <v>193</v>
      </c>
      <c r="X505" s="25" t="s">
        <v>1920</v>
      </c>
    </row>
    <row r="506" spans="1:24" x14ac:dyDescent="0.25">
      <c r="A506" t="s">
        <v>3</v>
      </c>
      <c r="B506" t="s">
        <v>58</v>
      </c>
      <c r="C506" t="s">
        <v>57</v>
      </c>
      <c r="D506" t="s">
        <v>1869</v>
      </c>
      <c r="E506" t="s">
        <v>116</v>
      </c>
      <c r="F506" t="s">
        <v>1337</v>
      </c>
      <c r="G506" t="s">
        <v>274</v>
      </c>
      <c r="H506" s="25">
        <v>113747.24335357999</v>
      </c>
      <c r="I506" s="31" t="b">
        <v>1</v>
      </c>
      <c r="J506" s="31" t="b">
        <v>0</v>
      </c>
      <c r="K506" s="31" t="b">
        <v>0</v>
      </c>
      <c r="L506" s="31" t="b">
        <v>0</v>
      </c>
      <c r="M506" s="31" t="b">
        <v>1</v>
      </c>
      <c r="N506" t="s">
        <v>5</v>
      </c>
      <c r="O506" t="s">
        <v>1783</v>
      </c>
      <c r="P506" s="32" t="s">
        <v>2584</v>
      </c>
      <c r="Q506" t="s">
        <v>1995</v>
      </c>
      <c r="R506" t="s">
        <v>3262</v>
      </c>
      <c r="S506" s="20">
        <v>57130</v>
      </c>
      <c r="T506" s="25" t="s">
        <v>7</v>
      </c>
      <c r="U506" s="25" t="s">
        <v>97</v>
      </c>
      <c r="V506" s="25" t="s">
        <v>157</v>
      </c>
      <c r="W506" s="25" t="s">
        <v>193</v>
      </c>
      <c r="X506" s="25" t="s">
        <v>1921</v>
      </c>
    </row>
    <row r="507" spans="1:24" x14ac:dyDescent="0.25">
      <c r="A507" t="s">
        <v>3</v>
      </c>
      <c r="B507" t="s">
        <v>58</v>
      </c>
      <c r="C507" t="s">
        <v>57</v>
      </c>
      <c r="D507" t="s">
        <v>1869</v>
      </c>
      <c r="E507" t="s">
        <v>83</v>
      </c>
      <c r="F507" t="s">
        <v>1747</v>
      </c>
      <c r="G507" t="s">
        <v>231</v>
      </c>
      <c r="H507" s="25">
        <v>1312186.4687000001</v>
      </c>
      <c r="I507" s="31" t="b">
        <v>1</v>
      </c>
      <c r="J507" s="31" t="b">
        <v>0</v>
      </c>
      <c r="K507" s="31" t="b">
        <v>0</v>
      </c>
      <c r="L507" s="31" t="b">
        <v>0</v>
      </c>
      <c r="M507" s="31" t="b">
        <v>1</v>
      </c>
      <c r="N507" t="s">
        <v>5</v>
      </c>
      <c r="O507" t="s">
        <v>1807</v>
      </c>
      <c r="P507" s="32" t="s">
        <v>2585</v>
      </c>
      <c r="Q507" t="s">
        <v>1995</v>
      </c>
      <c r="R507" t="s">
        <v>4030</v>
      </c>
      <c r="S507" s="20">
        <v>33750</v>
      </c>
      <c r="T507" s="25" t="s">
        <v>7</v>
      </c>
      <c r="U507" s="25" t="s">
        <v>97</v>
      </c>
      <c r="V507" s="25" t="s">
        <v>157</v>
      </c>
      <c r="W507" s="25" t="s">
        <v>193</v>
      </c>
      <c r="X507" s="25" t="s">
        <v>1921</v>
      </c>
    </row>
    <row r="508" spans="1:24" x14ac:dyDescent="0.25">
      <c r="A508" t="s">
        <v>3</v>
      </c>
      <c r="B508" t="s">
        <v>58</v>
      </c>
      <c r="C508" t="s">
        <v>57</v>
      </c>
      <c r="D508" t="s">
        <v>1869</v>
      </c>
      <c r="E508" t="s">
        <v>83</v>
      </c>
      <c r="F508" t="s">
        <v>1053</v>
      </c>
      <c r="G508" t="s">
        <v>231</v>
      </c>
      <c r="H508" s="25">
        <v>1338218.6770000001</v>
      </c>
      <c r="I508" s="31" t="b">
        <v>1</v>
      </c>
      <c r="J508" s="31" t="b">
        <v>0</v>
      </c>
      <c r="K508" s="31" t="b">
        <v>0</v>
      </c>
      <c r="L508" s="31" t="b">
        <v>0</v>
      </c>
      <c r="M508" s="31" t="b">
        <v>1</v>
      </c>
      <c r="N508" t="s">
        <v>5</v>
      </c>
      <c r="O508" t="s">
        <v>1807</v>
      </c>
      <c r="P508" s="32" t="s">
        <v>2585</v>
      </c>
      <c r="Q508" t="s">
        <v>1995</v>
      </c>
      <c r="R508" t="s">
        <v>4031</v>
      </c>
      <c r="S508" s="20">
        <v>33788</v>
      </c>
      <c r="T508" s="25" t="s">
        <v>7</v>
      </c>
      <c r="U508" s="25" t="s">
        <v>97</v>
      </c>
      <c r="V508" s="25" t="s">
        <v>157</v>
      </c>
      <c r="W508" s="25" t="s">
        <v>193</v>
      </c>
      <c r="X508" s="25" t="s">
        <v>1921</v>
      </c>
    </row>
    <row r="509" spans="1:24" x14ac:dyDescent="0.25">
      <c r="A509" t="s">
        <v>3</v>
      </c>
      <c r="B509" t="s">
        <v>58</v>
      </c>
      <c r="C509" t="s">
        <v>57</v>
      </c>
      <c r="D509" t="s">
        <v>1870</v>
      </c>
      <c r="E509" t="s">
        <v>83</v>
      </c>
      <c r="F509" t="s">
        <v>399</v>
      </c>
      <c r="G509" t="s">
        <v>231</v>
      </c>
      <c r="H509" s="25">
        <v>709853.83354000002</v>
      </c>
      <c r="I509" s="31" t="b">
        <v>1</v>
      </c>
      <c r="J509" s="31" t="b">
        <v>0</v>
      </c>
      <c r="K509" s="31" t="b">
        <v>0</v>
      </c>
      <c r="L509" s="31" t="b">
        <v>0</v>
      </c>
      <c r="M509" s="31" t="b">
        <v>1</v>
      </c>
      <c r="N509" t="s">
        <v>5</v>
      </c>
      <c r="O509" t="s">
        <v>1783</v>
      </c>
      <c r="P509" s="32" t="s">
        <v>2585</v>
      </c>
      <c r="Q509" t="s">
        <v>1995</v>
      </c>
      <c r="R509" t="s">
        <v>4032</v>
      </c>
      <c r="S509" s="20" t="s">
        <v>2398</v>
      </c>
      <c r="T509" s="25" t="s">
        <v>7</v>
      </c>
      <c r="U509" s="25" t="s">
        <v>97</v>
      </c>
      <c r="V509" s="25" t="s">
        <v>157</v>
      </c>
      <c r="W509" s="25" t="s">
        <v>193</v>
      </c>
      <c r="X509" s="25" t="s">
        <v>1921</v>
      </c>
    </row>
    <row r="510" spans="1:24" x14ac:dyDescent="0.25">
      <c r="A510" t="s">
        <v>3</v>
      </c>
      <c r="B510" t="s">
        <v>58</v>
      </c>
      <c r="C510" t="s">
        <v>57</v>
      </c>
      <c r="D510" t="s">
        <v>1870</v>
      </c>
      <c r="E510" t="s">
        <v>83</v>
      </c>
      <c r="F510" t="s">
        <v>1183</v>
      </c>
      <c r="G510" t="s">
        <v>270</v>
      </c>
      <c r="H510" s="25">
        <v>1305796.4467800001</v>
      </c>
      <c r="I510" s="31" t="b">
        <v>1</v>
      </c>
      <c r="J510" s="31" t="b">
        <v>0</v>
      </c>
      <c r="K510" s="31" t="b">
        <v>0</v>
      </c>
      <c r="L510" s="31" t="b">
        <v>0</v>
      </c>
      <c r="M510" s="31" t="b">
        <v>1</v>
      </c>
      <c r="N510" t="s">
        <v>12</v>
      </c>
      <c r="O510" t="s">
        <v>1783</v>
      </c>
      <c r="P510" s="32" t="s">
        <v>2585</v>
      </c>
      <c r="Q510" t="s">
        <v>1995</v>
      </c>
      <c r="R510" t="s">
        <v>3257</v>
      </c>
      <c r="S510" s="20" t="s">
        <v>2399</v>
      </c>
      <c r="T510" s="25" t="s">
        <v>7</v>
      </c>
      <c r="U510" s="25" t="s">
        <v>97</v>
      </c>
      <c r="V510" s="25" t="s">
        <v>157</v>
      </c>
      <c r="W510" s="25" t="s">
        <v>193</v>
      </c>
      <c r="X510" s="25" t="s">
        <v>1920</v>
      </c>
    </row>
    <row r="511" spans="1:24" x14ac:dyDescent="0.25">
      <c r="A511" t="s">
        <v>3</v>
      </c>
      <c r="B511" t="s">
        <v>58</v>
      </c>
      <c r="C511" t="s">
        <v>57</v>
      </c>
      <c r="D511" t="s">
        <v>1870</v>
      </c>
      <c r="E511" t="s">
        <v>116</v>
      </c>
      <c r="F511" t="s">
        <v>511</v>
      </c>
      <c r="G511" t="s">
        <v>164</v>
      </c>
      <c r="H511" s="25">
        <v>186793.14881974002</v>
      </c>
      <c r="I511" s="31" t="b">
        <v>1</v>
      </c>
      <c r="J511" s="31" t="b">
        <v>0</v>
      </c>
      <c r="K511" s="31" t="b">
        <v>0</v>
      </c>
      <c r="L511" s="31" t="b">
        <v>0</v>
      </c>
      <c r="M511" s="31" t="b">
        <v>1</v>
      </c>
      <c r="N511" t="s">
        <v>5</v>
      </c>
      <c r="O511" t="s">
        <v>1783</v>
      </c>
      <c r="P511" s="32" t="s">
        <v>2586</v>
      </c>
      <c r="Q511" t="s">
        <v>1995</v>
      </c>
      <c r="R511" t="s">
        <v>4033</v>
      </c>
      <c r="S511" s="20" t="s">
        <v>2400</v>
      </c>
      <c r="T511" s="25" t="s">
        <v>7</v>
      </c>
      <c r="U511" s="25" t="s">
        <v>97</v>
      </c>
      <c r="V511" s="25" t="s">
        <v>157</v>
      </c>
      <c r="W511" s="25" t="s">
        <v>193</v>
      </c>
      <c r="X511" s="25" t="s">
        <v>1920</v>
      </c>
    </row>
    <row r="512" spans="1:24" x14ac:dyDescent="0.25">
      <c r="A512" t="s">
        <v>3</v>
      </c>
      <c r="B512" t="s">
        <v>58</v>
      </c>
      <c r="C512" t="s">
        <v>57</v>
      </c>
      <c r="D512" t="s">
        <v>1870</v>
      </c>
      <c r="E512" t="s">
        <v>116</v>
      </c>
      <c r="F512" t="s">
        <v>759</v>
      </c>
      <c r="G512" t="s">
        <v>164</v>
      </c>
      <c r="H512" s="25">
        <v>103655.81358248001</v>
      </c>
      <c r="I512" s="31" t="b">
        <v>1</v>
      </c>
      <c r="J512" s="31" t="b">
        <v>0</v>
      </c>
      <c r="K512" s="31" t="b">
        <v>0</v>
      </c>
      <c r="L512" s="31" t="b">
        <v>0</v>
      </c>
      <c r="M512" s="31" t="b">
        <v>1</v>
      </c>
      <c r="N512" t="s">
        <v>5</v>
      </c>
      <c r="O512" t="s">
        <v>1807</v>
      </c>
      <c r="P512" s="32" t="s">
        <v>2584</v>
      </c>
      <c r="Q512" t="s">
        <v>1995</v>
      </c>
      <c r="R512" t="s">
        <v>4034</v>
      </c>
      <c r="S512" s="20" t="s">
        <v>2401</v>
      </c>
      <c r="T512" s="25" t="s">
        <v>7</v>
      </c>
      <c r="U512" s="25" t="s">
        <v>97</v>
      </c>
      <c r="V512" s="25" t="s">
        <v>157</v>
      </c>
      <c r="W512" s="25" t="s">
        <v>193</v>
      </c>
      <c r="X512" s="25" t="s">
        <v>1920</v>
      </c>
    </row>
    <row r="513" spans="1:24" x14ac:dyDescent="0.25">
      <c r="A513" t="s">
        <v>3</v>
      </c>
      <c r="B513" t="s">
        <v>58</v>
      </c>
      <c r="C513" t="s">
        <v>57</v>
      </c>
      <c r="D513" t="s">
        <v>1870</v>
      </c>
      <c r="E513" t="s">
        <v>116</v>
      </c>
      <c r="F513" t="s">
        <v>509</v>
      </c>
      <c r="G513" t="s">
        <v>164</v>
      </c>
      <c r="H513" s="25">
        <v>147173.3130701</v>
      </c>
      <c r="I513" s="31" t="b">
        <v>1</v>
      </c>
      <c r="J513" s="31" t="b">
        <v>0</v>
      </c>
      <c r="K513" s="31" t="b">
        <v>0</v>
      </c>
      <c r="L513" s="31" t="b">
        <v>0</v>
      </c>
      <c r="M513" s="31" t="b">
        <v>1</v>
      </c>
      <c r="N513" t="s">
        <v>5</v>
      </c>
      <c r="O513" t="s">
        <v>1807</v>
      </c>
      <c r="P513" s="32" t="s">
        <v>2584</v>
      </c>
      <c r="Q513" t="s">
        <v>1995</v>
      </c>
      <c r="R513" t="s">
        <v>4035</v>
      </c>
      <c r="S513" s="20" t="s">
        <v>2402</v>
      </c>
      <c r="T513" s="25" t="s">
        <v>7</v>
      </c>
      <c r="U513" s="25" t="s">
        <v>97</v>
      </c>
      <c r="V513" s="25" t="s">
        <v>157</v>
      </c>
      <c r="W513" s="25" t="s">
        <v>193</v>
      </c>
      <c r="X513" s="25" t="s">
        <v>1920</v>
      </c>
    </row>
    <row r="514" spans="1:24" x14ac:dyDescent="0.25">
      <c r="A514" t="s">
        <v>3</v>
      </c>
      <c r="B514" t="s">
        <v>58</v>
      </c>
      <c r="C514" t="s">
        <v>57</v>
      </c>
      <c r="D514" t="s">
        <v>1870</v>
      </c>
      <c r="E514" t="s">
        <v>116</v>
      </c>
      <c r="F514" t="s">
        <v>761</v>
      </c>
      <c r="G514" t="s">
        <v>164</v>
      </c>
      <c r="H514" s="25">
        <v>135948.28031778001</v>
      </c>
      <c r="I514" s="31" t="b">
        <v>1</v>
      </c>
      <c r="J514" s="31" t="b">
        <v>0</v>
      </c>
      <c r="K514" s="31" t="b">
        <v>0</v>
      </c>
      <c r="L514" s="31" t="b">
        <v>0</v>
      </c>
      <c r="M514" s="31" t="b">
        <v>1</v>
      </c>
      <c r="N514" t="s">
        <v>5</v>
      </c>
      <c r="O514" t="s">
        <v>1807</v>
      </c>
      <c r="P514" s="32" t="s">
        <v>2584</v>
      </c>
      <c r="Q514" t="s">
        <v>1995</v>
      </c>
      <c r="R514" t="s">
        <v>4036</v>
      </c>
      <c r="S514" s="20" t="s">
        <v>2403</v>
      </c>
      <c r="T514" s="25" t="s">
        <v>7</v>
      </c>
      <c r="U514" s="25" t="s">
        <v>97</v>
      </c>
      <c r="V514" s="25" t="s">
        <v>157</v>
      </c>
      <c r="W514" s="25" t="s">
        <v>193</v>
      </c>
      <c r="X514" s="25" t="s">
        <v>1920</v>
      </c>
    </row>
    <row r="515" spans="1:24" x14ac:dyDescent="0.25">
      <c r="A515" t="s">
        <v>3</v>
      </c>
      <c r="B515" t="s">
        <v>58</v>
      </c>
      <c r="C515" t="s">
        <v>57</v>
      </c>
      <c r="D515" t="s">
        <v>1871</v>
      </c>
      <c r="E515" t="s">
        <v>116</v>
      </c>
      <c r="F515" t="s">
        <v>657</v>
      </c>
      <c r="G515" t="s">
        <v>164</v>
      </c>
      <c r="H515" s="25">
        <v>101892.2314074</v>
      </c>
      <c r="I515" s="31" t="b">
        <v>1</v>
      </c>
      <c r="J515" s="31" t="b">
        <v>0</v>
      </c>
      <c r="K515" s="31" t="b">
        <v>0</v>
      </c>
      <c r="L515" s="31" t="b">
        <v>0</v>
      </c>
      <c r="M515" s="31" t="b">
        <v>1</v>
      </c>
      <c r="N515" t="s">
        <v>5</v>
      </c>
      <c r="O515" t="s">
        <v>1783</v>
      </c>
      <c r="P515" s="32" t="s">
        <v>2584</v>
      </c>
      <c r="Q515" t="s">
        <v>1995</v>
      </c>
      <c r="R515" t="s">
        <v>4037</v>
      </c>
      <c r="S515" s="20" t="s">
        <v>2404</v>
      </c>
      <c r="T515" s="25" t="s">
        <v>7</v>
      </c>
      <c r="U515" s="25" t="s">
        <v>97</v>
      </c>
      <c r="V515" s="25" t="s">
        <v>157</v>
      </c>
      <c r="W515" s="25" t="s">
        <v>193</v>
      </c>
      <c r="X515" s="25" t="s">
        <v>1920</v>
      </c>
    </row>
    <row r="516" spans="1:24" x14ac:dyDescent="0.25">
      <c r="A516" t="s">
        <v>3</v>
      </c>
      <c r="B516" t="s">
        <v>58</v>
      </c>
      <c r="C516" t="s">
        <v>57</v>
      </c>
      <c r="D516" t="s">
        <v>1872</v>
      </c>
      <c r="E516" t="s">
        <v>116</v>
      </c>
      <c r="F516" t="s">
        <v>691</v>
      </c>
      <c r="G516" t="s">
        <v>164</v>
      </c>
      <c r="H516" s="25">
        <v>170326.91227771636</v>
      </c>
      <c r="I516" s="31" t="b">
        <v>1</v>
      </c>
      <c r="J516" s="31" t="b">
        <v>1</v>
      </c>
      <c r="K516" s="31" t="b">
        <v>0</v>
      </c>
      <c r="L516" s="31" t="b">
        <v>0</v>
      </c>
      <c r="M516" s="31" t="b">
        <v>1</v>
      </c>
      <c r="N516" t="s">
        <v>5</v>
      </c>
      <c r="O516" t="s">
        <v>1807</v>
      </c>
      <c r="P516" s="32" t="s">
        <v>2586</v>
      </c>
      <c r="Q516" t="s">
        <v>1995</v>
      </c>
      <c r="R516" t="s">
        <v>4038</v>
      </c>
      <c r="S516" s="20" t="s">
        <v>2405</v>
      </c>
      <c r="T516" s="25" t="s">
        <v>7</v>
      </c>
      <c r="U516" s="25" t="s">
        <v>109</v>
      </c>
      <c r="V516" s="25" t="s">
        <v>157</v>
      </c>
      <c r="W516" s="25" t="s">
        <v>193</v>
      </c>
      <c r="X516" s="25" t="s">
        <v>1920</v>
      </c>
    </row>
    <row r="517" spans="1:24" x14ac:dyDescent="0.25">
      <c r="A517" t="s">
        <v>3</v>
      </c>
      <c r="B517" t="s">
        <v>58</v>
      </c>
      <c r="C517" t="s">
        <v>57</v>
      </c>
      <c r="D517" t="s">
        <v>1872</v>
      </c>
      <c r="E517" t="s">
        <v>116</v>
      </c>
      <c r="F517" t="s">
        <v>1309</v>
      </c>
      <c r="G517" t="s">
        <v>274</v>
      </c>
      <c r="H517" s="25">
        <v>591761.47635576001</v>
      </c>
      <c r="I517" s="31" t="b">
        <v>1</v>
      </c>
      <c r="J517" s="31" t="b">
        <v>1</v>
      </c>
      <c r="K517" s="31" t="b">
        <v>0</v>
      </c>
      <c r="L517" s="31" t="b">
        <v>0</v>
      </c>
      <c r="M517" s="31" t="b">
        <v>1</v>
      </c>
      <c r="N517" t="s">
        <v>5</v>
      </c>
      <c r="O517" t="s">
        <v>1807</v>
      </c>
      <c r="P517" s="32" t="s">
        <v>2585</v>
      </c>
      <c r="Q517" t="s">
        <v>1995</v>
      </c>
      <c r="R517" t="s">
        <v>4039</v>
      </c>
      <c r="S517" s="20" t="s">
        <v>2406</v>
      </c>
      <c r="T517" s="25" t="s">
        <v>7</v>
      </c>
      <c r="U517" s="25" t="s">
        <v>109</v>
      </c>
      <c r="V517" s="25" t="s">
        <v>157</v>
      </c>
      <c r="W517" s="25" t="s">
        <v>193</v>
      </c>
      <c r="X517" s="25" t="s">
        <v>1920</v>
      </c>
    </row>
    <row r="518" spans="1:24" x14ac:dyDescent="0.25">
      <c r="A518" t="s">
        <v>3</v>
      </c>
      <c r="B518" t="s">
        <v>58</v>
      </c>
      <c r="C518" t="s">
        <v>57</v>
      </c>
      <c r="D518" t="s">
        <v>1873</v>
      </c>
      <c r="E518" t="s">
        <v>116</v>
      </c>
      <c r="F518" t="s">
        <v>1303</v>
      </c>
      <c r="G518" t="s">
        <v>274</v>
      </c>
      <c r="H518" s="25">
        <v>100871.35094831999</v>
      </c>
      <c r="I518" s="31" t="b">
        <v>1</v>
      </c>
      <c r="J518" s="31" t="b">
        <v>0</v>
      </c>
      <c r="K518" s="31" t="b">
        <v>0</v>
      </c>
      <c r="L518" s="31" t="b">
        <v>0</v>
      </c>
      <c r="M518" s="31" t="b">
        <v>1</v>
      </c>
      <c r="N518" t="s">
        <v>12</v>
      </c>
      <c r="O518" t="s">
        <v>1807</v>
      </c>
      <c r="P518" s="32" t="s">
        <v>2584</v>
      </c>
      <c r="Q518" t="s">
        <v>1995</v>
      </c>
      <c r="R518" t="s">
        <v>4040</v>
      </c>
      <c r="S518" s="20">
        <v>57117</v>
      </c>
      <c r="T518" s="25" t="s">
        <v>7</v>
      </c>
      <c r="U518" s="25" t="s">
        <v>97</v>
      </c>
      <c r="V518" s="25" t="s">
        <v>157</v>
      </c>
      <c r="W518" s="25" t="s">
        <v>193</v>
      </c>
      <c r="X518" s="25" t="s">
        <v>1920</v>
      </c>
    </row>
    <row r="519" spans="1:24" x14ac:dyDescent="0.25">
      <c r="A519" t="s">
        <v>3</v>
      </c>
      <c r="B519" t="s">
        <v>58</v>
      </c>
      <c r="C519" t="s">
        <v>57</v>
      </c>
      <c r="D519" t="s">
        <v>1873</v>
      </c>
      <c r="E519" t="s">
        <v>116</v>
      </c>
      <c r="F519" t="s">
        <v>407</v>
      </c>
      <c r="G519" t="s">
        <v>164</v>
      </c>
      <c r="H519" s="25">
        <v>106463.85001578</v>
      </c>
      <c r="I519" s="31" t="b">
        <v>1</v>
      </c>
      <c r="J519" s="31" t="b">
        <v>0</v>
      </c>
      <c r="K519" s="31" t="b">
        <v>0</v>
      </c>
      <c r="L519" s="31" t="b">
        <v>0</v>
      </c>
      <c r="M519" s="31" t="b">
        <v>1</v>
      </c>
      <c r="N519" t="s">
        <v>5</v>
      </c>
      <c r="O519" t="s">
        <v>1783</v>
      </c>
      <c r="P519" s="32" t="s">
        <v>2584</v>
      </c>
      <c r="Q519" t="s">
        <v>1995</v>
      </c>
      <c r="R519" t="s">
        <v>4041</v>
      </c>
      <c r="S519" s="20" t="s">
        <v>2407</v>
      </c>
      <c r="T519" s="25" t="s">
        <v>7</v>
      </c>
      <c r="U519" s="25" t="s">
        <v>97</v>
      </c>
      <c r="V519" s="25" t="s">
        <v>157</v>
      </c>
      <c r="W519" s="25" t="s">
        <v>193</v>
      </c>
      <c r="X519" s="25" t="s">
        <v>1920</v>
      </c>
    </row>
    <row r="520" spans="1:24" x14ac:dyDescent="0.25">
      <c r="A520" t="s">
        <v>3</v>
      </c>
      <c r="B520" t="s">
        <v>58</v>
      </c>
      <c r="C520" t="s">
        <v>57</v>
      </c>
      <c r="D520" t="s">
        <v>1873</v>
      </c>
      <c r="E520" t="s">
        <v>116</v>
      </c>
      <c r="F520" t="s">
        <v>1207</v>
      </c>
      <c r="G520" t="s">
        <v>274</v>
      </c>
      <c r="H520" s="25">
        <v>124405.77817248</v>
      </c>
      <c r="I520" s="31" t="b">
        <v>1</v>
      </c>
      <c r="J520" s="31" t="b">
        <v>0</v>
      </c>
      <c r="K520" s="31" t="b">
        <v>0</v>
      </c>
      <c r="L520" s="31" t="b">
        <v>0</v>
      </c>
      <c r="M520" s="31" t="b">
        <v>1</v>
      </c>
      <c r="N520" t="s">
        <v>5</v>
      </c>
      <c r="O520" t="s">
        <v>1807</v>
      </c>
      <c r="P520" s="32" t="s">
        <v>2584</v>
      </c>
      <c r="Q520" t="s">
        <v>1995</v>
      </c>
      <c r="R520" t="s">
        <v>4042</v>
      </c>
      <c r="S520" s="20">
        <v>57142</v>
      </c>
      <c r="T520" s="25" t="s">
        <v>7</v>
      </c>
      <c r="U520" s="25" t="s">
        <v>97</v>
      </c>
      <c r="V520" s="25" t="s">
        <v>157</v>
      </c>
      <c r="W520" s="25" t="s">
        <v>193</v>
      </c>
      <c r="X520" s="25" t="s">
        <v>1920</v>
      </c>
    </row>
    <row r="521" spans="1:24" x14ac:dyDescent="0.25">
      <c r="A521" t="s">
        <v>3</v>
      </c>
      <c r="B521" t="s">
        <v>58</v>
      </c>
      <c r="C521" t="s">
        <v>57</v>
      </c>
      <c r="D521" t="s">
        <v>1873</v>
      </c>
      <c r="E521" t="s">
        <v>99</v>
      </c>
      <c r="F521" t="s">
        <v>977</v>
      </c>
      <c r="G521" t="s">
        <v>140</v>
      </c>
      <c r="H521" s="25">
        <v>220788.78</v>
      </c>
      <c r="I521" s="31" t="b">
        <v>1</v>
      </c>
      <c r="J521" s="31" t="b">
        <v>0</v>
      </c>
      <c r="K521" s="31" t="b">
        <v>0</v>
      </c>
      <c r="L521" s="31" t="b">
        <v>0</v>
      </c>
      <c r="M521" s="31" t="b">
        <v>1</v>
      </c>
      <c r="N521" t="s">
        <v>5</v>
      </c>
      <c r="O521" t="s">
        <v>1783</v>
      </c>
      <c r="P521" s="32" t="s">
        <v>2586</v>
      </c>
      <c r="Q521" t="s">
        <v>1995</v>
      </c>
      <c r="R521" t="s">
        <v>4043</v>
      </c>
      <c r="S521" s="20">
        <v>52996</v>
      </c>
      <c r="T521" s="25" t="s">
        <v>32</v>
      </c>
      <c r="U521" s="25" t="s">
        <v>97</v>
      </c>
      <c r="V521" s="25" t="s">
        <v>157</v>
      </c>
      <c r="W521" s="25" t="s">
        <v>193</v>
      </c>
      <c r="X521" s="25" t="s">
        <v>1921</v>
      </c>
    </row>
    <row r="522" spans="1:24" x14ac:dyDescent="0.25">
      <c r="A522" t="s">
        <v>3</v>
      </c>
      <c r="B522" t="s">
        <v>58</v>
      </c>
      <c r="C522" t="s">
        <v>57</v>
      </c>
      <c r="D522" t="s">
        <v>1873</v>
      </c>
      <c r="E522" t="s">
        <v>116</v>
      </c>
      <c r="F522" t="s">
        <v>687</v>
      </c>
      <c r="G522" t="s">
        <v>164</v>
      </c>
      <c r="H522" s="25">
        <v>160762.48138395947</v>
      </c>
      <c r="I522" s="31" t="b">
        <v>1</v>
      </c>
      <c r="J522" s="31" t="b">
        <v>0</v>
      </c>
      <c r="K522" s="31" t="b">
        <v>0</v>
      </c>
      <c r="L522" s="31" t="b">
        <v>0</v>
      </c>
      <c r="M522" s="31" t="b">
        <v>1</v>
      </c>
      <c r="N522" t="s">
        <v>5</v>
      </c>
      <c r="O522" t="s">
        <v>1783</v>
      </c>
      <c r="P522" s="32" t="s">
        <v>2586</v>
      </c>
      <c r="Q522" t="s">
        <v>1995</v>
      </c>
      <c r="R522" t="s">
        <v>4044</v>
      </c>
      <c r="S522" s="20" t="s">
        <v>2408</v>
      </c>
      <c r="T522" s="25" t="s">
        <v>7</v>
      </c>
      <c r="U522" s="25" t="s">
        <v>97</v>
      </c>
      <c r="V522" s="25" t="s">
        <v>157</v>
      </c>
      <c r="W522" s="25" t="s">
        <v>193</v>
      </c>
      <c r="X522" s="25" t="s">
        <v>1921</v>
      </c>
    </row>
    <row r="523" spans="1:24" x14ac:dyDescent="0.25">
      <c r="A523" t="s">
        <v>3</v>
      </c>
      <c r="B523" t="s">
        <v>58</v>
      </c>
      <c r="C523" t="s">
        <v>57</v>
      </c>
      <c r="D523" t="s">
        <v>1873</v>
      </c>
      <c r="E523" t="s">
        <v>116</v>
      </c>
      <c r="F523" t="s">
        <v>1305</v>
      </c>
      <c r="G523" t="s">
        <v>274</v>
      </c>
      <c r="H523" s="25">
        <v>134916.21050052001</v>
      </c>
      <c r="I523" s="31" t="b">
        <v>1</v>
      </c>
      <c r="J523" s="31" t="b">
        <v>0</v>
      </c>
      <c r="K523" s="31" t="b">
        <v>0</v>
      </c>
      <c r="L523" s="31" t="b">
        <v>0</v>
      </c>
      <c r="M523" s="31" t="b">
        <v>1</v>
      </c>
      <c r="N523" t="s">
        <v>5</v>
      </c>
      <c r="O523" t="s">
        <v>1807</v>
      </c>
      <c r="P523" s="32" t="s">
        <v>2584</v>
      </c>
      <c r="Q523" t="s">
        <v>1995</v>
      </c>
      <c r="R523" t="s">
        <v>4045</v>
      </c>
      <c r="S523" s="20">
        <v>57133</v>
      </c>
      <c r="T523" s="25" t="s">
        <v>7</v>
      </c>
      <c r="U523" s="25" t="s">
        <v>97</v>
      </c>
      <c r="V523" s="25" t="s">
        <v>157</v>
      </c>
      <c r="W523" s="25" t="s">
        <v>193</v>
      </c>
      <c r="X523" s="25" t="s">
        <v>1921</v>
      </c>
    </row>
    <row r="524" spans="1:24" x14ac:dyDescent="0.25">
      <c r="A524" t="s">
        <v>3</v>
      </c>
      <c r="B524" t="s">
        <v>58</v>
      </c>
      <c r="C524" t="s">
        <v>57</v>
      </c>
      <c r="D524" t="s">
        <v>1873</v>
      </c>
      <c r="E524" t="s">
        <v>116</v>
      </c>
      <c r="F524" t="s">
        <v>673</v>
      </c>
      <c r="G524" t="s">
        <v>164</v>
      </c>
      <c r="H524" s="25">
        <v>277830.87247827998</v>
      </c>
      <c r="I524" s="31" t="b">
        <v>1</v>
      </c>
      <c r="J524" s="31" t="b">
        <v>0</v>
      </c>
      <c r="K524" s="31" t="b">
        <v>0</v>
      </c>
      <c r="L524" s="31" t="b">
        <v>0</v>
      </c>
      <c r="M524" s="31" t="b">
        <v>1</v>
      </c>
      <c r="N524" t="s">
        <v>5</v>
      </c>
      <c r="O524" t="s">
        <v>1807</v>
      </c>
      <c r="P524" s="32" t="s">
        <v>2586</v>
      </c>
      <c r="Q524" t="s">
        <v>1995</v>
      </c>
      <c r="R524" t="s">
        <v>3240</v>
      </c>
      <c r="S524" s="20" t="s">
        <v>2409</v>
      </c>
      <c r="T524" s="25" t="s">
        <v>7</v>
      </c>
      <c r="U524" s="25" t="s">
        <v>97</v>
      </c>
      <c r="V524" s="25" t="s">
        <v>157</v>
      </c>
      <c r="W524" s="25" t="s">
        <v>193</v>
      </c>
      <c r="X524" s="25" t="s">
        <v>1920</v>
      </c>
    </row>
    <row r="525" spans="1:24" x14ac:dyDescent="0.25">
      <c r="A525" t="s">
        <v>3</v>
      </c>
      <c r="B525" t="s">
        <v>58</v>
      </c>
      <c r="C525" t="s">
        <v>57</v>
      </c>
      <c r="D525" t="s">
        <v>1873</v>
      </c>
      <c r="E525" t="s">
        <v>116</v>
      </c>
      <c r="F525" t="s">
        <v>669</v>
      </c>
      <c r="G525" t="s">
        <v>164</v>
      </c>
      <c r="H525" s="25">
        <v>176465.71575210133</v>
      </c>
      <c r="I525" s="31" t="b">
        <v>1</v>
      </c>
      <c r="J525" s="31" t="b">
        <v>0</v>
      </c>
      <c r="K525" s="31" t="b">
        <v>0</v>
      </c>
      <c r="L525" s="31" t="b">
        <v>0</v>
      </c>
      <c r="M525" s="31" t="b">
        <v>1</v>
      </c>
      <c r="N525" t="s">
        <v>5</v>
      </c>
      <c r="O525" t="s">
        <v>1783</v>
      </c>
      <c r="P525" s="32" t="s">
        <v>2586</v>
      </c>
      <c r="Q525" t="s">
        <v>1995</v>
      </c>
      <c r="R525" t="s">
        <v>4046</v>
      </c>
      <c r="S525" s="20" t="s">
        <v>2410</v>
      </c>
      <c r="T525" s="25" t="s">
        <v>7</v>
      </c>
      <c r="U525" s="25" t="s">
        <v>97</v>
      </c>
      <c r="V525" s="25" t="s">
        <v>157</v>
      </c>
      <c r="W525" s="25" t="s">
        <v>193</v>
      </c>
      <c r="X525" s="25" t="s">
        <v>1921</v>
      </c>
    </row>
    <row r="526" spans="1:24" x14ac:dyDescent="0.25">
      <c r="A526" t="s">
        <v>3</v>
      </c>
      <c r="B526" t="s">
        <v>58</v>
      </c>
      <c r="C526" t="s">
        <v>57</v>
      </c>
      <c r="D526" t="s">
        <v>1873</v>
      </c>
      <c r="E526" t="s">
        <v>83</v>
      </c>
      <c r="F526" t="s">
        <v>1133</v>
      </c>
      <c r="G526" t="s">
        <v>231</v>
      </c>
      <c r="H526" s="25">
        <v>4096806.8624</v>
      </c>
      <c r="I526" s="31" t="b">
        <v>1</v>
      </c>
      <c r="J526" s="31" t="b">
        <v>0</v>
      </c>
      <c r="K526" s="31" t="b">
        <v>0</v>
      </c>
      <c r="L526" s="31" t="b">
        <v>0</v>
      </c>
      <c r="M526" s="31" t="b">
        <v>1</v>
      </c>
      <c r="N526" t="s">
        <v>5</v>
      </c>
      <c r="O526" t="s">
        <v>1807</v>
      </c>
      <c r="P526" s="32" t="s">
        <v>2585</v>
      </c>
      <c r="Q526" t="s">
        <v>1995</v>
      </c>
      <c r="R526" t="s">
        <v>3269</v>
      </c>
      <c r="S526" s="20">
        <v>33703</v>
      </c>
      <c r="T526" s="25" t="s">
        <v>7</v>
      </c>
      <c r="U526" s="25" t="s">
        <v>97</v>
      </c>
      <c r="V526" s="25" t="s">
        <v>157</v>
      </c>
      <c r="W526" s="25" t="s">
        <v>193</v>
      </c>
      <c r="X526" s="25" t="s">
        <v>1919</v>
      </c>
    </row>
    <row r="527" spans="1:24" x14ac:dyDescent="0.25">
      <c r="A527" t="s">
        <v>3</v>
      </c>
      <c r="B527" t="s">
        <v>58</v>
      </c>
      <c r="C527" t="s">
        <v>57</v>
      </c>
      <c r="D527" t="s">
        <v>1873</v>
      </c>
      <c r="E527" t="s">
        <v>83</v>
      </c>
      <c r="F527" t="s">
        <v>1633</v>
      </c>
      <c r="G527" t="s">
        <v>256</v>
      </c>
      <c r="H527" s="25">
        <v>1897641.8849200001</v>
      </c>
      <c r="I527" s="31" t="b">
        <v>1</v>
      </c>
      <c r="J527" s="31" t="b">
        <v>0</v>
      </c>
      <c r="K527" s="31" t="b">
        <v>0</v>
      </c>
      <c r="L527" s="31" t="b">
        <v>0</v>
      </c>
      <c r="M527" s="31" t="b">
        <v>1</v>
      </c>
      <c r="N527" t="s">
        <v>5</v>
      </c>
      <c r="O527" t="s">
        <v>1783</v>
      </c>
      <c r="P527" s="32" t="s">
        <v>2585</v>
      </c>
      <c r="Q527" t="s">
        <v>1995</v>
      </c>
      <c r="R527" t="s">
        <v>4047</v>
      </c>
      <c r="S527" s="20" t="s">
        <v>2411</v>
      </c>
      <c r="T527" s="25" t="s">
        <v>7</v>
      </c>
      <c r="U527" s="25" t="s">
        <v>97</v>
      </c>
      <c r="V527" s="25" t="s">
        <v>157</v>
      </c>
      <c r="W527" s="25" t="s">
        <v>193</v>
      </c>
      <c r="X527" s="25" t="s">
        <v>1919</v>
      </c>
    </row>
    <row r="528" spans="1:24" x14ac:dyDescent="0.25">
      <c r="A528" t="s">
        <v>3</v>
      </c>
      <c r="B528" t="s">
        <v>58</v>
      </c>
      <c r="C528" t="s">
        <v>57</v>
      </c>
      <c r="D528" t="s">
        <v>1873</v>
      </c>
      <c r="E528" t="s">
        <v>83</v>
      </c>
      <c r="F528" t="s">
        <v>1569</v>
      </c>
      <c r="G528" t="s">
        <v>279</v>
      </c>
      <c r="H528" s="25">
        <v>2606227.605</v>
      </c>
      <c r="I528" s="31" t="b">
        <v>1</v>
      </c>
      <c r="J528" s="31" t="b">
        <v>0</v>
      </c>
      <c r="K528" s="31" t="b">
        <v>0</v>
      </c>
      <c r="L528" s="31" t="b">
        <v>0</v>
      </c>
      <c r="M528" s="31" t="b">
        <v>1</v>
      </c>
      <c r="N528" t="s">
        <v>5</v>
      </c>
      <c r="O528" t="s">
        <v>1783</v>
      </c>
      <c r="P528" s="32" t="s">
        <v>2585</v>
      </c>
      <c r="Q528" t="s">
        <v>1995</v>
      </c>
      <c r="R528" t="s">
        <v>4048</v>
      </c>
      <c r="S528" s="20" t="s">
        <v>2412</v>
      </c>
      <c r="T528" s="25" t="s">
        <v>7</v>
      </c>
      <c r="U528" s="25" t="s">
        <v>97</v>
      </c>
      <c r="V528" s="25" t="s">
        <v>157</v>
      </c>
      <c r="W528" s="25" t="s">
        <v>193</v>
      </c>
      <c r="X528" s="25" t="s">
        <v>1919</v>
      </c>
    </row>
    <row r="529" spans="1:24" x14ac:dyDescent="0.25">
      <c r="A529" t="s">
        <v>3</v>
      </c>
      <c r="B529" t="s">
        <v>58</v>
      </c>
      <c r="C529" t="s">
        <v>57</v>
      </c>
      <c r="D529" t="s">
        <v>1873</v>
      </c>
      <c r="E529" t="s">
        <v>116</v>
      </c>
      <c r="F529" t="s">
        <v>675</v>
      </c>
      <c r="G529" t="s">
        <v>164</v>
      </c>
      <c r="H529" s="25">
        <v>228410.17928621999</v>
      </c>
      <c r="I529" s="31" t="b">
        <v>1</v>
      </c>
      <c r="J529" s="31" t="b">
        <v>0</v>
      </c>
      <c r="K529" s="31" t="b">
        <v>0</v>
      </c>
      <c r="L529" s="31" t="b">
        <v>0</v>
      </c>
      <c r="M529" s="31" t="b">
        <v>1</v>
      </c>
      <c r="N529" t="s">
        <v>5</v>
      </c>
      <c r="O529" t="s">
        <v>1783</v>
      </c>
      <c r="P529" s="32" t="s">
        <v>2586</v>
      </c>
      <c r="Q529" t="s">
        <v>1995</v>
      </c>
      <c r="R529" t="s">
        <v>3300</v>
      </c>
      <c r="S529" s="20" t="s">
        <v>2413</v>
      </c>
      <c r="T529" s="25" t="s">
        <v>7</v>
      </c>
      <c r="U529" s="25" t="s">
        <v>97</v>
      </c>
      <c r="V529" s="25" t="s">
        <v>157</v>
      </c>
      <c r="W529" s="25" t="s">
        <v>193</v>
      </c>
      <c r="X529" s="25" t="s">
        <v>1921</v>
      </c>
    </row>
    <row r="530" spans="1:24" x14ac:dyDescent="0.25">
      <c r="A530" t="s">
        <v>3</v>
      </c>
      <c r="B530" t="s">
        <v>58</v>
      </c>
      <c r="C530" t="s">
        <v>57</v>
      </c>
      <c r="D530" t="s">
        <v>1873</v>
      </c>
      <c r="E530" t="s">
        <v>116</v>
      </c>
      <c r="F530" t="s">
        <v>671</v>
      </c>
      <c r="G530" t="s">
        <v>164</v>
      </c>
      <c r="H530" s="25">
        <v>173116.15046796959</v>
      </c>
      <c r="I530" s="31" t="b">
        <v>1</v>
      </c>
      <c r="J530" s="31" t="b">
        <v>0</v>
      </c>
      <c r="K530" s="31" t="b">
        <v>0</v>
      </c>
      <c r="L530" s="31" t="b">
        <v>0</v>
      </c>
      <c r="M530" s="31" t="b">
        <v>1</v>
      </c>
      <c r="N530" t="s">
        <v>5</v>
      </c>
      <c r="O530" t="s">
        <v>1783</v>
      </c>
      <c r="P530" s="32" t="s">
        <v>2586</v>
      </c>
      <c r="Q530" t="s">
        <v>1995</v>
      </c>
      <c r="R530" t="s">
        <v>4049</v>
      </c>
      <c r="S530" s="20">
        <v>31100000000</v>
      </c>
      <c r="T530" s="25" t="s">
        <v>7</v>
      </c>
      <c r="U530" s="25" t="s">
        <v>97</v>
      </c>
      <c r="V530" s="25" t="s">
        <v>157</v>
      </c>
      <c r="W530" s="25" t="s">
        <v>193</v>
      </c>
      <c r="X530" s="25" t="s">
        <v>1921</v>
      </c>
    </row>
    <row r="531" spans="1:24" x14ac:dyDescent="0.25">
      <c r="A531" t="s">
        <v>3</v>
      </c>
      <c r="B531" t="s">
        <v>58</v>
      </c>
      <c r="C531" t="s">
        <v>57</v>
      </c>
      <c r="D531" t="s">
        <v>1873</v>
      </c>
      <c r="E531" t="s">
        <v>116</v>
      </c>
      <c r="F531" t="s">
        <v>677</v>
      </c>
      <c r="G531" t="s">
        <v>164</v>
      </c>
      <c r="H531" s="25">
        <v>167974.48139128159</v>
      </c>
      <c r="I531" s="31" t="b">
        <v>1</v>
      </c>
      <c r="J531" s="31" t="b">
        <v>0</v>
      </c>
      <c r="K531" s="31" t="b">
        <v>0</v>
      </c>
      <c r="L531" s="31" t="b">
        <v>0</v>
      </c>
      <c r="M531" s="31" t="b">
        <v>1</v>
      </c>
      <c r="N531" t="s">
        <v>5</v>
      </c>
      <c r="O531" t="s">
        <v>1807</v>
      </c>
      <c r="P531" s="32" t="s">
        <v>2586</v>
      </c>
      <c r="Q531" t="s">
        <v>1995</v>
      </c>
      <c r="R531" t="s">
        <v>4050</v>
      </c>
      <c r="S531" s="20" t="s">
        <v>2414</v>
      </c>
      <c r="T531" s="25" t="s">
        <v>7</v>
      </c>
      <c r="U531" s="25" t="s">
        <v>97</v>
      </c>
      <c r="V531" s="25" t="s">
        <v>157</v>
      </c>
      <c r="W531" s="25" t="s">
        <v>193</v>
      </c>
      <c r="X531" s="25" t="s">
        <v>1921</v>
      </c>
    </row>
    <row r="532" spans="1:24" x14ac:dyDescent="0.25">
      <c r="A532" t="s">
        <v>3</v>
      </c>
      <c r="B532" t="s">
        <v>58</v>
      </c>
      <c r="C532" t="s">
        <v>57</v>
      </c>
      <c r="D532" t="s">
        <v>1873</v>
      </c>
      <c r="E532" t="s">
        <v>116</v>
      </c>
      <c r="F532" t="s">
        <v>1449</v>
      </c>
      <c r="G532" t="s">
        <v>285</v>
      </c>
      <c r="H532" s="25">
        <v>265643.92933246004</v>
      </c>
      <c r="I532" s="31" t="b">
        <v>1</v>
      </c>
      <c r="J532" s="31" t="b">
        <v>0</v>
      </c>
      <c r="K532" s="31" t="b">
        <v>0</v>
      </c>
      <c r="L532" s="31" t="b">
        <v>0</v>
      </c>
      <c r="M532" s="31" t="b">
        <v>1</v>
      </c>
      <c r="N532" t="s">
        <v>5</v>
      </c>
      <c r="O532" t="s">
        <v>1783</v>
      </c>
      <c r="P532" s="32" t="s">
        <v>2586</v>
      </c>
      <c r="Q532" t="s">
        <v>1995</v>
      </c>
      <c r="R532" t="s">
        <v>4051</v>
      </c>
      <c r="S532" s="20" t="s">
        <v>2415</v>
      </c>
      <c r="T532" s="25" t="s">
        <v>7</v>
      </c>
      <c r="U532" s="25" t="s">
        <v>97</v>
      </c>
      <c r="V532" s="25" t="s">
        <v>157</v>
      </c>
      <c r="W532" s="25" t="s">
        <v>193</v>
      </c>
      <c r="X532" s="25" t="s">
        <v>1921</v>
      </c>
    </row>
    <row r="533" spans="1:24" x14ac:dyDescent="0.25">
      <c r="A533" t="s">
        <v>3</v>
      </c>
      <c r="B533" t="s">
        <v>34</v>
      </c>
      <c r="C533" t="s">
        <v>57</v>
      </c>
      <c r="D533" t="s">
        <v>250</v>
      </c>
      <c r="E533" t="s">
        <v>83</v>
      </c>
      <c r="F533" t="s">
        <v>1635</v>
      </c>
      <c r="G533" t="s">
        <v>256</v>
      </c>
      <c r="H533" s="25">
        <v>1729454.02</v>
      </c>
      <c r="I533" s="31" t="b">
        <v>1</v>
      </c>
      <c r="J533" s="31" t="b">
        <v>1</v>
      </c>
      <c r="K533" s="31" t="b">
        <v>1</v>
      </c>
      <c r="L533" s="31" t="b">
        <v>0</v>
      </c>
      <c r="M533" s="31" t="b">
        <v>1</v>
      </c>
      <c r="N533" t="s">
        <v>5</v>
      </c>
      <c r="O533" t="s">
        <v>1783</v>
      </c>
      <c r="P533" s="32" t="s">
        <v>2585</v>
      </c>
      <c r="Q533" t="s">
        <v>1896</v>
      </c>
      <c r="R533" t="s">
        <v>4052</v>
      </c>
      <c r="S533" s="20" t="s">
        <v>2416</v>
      </c>
      <c r="T533" s="25" t="s">
        <v>21</v>
      </c>
      <c r="U533" s="25" t="s">
        <v>103</v>
      </c>
      <c r="V533" s="25" t="s">
        <v>1915</v>
      </c>
      <c r="W533" s="25" t="s">
        <v>193</v>
      </c>
      <c r="X533" s="25" t="s">
        <v>1921</v>
      </c>
    </row>
    <row r="534" spans="1:24" x14ac:dyDescent="0.25">
      <c r="A534" t="s">
        <v>3</v>
      </c>
      <c r="B534" t="s">
        <v>34</v>
      </c>
      <c r="C534" t="s">
        <v>57</v>
      </c>
      <c r="D534" t="s">
        <v>250</v>
      </c>
      <c r="E534" t="s">
        <v>83</v>
      </c>
      <c r="F534" t="s">
        <v>843</v>
      </c>
      <c r="G534" t="s">
        <v>256</v>
      </c>
      <c r="H534" s="25">
        <v>18322.12</v>
      </c>
      <c r="I534" s="31" t="b">
        <v>1</v>
      </c>
      <c r="J534" s="31" t="b">
        <v>1</v>
      </c>
      <c r="K534" s="31" t="b">
        <v>1</v>
      </c>
      <c r="L534" s="31" t="b">
        <v>0</v>
      </c>
      <c r="M534" s="31" t="b">
        <v>1</v>
      </c>
      <c r="N534" t="s">
        <v>5</v>
      </c>
      <c r="O534" t="s">
        <v>1807</v>
      </c>
      <c r="P534" s="32" t="s">
        <v>2584</v>
      </c>
      <c r="Q534" t="s">
        <v>1896</v>
      </c>
      <c r="R534" t="s">
        <v>4053</v>
      </c>
      <c r="S534" s="20" t="s">
        <v>2417</v>
      </c>
      <c r="T534" s="25" t="s">
        <v>21</v>
      </c>
      <c r="U534" s="25" t="s">
        <v>103</v>
      </c>
      <c r="V534" s="25" t="s">
        <v>1915</v>
      </c>
      <c r="W534" s="25" t="s">
        <v>193</v>
      </c>
      <c r="X534" s="25" t="s">
        <v>1921</v>
      </c>
    </row>
    <row r="535" spans="1:24" x14ac:dyDescent="0.25">
      <c r="A535" t="s">
        <v>3</v>
      </c>
      <c r="B535" t="s">
        <v>34</v>
      </c>
      <c r="C535" t="s">
        <v>57</v>
      </c>
      <c r="D535" t="s">
        <v>250</v>
      </c>
      <c r="E535" t="s">
        <v>83</v>
      </c>
      <c r="F535" t="s">
        <v>841</v>
      </c>
      <c r="G535" t="s">
        <v>256</v>
      </c>
      <c r="H535" s="25">
        <v>122781.71</v>
      </c>
      <c r="I535" s="31" t="b">
        <v>1</v>
      </c>
      <c r="J535" s="31" t="b">
        <v>1</v>
      </c>
      <c r="K535" s="31" t="b">
        <v>1</v>
      </c>
      <c r="L535" s="31" t="b">
        <v>0</v>
      </c>
      <c r="M535" s="31" t="b">
        <v>1</v>
      </c>
      <c r="N535" t="s">
        <v>5</v>
      </c>
      <c r="O535" t="s">
        <v>1807</v>
      </c>
      <c r="P535" s="32" t="s">
        <v>2584</v>
      </c>
      <c r="Q535" t="s">
        <v>1896</v>
      </c>
      <c r="R535" t="s">
        <v>4054</v>
      </c>
      <c r="S535" s="20" t="s">
        <v>2418</v>
      </c>
      <c r="T535" s="25" t="s">
        <v>21</v>
      </c>
      <c r="U535" s="25" t="s">
        <v>103</v>
      </c>
      <c r="V535" s="25" t="s">
        <v>1915</v>
      </c>
      <c r="W535" s="25" t="s">
        <v>193</v>
      </c>
      <c r="X535" s="25" t="s">
        <v>1921</v>
      </c>
    </row>
    <row r="536" spans="1:24" x14ac:dyDescent="0.25">
      <c r="A536" t="s">
        <v>3</v>
      </c>
      <c r="B536" t="s">
        <v>34</v>
      </c>
      <c r="C536" t="s">
        <v>57</v>
      </c>
      <c r="D536" t="s">
        <v>250</v>
      </c>
      <c r="E536" t="s">
        <v>83</v>
      </c>
      <c r="F536" t="s">
        <v>839</v>
      </c>
      <c r="G536" t="s">
        <v>256</v>
      </c>
      <c r="H536" s="25">
        <v>171737.62</v>
      </c>
      <c r="I536" s="31" t="b">
        <v>1</v>
      </c>
      <c r="J536" s="31" t="b">
        <v>1</v>
      </c>
      <c r="K536" s="31" t="b">
        <v>1</v>
      </c>
      <c r="L536" s="31" t="b">
        <v>0</v>
      </c>
      <c r="M536" s="31" t="b">
        <v>1</v>
      </c>
      <c r="N536" t="s">
        <v>5</v>
      </c>
      <c r="O536" t="s">
        <v>1783</v>
      </c>
      <c r="P536" s="32" t="s">
        <v>2586</v>
      </c>
      <c r="Q536" t="s">
        <v>1896</v>
      </c>
      <c r="R536" t="s">
        <v>4055</v>
      </c>
      <c r="S536" s="20" t="s">
        <v>2419</v>
      </c>
      <c r="T536" s="25" t="s">
        <v>21</v>
      </c>
      <c r="U536" s="25" t="s">
        <v>103</v>
      </c>
      <c r="V536" s="25" t="s">
        <v>1915</v>
      </c>
      <c r="W536" s="25" t="s">
        <v>193</v>
      </c>
      <c r="X536" s="25" t="s">
        <v>1921</v>
      </c>
    </row>
    <row r="537" spans="1:24" x14ac:dyDescent="0.25">
      <c r="A537" t="s">
        <v>3</v>
      </c>
      <c r="B537" t="s">
        <v>34</v>
      </c>
      <c r="C537" t="s">
        <v>57</v>
      </c>
      <c r="D537" t="s">
        <v>250</v>
      </c>
      <c r="E537" t="s">
        <v>83</v>
      </c>
      <c r="F537" t="s">
        <v>837</v>
      </c>
      <c r="G537" t="s">
        <v>256</v>
      </c>
      <c r="H537" s="25">
        <v>4628.21</v>
      </c>
      <c r="I537" s="31" t="b">
        <v>1</v>
      </c>
      <c r="J537" s="31" t="b">
        <v>1</v>
      </c>
      <c r="K537" s="31" t="b">
        <v>1</v>
      </c>
      <c r="L537" s="31" t="b">
        <v>0</v>
      </c>
      <c r="M537" s="31" t="b">
        <v>1</v>
      </c>
      <c r="N537" t="s">
        <v>5</v>
      </c>
      <c r="O537" t="s">
        <v>1807</v>
      </c>
      <c r="P537" s="32" t="s">
        <v>2584</v>
      </c>
      <c r="Q537" t="s">
        <v>1896</v>
      </c>
      <c r="R537" t="s">
        <v>4056</v>
      </c>
      <c r="S537" s="20" t="s">
        <v>2420</v>
      </c>
      <c r="T537" s="25" t="s">
        <v>21</v>
      </c>
      <c r="U537" s="25" t="s">
        <v>103</v>
      </c>
      <c r="V537" s="25" t="s">
        <v>1915</v>
      </c>
      <c r="W537" s="25" t="s">
        <v>193</v>
      </c>
      <c r="X537" s="25" t="s">
        <v>1921</v>
      </c>
    </row>
    <row r="538" spans="1:24" x14ac:dyDescent="0.25">
      <c r="A538" t="s">
        <v>3</v>
      </c>
      <c r="B538" t="s">
        <v>34</v>
      </c>
      <c r="C538" t="s">
        <v>57</v>
      </c>
      <c r="D538" t="s">
        <v>250</v>
      </c>
      <c r="E538" t="s">
        <v>83</v>
      </c>
      <c r="F538" t="s">
        <v>835</v>
      </c>
      <c r="G538" t="s">
        <v>256</v>
      </c>
      <c r="H538" s="25">
        <v>14480.14</v>
      </c>
      <c r="I538" s="31" t="b">
        <v>1</v>
      </c>
      <c r="J538" s="31" t="b">
        <v>1</v>
      </c>
      <c r="K538" s="31" t="b">
        <v>1</v>
      </c>
      <c r="L538" s="31" t="b">
        <v>0</v>
      </c>
      <c r="M538" s="31" t="b">
        <v>1</v>
      </c>
      <c r="N538" t="s">
        <v>5</v>
      </c>
      <c r="O538" t="s">
        <v>1783</v>
      </c>
      <c r="P538" s="32" t="s">
        <v>2584</v>
      </c>
      <c r="Q538" t="s">
        <v>1896</v>
      </c>
      <c r="R538" t="s">
        <v>4057</v>
      </c>
      <c r="S538" s="20" t="s">
        <v>2421</v>
      </c>
      <c r="T538" s="25" t="s">
        <v>21</v>
      </c>
      <c r="U538" s="25" t="s">
        <v>103</v>
      </c>
      <c r="V538" s="25" t="s">
        <v>1915</v>
      </c>
      <c r="W538" s="25" t="s">
        <v>193</v>
      </c>
      <c r="X538" s="25" t="s">
        <v>1921</v>
      </c>
    </row>
    <row r="539" spans="1:24" x14ac:dyDescent="0.25">
      <c r="A539" t="s">
        <v>3</v>
      </c>
      <c r="B539" t="s">
        <v>34</v>
      </c>
      <c r="C539" t="s">
        <v>57</v>
      </c>
      <c r="D539" t="s">
        <v>250</v>
      </c>
      <c r="E539" t="s">
        <v>83</v>
      </c>
      <c r="F539" t="s">
        <v>831</v>
      </c>
      <c r="G539" t="s">
        <v>256</v>
      </c>
      <c r="H539" s="25">
        <v>108691.11</v>
      </c>
      <c r="I539" s="31" t="b">
        <v>1</v>
      </c>
      <c r="J539" s="31" t="b">
        <v>1</v>
      </c>
      <c r="K539" s="31" t="b">
        <v>1</v>
      </c>
      <c r="L539" s="31" t="b">
        <v>0</v>
      </c>
      <c r="M539" s="31" t="b">
        <v>1</v>
      </c>
      <c r="N539" t="s">
        <v>5</v>
      </c>
      <c r="O539" t="s">
        <v>1807</v>
      </c>
      <c r="P539" s="32" t="s">
        <v>2584</v>
      </c>
      <c r="Q539" t="s">
        <v>1896</v>
      </c>
      <c r="R539" t="s">
        <v>4058</v>
      </c>
      <c r="S539" s="20" t="s">
        <v>2422</v>
      </c>
      <c r="T539" s="25" t="s">
        <v>21</v>
      </c>
      <c r="U539" s="25" t="s">
        <v>103</v>
      </c>
      <c r="V539" s="25" t="s">
        <v>1915</v>
      </c>
      <c r="W539" s="25" t="s">
        <v>193</v>
      </c>
      <c r="X539" s="25" t="s">
        <v>1921</v>
      </c>
    </row>
    <row r="540" spans="1:24" x14ac:dyDescent="0.25">
      <c r="A540" t="s">
        <v>3</v>
      </c>
      <c r="B540" t="s">
        <v>34</v>
      </c>
      <c r="C540" t="s">
        <v>57</v>
      </c>
      <c r="D540" t="s">
        <v>250</v>
      </c>
      <c r="E540" t="s">
        <v>83</v>
      </c>
      <c r="F540" t="s">
        <v>833</v>
      </c>
      <c r="G540" t="s">
        <v>256</v>
      </c>
      <c r="H540" s="25">
        <v>106121.62</v>
      </c>
      <c r="I540" s="31" t="b">
        <v>1</v>
      </c>
      <c r="J540" s="31" t="b">
        <v>1</v>
      </c>
      <c r="K540" s="31" t="b">
        <v>1</v>
      </c>
      <c r="L540" s="31" t="b">
        <v>0</v>
      </c>
      <c r="M540" s="31" t="b">
        <v>1</v>
      </c>
      <c r="N540" t="s">
        <v>5</v>
      </c>
      <c r="O540" t="s">
        <v>1783</v>
      </c>
      <c r="P540" s="32" t="s">
        <v>2584</v>
      </c>
      <c r="Q540" t="s">
        <v>1896</v>
      </c>
      <c r="R540" t="s">
        <v>4059</v>
      </c>
      <c r="S540" s="20" t="s">
        <v>2423</v>
      </c>
      <c r="T540" s="25" t="s">
        <v>21</v>
      </c>
      <c r="U540" s="25" t="s">
        <v>103</v>
      </c>
      <c r="V540" s="25" t="s">
        <v>1915</v>
      </c>
      <c r="W540" s="25" t="s">
        <v>193</v>
      </c>
      <c r="X540" s="25" t="s">
        <v>1921</v>
      </c>
    </row>
    <row r="541" spans="1:24" x14ac:dyDescent="0.25">
      <c r="A541" t="s">
        <v>3</v>
      </c>
      <c r="B541" t="s">
        <v>34</v>
      </c>
      <c r="C541" t="s">
        <v>57</v>
      </c>
      <c r="D541" t="s">
        <v>250</v>
      </c>
      <c r="E541" t="s">
        <v>83</v>
      </c>
      <c r="F541" t="s">
        <v>829</v>
      </c>
      <c r="G541" t="s">
        <v>256</v>
      </c>
      <c r="H541" s="25">
        <v>740839.62444000004</v>
      </c>
      <c r="I541" s="31" t="b">
        <v>1</v>
      </c>
      <c r="J541" s="31" t="b">
        <v>1</v>
      </c>
      <c r="K541" s="31" t="b">
        <v>1</v>
      </c>
      <c r="L541" s="31" t="b">
        <v>0</v>
      </c>
      <c r="M541" s="31" t="b">
        <v>1</v>
      </c>
      <c r="N541" t="s">
        <v>5</v>
      </c>
      <c r="O541" t="s">
        <v>1783</v>
      </c>
      <c r="P541" s="32" t="s">
        <v>2585</v>
      </c>
      <c r="Q541" t="s">
        <v>1896</v>
      </c>
      <c r="R541" t="s">
        <v>4060</v>
      </c>
      <c r="S541" s="20" t="s">
        <v>2424</v>
      </c>
      <c r="T541" s="25" t="s">
        <v>21</v>
      </c>
      <c r="U541" s="25" t="s">
        <v>103</v>
      </c>
      <c r="V541" s="25" t="s">
        <v>1915</v>
      </c>
      <c r="W541" s="25" t="s">
        <v>193</v>
      </c>
      <c r="X541" s="25" t="s">
        <v>1921</v>
      </c>
    </row>
    <row r="542" spans="1:24" x14ac:dyDescent="0.25">
      <c r="A542" t="s">
        <v>3</v>
      </c>
      <c r="B542" t="s">
        <v>34</v>
      </c>
      <c r="C542" t="s">
        <v>57</v>
      </c>
      <c r="D542" t="s">
        <v>250</v>
      </c>
      <c r="E542" t="s">
        <v>83</v>
      </c>
      <c r="F542" t="s">
        <v>827</v>
      </c>
      <c r="G542" t="s">
        <v>266</v>
      </c>
      <c r="H542" s="25">
        <v>26654.32</v>
      </c>
      <c r="I542" s="31" t="b">
        <v>1</v>
      </c>
      <c r="J542" s="31" t="b">
        <v>1</v>
      </c>
      <c r="K542" s="31" t="b">
        <v>1</v>
      </c>
      <c r="L542" s="31" t="b">
        <v>0</v>
      </c>
      <c r="M542" s="31" t="b">
        <v>1</v>
      </c>
      <c r="N542" t="s">
        <v>5</v>
      </c>
      <c r="O542" t="s">
        <v>1783</v>
      </c>
      <c r="P542" s="32" t="s">
        <v>2584</v>
      </c>
      <c r="Q542" t="s">
        <v>1896</v>
      </c>
      <c r="R542" t="s">
        <v>4061</v>
      </c>
      <c r="S542" s="20" t="s">
        <v>2418</v>
      </c>
      <c r="T542" s="25" t="s">
        <v>21</v>
      </c>
      <c r="U542" s="25" t="s">
        <v>103</v>
      </c>
      <c r="V542" s="25" t="s">
        <v>1915</v>
      </c>
      <c r="W542" s="25" t="s">
        <v>193</v>
      </c>
      <c r="X542" s="25" t="s">
        <v>1921</v>
      </c>
    </row>
    <row r="543" spans="1:24" x14ac:dyDescent="0.25">
      <c r="A543" t="s">
        <v>3</v>
      </c>
      <c r="B543" t="s">
        <v>58</v>
      </c>
      <c r="C543" t="s">
        <v>57</v>
      </c>
      <c r="D543" t="s">
        <v>273</v>
      </c>
      <c r="E543" t="s">
        <v>116</v>
      </c>
      <c r="F543" t="s">
        <v>647</v>
      </c>
      <c r="G543" t="s">
        <v>164</v>
      </c>
      <c r="H543" s="25">
        <v>173585.60197070389</v>
      </c>
      <c r="I543" s="31" t="b">
        <v>1</v>
      </c>
      <c r="J543" s="31" t="b">
        <v>0</v>
      </c>
      <c r="K543" s="31" t="b">
        <v>0</v>
      </c>
      <c r="L543" s="31" t="b">
        <v>0</v>
      </c>
      <c r="M543" s="31" t="b">
        <v>1</v>
      </c>
      <c r="N543" t="s">
        <v>5</v>
      </c>
      <c r="O543" t="s">
        <v>1807</v>
      </c>
      <c r="P543" s="32" t="s">
        <v>2586</v>
      </c>
      <c r="Q543" t="s">
        <v>1995</v>
      </c>
      <c r="R543" t="s">
        <v>4062</v>
      </c>
      <c r="S543" s="20" t="s">
        <v>2425</v>
      </c>
      <c r="T543" s="25" t="s">
        <v>7</v>
      </c>
      <c r="U543" s="25" t="s">
        <v>97</v>
      </c>
      <c r="V543" s="25" t="s">
        <v>157</v>
      </c>
      <c r="W543" s="25" t="s">
        <v>193</v>
      </c>
      <c r="X543" s="25" t="s">
        <v>1921</v>
      </c>
    </row>
    <row r="544" spans="1:24" x14ac:dyDescent="0.25">
      <c r="A544" t="s">
        <v>3</v>
      </c>
      <c r="B544" t="s">
        <v>58</v>
      </c>
      <c r="C544" t="s">
        <v>57</v>
      </c>
      <c r="D544" t="s">
        <v>273</v>
      </c>
      <c r="E544" t="s">
        <v>83</v>
      </c>
      <c r="F544" t="s">
        <v>1111</v>
      </c>
      <c r="G544" t="s">
        <v>231</v>
      </c>
      <c r="H544" s="25">
        <v>647719.74473999999</v>
      </c>
      <c r="I544" s="31" t="b">
        <v>1</v>
      </c>
      <c r="J544" s="31" t="b">
        <v>0</v>
      </c>
      <c r="K544" s="31" t="b">
        <v>0</v>
      </c>
      <c r="L544" s="31" t="b">
        <v>1</v>
      </c>
      <c r="M544" s="31" t="b">
        <v>1</v>
      </c>
      <c r="N544" t="s">
        <v>5</v>
      </c>
      <c r="O544" t="s">
        <v>1783</v>
      </c>
      <c r="P544" s="32" t="s">
        <v>2585</v>
      </c>
      <c r="Q544" t="s">
        <v>1995</v>
      </c>
      <c r="R544" t="s">
        <v>3518</v>
      </c>
      <c r="S544" s="20" t="s">
        <v>2426</v>
      </c>
      <c r="T544" s="25" t="s">
        <v>7</v>
      </c>
      <c r="U544" s="25" t="s">
        <v>97</v>
      </c>
      <c r="V544" s="25" t="s">
        <v>157</v>
      </c>
      <c r="W544" s="25" t="s">
        <v>125</v>
      </c>
      <c r="X544" s="25" t="s">
        <v>1921</v>
      </c>
    </row>
    <row r="545" spans="1:24" x14ac:dyDescent="0.25">
      <c r="A545" t="s">
        <v>3</v>
      </c>
      <c r="B545" t="s">
        <v>58</v>
      </c>
      <c r="C545" t="s">
        <v>57</v>
      </c>
      <c r="D545" t="s">
        <v>1874</v>
      </c>
      <c r="E545" t="s">
        <v>116</v>
      </c>
      <c r="F545" t="s">
        <v>563</v>
      </c>
      <c r="G545" t="s">
        <v>164</v>
      </c>
      <c r="H545" s="25">
        <v>170267.65058592215</v>
      </c>
      <c r="I545" s="31" t="b">
        <v>1</v>
      </c>
      <c r="J545" s="31" t="b">
        <v>0</v>
      </c>
      <c r="K545" s="31" t="b">
        <v>0</v>
      </c>
      <c r="L545" s="31" t="b">
        <v>0</v>
      </c>
      <c r="M545" s="31" t="b">
        <v>1</v>
      </c>
      <c r="N545" t="s">
        <v>5</v>
      </c>
      <c r="O545" t="s">
        <v>1783</v>
      </c>
      <c r="P545" s="32" t="s">
        <v>2586</v>
      </c>
      <c r="Q545" t="s">
        <v>1995</v>
      </c>
      <c r="R545" t="s">
        <v>3481</v>
      </c>
      <c r="S545" s="20" t="s">
        <v>2427</v>
      </c>
      <c r="T545" s="25" t="s">
        <v>7</v>
      </c>
      <c r="U545" s="25" t="s">
        <v>97</v>
      </c>
      <c r="V545" s="25" t="s">
        <v>157</v>
      </c>
      <c r="W545" s="25" t="s">
        <v>193</v>
      </c>
      <c r="X545" s="25" t="s">
        <v>1920</v>
      </c>
    </row>
    <row r="546" spans="1:24" x14ac:dyDescent="0.25">
      <c r="A546" t="s">
        <v>3</v>
      </c>
      <c r="B546" t="s">
        <v>58</v>
      </c>
      <c r="C546" t="s">
        <v>57</v>
      </c>
      <c r="D546" t="s">
        <v>1874</v>
      </c>
      <c r="E546" t="s">
        <v>116</v>
      </c>
      <c r="F546" t="s">
        <v>649</v>
      </c>
      <c r="G546" t="s">
        <v>164</v>
      </c>
      <c r="H546" s="25">
        <v>118942.68449248001</v>
      </c>
      <c r="I546" s="31" t="b">
        <v>1</v>
      </c>
      <c r="J546" s="31" t="b">
        <v>0</v>
      </c>
      <c r="K546" s="31" t="b">
        <v>0</v>
      </c>
      <c r="L546" s="31" t="b">
        <v>0</v>
      </c>
      <c r="M546" s="31" t="b">
        <v>1</v>
      </c>
      <c r="N546" t="s">
        <v>5</v>
      </c>
      <c r="O546" t="s">
        <v>1807</v>
      </c>
      <c r="P546" s="32" t="s">
        <v>2584</v>
      </c>
      <c r="Q546" t="s">
        <v>1995</v>
      </c>
      <c r="R546" t="s">
        <v>4063</v>
      </c>
      <c r="S546" s="20" t="s">
        <v>2428</v>
      </c>
      <c r="T546" s="25" t="s">
        <v>7</v>
      </c>
      <c r="U546" s="25" t="s">
        <v>97</v>
      </c>
      <c r="V546" s="25" t="s">
        <v>157</v>
      </c>
      <c r="W546" s="25" t="s">
        <v>193</v>
      </c>
      <c r="X546" s="25" t="s">
        <v>1920</v>
      </c>
    </row>
    <row r="547" spans="1:24" x14ac:dyDescent="0.25">
      <c r="A547" t="s">
        <v>3</v>
      </c>
      <c r="B547" t="s">
        <v>58</v>
      </c>
      <c r="C547" t="s">
        <v>57</v>
      </c>
      <c r="D547" t="s">
        <v>1874</v>
      </c>
      <c r="E547" t="s">
        <v>116</v>
      </c>
      <c r="F547" t="s">
        <v>737</v>
      </c>
      <c r="G547" t="s">
        <v>164</v>
      </c>
      <c r="H547" s="25">
        <v>161076.26171740174</v>
      </c>
      <c r="I547" s="31" t="b">
        <v>1</v>
      </c>
      <c r="J547" s="31" t="b">
        <v>0</v>
      </c>
      <c r="K547" s="31" t="b">
        <v>0</v>
      </c>
      <c r="L547" s="31" t="b">
        <v>0</v>
      </c>
      <c r="M547" s="31" t="b">
        <v>1</v>
      </c>
      <c r="N547" t="s">
        <v>5</v>
      </c>
      <c r="O547" t="s">
        <v>1783</v>
      </c>
      <c r="P547" s="32" t="s">
        <v>2586</v>
      </c>
      <c r="Q547" t="s">
        <v>1995</v>
      </c>
      <c r="R547" t="s">
        <v>3198</v>
      </c>
      <c r="S547" s="20" t="s">
        <v>2429</v>
      </c>
      <c r="T547" s="25" t="s">
        <v>7</v>
      </c>
      <c r="U547" s="25" t="s">
        <v>97</v>
      </c>
      <c r="V547" s="25" t="s">
        <v>157</v>
      </c>
      <c r="W547" s="25" t="s">
        <v>193</v>
      </c>
      <c r="X547" s="25" t="s">
        <v>1920</v>
      </c>
    </row>
    <row r="548" spans="1:24" x14ac:dyDescent="0.25">
      <c r="A548" t="s">
        <v>3</v>
      </c>
      <c r="B548" t="s">
        <v>58</v>
      </c>
      <c r="C548" t="s">
        <v>57</v>
      </c>
      <c r="D548" t="s">
        <v>1875</v>
      </c>
      <c r="E548" t="s">
        <v>116</v>
      </c>
      <c r="F548" t="s">
        <v>1289</v>
      </c>
      <c r="G548" t="s">
        <v>274</v>
      </c>
      <c r="H548" s="25">
        <v>135978.39864288</v>
      </c>
      <c r="I548" s="31" t="b">
        <v>1</v>
      </c>
      <c r="J548" s="31" t="b">
        <v>0</v>
      </c>
      <c r="K548" s="31" t="b">
        <v>0</v>
      </c>
      <c r="L548" s="31" t="b">
        <v>0</v>
      </c>
      <c r="M548" s="31" t="b">
        <v>1</v>
      </c>
      <c r="N548" t="s">
        <v>5</v>
      </c>
      <c r="O548" t="s">
        <v>1807</v>
      </c>
      <c r="P548" s="32" t="s">
        <v>2584</v>
      </c>
      <c r="Q548" t="s">
        <v>1995</v>
      </c>
      <c r="R548" t="s">
        <v>4064</v>
      </c>
      <c r="S548" s="20">
        <v>57235</v>
      </c>
      <c r="T548" s="25" t="s">
        <v>7</v>
      </c>
      <c r="U548" s="25" t="s">
        <v>97</v>
      </c>
      <c r="V548" s="25" t="s">
        <v>157</v>
      </c>
      <c r="W548" s="25" t="s">
        <v>193</v>
      </c>
      <c r="X548" s="25" t="s">
        <v>1920</v>
      </c>
    </row>
    <row r="549" spans="1:24" x14ac:dyDescent="0.25">
      <c r="A549" t="s">
        <v>3</v>
      </c>
      <c r="B549" t="s">
        <v>58</v>
      </c>
      <c r="C549" t="s">
        <v>57</v>
      </c>
      <c r="D549" t="s">
        <v>1875</v>
      </c>
      <c r="E549" t="s">
        <v>116</v>
      </c>
      <c r="F549" t="s">
        <v>489</v>
      </c>
      <c r="G549" t="s">
        <v>164</v>
      </c>
      <c r="H549" s="25">
        <v>161366.5396514101</v>
      </c>
      <c r="I549" s="31" t="b">
        <v>1</v>
      </c>
      <c r="J549" s="31" t="b">
        <v>0</v>
      </c>
      <c r="K549" s="31" t="b">
        <v>0</v>
      </c>
      <c r="L549" s="31" t="b">
        <v>0</v>
      </c>
      <c r="M549" s="31" t="b">
        <v>1</v>
      </c>
      <c r="N549" t="s">
        <v>5</v>
      </c>
      <c r="O549" t="s">
        <v>1807</v>
      </c>
      <c r="P549" s="32" t="s">
        <v>2586</v>
      </c>
      <c r="Q549" t="s">
        <v>1995</v>
      </c>
      <c r="R549" t="s">
        <v>4065</v>
      </c>
      <c r="S549" s="20" t="s">
        <v>2430</v>
      </c>
      <c r="T549" s="25" t="s">
        <v>7</v>
      </c>
      <c r="U549" s="25" t="s">
        <v>97</v>
      </c>
      <c r="V549" s="25" t="s">
        <v>157</v>
      </c>
      <c r="W549" s="25" t="s">
        <v>193</v>
      </c>
      <c r="X549" s="25" t="s">
        <v>1920</v>
      </c>
    </row>
    <row r="550" spans="1:24" x14ac:dyDescent="0.25">
      <c r="A550" t="s">
        <v>3</v>
      </c>
      <c r="B550" t="s">
        <v>58</v>
      </c>
      <c r="C550" t="s">
        <v>57</v>
      </c>
      <c r="D550" t="s">
        <v>1875</v>
      </c>
      <c r="E550" t="s">
        <v>116</v>
      </c>
      <c r="F550" t="s">
        <v>1681</v>
      </c>
      <c r="G550" t="s">
        <v>293</v>
      </c>
      <c r="H550" s="25">
        <v>156635.27219933999</v>
      </c>
      <c r="I550" s="31" t="b">
        <v>1</v>
      </c>
      <c r="J550" s="31" t="b">
        <v>0</v>
      </c>
      <c r="K550" s="31" t="b">
        <v>0</v>
      </c>
      <c r="L550" s="31" t="b">
        <v>0</v>
      </c>
      <c r="M550" s="31" t="b">
        <v>1</v>
      </c>
      <c r="N550" t="s">
        <v>5</v>
      </c>
      <c r="O550" t="s">
        <v>1783</v>
      </c>
      <c r="P550" s="32" t="s">
        <v>2586</v>
      </c>
      <c r="Q550" t="s">
        <v>1995</v>
      </c>
      <c r="R550" t="s">
        <v>4066</v>
      </c>
      <c r="S550" s="20" t="s">
        <v>2431</v>
      </c>
      <c r="T550" s="25" t="s">
        <v>7</v>
      </c>
      <c r="U550" s="25" t="s">
        <v>97</v>
      </c>
      <c r="V550" s="25" t="s">
        <v>157</v>
      </c>
      <c r="W550" s="25" t="s">
        <v>193</v>
      </c>
      <c r="X550" s="25" t="s">
        <v>1920</v>
      </c>
    </row>
    <row r="551" spans="1:24" x14ac:dyDescent="0.25">
      <c r="A551" t="s">
        <v>3</v>
      </c>
      <c r="B551" t="s">
        <v>58</v>
      </c>
      <c r="C551" t="s">
        <v>57</v>
      </c>
      <c r="D551" t="s">
        <v>1875</v>
      </c>
      <c r="E551" t="s">
        <v>116</v>
      </c>
      <c r="F551" t="s">
        <v>631</v>
      </c>
      <c r="G551" t="s">
        <v>164</v>
      </c>
      <c r="H551" s="25">
        <v>127505.08441185999</v>
      </c>
      <c r="I551" s="31" t="b">
        <v>1</v>
      </c>
      <c r="J551" s="31" t="b">
        <v>0</v>
      </c>
      <c r="K551" s="31" t="b">
        <v>0</v>
      </c>
      <c r="L551" s="31" t="b">
        <v>0</v>
      </c>
      <c r="M551" s="31" t="b">
        <v>1</v>
      </c>
      <c r="N551" t="s">
        <v>5</v>
      </c>
      <c r="O551" t="s">
        <v>1783</v>
      </c>
      <c r="P551" s="32" t="s">
        <v>2584</v>
      </c>
      <c r="Q551" t="s">
        <v>1995</v>
      </c>
      <c r="R551" t="s">
        <v>4067</v>
      </c>
      <c r="S551" s="20" t="s">
        <v>2432</v>
      </c>
      <c r="T551" s="25" t="s">
        <v>7</v>
      </c>
      <c r="U551" s="25" t="s">
        <v>97</v>
      </c>
      <c r="V551" s="25" t="s">
        <v>157</v>
      </c>
      <c r="W551" s="25" t="s">
        <v>193</v>
      </c>
      <c r="X551" s="25" t="s">
        <v>1920</v>
      </c>
    </row>
    <row r="552" spans="1:24" x14ac:dyDescent="0.25">
      <c r="A552" t="s">
        <v>3</v>
      </c>
      <c r="B552" t="s">
        <v>58</v>
      </c>
      <c r="C552" t="s">
        <v>57</v>
      </c>
      <c r="D552" t="s">
        <v>1875</v>
      </c>
      <c r="E552" t="s">
        <v>116</v>
      </c>
      <c r="F552" t="s">
        <v>1699</v>
      </c>
      <c r="G552" t="s">
        <v>293</v>
      </c>
      <c r="H552" s="25">
        <v>144402.02950149999</v>
      </c>
      <c r="I552" s="31" t="b">
        <v>1</v>
      </c>
      <c r="J552" s="31" t="b">
        <v>0</v>
      </c>
      <c r="K552" s="31" t="b">
        <v>0</v>
      </c>
      <c r="L552" s="31" t="b">
        <v>0</v>
      </c>
      <c r="M552" s="31" t="b">
        <v>1</v>
      </c>
      <c r="N552" t="s">
        <v>5</v>
      </c>
      <c r="O552" t="s">
        <v>1783</v>
      </c>
      <c r="P552" s="32" t="s">
        <v>2584</v>
      </c>
      <c r="Q552" t="s">
        <v>1995</v>
      </c>
      <c r="R552" t="s">
        <v>4068</v>
      </c>
      <c r="S552" s="20" t="s">
        <v>2433</v>
      </c>
      <c r="T552" s="25" t="s">
        <v>7</v>
      </c>
      <c r="U552" s="25" t="s">
        <v>97</v>
      </c>
      <c r="V552" s="25" t="s">
        <v>157</v>
      </c>
      <c r="W552" s="25" t="s">
        <v>193</v>
      </c>
      <c r="X552" s="25" t="s">
        <v>1920</v>
      </c>
    </row>
    <row r="553" spans="1:24" x14ac:dyDescent="0.25">
      <c r="A553" t="s">
        <v>3</v>
      </c>
      <c r="B553" t="s">
        <v>58</v>
      </c>
      <c r="C553" t="s">
        <v>57</v>
      </c>
      <c r="D553" t="s">
        <v>1875</v>
      </c>
      <c r="E553" t="s">
        <v>83</v>
      </c>
      <c r="F553" t="s">
        <v>1085</v>
      </c>
      <c r="G553" t="s">
        <v>224</v>
      </c>
      <c r="H553" s="25">
        <v>582582.46097999997</v>
      </c>
      <c r="I553" s="31" t="b">
        <v>1</v>
      </c>
      <c r="J553" s="31" t="b">
        <v>0</v>
      </c>
      <c r="K553" s="31" t="b">
        <v>0</v>
      </c>
      <c r="L553" s="31" t="b">
        <v>0</v>
      </c>
      <c r="M553" s="31" t="b">
        <v>1</v>
      </c>
      <c r="N553" t="s">
        <v>5</v>
      </c>
      <c r="O553" t="s">
        <v>1807</v>
      </c>
      <c r="P553" s="32" t="s">
        <v>2585</v>
      </c>
      <c r="Q553" t="s">
        <v>1995</v>
      </c>
      <c r="R553" t="s">
        <v>4069</v>
      </c>
      <c r="S553" s="20" t="s">
        <v>2434</v>
      </c>
      <c r="T553" s="25" t="s">
        <v>7</v>
      </c>
      <c r="U553" s="25" t="s">
        <v>97</v>
      </c>
      <c r="V553" s="25" t="s">
        <v>157</v>
      </c>
      <c r="W553" s="25" t="s">
        <v>193</v>
      </c>
      <c r="X553" s="25" t="s">
        <v>1921</v>
      </c>
    </row>
    <row r="554" spans="1:24" x14ac:dyDescent="0.25">
      <c r="A554" t="s">
        <v>3</v>
      </c>
      <c r="B554" t="s">
        <v>58</v>
      </c>
      <c r="C554" t="s">
        <v>57</v>
      </c>
      <c r="D554" t="s">
        <v>1875</v>
      </c>
      <c r="E554" t="s">
        <v>105</v>
      </c>
      <c r="F554" t="s">
        <v>379</v>
      </c>
      <c r="G554" t="s">
        <v>228</v>
      </c>
      <c r="H554" s="25">
        <v>103679.14</v>
      </c>
      <c r="I554" s="31" t="b">
        <v>1</v>
      </c>
      <c r="J554" s="31" t="b">
        <v>0</v>
      </c>
      <c r="K554" s="31" t="b">
        <v>0</v>
      </c>
      <c r="L554" s="31" t="b">
        <v>0</v>
      </c>
      <c r="M554" s="31" t="b">
        <v>1</v>
      </c>
      <c r="N554" t="s">
        <v>5</v>
      </c>
      <c r="O554" t="s">
        <v>1807</v>
      </c>
      <c r="P554" s="32" t="s">
        <v>2584</v>
      </c>
      <c r="Q554" t="s">
        <v>1995</v>
      </c>
      <c r="R554" t="s">
        <v>3499</v>
      </c>
      <c r="S554" s="20" t="s">
        <v>2435</v>
      </c>
      <c r="T554" s="25" t="s">
        <v>7</v>
      </c>
      <c r="U554" s="25" t="s">
        <v>97</v>
      </c>
      <c r="V554" s="25" t="s">
        <v>157</v>
      </c>
      <c r="W554" s="25" t="s">
        <v>193</v>
      </c>
      <c r="X554" s="25" t="s">
        <v>1920</v>
      </c>
    </row>
    <row r="555" spans="1:24" x14ac:dyDescent="0.25">
      <c r="A555" t="s">
        <v>3</v>
      </c>
      <c r="B555" t="s">
        <v>58</v>
      </c>
      <c r="C555" t="s">
        <v>57</v>
      </c>
      <c r="D555" t="s">
        <v>1875</v>
      </c>
      <c r="E555" t="s">
        <v>116</v>
      </c>
      <c r="F555" t="s">
        <v>613</v>
      </c>
      <c r="G555" t="s">
        <v>164</v>
      </c>
      <c r="H555" s="25">
        <v>174303.18187532717</v>
      </c>
      <c r="I555" s="31" t="b">
        <v>1</v>
      </c>
      <c r="J555" s="31" t="b">
        <v>1</v>
      </c>
      <c r="K555" s="31" t="b">
        <v>0</v>
      </c>
      <c r="L555" s="31" t="b">
        <v>0</v>
      </c>
      <c r="M555" s="31" t="b">
        <v>1</v>
      </c>
      <c r="N555" t="s">
        <v>5</v>
      </c>
      <c r="O555" t="s">
        <v>1807</v>
      </c>
      <c r="P555" s="32" t="s">
        <v>2586</v>
      </c>
      <c r="Q555" t="s">
        <v>1995</v>
      </c>
      <c r="R555" t="s">
        <v>4070</v>
      </c>
      <c r="S555" s="20" t="s">
        <v>2436</v>
      </c>
      <c r="T555" s="25" t="s">
        <v>7</v>
      </c>
      <c r="U555" s="25" t="s">
        <v>103</v>
      </c>
      <c r="V555" s="25" t="s">
        <v>157</v>
      </c>
      <c r="W555" s="25" t="s">
        <v>193</v>
      </c>
      <c r="X555" s="25" t="s">
        <v>1920</v>
      </c>
    </row>
    <row r="556" spans="1:24" x14ac:dyDescent="0.25">
      <c r="A556" t="s">
        <v>3</v>
      </c>
      <c r="B556" t="s">
        <v>58</v>
      </c>
      <c r="C556" t="s">
        <v>57</v>
      </c>
      <c r="D556" t="s">
        <v>1875</v>
      </c>
      <c r="E556" t="s">
        <v>116</v>
      </c>
      <c r="F556" t="s">
        <v>629</v>
      </c>
      <c r="G556" t="s">
        <v>164</v>
      </c>
      <c r="H556" s="25">
        <v>302943.03509198001</v>
      </c>
      <c r="I556" s="31" t="b">
        <v>1</v>
      </c>
      <c r="J556" s="31" t="b">
        <v>0</v>
      </c>
      <c r="K556" s="31" t="b">
        <v>0</v>
      </c>
      <c r="L556" s="31" t="b">
        <v>0</v>
      </c>
      <c r="M556" s="31" t="b">
        <v>1</v>
      </c>
      <c r="N556" t="s">
        <v>5</v>
      </c>
      <c r="O556" t="s">
        <v>1783</v>
      </c>
      <c r="P556" s="32" t="s">
        <v>2586</v>
      </c>
      <c r="Q556" t="s">
        <v>1995</v>
      </c>
      <c r="R556" t="s">
        <v>4071</v>
      </c>
      <c r="S556" s="20" t="s">
        <v>2437</v>
      </c>
      <c r="T556" s="25" t="s">
        <v>7</v>
      </c>
      <c r="U556" s="25" t="s">
        <v>97</v>
      </c>
      <c r="V556" s="25" t="s">
        <v>157</v>
      </c>
      <c r="W556" s="25" t="s">
        <v>193</v>
      </c>
      <c r="X556" s="25" t="s">
        <v>1921</v>
      </c>
    </row>
    <row r="557" spans="1:24" x14ac:dyDescent="0.25">
      <c r="A557" t="s">
        <v>3</v>
      </c>
      <c r="B557" t="s">
        <v>58</v>
      </c>
      <c r="C557" t="s">
        <v>57</v>
      </c>
      <c r="D557" t="s">
        <v>1875</v>
      </c>
      <c r="E557" t="s">
        <v>116</v>
      </c>
      <c r="F557" t="s">
        <v>627</v>
      </c>
      <c r="G557" t="s">
        <v>164</v>
      </c>
      <c r="H557" s="25">
        <v>181826.03162767657</v>
      </c>
      <c r="I557" s="31" t="b">
        <v>1</v>
      </c>
      <c r="J557" s="31" t="b">
        <v>0</v>
      </c>
      <c r="K557" s="31" t="b">
        <v>0</v>
      </c>
      <c r="L557" s="31" t="b">
        <v>0</v>
      </c>
      <c r="M557" s="31" t="b">
        <v>1</v>
      </c>
      <c r="N557" t="s">
        <v>5</v>
      </c>
      <c r="O557" t="s">
        <v>1807</v>
      </c>
      <c r="P557" s="32" t="s">
        <v>2586</v>
      </c>
      <c r="Q557" t="s">
        <v>1995</v>
      </c>
      <c r="R557" t="s">
        <v>4072</v>
      </c>
      <c r="S557" s="20" t="s">
        <v>2438</v>
      </c>
      <c r="T557" s="25" t="s">
        <v>7</v>
      </c>
      <c r="U557" s="25" t="s">
        <v>97</v>
      </c>
      <c r="V557" s="25" t="s">
        <v>157</v>
      </c>
      <c r="W557" s="25" t="s">
        <v>193</v>
      </c>
      <c r="X557" s="25" t="s">
        <v>1921</v>
      </c>
    </row>
    <row r="558" spans="1:24" x14ac:dyDescent="0.25">
      <c r="A558" t="s">
        <v>3</v>
      </c>
      <c r="B558" t="s">
        <v>58</v>
      </c>
      <c r="C558" t="s">
        <v>57</v>
      </c>
      <c r="D558" t="s">
        <v>1875</v>
      </c>
      <c r="E558" t="s">
        <v>105</v>
      </c>
      <c r="F558" t="s">
        <v>893</v>
      </c>
      <c r="G558" t="s">
        <v>206</v>
      </c>
      <c r="H558" s="25">
        <v>140183.17000000001</v>
      </c>
      <c r="I558" s="31" t="b">
        <v>1</v>
      </c>
      <c r="J558" s="31" t="b">
        <v>0</v>
      </c>
      <c r="K558" s="31" t="b">
        <v>0</v>
      </c>
      <c r="L558" s="31" t="b">
        <v>1</v>
      </c>
      <c r="M558" s="31" t="b">
        <v>1</v>
      </c>
      <c r="N558" t="s">
        <v>5</v>
      </c>
      <c r="O558" t="s">
        <v>1807</v>
      </c>
      <c r="P558" s="32" t="s">
        <v>2584</v>
      </c>
      <c r="Q558" t="s">
        <v>1995</v>
      </c>
      <c r="R558" t="s">
        <v>3502</v>
      </c>
      <c r="S558" s="20" t="s">
        <v>2439</v>
      </c>
      <c r="T558" s="25" t="s">
        <v>7</v>
      </c>
      <c r="U558" s="25" t="s">
        <v>97</v>
      </c>
      <c r="V558" s="25" t="s">
        <v>157</v>
      </c>
      <c r="W558" s="25" t="s">
        <v>125</v>
      </c>
      <c r="X558" s="25" t="s">
        <v>1921</v>
      </c>
    </row>
    <row r="559" spans="1:24" x14ac:dyDescent="0.25">
      <c r="A559" t="s">
        <v>3</v>
      </c>
      <c r="B559" t="s">
        <v>58</v>
      </c>
      <c r="C559" t="s">
        <v>57</v>
      </c>
      <c r="D559" t="s">
        <v>1875</v>
      </c>
      <c r="E559" t="s">
        <v>83</v>
      </c>
      <c r="F559" t="s">
        <v>887</v>
      </c>
      <c r="G559" t="s">
        <v>206</v>
      </c>
      <c r="H559" s="25">
        <v>17341150.871440001</v>
      </c>
      <c r="I559" s="31" t="b">
        <v>1</v>
      </c>
      <c r="J559" s="31" t="b">
        <v>0</v>
      </c>
      <c r="K559" s="31" t="b">
        <v>0</v>
      </c>
      <c r="L559" s="31" t="b">
        <v>0</v>
      </c>
      <c r="M559" s="31" t="b">
        <v>1</v>
      </c>
      <c r="N559" t="s">
        <v>5</v>
      </c>
      <c r="O559" t="s">
        <v>1783</v>
      </c>
      <c r="P559" s="32" t="s">
        <v>2585</v>
      </c>
      <c r="Q559" t="s">
        <v>1995</v>
      </c>
      <c r="R559" t="s">
        <v>3036</v>
      </c>
      <c r="S559" s="20" t="s">
        <v>2440</v>
      </c>
      <c r="T559" s="25" t="s">
        <v>7</v>
      </c>
      <c r="U559" s="25" t="s">
        <v>97</v>
      </c>
      <c r="V559" s="25" t="s">
        <v>157</v>
      </c>
      <c r="W559" s="25" t="s">
        <v>193</v>
      </c>
      <c r="X559" s="25" t="s">
        <v>1921</v>
      </c>
    </row>
    <row r="560" spans="1:24" x14ac:dyDescent="0.25">
      <c r="A560" t="s">
        <v>3</v>
      </c>
      <c r="B560" t="s">
        <v>58</v>
      </c>
      <c r="C560" t="s">
        <v>57</v>
      </c>
      <c r="D560" t="s">
        <v>1875</v>
      </c>
      <c r="E560" t="s">
        <v>105</v>
      </c>
      <c r="F560" t="s">
        <v>885</v>
      </c>
      <c r="G560" t="s">
        <v>206</v>
      </c>
      <c r="H560" s="25">
        <v>257194.89</v>
      </c>
      <c r="I560" s="31" t="b">
        <v>1</v>
      </c>
      <c r="J560" s="31" t="b">
        <v>0</v>
      </c>
      <c r="K560" s="31" t="b">
        <v>0</v>
      </c>
      <c r="L560" s="31" t="b">
        <v>0</v>
      </c>
      <c r="M560" s="31" t="b">
        <v>1</v>
      </c>
      <c r="N560" t="s">
        <v>5</v>
      </c>
      <c r="O560" t="s">
        <v>1807</v>
      </c>
      <c r="P560" s="32" t="s">
        <v>2586</v>
      </c>
      <c r="Q560" t="s">
        <v>1995</v>
      </c>
      <c r="R560" t="s">
        <v>4073</v>
      </c>
      <c r="S560" s="20" t="s">
        <v>2441</v>
      </c>
      <c r="T560" s="25" t="s">
        <v>7</v>
      </c>
      <c r="U560" s="25" t="s">
        <v>97</v>
      </c>
      <c r="V560" s="25" t="s">
        <v>157</v>
      </c>
      <c r="W560" s="25" t="s">
        <v>193</v>
      </c>
      <c r="X560" s="25" t="s">
        <v>1921</v>
      </c>
    </row>
    <row r="561" spans="1:24" x14ac:dyDescent="0.25">
      <c r="A561" t="s">
        <v>3</v>
      </c>
      <c r="B561" t="s">
        <v>58</v>
      </c>
      <c r="C561" t="s">
        <v>57</v>
      </c>
      <c r="D561" t="s">
        <v>1875</v>
      </c>
      <c r="E561" t="s">
        <v>105</v>
      </c>
      <c r="F561" t="s">
        <v>883</v>
      </c>
      <c r="G561" t="s">
        <v>206</v>
      </c>
      <c r="H561" s="25">
        <v>27677.96</v>
      </c>
      <c r="I561" s="31" t="b">
        <v>1</v>
      </c>
      <c r="J561" s="31" t="b">
        <v>0</v>
      </c>
      <c r="K561" s="31" t="b">
        <v>0</v>
      </c>
      <c r="L561" s="31" t="b">
        <v>0</v>
      </c>
      <c r="M561" s="31" t="b">
        <v>1</v>
      </c>
      <c r="N561" t="s">
        <v>5</v>
      </c>
      <c r="O561" t="s">
        <v>1783</v>
      </c>
      <c r="P561" s="32" t="s">
        <v>2584</v>
      </c>
      <c r="Q561" t="s">
        <v>1995</v>
      </c>
      <c r="R561" t="s">
        <v>4074</v>
      </c>
      <c r="S561" s="20" t="s">
        <v>2442</v>
      </c>
      <c r="T561" s="25" t="s">
        <v>32</v>
      </c>
      <c r="U561" s="25" t="s">
        <v>97</v>
      </c>
      <c r="V561" s="25" t="s">
        <v>157</v>
      </c>
      <c r="W561" s="25" t="s">
        <v>193</v>
      </c>
      <c r="X561" s="25" t="s">
        <v>1921</v>
      </c>
    </row>
    <row r="562" spans="1:24" x14ac:dyDescent="0.25">
      <c r="A562" t="s">
        <v>3</v>
      </c>
      <c r="B562" t="s">
        <v>58</v>
      </c>
      <c r="C562" t="s">
        <v>57</v>
      </c>
      <c r="D562" t="s">
        <v>1875</v>
      </c>
      <c r="E562" t="s">
        <v>83</v>
      </c>
      <c r="F562" t="s">
        <v>1549</v>
      </c>
      <c r="G562" t="s">
        <v>206</v>
      </c>
      <c r="H562" s="25">
        <v>408509.57343999995</v>
      </c>
      <c r="I562" s="31" t="b">
        <v>1</v>
      </c>
      <c r="J562" s="31" t="b">
        <v>0</v>
      </c>
      <c r="K562" s="31" t="b">
        <v>0</v>
      </c>
      <c r="L562" s="31" t="b">
        <v>0</v>
      </c>
      <c r="M562" s="31" t="b">
        <v>1</v>
      </c>
      <c r="N562" t="s">
        <v>5</v>
      </c>
      <c r="O562" t="s">
        <v>1783</v>
      </c>
      <c r="P562" s="32" t="s">
        <v>2586</v>
      </c>
      <c r="Q562" t="s">
        <v>1995</v>
      </c>
      <c r="R562" t="s">
        <v>4075</v>
      </c>
      <c r="S562" s="20" t="s">
        <v>2443</v>
      </c>
      <c r="T562" s="25" t="s">
        <v>7</v>
      </c>
      <c r="U562" s="25" t="s">
        <v>97</v>
      </c>
      <c r="V562" s="25" t="s">
        <v>157</v>
      </c>
      <c r="W562" s="25" t="s">
        <v>193</v>
      </c>
      <c r="X562" s="25" t="s">
        <v>1921</v>
      </c>
    </row>
    <row r="563" spans="1:24" x14ac:dyDescent="0.25">
      <c r="A563" t="s">
        <v>3</v>
      </c>
      <c r="B563" t="s">
        <v>58</v>
      </c>
      <c r="C563" t="s">
        <v>57</v>
      </c>
      <c r="D563" t="s">
        <v>1875</v>
      </c>
      <c r="E563" t="s">
        <v>83</v>
      </c>
      <c r="F563" t="s">
        <v>1103</v>
      </c>
      <c r="G563" t="s">
        <v>231</v>
      </c>
      <c r="H563" s="25">
        <v>827078.17840000009</v>
      </c>
      <c r="I563" s="31" t="b">
        <v>1</v>
      </c>
      <c r="J563" s="31" t="b">
        <v>0</v>
      </c>
      <c r="K563" s="31" t="b">
        <v>0</v>
      </c>
      <c r="L563" s="31" t="b">
        <v>0</v>
      </c>
      <c r="M563" s="31" t="b">
        <v>1</v>
      </c>
      <c r="N563" t="s">
        <v>5</v>
      </c>
      <c r="O563" t="s">
        <v>1807</v>
      </c>
      <c r="P563" s="32" t="s">
        <v>2585</v>
      </c>
      <c r="Q563" t="s">
        <v>1995</v>
      </c>
      <c r="R563" t="s">
        <v>4076</v>
      </c>
      <c r="S563" s="20">
        <v>33752</v>
      </c>
      <c r="T563" s="25" t="s">
        <v>7</v>
      </c>
      <c r="U563" s="25" t="s">
        <v>97</v>
      </c>
      <c r="V563" s="25" t="s">
        <v>157</v>
      </c>
      <c r="W563" s="25" t="s">
        <v>193</v>
      </c>
      <c r="X563" s="25" t="s">
        <v>1921</v>
      </c>
    </row>
    <row r="564" spans="1:24" x14ac:dyDescent="0.25">
      <c r="A564" t="s">
        <v>3</v>
      </c>
      <c r="B564" t="s">
        <v>58</v>
      </c>
      <c r="C564" t="s">
        <v>57</v>
      </c>
      <c r="D564" t="s">
        <v>1875</v>
      </c>
      <c r="E564" t="s">
        <v>116</v>
      </c>
      <c r="F564" t="s">
        <v>1291</v>
      </c>
      <c r="G564" t="s">
        <v>274</v>
      </c>
      <c r="H564" s="25">
        <v>289526.07932259998</v>
      </c>
      <c r="I564" s="31" t="b">
        <v>1</v>
      </c>
      <c r="J564" s="31" t="b">
        <v>0</v>
      </c>
      <c r="K564" s="31" t="b">
        <v>0</v>
      </c>
      <c r="L564" s="31" t="b">
        <v>0</v>
      </c>
      <c r="M564" s="31" t="b">
        <v>1</v>
      </c>
      <c r="N564" t="s">
        <v>5</v>
      </c>
      <c r="O564" t="s">
        <v>1807</v>
      </c>
      <c r="P564" s="32" t="s">
        <v>2586</v>
      </c>
      <c r="Q564" t="s">
        <v>1995</v>
      </c>
      <c r="R564" t="s">
        <v>4077</v>
      </c>
      <c r="S564" s="20" t="s">
        <v>2444</v>
      </c>
      <c r="T564" s="25" t="s">
        <v>7</v>
      </c>
      <c r="U564" s="25" t="s">
        <v>97</v>
      </c>
      <c r="V564" s="25" t="s">
        <v>157</v>
      </c>
      <c r="W564" s="25" t="s">
        <v>193</v>
      </c>
      <c r="X564" s="25" t="s">
        <v>1921</v>
      </c>
    </row>
    <row r="565" spans="1:24" x14ac:dyDescent="0.25">
      <c r="A565" t="s">
        <v>3</v>
      </c>
      <c r="B565" t="s">
        <v>58</v>
      </c>
      <c r="C565" t="s">
        <v>57</v>
      </c>
      <c r="D565" t="s">
        <v>1875</v>
      </c>
      <c r="E565" t="s">
        <v>116</v>
      </c>
      <c r="F565" t="s">
        <v>1445</v>
      </c>
      <c r="G565" t="s">
        <v>285</v>
      </c>
      <c r="H565" s="25">
        <v>195409.78000815999</v>
      </c>
      <c r="I565" s="31" t="b">
        <v>1</v>
      </c>
      <c r="J565" s="31" t="b">
        <v>0</v>
      </c>
      <c r="K565" s="31" t="b">
        <v>0</v>
      </c>
      <c r="L565" s="31" t="b">
        <v>0</v>
      </c>
      <c r="M565" s="31" t="b">
        <v>1</v>
      </c>
      <c r="N565" t="s">
        <v>5</v>
      </c>
      <c r="O565" t="s">
        <v>1783</v>
      </c>
      <c r="P565" s="32" t="s">
        <v>2586</v>
      </c>
      <c r="Q565" t="s">
        <v>1995</v>
      </c>
      <c r="R565" t="s">
        <v>4078</v>
      </c>
      <c r="S565" s="20" t="s">
        <v>2445</v>
      </c>
      <c r="T565" s="25" t="s">
        <v>7</v>
      </c>
      <c r="U565" s="25" t="s">
        <v>97</v>
      </c>
      <c r="V565" s="25" t="s">
        <v>157</v>
      </c>
      <c r="W565" s="25" t="s">
        <v>193</v>
      </c>
      <c r="X565" s="25" t="s">
        <v>1921</v>
      </c>
    </row>
    <row r="566" spans="1:24" x14ac:dyDescent="0.25">
      <c r="A566" t="s">
        <v>3</v>
      </c>
      <c r="B566" t="s">
        <v>58</v>
      </c>
      <c r="C566" t="s">
        <v>57</v>
      </c>
      <c r="D566" t="s">
        <v>1875</v>
      </c>
      <c r="E566" t="s">
        <v>116</v>
      </c>
      <c r="F566" t="s">
        <v>1443</v>
      </c>
      <c r="G566" t="s">
        <v>285</v>
      </c>
      <c r="H566" s="25">
        <v>160519.9630744</v>
      </c>
      <c r="I566" s="31" t="b">
        <v>1</v>
      </c>
      <c r="J566" s="31" t="b">
        <v>0</v>
      </c>
      <c r="K566" s="31" t="b">
        <v>0</v>
      </c>
      <c r="L566" s="31" t="b">
        <v>0</v>
      </c>
      <c r="M566" s="31" t="b">
        <v>1</v>
      </c>
      <c r="N566" t="s">
        <v>5</v>
      </c>
      <c r="O566" t="s">
        <v>1807</v>
      </c>
      <c r="P566" s="32" t="s">
        <v>2586</v>
      </c>
      <c r="Q566" t="s">
        <v>1995</v>
      </c>
      <c r="R566" t="s">
        <v>4079</v>
      </c>
      <c r="S566" s="20" t="s">
        <v>2446</v>
      </c>
      <c r="T566" s="25" t="s">
        <v>7</v>
      </c>
      <c r="U566" s="25" t="s">
        <v>97</v>
      </c>
      <c r="V566" s="25" t="s">
        <v>157</v>
      </c>
      <c r="W566" s="25" t="s">
        <v>193</v>
      </c>
      <c r="X566" s="25" t="s">
        <v>1921</v>
      </c>
    </row>
    <row r="567" spans="1:24" x14ac:dyDescent="0.25">
      <c r="A567" t="s">
        <v>3</v>
      </c>
      <c r="B567" t="s">
        <v>58</v>
      </c>
      <c r="C567" t="s">
        <v>57</v>
      </c>
      <c r="D567" t="s">
        <v>1876</v>
      </c>
      <c r="E567" t="s">
        <v>116</v>
      </c>
      <c r="F567" t="s">
        <v>1415</v>
      </c>
      <c r="G567" t="s">
        <v>285</v>
      </c>
      <c r="H567" s="25">
        <v>144703.2898651</v>
      </c>
      <c r="I567" s="31" t="b">
        <v>1</v>
      </c>
      <c r="J567" s="31" t="b">
        <v>0</v>
      </c>
      <c r="K567" s="31" t="b">
        <v>0</v>
      </c>
      <c r="L567" s="31" t="b">
        <v>0</v>
      </c>
      <c r="M567" s="31" t="b">
        <v>1</v>
      </c>
      <c r="N567" t="s">
        <v>5</v>
      </c>
      <c r="O567" t="s">
        <v>1807</v>
      </c>
      <c r="P567" s="32" t="s">
        <v>2584</v>
      </c>
      <c r="Q567" t="s">
        <v>1995</v>
      </c>
      <c r="R567" t="s">
        <v>4080</v>
      </c>
      <c r="S567" s="20" t="s">
        <v>2447</v>
      </c>
      <c r="T567" s="25" t="s">
        <v>7</v>
      </c>
      <c r="U567" s="25" t="s">
        <v>97</v>
      </c>
      <c r="V567" s="25" t="s">
        <v>157</v>
      </c>
      <c r="W567" s="25" t="s">
        <v>193</v>
      </c>
      <c r="X567" s="25" t="s">
        <v>1921</v>
      </c>
    </row>
    <row r="568" spans="1:24" x14ac:dyDescent="0.25">
      <c r="A568" t="s">
        <v>10</v>
      </c>
      <c r="B568" t="s">
        <v>58</v>
      </c>
      <c r="C568" t="s">
        <v>57</v>
      </c>
      <c r="D568" t="s">
        <v>1876</v>
      </c>
      <c r="E568" t="s">
        <v>99</v>
      </c>
      <c r="F568" t="s">
        <v>333</v>
      </c>
      <c r="G568" t="s">
        <v>154</v>
      </c>
      <c r="H568" s="25">
        <v>82770.05</v>
      </c>
      <c r="I568" s="31" t="b">
        <v>1</v>
      </c>
      <c r="J568" s="31" t="b">
        <v>0</v>
      </c>
      <c r="K568" s="31" t="b">
        <v>0</v>
      </c>
      <c r="L568" s="31" t="b">
        <v>0</v>
      </c>
      <c r="M568" s="31" t="b">
        <v>1</v>
      </c>
      <c r="N568" t="s">
        <v>5</v>
      </c>
      <c r="O568" t="s">
        <v>1807</v>
      </c>
      <c r="P568" s="32" t="s">
        <v>2584</v>
      </c>
      <c r="Q568" t="s">
        <v>1995</v>
      </c>
      <c r="R568" t="s">
        <v>4081</v>
      </c>
      <c r="S568" s="20" t="s">
        <v>2448</v>
      </c>
      <c r="T568" s="25" t="s">
        <v>32</v>
      </c>
      <c r="U568" s="25" t="s">
        <v>97</v>
      </c>
      <c r="V568" s="25" t="s">
        <v>157</v>
      </c>
      <c r="W568" s="25" t="s">
        <v>193</v>
      </c>
      <c r="X568" s="25" t="s">
        <v>1921</v>
      </c>
    </row>
    <row r="569" spans="1:24" x14ac:dyDescent="0.25">
      <c r="A569" t="s">
        <v>3</v>
      </c>
      <c r="B569" t="s">
        <v>58</v>
      </c>
      <c r="C569" t="s">
        <v>57</v>
      </c>
      <c r="D569" t="s">
        <v>1876</v>
      </c>
      <c r="E569" t="s">
        <v>83</v>
      </c>
      <c r="F569" t="s">
        <v>1173</v>
      </c>
      <c r="G569" t="s">
        <v>270</v>
      </c>
      <c r="H569" s="25">
        <v>1152440.54232</v>
      </c>
      <c r="I569" s="31" t="b">
        <v>1</v>
      </c>
      <c r="J569" s="31" t="b">
        <v>0</v>
      </c>
      <c r="K569" s="31" t="b">
        <v>0</v>
      </c>
      <c r="L569" s="31" t="b">
        <v>0</v>
      </c>
      <c r="M569" s="31" t="b">
        <v>1</v>
      </c>
      <c r="N569" t="s">
        <v>5</v>
      </c>
      <c r="O569" t="s">
        <v>1807</v>
      </c>
      <c r="P569" s="32" t="s">
        <v>2585</v>
      </c>
      <c r="Q569" t="s">
        <v>1995</v>
      </c>
      <c r="R569" t="s">
        <v>4082</v>
      </c>
      <c r="S569" s="20" t="s">
        <v>2449</v>
      </c>
      <c r="T569" s="25" t="s">
        <v>7</v>
      </c>
      <c r="U569" s="25" t="s">
        <v>97</v>
      </c>
      <c r="V569" s="25" t="s">
        <v>157</v>
      </c>
      <c r="W569" s="25" t="s">
        <v>193</v>
      </c>
      <c r="X569" s="25" t="s">
        <v>1921</v>
      </c>
    </row>
    <row r="570" spans="1:24" x14ac:dyDescent="0.25">
      <c r="A570" t="s">
        <v>3</v>
      </c>
      <c r="B570" t="s">
        <v>58</v>
      </c>
      <c r="C570" t="s">
        <v>57</v>
      </c>
      <c r="D570" t="s">
        <v>1876</v>
      </c>
      <c r="E570" t="s">
        <v>116</v>
      </c>
      <c r="F570" t="s">
        <v>515</v>
      </c>
      <c r="G570" t="s">
        <v>164</v>
      </c>
      <c r="H570" s="25">
        <v>169777.44097752613</v>
      </c>
      <c r="I570" s="31" t="b">
        <v>1</v>
      </c>
      <c r="J570" s="31" t="b">
        <v>0</v>
      </c>
      <c r="K570" s="31" t="b">
        <v>0</v>
      </c>
      <c r="L570" s="31" t="b">
        <v>0</v>
      </c>
      <c r="M570" s="31" t="b">
        <v>1</v>
      </c>
      <c r="N570" t="s">
        <v>5</v>
      </c>
      <c r="O570" t="s">
        <v>1783</v>
      </c>
      <c r="P570" s="32" t="s">
        <v>2586</v>
      </c>
      <c r="Q570" t="s">
        <v>1995</v>
      </c>
      <c r="R570" t="s">
        <v>4083</v>
      </c>
      <c r="S570" s="20" t="s">
        <v>2450</v>
      </c>
      <c r="T570" s="25" t="s">
        <v>7</v>
      </c>
      <c r="U570" s="25" t="s">
        <v>97</v>
      </c>
      <c r="V570" s="25" t="s">
        <v>157</v>
      </c>
      <c r="W570" s="25" t="s">
        <v>193</v>
      </c>
      <c r="X570" s="25" t="s">
        <v>1921</v>
      </c>
    </row>
    <row r="571" spans="1:24" x14ac:dyDescent="0.25">
      <c r="A571" t="s">
        <v>3</v>
      </c>
      <c r="B571" t="s">
        <v>58</v>
      </c>
      <c r="C571" t="s">
        <v>57</v>
      </c>
      <c r="D571" t="s">
        <v>1876</v>
      </c>
      <c r="E571" t="s">
        <v>83</v>
      </c>
      <c r="F571" t="s">
        <v>1619</v>
      </c>
      <c r="G571" t="s">
        <v>256</v>
      </c>
      <c r="H571" s="25">
        <v>1827192.2245199999</v>
      </c>
      <c r="I571" s="31" t="b">
        <v>1</v>
      </c>
      <c r="J571" s="31" t="b">
        <v>0</v>
      </c>
      <c r="K571" s="31" t="b">
        <v>0</v>
      </c>
      <c r="L571" s="31" t="b">
        <v>0</v>
      </c>
      <c r="M571" s="31" t="b">
        <v>1</v>
      </c>
      <c r="N571" t="s">
        <v>5</v>
      </c>
      <c r="O571" t="s">
        <v>1783</v>
      </c>
      <c r="P571" s="32" t="s">
        <v>2585</v>
      </c>
      <c r="Q571" t="s">
        <v>1995</v>
      </c>
      <c r="R571" t="s">
        <v>2805</v>
      </c>
      <c r="S571" s="20" t="s">
        <v>2451</v>
      </c>
      <c r="T571" s="25" t="s">
        <v>7</v>
      </c>
      <c r="U571" s="25" t="s">
        <v>97</v>
      </c>
      <c r="V571" s="25" t="s">
        <v>157</v>
      </c>
      <c r="W571" s="25" t="s">
        <v>193</v>
      </c>
      <c r="X571" s="25" t="s">
        <v>1921</v>
      </c>
    </row>
    <row r="572" spans="1:24" x14ac:dyDescent="0.25">
      <c r="A572" t="s">
        <v>3</v>
      </c>
      <c r="B572" t="s">
        <v>58</v>
      </c>
      <c r="C572" t="s">
        <v>57</v>
      </c>
      <c r="D572" t="s">
        <v>1876</v>
      </c>
      <c r="E572" t="s">
        <v>111</v>
      </c>
      <c r="F572" t="s">
        <v>1567</v>
      </c>
      <c r="G572" t="s">
        <v>266</v>
      </c>
      <c r="H572" s="25">
        <v>99421.02</v>
      </c>
      <c r="I572" s="31" t="b">
        <v>1</v>
      </c>
      <c r="J572" s="31" t="b">
        <v>0</v>
      </c>
      <c r="K572" s="31" t="b">
        <v>0</v>
      </c>
      <c r="L572" s="31" t="b">
        <v>0</v>
      </c>
      <c r="M572" s="31" t="b">
        <v>1</v>
      </c>
      <c r="N572" t="s">
        <v>5</v>
      </c>
      <c r="O572" t="s">
        <v>1807</v>
      </c>
      <c r="P572" s="32" t="s">
        <v>2584</v>
      </c>
      <c r="Q572" t="s">
        <v>1995</v>
      </c>
      <c r="R572" t="s">
        <v>4084</v>
      </c>
      <c r="S572" s="20" t="s">
        <v>2452</v>
      </c>
      <c r="T572" s="25" t="s">
        <v>7</v>
      </c>
      <c r="U572" s="25" t="s">
        <v>97</v>
      </c>
      <c r="V572" s="25" t="s">
        <v>157</v>
      </c>
      <c r="W572" s="25" t="s">
        <v>193</v>
      </c>
      <c r="X572" s="25" t="s">
        <v>1921</v>
      </c>
    </row>
    <row r="573" spans="1:24" x14ac:dyDescent="0.25">
      <c r="A573" t="s">
        <v>3</v>
      </c>
      <c r="B573" t="s">
        <v>58</v>
      </c>
      <c r="C573" t="s">
        <v>57</v>
      </c>
      <c r="D573" t="s">
        <v>1876</v>
      </c>
      <c r="E573" t="s">
        <v>111</v>
      </c>
      <c r="F573" t="s">
        <v>1565</v>
      </c>
      <c r="G573" t="s">
        <v>266</v>
      </c>
      <c r="H573" s="25">
        <v>1040148.15</v>
      </c>
      <c r="I573" s="31" t="b">
        <v>1</v>
      </c>
      <c r="J573" s="31" t="b">
        <v>0</v>
      </c>
      <c r="K573" s="31" t="b">
        <v>0</v>
      </c>
      <c r="L573" s="31" t="b">
        <v>0</v>
      </c>
      <c r="M573" s="31" t="b">
        <v>1</v>
      </c>
      <c r="N573" t="s">
        <v>5</v>
      </c>
      <c r="O573" t="s">
        <v>1783</v>
      </c>
      <c r="P573" s="32" t="s">
        <v>2585</v>
      </c>
      <c r="Q573" t="s">
        <v>1995</v>
      </c>
      <c r="R573" t="s">
        <v>3437</v>
      </c>
      <c r="S573" s="20" t="s">
        <v>2453</v>
      </c>
      <c r="T573" s="25" t="s">
        <v>7</v>
      </c>
      <c r="U573" s="25" t="s">
        <v>97</v>
      </c>
      <c r="V573" s="25" t="s">
        <v>157</v>
      </c>
      <c r="W573" s="25" t="s">
        <v>193</v>
      </c>
      <c r="X573" s="25" t="s">
        <v>1921</v>
      </c>
    </row>
    <row r="574" spans="1:24" x14ac:dyDescent="0.25">
      <c r="A574" t="s">
        <v>3</v>
      </c>
      <c r="B574" t="s">
        <v>58</v>
      </c>
      <c r="C574" t="s">
        <v>57</v>
      </c>
      <c r="D574" t="s">
        <v>1876</v>
      </c>
      <c r="E574" t="s">
        <v>111</v>
      </c>
      <c r="F574" t="s">
        <v>1563</v>
      </c>
      <c r="G574" t="s">
        <v>266</v>
      </c>
      <c r="H574" s="25">
        <v>11211.2</v>
      </c>
      <c r="I574" s="31" t="b">
        <v>1</v>
      </c>
      <c r="J574" s="31" t="b">
        <v>0</v>
      </c>
      <c r="K574" s="31" t="b">
        <v>0</v>
      </c>
      <c r="L574" s="31" t="b">
        <v>0</v>
      </c>
      <c r="M574" s="31" t="b">
        <v>1</v>
      </c>
      <c r="N574" t="s">
        <v>5</v>
      </c>
      <c r="O574" t="s">
        <v>1783</v>
      </c>
      <c r="P574" s="32" t="s">
        <v>2584</v>
      </c>
      <c r="Q574" t="s">
        <v>1995</v>
      </c>
      <c r="R574" t="s">
        <v>3547</v>
      </c>
      <c r="S574" s="20" t="s">
        <v>2454</v>
      </c>
      <c r="T574" s="25" t="s">
        <v>7</v>
      </c>
      <c r="U574" s="25" t="s">
        <v>97</v>
      </c>
      <c r="V574" s="25" t="s">
        <v>157</v>
      </c>
      <c r="W574" s="25" t="s">
        <v>193</v>
      </c>
      <c r="X574" s="25" t="s">
        <v>1921</v>
      </c>
    </row>
    <row r="575" spans="1:24" x14ac:dyDescent="0.25">
      <c r="A575" t="s">
        <v>3</v>
      </c>
      <c r="B575" t="s">
        <v>58</v>
      </c>
      <c r="C575" t="s">
        <v>57</v>
      </c>
      <c r="D575" t="s">
        <v>1876</v>
      </c>
      <c r="E575" t="s">
        <v>83</v>
      </c>
      <c r="F575" t="s">
        <v>1185</v>
      </c>
      <c r="G575" t="s">
        <v>270</v>
      </c>
      <c r="H575" s="25">
        <v>1707819.4645800001</v>
      </c>
      <c r="I575" s="31" t="b">
        <v>1</v>
      </c>
      <c r="J575" s="31" t="b">
        <v>0</v>
      </c>
      <c r="K575" s="31" t="b">
        <v>0</v>
      </c>
      <c r="L575" s="31" t="b">
        <v>0</v>
      </c>
      <c r="M575" s="31" t="b">
        <v>1</v>
      </c>
      <c r="N575" t="s">
        <v>5</v>
      </c>
      <c r="O575" t="s">
        <v>1783</v>
      </c>
      <c r="P575" s="32" t="s">
        <v>2585</v>
      </c>
      <c r="Q575" t="s">
        <v>1995</v>
      </c>
      <c r="R575" t="s">
        <v>3544</v>
      </c>
      <c r="S575" s="20" t="s">
        <v>2455</v>
      </c>
      <c r="T575" s="25" t="s">
        <v>7</v>
      </c>
      <c r="U575" s="25" t="s">
        <v>97</v>
      </c>
      <c r="V575" s="25" t="s">
        <v>157</v>
      </c>
      <c r="W575" s="25" t="s">
        <v>193</v>
      </c>
      <c r="X575" s="25" t="s">
        <v>1921</v>
      </c>
    </row>
    <row r="576" spans="1:24" x14ac:dyDescent="0.25">
      <c r="A576" t="s">
        <v>3</v>
      </c>
      <c r="B576" t="s">
        <v>58</v>
      </c>
      <c r="C576" t="s">
        <v>57</v>
      </c>
      <c r="D576" t="s">
        <v>1876</v>
      </c>
      <c r="E576" t="s">
        <v>116</v>
      </c>
      <c r="F576" t="s">
        <v>1253</v>
      </c>
      <c r="G576" t="s">
        <v>274</v>
      </c>
      <c r="H576" s="25">
        <v>167138.71306790001</v>
      </c>
      <c r="I576" s="31" t="b">
        <v>1</v>
      </c>
      <c r="J576" s="31" t="b">
        <v>0</v>
      </c>
      <c r="K576" s="31" t="b">
        <v>0</v>
      </c>
      <c r="L576" s="31" t="b">
        <v>0</v>
      </c>
      <c r="M576" s="31" t="b">
        <v>1</v>
      </c>
      <c r="N576" t="s">
        <v>5</v>
      </c>
      <c r="O576" t="s">
        <v>1807</v>
      </c>
      <c r="P576" s="32" t="s">
        <v>2586</v>
      </c>
      <c r="Q576" t="s">
        <v>1995</v>
      </c>
      <c r="R576" t="s">
        <v>4085</v>
      </c>
      <c r="S576" s="20">
        <v>57312</v>
      </c>
      <c r="T576" s="25" t="s">
        <v>7</v>
      </c>
      <c r="U576" s="25" t="s">
        <v>97</v>
      </c>
      <c r="V576" s="25" t="s">
        <v>157</v>
      </c>
      <c r="W576" s="25" t="s">
        <v>193</v>
      </c>
      <c r="X576" s="25" t="s">
        <v>1921</v>
      </c>
    </row>
    <row r="577" spans="1:24" x14ac:dyDescent="0.25">
      <c r="A577" t="s">
        <v>3</v>
      </c>
      <c r="B577" t="s">
        <v>58</v>
      </c>
      <c r="C577" t="s">
        <v>57</v>
      </c>
      <c r="D577" t="s">
        <v>1876</v>
      </c>
      <c r="E577" t="s">
        <v>116</v>
      </c>
      <c r="F577" t="s">
        <v>1249</v>
      </c>
      <c r="G577" t="s">
        <v>274</v>
      </c>
      <c r="H577" s="25">
        <v>118788.07847448</v>
      </c>
      <c r="I577" s="31" t="b">
        <v>1</v>
      </c>
      <c r="J577" s="31" t="b">
        <v>0</v>
      </c>
      <c r="K577" s="31" t="b">
        <v>0</v>
      </c>
      <c r="L577" s="31" t="b">
        <v>0</v>
      </c>
      <c r="M577" s="31" t="b">
        <v>1</v>
      </c>
      <c r="N577" t="s">
        <v>5</v>
      </c>
      <c r="O577" t="s">
        <v>1783</v>
      </c>
      <c r="P577" s="32" t="s">
        <v>2584</v>
      </c>
      <c r="Q577" t="s">
        <v>1995</v>
      </c>
      <c r="R577" t="s">
        <v>4086</v>
      </c>
      <c r="S577" s="20">
        <v>57315</v>
      </c>
      <c r="T577" s="25" t="s">
        <v>7</v>
      </c>
      <c r="U577" s="25" t="s">
        <v>97</v>
      </c>
      <c r="V577" s="25" t="s">
        <v>157</v>
      </c>
      <c r="W577" s="25" t="s">
        <v>193</v>
      </c>
      <c r="X577" s="25" t="s">
        <v>1921</v>
      </c>
    </row>
    <row r="578" spans="1:24" x14ac:dyDescent="0.25">
      <c r="A578" t="s">
        <v>3</v>
      </c>
      <c r="B578" t="s">
        <v>58</v>
      </c>
      <c r="C578" t="s">
        <v>57</v>
      </c>
      <c r="D578" t="s">
        <v>1876</v>
      </c>
      <c r="E578" t="s">
        <v>83</v>
      </c>
      <c r="F578" t="s">
        <v>781</v>
      </c>
      <c r="G578" t="s">
        <v>283</v>
      </c>
      <c r="H578" s="25">
        <v>5299227.0570799997</v>
      </c>
      <c r="I578" s="31" t="b">
        <v>1</v>
      </c>
      <c r="J578" s="31" t="b">
        <v>0</v>
      </c>
      <c r="K578" s="31" t="b">
        <v>0</v>
      </c>
      <c r="L578" s="31" t="b">
        <v>0</v>
      </c>
      <c r="M578" s="31" t="b">
        <v>1</v>
      </c>
      <c r="N578" t="s">
        <v>5</v>
      </c>
      <c r="O578" t="s">
        <v>1783</v>
      </c>
      <c r="P578" s="32" t="s">
        <v>2585</v>
      </c>
      <c r="Q578" t="s">
        <v>1995</v>
      </c>
      <c r="R578" t="s">
        <v>3243</v>
      </c>
      <c r="S578" s="20" t="s">
        <v>2456</v>
      </c>
      <c r="T578" s="25" t="s">
        <v>7</v>
      </c>
      <c r="U578" s="25" t="s">
        <v>97</v>
      </c>
      <c r="V578" s="25" t="s">
        <v>157</v>
      </c>
      <c r="W578" s="25" t="s">
        <v>193</v>
      </c>
      <c r="X578" s="25" t="s">
        <v>1921</v>
      </c>
    </row>
    <row r="579" spans="1:24" x14ac:dyDescent="0.25">
      <c r="A579" t="s">
        <v>3</v>
      </c>
      <c r="B579" t="s">
        <v>58</v>
      </c>
      <c r="C579" t="s">
        <v>57</v>
      </c>
      <c r="D579" t="s">
        <v>1876</v>
      </c>
      <c r="E579" t="s">
        <v>116</v>
      </c>
      <c r="F579" t="s">
        <v>555</v>
      </c>
      <c r="G579" t="s">
        <v>164</v>
      </c>
      <c r="H579" s="25">
        <v>174456.47587318</v>
      </c>
      <c r="I579" s="31" t="b">
        <v>1</v>
      </c>
      <c r="J579" s="31" t="b">
        <v>0</v>
      </c>
      <c r="K579" s="31" t="b">
        <v>0</v>
      </c>
      <c r="L579" s="31" t="b">
        <v>0</v>
      </c>
      <c r="M579" s="31" t="b">
        <v>1</v>
      </c>
      <c r="N579" t="s">
        <v>5</v>
      </c>
      <c r="O579" t="s">
        <v>1807</v>
      </c>
      <c r="P579" s="32" t="s">
        <v>2586</v>
      </c>
      <c r="Q579" t="s">
        <v>1995</v>
      </c>
      <c r="R579" t="s">
        <v>4087</v>
      </c>
      <c r="S579" s="20" t="s">
        <v>2457</v>
      </c>
      <c r="T579" s="25" t="s">
        <v>7</v>
      </c>
      <c r="U579" s="25" t="s">
        <v>97</v>
      </c>
      <c r="V579" s="25" t="s">
        <v>157</v>
      </c>
      <c r="W579" s="25" t="s">
        <v>193</v>
      </c>
      <c r="X579" s="25" t="s">
        <v>1921</v>
      </c>
    </row>
    <row r="580" spans="1:24" x14ac:dyDescent="0.25">
      <c r="A580" t="s">
        <v>3</v>
      </c>
      <c r="B580" t="s">
        <v>58</v>
      </c>
      <c r="C580" t="s">
        <v>57</v>
      </c>
      <c r="D580" t="s">
        <v>1876</v>
      </c>
      <c r="E580" t="s">
        <v>116</v>
      </c>
      <c r="F580" t="s">
        <v>553</v>
      </c>
      <c r="G580" t="s">
        <v>164</v>
      </c>
      <c r="H580" s="25">
        <v>117601.28088762</v>
      </c>
      <c r="I580" s="31" t="b">
        <v>1</v>
      </c>
      <c r="J580" s="31" t="b">
        <v>0</v>
      </c>
      <c r="K580" s="31" t="b">
        <v>0</v>
      </c>
      <c r="L580" s="31" t="b">
        <v>0</v>
      </c>
      <c r="M580" s="31" t="b">
        <v>1</v>
      </c>
      <c r="N580" t="s">
        <v>5</v>
      </c>
      <c r="O580" t="s">
        <v>1783</v>
      </c>
      <c r="P580" s="32" t="s">
        <v>2584</v>
      </c>
      <c r="Q580" t="s">
        <v>1995</v>
      </c>
      <c r="R580" t="s">
        <v>4088</v>
      </c>
      <c r="S580" s="20" t="s">
        <v>2458</v>
      </c>
      <c r="T580" s="25" t="s">
        <v>7</v>
      </c>
      <c r="U580" s="25" t="s">
        <v>97</v>
      </c>
      <c r="V580" s="25" t="s">
        <v>157</v>
      </c>
      <c r="W580" s="25" t="s">
        <v>193</v>
      </c>
      <c r="X580" s="25" t="s">
        <v>1921</v>
      </c>
    </row>
    <row r="581" spans="1:24" x14ac:dyDescent="0.25">
      <c r="A581" t="s">
        <v>3</v>
      </c>
      <c r="B581" t="s">
        <v>58</v>
      </c>
      <c r="C581" t="s">
        <v>57</v>
      </c>
      <c r="D581" t="s">
        <v>1876</v>
      </c>
      <c r="E581" t="s">
        <v>116</v>
      </c>
      <c r="F581" t="s">
        <v>551</v>
      </c>
      <c r="G581" t="s">
        <v>164</v>
      </c>
      <c r="H581" s="25">
        <v>379736.5254712</v>
      </c>
      <c r="I581" s="31" t="b">
        <v>1</v>
      </c>
      <c r="J581" s="31" t="b">
        <v>0</v>
      </c>
      <c r="K581" s="31" t="b">
        <v>0</v>
      </c>
      <c r="L581" s="31" t="b">
        <v>0</v>
      </c>
      <c r="M581" s="31" t="b">
        <v>1</v>
      </c>
      <c r="N581" t="s">
        <v>5</v>
      </c>
      <c r="O581" t="s">
        <v>1783</v>
      </c>
      <c r="P581" s="32" t="s">
        <v>2586</v>
      </c>
      <c r="Q581" t="s">
        <v>1995</v>
      </c>
      <c r="R581" t="s">
        <v>4089</v>
      </c>
      <c r="S581" s="20" t="s">
        <v>2459</v>
      </c>
      <c r="T581" s="25" t="s">
        <v>7</v>
      </c>
      <c r="U581" s="25" t="s">
        <v>97</v>
      </c>
      <c r="V581" s="25" t="s">
        <v>157</v>
      </c>
      <c r="W581" s="25" t="s">
        <v>193</v>
      </c>
      <c r="X581" s="25" t="s">
        <v>1921</v>
      </c>
    </row>
    <row r="582" spans="1:24" x14ac:dyDescent="0.25">
      <c r="A582" t="s">
        <v>3</v>
      </c>
      <c r="B582" t="s">
        <v>58</v>
      </c>
      <c r="C582" t="s">
        <v>57</v>
      </c>
      <c r="D582" t="s">
        <v>1876</v>
      </c>
      <c r="E582" t="s">
        <v>116</v>
      </c>
      <c r="F582" t="s">
        <v>1271</v>
      </c>
      <c r="G582" t="s">
        <v>274</v>
      </c>
      <c r="H582" s="25">
        <v>121445.00626528001</v>
      </c>
      <c r="I582" s="31" t="b">
        <v>1</v>
      </c>
      <c r="J582" s="31" t="b">
        <v>0</v>
      </c>
      <c r="K582" s="31" t="b">
        <v>0</v>
      </c>
      <c r="L582" s="31" t="b">
        <v>0</v>
      </c>
      <c r="M582" s="31" t="b">
        <v>1</v>
      </c>
      <c r="N582" t="s">
        <v>5</v>
      </c>
      <c r="O582" t="s">
        <v>1807</v>
      </c>
      <c r="P582" s="32" t="s">
        <v>2584</v>
      </c>
      <c r="Q582" t="s">
        <v>1995</v>
      </c>
      <c r="R582" t="s">
        <v>4090</v>
      </c>
      <c r="S582" s="20">
        <v>57319</v>
      </c>
      <c r="T582" s="25" t="s">
        <v>7</v>
      </c>
      <c r="U582" s="25" t="s">
        <v>97</v>
      </c>
      <c r="V582" s="25" t="s">
        <v>157</v>
      </c>
      <c r="W582" s="25" t="s">
        <v>193</v>
      </c>
      <c r="X582" s="25" t="s">
        <v>1921</v>
      </c>
    </row>
    <row r="583" spans="1:24" x14ac:dyDescent="0.25">
      <c r="A583" t="s">
        <v>3</v>
      </c>
      <c r="B583" t="s">
        <v>58</v>
      </c>
      <c r="C583" t="s">
        <v>57</v>
      </c>
      <c r="D583" t="s">
        <v>1876</v>
      </c>
      <c r="E583" t="s">
        <v>116</v>
      </c>
      <c r="F583" t="s">
        <v>1437</v>
      </c>
      <c r="G583" t="s">
        <v>285</v>
      </c>
      <c r="H583" s="25">
        <v>153022.31053707999</v>
      </c>
      <c r="I583" s="31" t="b">
        <v>1</v>
      </c>
      <c r="J583" s="31" t="b">
        <v>0</v>
      </c>
      <c r="K583" s="31" t="b">
        <v>0</v>
      </c>
      <c r="L583" s="31" t="b">
        <v>0</v>
      </c>
      <c r="M583" s="31" t="b">
        <v>1</v>
      </c>
      <c r="N583" t="s">
        <v>5</v>
      </c>
      <c r="O583" t="s">
        <v>1807</v>
      </c>
      <c r="P583" s="32" t="s">
        <v>2586</v>
      </c>
      <c r="Q583" t="s">
        <v>1995</v>
      </c>
      <c r="R583" t="s">
        <v>4091</v>
      </c>
      <c r="S583" s="20" t="s">
        <v>2460</v>
      </c>
      <c r="T583" s="25" t="s">
        <v>7</v>
      </c>
      <c r="U583" s="25" t="s">
        <v>97</v>
      </c>
      <c r="V583" s="25" t="s">
        <v>157</v>
      </c>
      <c r="W583" s="25" t="s">
        <v>193</v>
      </c>
      <c r="X583" s="25" t="s">
        <v>1921</v>
      </c>
    </row>
    <row r="584" spans="1:24" x14ac:dyDescent="0.25">
      <c r="A584" t="s">
        <v>10</v>
      </c>
      <c r="B584" t="s">
        <v>58</v>
      </c>
      <c r="C584" t="s">
        <v>57</v>
      </c>
      <c r="D584" t="s">
        <v>1876</v>
      </c>
      <c r="E584" t="s">
        <v>83</v>
      </c>
      <c r="F584" t="s">
        <v>1377</v>
      </c>
      <c r="G584" t="s">
        <v>283</v>
      </c>
      <c r="H584" s="25">
        <v>639996.33667999995</v>
      </c>
      <c r="I584" s="31" t="b">
        <v>1</v>
      </c>
      <c r="J584" s="31" t="b">
        <v>0</v>
      </c>
      <c r="K584" s="31" t="b">
        <v>0</v>
      </c>
      <c r="L584" s="31" t="b">
        <v>0</v>
      </c>
      <c r="M584" s="31" t="b">
        <v>1</v>
      </c>
      <c r="N584" t="s">
        <v>5</v>
      </c>
      <c r="O584" t="s">
        <v>1783</v>
      </c>
      <c r="P584" s="32" t="s">
        <v>2585</v>
      </c>
      <c r="Q584" t="s">
        <v>1995</v>
      </c>
      <c r="R584" t="s">
        <v>4092</v>
      </c>
      <c r="S584" s="20" t="s">
        <v>2461</v>
      </c>
      <c r="T584" s="25" t="s">
        <v>7</v>
      </c>
      <c r="U584" s="25" t="s">
        <v>97</v>
      </c>
      <c r="V584" s="25" t="s">
        <v>157</v>
      </c>
      <c r="W584" s="25" t="s">
        <v>193</v>
      </c>
      <c r="X584" s="25" t="s">
        <v>1920</v>
      </c>
    </row>
    <row r="585" spans="1:24" x14ac:dyDescent="0.25">
      <c r="A585" t="s">
        <v>3</v>
      </c>
      <c r="B585" t="s">
        <v>58</v>
      </c>
      <c r="C585" t="s">
        <v>57</v>
      </c>
      <c r="D585" t="s">
        <v>1876</v>
      </c>
      <c r="E585" t="s">
        <v>105</v>
      </c>
      <c r="F585" t="s">
        <v>895</v>
      </c>
      <c r="G585" t="s">
        <v>206</v>
      </c>
      <c r="H585" s="25">
        <v>14427.72</v>
      </c>
      <c r="I585" s="31" t="b">
        <v>1</v>
      </c>
      <c r="J585" s="31" t="b">
        <v>0</v>
      </c>
      <c r="K585" s="31" t="b">
        <v>0</v>
      </c>
      <c r="L585" s="31" t="b">
        <v>0</v>
      </c>
      <c r="M585" s="31" t="b">
        <v>1</v>
      </c>
      <c r="N585" t="s">
        <v>5</v>
      </c>
      <c r="O585" t="s">
        <v>1807</v>
      </c>
      <c r="P585" s="32" t="s">
        <v>2584</v>
      </c>
      <c r="Q585" t="s">
        <v>1995</v>
      </c>
      <c r="R585" t="s">
        <v>4093</v>
      </c>
      <c r="S585" s="20" t="s">
        <v>2462</v>
      </c>
      <c r="T585" s="25" t="s">
        <v>32</v>
      </c>
      <c r="U585" s="25" t="s">
        <v>97</v>
      </c>
      <c r="V585" s="25" t="s">
        <v>157</v>
      </c>
      <c r="W585" s="25" t="s">
        <v>193</v>
      </c>
      <c r="X585" s="25" t="s">
        <v>1921</v>
      </c>
    </row>
    <row r="586" spans="1:24" x14ac:dyDescent="0.25">
      <c r="A586" t="s">
        <v>3</v>
      </c>
      <c r="B586" t="s">
        <v>58</v>
      </c>
      <c r="C586" t="s">
        <v>57</v>
      </c>
      <c r="D586" t="s">
        <v>1876</v>
      </c>
      <c r="E586" t="s">
        <v>83</v>
      </c>
      <c r="F586" t="s">
        <v>897</v>
      </c>
      <c r="G586" t="s">
        <v>206</v>
      </c>
      <c r="H586" s="25">
        <v>7691016.98924</v>
      </c>
      <c r="I586" s="31" t="b">
        <v>1</v>
      </c>
      <c r="J586" s="31" t="b">
        <v>0</v>
      </c>
      <c r="K586" s="31" t="b">
        <v>0</v>
      </c>
      <c r="L586" s="31" t="b">
        <v>0</v>
      </c>
      <c r="M586" s="31" t="b">
        <v>1</v>
      </c>
      <c r="N586" t="s">
        <v>5</v>
      </c>
      <c r="O586" t="s">
        <v>1807</v>
      </c>
      <c r="P586" s="32" t="s">
        <v>2585</v>
      </c>
      <c r="Q586" t="s">
        <v>1995</v>
      </c>
      <c r="R586" t="s">
        <v>4094</v>
      </c>
      <c r="S586" s="20" t="s">
        <v>2463</v>
      </c>
      <c r="T586" s="25" t="s">
        <v>7</v>
      </c>
      <c r="U586" s="25" t="s">
        <v>97</v>
      </c>
      <c r="V586" s="25" t="s">
        <v>157</v>
      </c>
      <c r="W586" s="25" t="s">
        <v>193</v>
      </c>
      <c r="X586" s="25" t="s">
        <v>1921</v>
      </c>
    </row>
    <row r="587" spans="1:24" x14ac:dyDescent="0.25">
      <c r="A587" t="s">
        <v>3</v>
      </c>
      <c r="B587" t="s">
        <v>58</v>
      </c>
      <c r="C587" t="s">
        <v>57</v>
      </c>
      <c r="D587" t="s">
        <v>1876</v>
      </c>
      <c r="E587" t="s">
        <v>116</v>
      </c>
      <c r="F587" t="s">
        <v>567</v>
      </c>
      <c r="G587" t="s">
        <v>164</v>
      </c>
      <c r="H587" s="25">
        <v>163931.6672428</v>
      </c>
      <c r="I587" s="31" t="b">
        <v>1</v>
      </c>
      <c r="J587" s="31" t="b">
        <v>0</v>
      </c>
      <c r="K587" s="31" t="b">
        <v>1</v>
      </c>
      <c r="L587" s="31" t="b">
        <v>0</v>
      </c>
      <c r="M587" s="31" t="b">
        <v>1</v>
      </c>
      <c r="N587" t="s">
        <v>5</v>
      </c>
      <c r="O587" t="s">
        <v>1807</v>
      </c>
      <c r="P587" s="32" t="s">
        <v>2586</v>
      </c>
      <c r="Q587" t="s">
        <v>1995</v>
      </c>
      <c r="R587" t="s">
        <v>2673</v>
      </c>
      <c r="S587" s="20" t="s">
        <v>2464</v>
      </c>
      <c r="T587" s="25" t="s">
        <v>7</v>
      </c>
      <c r="U587" s="25" t="s">
        <v>97</v>
      </c>
      <c r="V587" s="25" t="s">
        <v>119</v>
      </c>
      <c r="W587" s="25" t="s">
        <v>193</v>
      </c>
      <c r="X587" s="25" t="s">
        <v>1921</v>
      </c>
    </row>
    <row r="588" spans="1:24" x14ac:dyDescent="0.25">
      <c r="A588" t="s">
        <v>3</v>
      </c>
      <c r="B588" t="s">
        <v>58</v>
      </c>
      <c r="C588" t="s">
        <v>57</v>
      </c>
      <c r="D588" t="s">
        <v>1876</v>
      </c>
      <c r="E588" t="s">
        <v>90</v>
      </c>
      <c r="F588" t="s">
        <v>779</v>
      </c>
      <c r="G588" t="s">
        <v>208</v>
      </c>
      <c r="H588" s="25">
        <v>41023.22</v>
      </c>
      <c r="I588" s="31" t="b">
        <v>1</v>
      </c>
      <c r="J588" s="31" t="b">
        <v>0</v>
      </c>
      <c r="K588" s="31" t="b">
        <v>0</v>
      </c>
      <c r="L588" s="31" t="b">
        <v>0</v>
      </c>
      <c r="M588" s="31" t="b">
        <v>1</v>
      </c>
      <c r="N588" t="s">
        <v>5</v>
      </c>
      <c r="O588" t="s">
        <v>1807</v>
      </c>
      <c r="P588" s="32" t="s">
        <v>2584</v>
      </c>
      <c r="Q588" t="s">
        <v>1995</v>
      </c>
      <c r="R588" t="s">
        <v>4095</v>
      </c>
      <c r="S588" s="20" t="s">
        <v>2465</v>
      </c>
      <c r="T588" s="25" t="s">
        <v>32</v>
      </c>
      <c r="U588" s="25" t="s">
        <v>97</v>
      </c>
      <c r="V588" s="25" t="s">
        <v>157</v>
      </c>
      <c r="W588" s="25" t="s">
        <v>193</v>
      </c>
      <c r="X588" s="25" t="s">
        <v>1921</v>
      </c>
    </row>
    <row r="589" spans="1:24" x14ac:dyDescent="0.25">
      <c r="A589" t="s">
        <v>3</v>
      </c>
      <c r="B589" t="s">
        <v>58</v>
      </c>
      <c r="C589" t="s">
        <v>57</v>
      </c>
      <c r="D589" t="s">
        <v>1876</v>
      </c>
      <c r="E589" t="s">
        <v>116</v>
      </c>
      <c r="F589" t="s">
        <v>1251</v>
      </c>
      <c r="G589" t="s">
        <v>274</v>
      </c>
      <c r="H589" s="25">
        <v>138282.2167896</v>
      </c>
      <c r="I589" s="31" t="b">
        <v>1</v>
      </c>
      <c r="J589" s="31" t="b">
        <v>0</v>
      </c>
      <c r="K589" s="31" t="b">
        <v>0</v>
      </c>
      <c r="L589" s="31" t="b">
        <v>0</v>
      </c>
      <c r="M589" s="31" t="b">
        <v>1</v>
      </c>
      <c r="N589" t="s">
        <v>5</v>
      </c>
      <c r="O589" t="s">
        <v>1807</v>
      </c>
      <c r="P589" s="32" t="s">
        <v>2584</v>
      </c>
      <c r="Q589" t="s">
        <v>1995</v>
      </c>
      <c r="R589" t="s">
        <v>4096</v>
      </c>
      <c r="S589" s="20">
        <v>57314</v>
      </c>
      <c r="T589" s="25" t="s">
        <v>7</v>
      </c>
      <c r="U589" s="25" t="s">
        <v>97</v>
      </c>
      <c r="V589" s="25" t="s">
        <v>157</v>
      </c>
      <c r="W589" s="25" t="s">
        <v>193</v>
      </c>
      <c r="X589" s="25" t="s">
        <v>1921</v>
      </c>
    </row>
    <row r="590" spans="1:24" x14ac:dyDescent="0.25">
      <c r="A590" t="s">
        <v>10</v>
      </c>
      <c r="B590" t="s">
        <v>58</v>
      </c>
      <c r="C590" t="s">
        <v>57</v>
      </c>
      <c r="D590" t="s">
        <v>1876</v>
      </c>
      <c r="E590" t="s">
        <v>83</v>
      </c>
      <c r="F590" t="s">
        <v>1659</v>
      </c>
      <c r="G590" t="s">
        <v>301</v>
      </c>
      <c r="H590" s="25">
        <v>800882.18</v>
      </c>
      <c r="I590" s="31" t="b">
        <v>1</v>
      </c>
      <c r="J590" s="31" t="b">
        <v>0</v>
      </c>
      <c r="K590" s="31" t="b">
        <v>0</v>
      </c>
      <c r="L590" s="31" t="b">
        <v>0</v>
      </c>
      <c r="M590" s="31" t="b">
        <v>1</v>
      </c>
      <c r="N590" t="s">
        <v>5</v>
      </c>
      <c r="O590" t="s">
        <v>1807</v>
      </c>
      <c r="P590" s="32" t="s">
        <v>2585</v>
      </c>
      <c r="Q590" t="s">
        <v>1995</v>
      </c>
      <c r="R590" t="s">
        <v>4097</v>
      </c>
      <c r="S590" s="20" t="s">
        <v>2466</v>
      </c>
      <c r="T590" s="25" t="s">
        <v>7</v>
      </c>
      <c r="U590" s="25" t="s">
        <v>97</v>
      </c>
      <c r="V590" s="25" t="s">
        <v>157</v>
      </c>
      <c r="W590" s="25" t="s">
        <v>193</v>
      </c>
      <c r="X590" s="25" t="s">
        <v>1921</v>
      </c>
    </row>
    <row r="591" spans="1:24" x14ac:dyDescent="0.25">
      <c r="A591" t="s">
        <v>3</v>
      </c>
      <c r="B591" t="s">
        <v>58</v>
      </c>
      <c r="C591" t="s">
        <v>57</v>
      </c>
      <c r="D591" t="s">
        <v>1876</v>
      </c>
      <c r="E591" t="s">
        <v>116</v>
      </c>
      <c r="F591" t="s">
        <v>517</v>
      </c>
      <c r="G591" t="s">
        <v>164</v>
      </c>
      <c r="H591" s="25">
        <v>168029.55406577166</v>
      </c>
      <c r="I591" s="31" t="b">
        <v>1</v>
      </c>
      <c r="J591" s="31" t="b">
        <v>0</v>
      </c>
      <c r="K591" s="31" t="b">
        <v>0</v>
      </c>
      <c r="L591" s="31" t="b">
        <v>0</v>
      </c>
      <c r="M591" s="31" t="b">
        <v>1</v>
      </c>
      <c r="N591" t="s">
        <v>5</v>
      </c>
      <c r="O591" t="s">
        <v>1783</v>
      </c>
      <c r="P591" s="32" t="s">
        <v>2586</v>
      </c>
      <c r="Q591" t="s">
        <v>1995</v>
      </c>
      <c r="R591" t="s">
        <v>2903</v>
      </c>
      <c r="S591" s="20" t="s">
        <v>2467</v>
      </c>
      <c r="T591" s="25" t="s">
        <v>7</v>
      </c>
      <c r="U591" s="25" t="s">
        <v>97</v>
      </c>
      <c r="V591" s="25" t="s">
        <v>157</v>
      </c>
      <c r="W591" s="25" t="s">
        <v>193</v>
      </c>
      <c r="X591" s="25" t="s">
        <v>1921</v>
      </c>
    </row>
    <row r="592" spans="1:24" x14ac:dyDescent="0.25">
      <c r="A592" t="s">
        <v>3</v>
      </c>
      <c r="B592" t="s">
        <v>58</v>
      </c>
      <c r="C592" t="s">
        <v>57</v>
      </c>
      <c r="D592" t="s">
        <v>1876</v>
      </c>
      <c r="E592" t="s">
        <v>83</v>
      </c>
      <c r="F592" t="s">
        <v>1065</v>
      </c>
      <c r="G592" t="s">
        <v>221</v>
      </c>
      <c r="H592" s="25">
        <v>1043452.2697599999</v>
      </c>
      <c r="I592" s="31" t="b">
        <v>1</v>
      </c>
      <c r="J592" s="31" t="b">
        <v>0</v>
      </c>
      <c r="K592" s="31" t="b">
        <v>0</v>
      </c>
      <c r="L592" s="31" t="b">
        <v>0</v>
      </c>
      <c r="M592" s="31" t="b">
        <v>1</v>
      </c>
      <c r="N592" t="s">
        <v>5</v>
      </c>
      <c r="O592" t="s">
        <v>1807</v>
      </c>
      <c r="P592" s="32" t="s">
        <v>2585</v>
      </c>
      <c r="Q592" t="s">
        <v>1995</v>
      </c>
      <c r="R592" t="s">
        <v>3506</v>
      </c>
      <c r="S592" s="20" t="s">
        <v>2468</v>
      </c>
      <c r="T592" s="25" t="s">
        <v>7</v>
      </c>
      <c r="U592" s="25" t="s">
        <v>97</v>
      </c>
      <c r="V592" s="25" t="s">
        <v>157</v>
      </c>
      <c r="W592" s="25" t="s">
        <v>193</v>
      </c>
      <c r="X592" s="25" t="s">
        <v>1921</v>
      </c>
    </row>
    <row r="593" spans="1:24" x14ac:dyDescent="0.25">
      <c r="A593" t="s">
        <v>3</v>
      </c>
      <c r="B593" t="s">
        <v>58</v>
      </c>
      <c r="C593" t="s">
        <v>57</v>
      </c>
      <c r="D593" t="s">
        <v>1876</v>
      </c>
      <c r="E593" t="s">
        <v>116</v>
      </c>
      <c r="F593" t="s">
        <v>521</v>
      </c>
      <c r="G593" t="s">
        <v>164</v>
      </c>
      <c r="H593" s="25">
        <v>165008.83314121776</v>
      </c>
      <c r="I593" s="31" t="b">
        <v>1</v>
      </c>
      <c r="J593" s="31" t="b">
        <v>0</v>
      </c>
      <c r="K593" s="31" t="b">
        <v>0</v>
      </c>
      <c r="L593" s="31" t="b">
        <v>0</v>
      </c>
      <c r="M593" s="31" t="b">
        <v>1</v>
      </c>
      <c r="N593" t="s">
        <v>5</v>
      </c>
      <c r="O593" t="s">
        <v>1783</v>
      </c>
      <c r="P593" s="32" t="s">
        <v>2586</v>
      </c>
      <c r="Q593" t="s">
        <v>1995</v>
      </c>
      <c r="R593" t="s">
        <v>4098</v>
      </c>
      <c r="S593" s="20" t="s">
        <v>2469</v>
      </c>
      <c r="T593" s="25" t="s">
        <v>7</v>
      </c>
      <c r="U593" s="25" t="s">
        <v>97</v>
      </c>
      <c r="V593" s="25" t="s">
        <v>157</v>
      </c>
      <c r="W593" s="25" t="s">
        <v>193</v>
      </c>
      <c r="X593" s="25" t="s">
        <v>1921</v>
      </c>
    </row>
    <row r="594" spans="1:24" x14ac:dyDescent="0.25">
      <c r="A594" t="s">
        <v>3</v>
      </c>
      <c r="B594" t="s">
        <v>58</v>
      </c>
      <c r="C594" t="s">
        <v>57</v>
      </c>
      <c r="D594" t="s">
        <v>1876</v>
      </c>
      <c r="E594" t="s">
        <v>116</v>
      </c>
      <c r="F594" t="s">
        <v>519</v>
      </c>
      <c r="G594" t="s">
        <v>164</v>
      </c>
      <c r="H594" s="25">
        <v>118778.27087796001</v>
      </c>
      <c r="I594" s="31" t="b">
        <v>1</v>
      </c>
      <c r="J594" s="31" t="b">
        <v>0</v>
      </c>
      <c r="K594" s="31" t="b">
        <v>0</v>
      </c>
      <c r="L594" s="31" t="b">
        <v>0</v>
      </c>
      <c r="M594" s="31" t="b">
        <v>1</v>
      </c>
      <c r="N594" t="s">
        <v>5</v>
      </c>
      <c r="O594" t="s">
        <v>1807</v>
      </c>
      <c r="P594" s="32" t="s">
        <v>2584</v>
      </c>
      <c r="Q594" t="s">
        <v>1995</v>
      </c>
      <c r="R594" t="s">
        <v>4099</v>
      </c>
      <c r="S594" s="20" t="s">
        <v>2470</v>
      </c>
      <c r="T594" s="25" t="s">
        <v>7</v>
      </c>
      <c r="U594" s="25" t="s">
        <v>97</v>
      </c>
      <c r="V594" s="25" t="s">
        <v>157</v>
      </c>
      <c r="W594" s="25" t="s">
        <v>193</v>
      </c>
      <c r="X594" s="25" t="s">
        <v>1921</v>
      </c>
    </row>
    <row r="595" spans="1:24" x14ac:dyDescent="0.25">
      <c r="A595" t="s">
        <v>3</v>
      </c>
      <c r="B595" t="s">
        <v>58</v>
      </c>
      <c r="C595" t="s">
        <v>57</v>
      </c>
      <c r="D595" t="s">
        <v>1876</v>
      </c>
      <c r="E595" t="s">
        <v>116</v>
      </c>
      <c r="F595" t="s">
        <v>1255</v>
      </c>
      <c r="G595" t="s">
        <v>274</v>
      </c>
      <c r="H595" s="25">
        <v>112714.07182852</v>
      </c>
      <c r="I595" s="31" t="b">
        <v>1</v>
      </c>
      <c r="J595" s="31" t="b">
        <v>0</v>
      </c>
      <c r="K595" s="31" t="b">
        <v>0</v>
      </c>
      <c r="L595" s="31" t="b">
        <v>0</v>
      </c>
      <c r="M595" s="31" t="b">
        <v>1</v>
      </c>
      <c r="N595" t="s">
        <v>5</v>
      </c>
      <c r="O595" t="s">
        <v>1783</v>
      </c>
      <c r="P595" s="32" t="s">
        <v>2584</v>
      </c>
      <c r="Q595" t="s">
        <v>1995</v>
      </c>
      <c r="R595" t="s">
        <v>4100</v>
      </c>
      <c r="S595" s="20">
        <v>57322</v>
      </c>
      <c r="T595" s="25" t="s">
        <v>7</v>
      </c>
      <c r="U595" s="25" t="s">
        <v>97</v>
      </c>
      <c r="V595" s="25" t="s">
        <v>157</v>
      </c>
      <c r="W595" s="25" t="s">
        <v>193</v>
      </c>
      <c r="X595" s="25" t="s">
        <v>1921</v>
      </c>
    </row>
    <row r="596" spans="1:24" x14ac:dyDescent="0.25">
      <c r="A596" t="s">
        <v>3</v>
      </c>
      <c r="B596" t="s">
        <v>58</v>
      </c>
      <c r="C596" t="s">
        <v>57</v>
      </c>
      <c r="D596" t="s">
        <v>1876</v>
      </c>
      <c r="E596" t="s">
        <v>116</v>
      </c>
      <c r="F596" t="s">
        <v>705</v>
      </c>
      <c r="G596" t="s">
        <v>164</v>
      </c>
      <c r="H596" s="25">
        <v>168410.99958118587</v>
      </c>
      <c r="I596" s="31" t="b">
        <v>1</v>
      </c>
      <c r="J596" s="31" t="b">
        <v>0</v>
      </c>
      <c r="K596" s="31" t="b">
        <v>0</v>
      </c>
      <c r="L596" s="31" t="b">
        <v>0</v>
      </c>
      <c r="M596" s="31" t="b">
        <v>1</v>
      </c>
      <c r="N596" t="s">
        <v>5</v>
      </c>
      <c r="O596" t="s">
        <v>1807</v>
      </c>
      <c r="P596" s="32" t="s">
        <v>2586</v>
      </c>
      <c r="Q596" t="s">
        <v>1995</v>
      </c>
      <c r="R596" t="s">
        <v>4101</v>
      </c>
      <c r="S596" s="20" t="s">
        <v>2471</v>
      </c>
      <c r="T596" s="25" t="s">
        <v>7</v>
      </c>
      <c r="U596" s="25" t="s">
        <v>97</v>
      </c>
      <c r="V596" s="25" t="s">
        <v>157</v>
      </c>
      <c r="W596" s="25" t="s">
        <v>193</v>
      </c>
      <c r="X596" s="25" t="s">
        <v>1921</v>
      </c>
    </row>
    <row r="597" spans="1:24" x14ac:dyDescent="0.25">
      <c r="A597" t="s">
        <v>3</v>
      </c>
      <c r="B597" t="s">
        <v>58</v>
      </c>
      <c r="C597" t="s">
        <v>57</v>
      </c>
      <c r="D597" t="s">
        <v>1876</v>
      </c>
      <c r="E597" t="s">
        <v>83</v>
      </c>
      <c r="F597" t="s">
        <v>989</v>
      </c>
      <c r="G597" t="s">
        <v>231</v>
      </c>
      <c r="H597" s="25">
        <v>4054315.8798199999</v>
      </c>
      <c r="I597" s="31" t="b">
        <v>1</v>
      </c>
      <c r="J597" s="31" t="b">
        <v>0</v>
      </c>
      <c r="K597" s="31" t="b">
        <v>0</v>
      </c>
      <c r="L597" s="31" t="b">
        <v>0</v>
      </c>
      <c r="M597" s="31" t="b">
        <v>1</v>
      </c>
      <c r="N597" t="s">
        <v>5</v>
      </c>
      <c r="O597" t="s">
        <v>1783</v>
      </c>
      <c r="P597" s="32" t="s">
        <v>2585</v>
      </c>
      <c r="Q597" t="s">
        <v>1995</v>
      </c>
      <c r="R597" t="s">
        <v>2836</v>
      </c>
      <c r="S597" s="20" t="s">
        <v>2472</v>
      </c>
      <c r="T597" s="25" t="s">
        <v>7</v>
      </c>
      <c r="U597" s="25" t="s">
        <v>97</v>
      </c>
      <c r="V597" s="25" t="s">
        <v>157</v>
      </c>
      <c r="W597" s="25" t="s">
        <v>193</v>
      </c>
      <c r="X597" s="25" t="s">
        <v>1921</v>
      </c>
    </row>
    <row r="598" spans="1:24" x14ac:dyDescent="0.25">
      <c r="A598" t="s">
        <v>3</v>
      </c>
      <c r="B598" t="s">
        <v>58</v>
      </c>
      <c r="C598" t="s">
        <v>57</v>
      </c>
      <c r="D598" t="s">
        <v>1876</v>
      </c>
      <c r="E598" t="s">
        <v>116</v>
      </c>
      <c r="F598" t="s">
        <v>1319</v>
      </c>
      <c r="G598" t="s">
        <v>274</v>
      </c>
      <c r="H598" s="25">
        <v>272546.61485661997</v>
      </c>
      <c r="I598" s="31" t="b">
        <v>1</v>
      </c>
      <c r="J598" s="31" t="b">
        <v>0</v>
      </c>
      <c r="K598" s="31" t="b">
        <v>0</v>
      </c>
      <c r="L598" s="31" t="b">
        <v>0</v>
      </c>
      <c r="M598" s="31" t="b">
        <v>1</v>
      </c>
      <c r="N598" t="s">
        <v>5</v>
      </c>
      <c r="O598" t="s">
        <v>1807</v>
      </c>
      <c r="P598" s="32" t="s">
        <v>2586</v>
      </c>
      <c r="Q598" t="s">
        <v>1995</v>
      </c>
      <c r="R598" t="s">
        <v>4102</v>
      </c>
      <c r="S598" s="20">
        <v>57320</v>
      </c>
      <c r="T598" s="25" t="s">
        <v>7</v>
      </c>
      <c r="U598" s="25" t="s">
        <v>97</v>
      </c>
      <c r="V598" s="25" t="s">
        <v>157</v>
      </c>
      <c r="W598" s="25" t="s">
        <v>193</v>
      </c>
      <c r="X598" s="25" t="s">
        <v>1921</v>
      </c>
    </row>
    <row r="599" spans="1:24" x14ac:dyDescent="0.25">
      <c r="A599" t="s">
        <v>3</v>
      </c>
      <c r="B599" t="s">
        <v>58</v>
      </c>
      <c r="C599" t="s">
        <v>57</v>
      </c>
      <c r="D599" t="s">
        <v>1876</v>
      </c>
      <c r="E599" t="s">
        <v>116</v>
      </c>
      <c r="F599" t="s">
        <v>1317</v>
      </c>
      <c r="G599" t="s">
        <v>274</v>
      </c>
      <c r="H599" s="25">
        <v>121532.14546062</v>
      </c>
      <c r="I599" s="31" t="b">
        <v>1</v>
      </c>
      <c r="J599" s="31" t="b">
        <v>0</v>
      </c>
      <c r="K599" s="31" t="b">
        <v>0</v>
      </c>
      <c r="L599" s="31" t="b">
        <v>0</v>
      </c>
      <c r="M599" s="31" t="b">
        <v>1</v>
      </c>
      <c r="N599" t="s">
        <v>5</v>
      </c>
      <c r="O599" t="s">
        <v>1783</v>
      </c>
      <c r="P599" s="32" t="s">
        <v>2584</v>
      </c>
      <c r="Q599" t="s">
        <v>1995</v>
      </c>
      <c r="R599" t="s">
        <v>4103</v>
      </c>
      <c r="S599" s="20">
        <v>57317</v>
      </c>
      <c r="T599" s="25" t="s">
        <v>7</v>
      </c>
      <c r="U599" s="25" t="s">
        <v>97</v>
      </c>
      <c r="V599" s="25" t="s">
        <v>157</v>
      </c>
      <c r="W599" s="25" t="s">
        <v>193</v>
      </c>
      <c r="X599" s="25" t="s">
        <v>1920</v>
      </c>
    </row>
    <row r="600" spans="1:24" x14ac:dyDescent="0.25">
      <c r="A600" t="s">
        <v>3</v>
      </c>
      <c r="B600" t="s">
        <v>58</v>
      </c>
      <c r="C600" t="s">
        <v>57</v>
      </c>
      <c r="D600" t="s">
        <v>1876</v>
      </c>
      <c r="E600" t="s">
        <v>116</v>
      </c>
      <c r="F600" t="s">
        <v>1351</v>
      </c>
      <c r="G600" t="s">
        <v>164</v>
      </c>
      <c r="H600" s="25">
        <v>154571.59029999998</v>
      </c>
      <c r="I600" s="31" t="b">
        <v>0</v>
      </c>
      <c r="J600" s="31" t="b">
        <v>0</v>
      </c>
      <c r="K600" s="31" t="b">
        <v>0</v>
      </c>
      <c r="L600" s="31" t="b">
        <v>0</v>
      </c>
      <c r="M600" s="31" t="b">
        <v>0</v>
      </c>
      <c r="N600" t="s">
        <v>5</v>
      </c>
      <c r="O600" t="s">
        <v>1807</v>
      </c>
      <c r="P600" s="32" t="s">
        <v>2586</v>
      </c>
      <c r="Q600" t="s">
        <v>1995</v>
      </c>
      <c r="R600" t="s">
        <v>4104</v>
      </c>
      <c r="S600" s="20" t="s">
        <v>2473</v>
      </c>
      <c r="T600" s="25" t="s">
        <v>7</v>
      </c>
      <c r="U600" s="25" t="s">
        <v>97</v>
      </c>
      <c r="V600" s="25" t="s">
        <v>157</v>
      </c>
      <c r="W600" s="25" t="s">
        <v>193</v>
      </c>
      <c r="X600" s="25" t="s">
        <v>1920</v>
      </c>
    </row>
    <row r="601" spans="1:24" x14ac:dyDescent="0.25">
      <c r="A601" t="s">
        <v>3</v>
      </c>
      <c r="B601" t="s">
        <v>58</v>
      </c>
      <c r="C601" t="s">
        <v>57</v>
      </c>
      <c r="D601" t="s">
        <v>1876</v>
      </c>
      <c r="E601" t="s">
        <v>116</v>
      </c>
      <c r="F601" t="s">
        <v>1349</v>
      </c>
      <c r="G601" t="s">
        <v>164</v>
      </c>
      <c r="H601" s="25">
        <v>155408.6244</v>
      </c>
      <c r="I601" s="31" t="b">
        <v>0</v>
      </c>
      <c r="J601" s="31" t="b">
        <v>0</v>
      </c>
      <c r="K601" s="31" t="b">
        <v>0</v>
      </c>
      <c r="L601" s="31" t="b">
        <v>0</v>
      </c>
      <c r="M601" s="31" t="b">
        <v>0</v>
      </c>
      <c r="N601" t="s">
        <v>5</v>
      </c>
      <c r="O601" t="s">
        <v>1807</v>
      </c>
      <c r="P601" s="32" t="s">
        <v>2586</v>
      </c>
      <c r="Q601" t="s">
        <v>1995</v>
      </c>
      <c r="R601" t="s">
        <v>4105</v>
      </c>
      <c r="S601" s="20" t="s">
        <v>2474</v>
      </c>
      <c r="T601" s="25" t="s">
        <v>7</v>
      </c>
      <c r="U601" s="25" t="s">
        <v>97</v>
      </c>
      <c r="V601" s="25" t="s">
        <v>157</v>
      </c>
      <c r="W601" s="25" t="s">
        <v>193</v>
      </c>
      <c r="X601" s="25" t="s">
        <v>1920</v>
      </c>
    </row>
    <row r="602" spans="1:24" x14ac:dyDescent="0.25">
      <c r="A602" t="s">
        <v>3</v>
      </c>
      <c r="B602" t="s">
        <v>58</v>
      </c>
      <c r="C602" t="s">
        <v>57</v>
      </c>
      <c r="D602" t="s">
        <v>1876</v>
      </c>
      <c r="E602" t="s">
        <v>83</v>
      </c>
      <c r="F602" t="s">
        <v>1661</v>
      </c>
      <c r="G602" t="s">
        <v>231</v>
      </c>
      <c r="H602" s="25">
        <v>1253807.33962</v>
      </c>
      <c r="I602" s="31" t="b">
        <v>1</v>
      </c>
      <c r="J602" s="31" t="b">
        <v>0</v>
      </c>
      <c r="K602" s="31" t="b">
        <v>0</v>
      </c>
      <c r="L602" s="31" t="b">
        <v>0</v>
      </c>
      <c r="M602" s="31" t="b">
        <v>1</v>
      </c>
      <c r="N602" t="s">
        <v>5</v>
      </c>
      <c r="O602" t="s">
        <v>1807</v>
      </c>
      <c r="P602" s="32" t="s">
        <v>2585</v>
      </c>
      <c r="Q602" t="s">
        <v>1995</v>
      </c>
      <c r="R602" t="s">
        <v>3271</v>
      </c>
      <c r="S602" s="20" t="s">
        <v>2475</v>
      </c>
      <c r="T602" s="25" t="s">
        <v>7</v>
      </c>
      <c r="U602" s="25" t="s">
        <v>97</v>
      </c>
      <c r="V602" s="25" t="s">
        <v>157</v>
      </c>
      <c r="W602" s="25" t="s">
        <v>193</v>
      </c>
      <c r="X602" s="25" t="s">
        <v>1921</v>
      </c>
    </row>
    <row r="603" spans="1:24" x14ac:dyDescent="0.25">
      <c r="A603" t="s">
        <v>10</v>
      </c>
      <c r="B603" t="s">
        <v>58</v>
      </c>
      <c r="C603" t="s">
        <v>57</v>
      </c>
      <c r="D603" t="s">
        <v>1877</v>
      </c>
      <c r="E603" t="s">
        <v>83</v>
      </c>
      <c r="F603" t="s">
        <v>1645</v>
      </c>
      <c r="G603" t="s">
        <v>290</v>
      </c>
      <c r="H603" s="25">
        <v>2289612.06158</v>
      </c>
      <c r="I603" s="31" t="b">
        <v>1</v>
      </c>
      <c r="J603" s="31" t="b">
        <v>1</v>
      </c>
      <c r="K603" s="31" t="b">
        <v>0</v>
      </c>
      <c r="L603" s="31" t="b">
        <v>0</v>
      </c>
      <c r="M603" s="31" t="b">
        <v>1</v>
      </c>
      <c r="N603" t="s">
        <v>5</v>
      </c>
      <c r="O603" t="s">
        <v>1807</v>
      </c>
      <c r="P603" s="32" t="s">
        <v>2585</v>
      </c>
      <c r="Q603" t="s">
        <v>1995</v>
      </c>
      <c r="R603" t="s">
        <v>4106</v>
      </c>
      <c r="S603" s="20" t="s">
        <v>2476</v>
      </c>
      <c r="T603" s="25" t="s">
        <v>7</v>
      </c>
      <c r="U603" s="25" t="s">
        <v>109</v>
      </c>
      <c r="V603" s="25" t="s">
        <v>157</v>
      </c>
      <c r="W603" s="25" t="s">
        <v>193</v>
      </c>
      <c r="X603" s="25" t="s">
        <v>1920</v>
      </c>
    </row>
    <row r="604" spans="1:24" x14ac:dyDescent="0.25">
      <c r="A604" t="s">
        <v>3</v>
      </c>
      <c r="B604" t="s">
        <v>58</v>
      </c>
      <c r="C604" t="s">
        <v>57</v>
      </c>
      <c r="D604" t="s">
        <v>1877</v>
      </c>
      <c r="E604" t="s">
        <v>83</v>
      </c>
      <c r="F604" t="s">
        <v>1161</v>
      </c>
      <c r="G604" t="s">
        <v>231</v>
      </c>
      <c r="H604" s="25">
        <v>575579.90858000005</v>
      </c>
      <c r="I604" s="31" t="b">
        <v>1</v>
      </c>
      <c r="J604" s="31" t="b">
        <v>1</v>
      </c>
      <c r="K604" s="31" t="b">
        <v>0</v>
      </c>
      <c r="L604" s="31" t="b">
        <v>0</v>
      </c>
      <c r="M604" s="31" t="b">
        <v>1</v>
      </c>
      <c r="N604" t="s">
        <v>5</v>
      </c>
      <c r="O604" t="s">
        <v>1807</v>
      </c>
      <c r="P604" s="32" t="s">
        <v>2585</v>
      </c>
      <c r="Q604" t="s">
        <v>1995</v>
      </c>
      <c r="R604" t="s">
        <v>4107</v>
      </c>
      <c r="S604" s="20" t="s">
        <v>2477</v>
      </c>
      <c r="T604" s="25" t="s">
        <v>7</v>
      </c>
      <c r="U604" s="25" t="s">
        <v>109</v>
      </c>
      <c r="V604" s="25" t="s">
        <v>157</v>
      </c>
      <c r="W604" s="25" t="s">
        <v>193</v>
      </c>
      <c r="X604" s="25" t="s">
        <v>1920</v>
      </c>
    </row>
    <row r="605" spans="1:24" x14ac:dyDescent="0.25">
      <c r="A605" t="s">
        <v>3</v>
      </c>
      <c r="B605" t="s">
        <v>58</v>
      </c>
      <c r="C605" t="s">
        <v>57</v>
      </c>
      <c r="D605" t="s">
        <v>1877</v>
      </c>
      <c r="E605" t="s">
        <v>99</v>
      </c>
      <c r="F605" t="s">
        <v>1347</v>
      </c>
      <c r="G605" t="s">
        <v>140</v>
      </c>
      <c r="H605" s="25">
        <v>48638.18</v>
      </c>
      <c r="I605" s="31" t="b">
        <v>1</v>
      </c>
      <c r="J605" s="31" t="b">
        <v>1</v>
      </c>
      <c r="K605" s="31" t="b">
        <v>0</v>
      </c>
      <c r="L605" s="31" t="b">
        <v>0</v>
      </c>
      <c r="M605" s="31" t="b">
        <v>1</v>
      </c>
      <c r="N605" t="s">
        <v>5</v>
      </c>
      <c r="O605" t="s">
        <v>1807</v>
      </c>
      <c r="P605" s="32" t="s">
        <v>2584</v>
      </c>
      <c r="Q605" t="s">
        <v>1995</v>
      </c>
      <c r="R605" t="s">
        <v>4108</v>
      </c>
      <c r="S605" s="20">
        <v>51722</v>
      </c>
      <c r="T605" s="25" t="s">
        <v>7</v>
      </c>
      <c r="U605" s="25" t="s">
        <v>109</v>
      </c>
      <c r="V605" s="25" t="s">
        <v>157</v>
      </c>
      <c r="W605" s="25" t="s">
        <v>193</v>
      </c>
      <c r="X605" s="25" t="s">
        <v>1920</v>
      </c>
    </row>
    <row r="606" spans="1:24" x14ac:dyDescent="0.25">
      <c r="A606" t="s">
        <v>3</v>
      </c>
      <c r="B606" t="s">
        <v>58</v>
      </c>
      <c r="C606" t="s">
        <v>57</v>
      </c>
      <c r="D606" t="s">
        <v>1878</v>
      </c>
      <c r="E606" t="s">
        <v>116</v>
      </c>
      <c r="F606" t="s">
        <v>775</v>
      </c>
      <c r="G606" t="s">
        <v>164</v>
      </c>
      <c r="H606" s="25">
        <v>181750.35656833998</v>
      </c>
      <c r="I606" s="31" t="b">
        <v>1</v>
      </c>
      <c r="J606" s="31" t="b">
        <v>0</v>
      </c>
      <c r="K606" s="31" t="b">
        <v>0</v>
      </c>
      <c r="L606" s="31" t="b">
        <v>1</v>
      </c>
      <c r="M606" s="31" t="b">
        <v>1</v>
      </c>
      <c r="N606" t="s">
        <v>5</v>
      </c>
      <c r="O606" t="s">
        <v>1783</v>
      </c>
      <c r="P606" s="32" t="s">
        <v>2586</v>
      </c>
      <c r="Q606" t="s">
        <v>1995</v>
      </c>
      <c r="R606" t="s">
        <v>4109</v>
      </c>
      <c r="S606" s="20" t="s">
        <v>2478</v>
      </c>
      <c r="T606" s="25" t="s">
        <v>7</v>
      </c>
      <c r="U606" s="25" t="s">
        <v>97</v>
      </c>
      <c r="V606" s="25" t="s">
        <v>157</v>
      </c>
      <c r="W606" s="25" t="s">
        <v>125</v>
      </c>
      <c r="X606" s="25" t="s">
        <v>1921</v>
      </c>
    </row>
    <row r="607" spans="1:24" x14ac:dyDescent="0.25">
      <c r="A607" t="s">
        <v>3</v>
      </c>
      <c r="B607" t="s">
        <v>58</v>
      </c>
      <c r="C607" t="s">
        <v>57</v>
      </c>
      <c r="D607" t="s">
        <v>1878</v>
      </c>
      <c r="E607" t="s">
        <v>116</v>
      </c>
      <c r="F607" t="s">
        <v>1205</v>
      </c>
      <c r="G607" t="s">
        <v>274</v>
      </c>
      <c r="H607" s="25">
        <v>609738.62910751998</v>
      </c>
      <c r="I607" s="31" t="b">
        <v>1</v>
      </c>
      <c r="J607" s="31" t="b">
        <v>0</v>
      </c>
      <c r="K607" s="31" t="b">
        <v>0</v>
      </c>
      <c r="L607" s="31" t="b">
        <v>1</v>
      </c>
      <c r="M607" s="31" t="b">
        <v>1</v>
      </c>
      <c r="N607" t="s">
        <v>5</v>
      </c>
      <c r="O607" t="s">
        <v>1783</v>
      </c>
      <c r="P607" s="32" t="s">
        <v>2585</v>
      </c>
      <c r="Q607" t="s">
        <v>1995</v>
      </c>
      <c r="R607" t="s">
        <v>4110</v>
      </c>
      <c r="S607" s="20">
        <v>57178</v>
      </c>
      <c r="T607" s="25" t="s">
        <v>7</v>
      </c>
      <c r="U607" s="25" t="s">
        <v>97</v>
      </c>
      <c r="V607" s="25" t="s">
        <v>157</v>
      </c>
      <c r="W607" s="25" t="s">
        <v>125</v>
      </c>
      <c r="X607" s="25" t="s">
        <v>1921</v>
      </c>
    </row>
    <row r="608" spans="1:24" x14ac:dyDescent="0.25">
      <c r="A608" t="s">
        <v>3</v>
      </c>
      <c r="B608" t="s">
        <v>58</v>
      </c>
      <c r="C608" t="s">
        <v>57</v>
      </c>
      <c r="D608" t="s">
        <v>1878</v>
      </c>
      <c r="E608" t="s">
        <v>116</v>
      </c>
      <c r="F608" t="s">
        <v>1411</v>
      </c>
      <c r="G608" t="s">
        <v>285</v>
      </c>
      <c r="H608" s="25">
        <v>152563.01025674</v>
      </c>
      <c r="I608" s="31" t="b">
        <v>1</v>
      </c>
      <c r="J608" s="31" t="b">
        <v>0</v>
      </c>
      <c r="K608" s="31" t="b">
        <v>0</v>
      </c>
      <c r="L608" s="31" t="b">
        <v>1</v>
      </c>
      <c r="M608" s="31" t="b">
        <v>1</v>
      </c>
      <c r="N608" t="s">
        <v>5</v>
      </c>
      <c r="O608" t="s">
        <v>1783</v>
      </c>
      <c r="P608" s="32" t="s">
        <v>2586</v>
      </c>
      <c r="Q608" t="s">
        <v>1995</v>
      </c>
      <c r="R608" t="s">
        <v>4111</v>
      </c>
      <c r="S608" s="20" t="s">
        <v>2479</v>
      </c>
      <c r="T608" s="25" t="s">
        <v>7</v>
      </c>
      <c r="U608" s="25" t="s">
        <v>97</v>
      </c>
      <c r="V608" s="25" t="s">
        <v>157</v>
      </c>
      <c r="W608" s="25" t="s">
        <v>125</v>
      </c>
      <c r="X608" s="25" t="s">
        <v>1921</v>
      </c>
    </row>
    <row r="609" spans="1:24" x14ac:dyDescent="0.25">
      <c r="A609" t="s">
        <v>3</v>
      </c>
      <c r="B609" t="s">
        <v>58</v>
      </c>
      <c r="C609" t="s">
        <v>57</v>
      </c>
      <c r="D609" t="s">
        <v>1878</v>
      </c>
      <c r="E609" t="s">
        <v>116</v>
      </c>
      <c r="F609" t="s">
        <v>411</v>
      </c>
      <c r="G609" t="s">
        <v>164</v>
      </c>
      <c r="H609" s="25">
        <v>189427.25548936895</v>
      </c>
      <c r="I609" s="31" t="b">
        <v>1</v>
      </c>
      <c r="J609" s="31" t="b">
        <v>0</v>
      </c>
      <c r="K609" s="31" t="b">
        <v>0</v>
      </c>
      <c r="L609" s="31" t="b">
        <v>0</v>
      </c>
      <c r="M609" s="31" t="b">
        <v>1</v>
      </c>
      <c r="N609" t="s">
        <v>5</v>
      </c>
      <c r="O609" t="s">
        <v>1807</v>
      </c>
      <c r="P609" s="32" t="s">
        <v>2586</v>
      </c>
      <c r="Q609" t="s">
        <v>1995</v>
      </c>
      <c r="R609" t="s">
        <v>4112</v>
      </c>
      <c r="S609" s="20" t="s">
        <v>2480</v>
      </c>
      <c r="T609" s="25" t="s">
        <v>7</v>
      </c>
      <c r="U609" s="25" t="s">
        <v>97</v>
      </c>
      <c r="V609" s="25" t="s">
        <v>157</v>
      </c>
      <c r="W609" s="25" t="s">
        <v>193</v>
      </c>
      <c r="X609" s="25" t="s">
        <v>1921</v>
      </c>
    </row>
    <row r="610" spans="1:24" x14ac:dyDescent="0.25">
      <c r="A610" t="s">
        <v>3</v>
      </c>
      <c r="B610" t="s">
        <v>58</v>
      </c>
      <c r="C610" t="s">
        <v>57</v>
      </c>
      <c r="D610" t="s">
        <v>1878</v>
      </c>
      <c r="E610" t="s">
        <v>116</v>
      </c>
      <c r="F610" t="s">
        <v>1213</v>
      </c>
      <c r="G610" t="s">
        <v>274</v>
      </c>
      <c r="H610" s="25">
        <v>474051.75959999999</v>
      </c>
      <c r="I610" s="31" t="b">
        <v>0</v>
      </c>
      <c r="J610" s="31" t="b">
        <v>0</v>
      </c>
      <c r="K610" s="31" t="b">
        <v>0</v>
      </c>
      <c r="L610" s="31" t="b">
        <v>0</v>
      </c>
      <c r="M610" s="31" t="b">
        <v>0</v>
      </c>
      <c r="N610" t="s">
        <v>5</v>
      </c>
      <c r="O610" t="s">
        <v>1783</v>
      </c>
      <c r="P610" s="32" t="s">
        <v>2586</v>
      </c>
      <c r="Q610" t="s">
        <v>1995</v>
      </c>
      <c r="R610" t="s">
        <v>4113</v>
      </c>
      <c r="S610" s="20">
        <v>57139</v>
      </c>
      <c r="T610" s="25" t="s">
        <v>7</v>
      </c>
      <c r="U610" s="25" t="s">
        <v>97</v>
      </c>
      <c r="V610" s="25" t="s">
        <v>157</v>
      </c>
      <c r="W610" s="25" t="s">
        <v>193</v>
      </c>
      <c r="X610" s="25" t="s">
        <v>1920</v>
      </c>
    </row>
    <row r="611" spans="1:24" x14ac:dyDescent="0.25">
      <c r="A611" t="s">
        <v>3</v>
      </c>
      <c r="B611" t="s">
        <v>58</v>
      </c>
      <c r="C611" t="s">
        <v>57</v>
      </c>
      <c r="D611" t="s">
        <v>1878</v>
      </c>
      <c r="E611" t="s">
        <v>90</v>
      </c>
      <c r="F611" t="s">
        <v>773</v>
      </c>
      <c r="G611" t="s">
        <v>208</v>
      </c>
      <c r="H611" s="25">
        <v>36008.68</v>
      </c>
      <c r="I611" s="31" t="b">
        <v>1</v>
      </c>
      <c r="J611" s="31" t="b">
        <v>0</v>
      </c>
      <c r="K611" s="31" t="b">
        <v>0</v>
      </c>
      <c r="L611" s="31" t="b">
        <v>0</v>
      </c>
      <c r="M611" s="31" t="b">
        <v>1</v>
      </c>
      <c r="N611" t="s">
        <v>5</v>
      </c>
      <c r="O611" t="s">
        <v>1807</v>
      </c>
      <c r="P611" s="32" t="s">
        <v>2584</v>
      </c>
      <c r="Q611" t="s">
        <v>1995</v>
      </c>
      <c r="R611" t="s">
        <v>4114</v>
      </c>
      <c r="S611" s="20">
        <v>33724</v>
      </c>
      <c r="T611" s="25" t="s">
        <v>32</v>
      </c>
      <c r="U611" s="25" t="s">
        <v>97</v>
      </c>
      <c r="V611" s="25" t="s">
        <v>157</v>
      </c>
      <c r="W611" s="25" t="s">
        <v>193</v>
      </c>
      <c r="X611" s="25" t="s">
        <v>1921</v>
      </c>
    </row>
    <row r="612" spans="1:24" x14ac:dyDescent="0.25">
      <c r="A612" t="s">
        <v>3</v>
      </c>
      <c r="B612" t="s">
        <v>58</v>
      </c>
      <c r="C612" t="s">
        <v>57</v>
      </c>
      <c r="D612" t="s">
        <v>1878</v>
      </c>
      <c r="E612" t="s">
        <v>83</v>
      </c>
      <c r="F612" t="s">
        <v>1015</v>
      </c>
      <c r="G612" t="s">
        <v>221</v>
      </c>
      <c r="H612" s="25">
        <v>1392955.81984</v>
      </c>
      <c r="I612" s="31" t="b">
        <v>1</v>
      </c>
      <c r="J612" s="31" t="b">
        <v>0</v>
      </c>
      <c r="K612" s="31" t="b">
        <v>0</v>
      </c>
      <c r="L612" s="31" t="b">
        <v>0</v>
      </c>
      <c r="M612" s="31" t="b">
        <v>1</v>
      </c>
      <c r="N612" t="s">
        <v>23</v>
      </c>
      <c r="O612" t="s">
        <v>1783</v>
      </c>
      <c r="P612" s="32" t="s">
        <v>2585</v>
      </c>
      <c r="Q612" t="s">
        <v>1995</v>
      </c>
      <c r="R612" t="s">
        <v>4115</v>
      </c>
      <c r="S612" s="20">
        <v>33701</v>
      </c>
      <c r="T612" s="25" t="s">
        <v>7</v>
      </c>
      <c r="U612" s="25" t="s">
        <v>97</v>
      </c>
      <c r="V612" s="25" t="s">
        <v>157</v>
      </c>
      <c r="W612" s="25" t="s">
        <v>193</v>
      </c>
      <c r="X612" s="25" t="s">
        <v>1921</v>
      </c>
    </row>
    <row r="613" spans="1:24" x14ac:dyDescent="0.25">
      <c r="A613" t="s">
        <v>3</v>
      </c>
      <c r="B613" t="s">
        <v>58</v>
      </c>
      <c r="C613" t="s">
        <v>57</v>
      </c>
      <c r="D613" t="s">
        <v>1878</v>
      </c>
      <c r="E613" t="s">
        <v>83</v>
      </c>
      <c r="F613" t="s">
        <v>1631</v>
      </c>
      <c r="G613" t="s">
        <v>256</v>
      </c>
      <c r="H613" s="25">
        <v>1219666.86638</v>
      </c>
      <c r="I613" s="31" t="b">
        <v>1</v>
      </c>
      <c r="J613" s="31" t="b">
        <v>0</v>
      </c>
      <c r="K613" s="31" t="b">
        <v>0</v>
      </c>
      <c r="L613" s="31" t="b">
        <v>0</v>
      </c>
      <c r="M613" s="31" t="b">
        <v>1</v>
      </c>
      <c r="N613" t="s">
        <v>5</v>
      </c>
      <c r="O613" t="s">
        <v>1783</v>
      </c>
      <c r="P613" s="32" t="s">
        <v>2585</v>
      </c>
      <c r="Q613" t="s">
        <v>1995</v>
      </c>
      <c r="R613" t="s">
        <v>3549</v>
      </c>
      <c r="S613" s="20" t="s">
        <v>2481</v>
      </c>
      <c r="T613" s="25" t="s">
        <v>7</v>
      </c>
      <c r="U613" s="25" t="s">
        <v>97</v>
      </c>
      <c r="V613" s="25" t="s">
        <v>157</v>
      </c>
      <c r="W613" s="25" t="s">
        <v>193</v>
      </c>
      <c r="X613" s="25" t="s">
        <v>1919</v>
      </c>
    </row>
    <row r="614" spans="1:24" x14ac:dyDescent="0.25">
      <c r="A614" t="s">
        <v>3</v>
      </c>
      <c r="B614" t="s">
        <v>58</v>
      </c>
      <c r="C614" t="s">
        <v>57</v>
      </c>
      <c r="D614" t="s">
        <v>1878</v>
      </c>
      <c r="E614" t="s">
        <v>116</v>
      </c>
      <c r="F614" t="s">
        <v>539</v>
      </c>
      <c r="G614" t="s">
        <v>164</v>
      </c>
      <c r="H614" s="25">
        <v>168184.33872029811</v>
      </c>
      <c r="I614" s="31" t="b">
        <v>1</v>
      </c>
      <c r="J614" s="31" t="b">
        <v>0</v>
      </c>
      <c r="K614" s="31" t="b">
        <v>0</v>
      </c>
      <c r="L614" s="31" t="b">
        <v>0</v>
      </c>
      <c r="M614" s="31" t="b">
        <v>1</v>
      </c>
      <c r="N614" t="s">
        <v>5</v>
      </c>
      <c r="O614" t="s">
        <v>1807</v>
      </c>
      <c r="P614" s="32" t="s">
        <v>2586</v>
      </c>
      <c r="Q614" t="s">
        <v>1995</v>
      </c>
      <c r="R614" t="s">
        <v>4116</v>
      </c>
      <c r="S614" s="20" t="s">
        <v>2482</v>
      </c>
      <c r="T614" s="25" t="s">
        <v>7</v>
      </c>
      <c r="U614" s="25" t="s">
        <v>97</v>
      </c>
      <c r="V614" s="25" t="s">
        <v>157</v>
      </c>
      <c r="W614" s="25" t="s">
        <v>193</v>
      </c>
      <c r="X614" s="25" t="s">
        <v>1921</v>
      </c>
    </row>
    <row r="615" spans="1:24" x14ac:dyDescent="0.25">
      <c r="A615" t="s">
        <v>3</v>
      </c>
      <c r="B615" t="s">
        <v>58</v>
      </c>
      <c r="C615" t="s">
        <v>57</v>
      </c>
      <c r="D615" t="s">
        <v>1878</v>
      </c>
      <c r="E615" t="s">
        <v>116</v>
      </c>
      <c r="F615" t="s">
        <v>1675</v>
      </c>
      <c r="G615" t="s">
        <v>293</v>
      </c>
      <c r="H615" s="25">
        <v>151123.71434866</v>
      </c>
      <c r="I615" s="31" t="b">
        <v>1</v>
      </c>
      <c r="J615" s="31" t="b">
        <v>0</v>
      </c>
      <c r="K615" s="31" t="b">
        <v>0</v>
      </c>
      <c r="L615" s="31" t="b">
        <v>0</v>
      </c>
      <c r="M615" s="31" t="b">
        <v>1</v>
      </c>
      <c r="N615" t="s">
        <v>5</v>
      </c>
      <c r="O615" t="s">
        <v>1783</v>
      </c>
      <c r="P615" s="32" t="s">
        <v>2586</v>
      </c>
      <c r="Q615" t="s">
        <v>1995</v>
      </c>
      <c r="R615" t="s">
        <v>4117</v>
      </c>
      <c r="S615" s="20" t="s">
        <v>2483</v>
      </c>
      <c r="T615" s="25" t="s">
        <v>7</v>
      </c>
      <c r="U615" s="25" t="s">
        <v>97</v>
      </c>
      <c r="V615" s="25" t="s">
        <v>157</v>
      </c>
      <c r="W615" s="25" t="s">
        <v>193</v>
      </c>
      <c r="X615" s="25" t="s">
        <v>1921</v>
      </c>
    </row>
    <row r="616" spans="1:24" x14ac:dyDescent="0.25">
      <c r="A616" t="s">
        <v>3</v>
      </c>
      <c r="B616" t="s">
        <v>58</v>
      </c>
      <c r="C616" t="s">
        <v>57</v>
      </c>
      <c r="D616" t="s">
        <v>1878</v>
      </c>
      <c r="E616" t="s">
        <v>116</v>
      </c>
      <c r="F616" t="s">
        <v>487</v>
      </c>
      <c r="G616" t="s">
        <v>164</v>
      </c>
      <c r="H616" s="25">
        <v>168854.24467365901</v>
      </c>
      <c r="I616" s="31" t="b">
        <v>1</v>
      </c>
      <c r="J616" s="31" t="b">
        <v>0</v>
      </c>
      <c r="K616" s="31" t="b">
        <v>0</v>
      </c>
      <c r="L616" s="31" t="b">
        <v>0</v>
      </c>
      <c r="M616" s="31" t="b">
        <v>1</v>
      </c>
      <c r="N616" t="s">
        <v>5</v>
      </c>
      <c r="O616" t="s">
        <v>1807</v>
      </c>
      <c r="P616" s="32" t="s">
        <v>2586</v>
      </c>
      <c r="Q616" t="s">
        <v>1995</v>
      </c>
      <c r="R616" t="s">
        <v>4118</v>
      </c>
      <c r="S616" s="20">
        <v>31100000</v>
      </c>
      <c r="T616" s="25" t="s">
        <v>7</v>
      </c>
      <c r="U616" s="25" t="s">
        <v>97</v>
      </c>
      <c r="V616" s="25" t="s">
        <v>157</v>
      </c>
      <c r="W616" s="25" t="s">
        <v>193</v>
      </c>
      <c r="X616" s="25" t="s">
        <v>1920</v>
      </c>
    </row>
    <row r="617" spans="1:24" x14ac:dyDescent="0.25">
      <c r="A617" t="s">
        <v>3</v>
      </c>
      <c r="B617" t="s">
        <v>58</v>
      </c>
      <c r="C617" t="s">
        <v>57</v>
      </c>
      <c r="D617" t="s">
        <v>1878</v>
      </c>
      <c r="E617" t="s">
        <v>116</v>
      </c>
      <c r="F617" t="s">
        <v>1241</v>
      </c>
      <c r="G617" t="s">
        <v>274</v>
      </c>
      <c r="H617" s="25">
        <v>108286.7002087</v>
      </c>
      <c r="I617" s="31" t="b">
        <v>1</v>
      </c>
      <c r="J617" s="31" t="b">
        <v>0</v>
      </c>
      <c r="K617" s="31" t="b">
        <v>0</v>
      </c>
      <c r="L617" s="31" t="b">
        <v>0</v>
      </c>
      <c r="M617" s="31" t="b">
        <v>1</v>
      </c>
      <c r="N617" t="s">
        <v>5</v>
      </c>
      <c r="O617" t="s">
        <v>1807</v>
      </c>
      <c r="P617" s="32" t="s">
        <v>2584</v>
      </c>
      <c r="Q617" t="s">
        <v>1995</v>
      </c>
      <c r="R617" t="s">
        <v>4119</v>
      </c>
      <c r="S617" s="20">
        <v>57145</v>
      </c>
      <c r="T617" s="25" t="s">
        <v>7</v>
      </c>
      <c r="U617" s="25" t="s">
        <v>97</v>
      </c>
      <c r="V617" s="25" t="s">
        <v>157</v>
      </c>
      <c r="W617" s="25" t="s">
        <v>193</v>
      </c>
      <c r="X617" s="25" t="s">
        <v>1920</v>
      </c>
    </row>
    <row r="618" spans="1:24" x14ac:dyDescent="0.25">
      <c r="A618" t="s">
        <v>3</v>
      </c>
      <c r="B618" t="s">
        <v>58</v>
      </c>
      <c r="C618" t="s">
        <v>57</v>
      </c>
      <c r="D618" t="s">
        <v>1878</v>
      </c>
      <c r="E618" t="s">
        <v>105</v>
      </c>
      <c r="F618" t="s">
        <v>1751</v>
      </c>
      <c r="G618" t="s">
        <v>228</v>
      </c>
      <c r="H618" s="25">
        <v>92178.2</v>
      </c>
      <c r="I618" s="31" t="b">
        <v>1</v>
      </c>
      <c r="J618" s="31" t="b">
        <v>0</v>
      </c>
      <c r="K618" s="31" t="b">
        <v>0</v>
      </c>
      <c r="L618" s="31" t="b">
        <v>0</v>
      </c>
      <c r="M618" s="31" t="b">
        <v>1</v>
      </c>
      <c r="N618" t="s">
        <v>5</v>
      </c>
      <c r="O618" t="s">
        <v>1783</v>
      </c>
      <c r="P618" s="32" t="s">
        <v>2584</v>
      </c>
      <c r="Q618" t="s">
        <v>1995</v>
      </c>
      <c r="R618" t="s">
        <v>4120</v>
      </c>
      <c r="S618" s="20" t="s">
        <v>2484</v>
      </c>
      <c r="T618" s="25" t="s">
        <v>7</v>
      </c>
      <c r="U618" s="25" t="s">
        <v>97</v>
      </c>
      <c r="V618" s="25" t="s">
        <v>157</v>
      </c>
      <c r="W618" s="25" t="s">
        <v>193</v>
      </c>
      <c r="X618" s="25" t="s">
        <v>1920</v>
      </c>
    </row>
    <row r="619" spans="1:24" x14ac:dyDescent="0.25">
      <c r="A619" t="s">
        <v>3</v>
      </c>
      <c r="B619" t="s">
        <v>58</v>
      </c>
      <c r="C619" t="s">
        <v>57</v>
      </c>
      <c r="D619" t="s">
        <v>1878</v>
      </c>
      <c r="E619" t="s">
        <v>83</v>
      </c>
      <c r="F619" t="s">
        <v>1739</v>
      </c>
      <c r="G619" t="s">
        <v>231</v>
      </c>
      <c r="H619" s="25">
        <v>209689.72390000001</v>
      </c>
      <c r="I619" s="31" t="b">
        <v>0</v>
      </c>
      <c r="J619" s="31" t="b">
        <v>0</v>
      </c>
      <c r="K619" s="31" t="b">
        <v>0</v>
      </c>
      <c r="L619" s="31" t="b">
        <v>0</v>
      </c>
      <c r="M619" s="31" t="b">
        <v>0</v>
      </c>
      <c r="N619" t="s">
        <v>5</v>
      </c>
      <c r="O619" t="s">
        <v>1783</v>
      </c>
      <c r="P619" s="32" t="s">
        <v>2586</v>
      </c>
      <c r="Q619" t="s">
        <v>1995</v>
      </c>
      <c r="R619" t="s">
        <v>4121</v>
      </c>
      <c r="S619" s="20">
        <v>33715</v>
      </c>
      <c r="T619" s="25" t="s">
        <v>7</v>
      </c>
      <c r="U619" s="25" t="s">
        <v>97</v>
      </c>
      <c r="V619" s="25" t="s">
        <v>157</v>
      </c>
      <c r="W619" s="25" t="s">
        <v>193</v>
      </c>
      <c r="X619" s="25" t="s">
        <v>1920</v>
      </c>
    </row>
    <row r="620" spans="1:24" x14ac:dyDescent="0.25">
      <c r="A620" t="s">
        <v>3</v>
      </c>
      <c r="B620" t="s">
        <v>58</v>
      </c>
      <c r="C620" t="s">
        <v>57</v>
      </c>
      <c r="D620" t="s">
        <v>1878</v>
      </c>
      <c r="E620" t="s">
        <v>116</v>
      </c>
      <c r="F620" t="s">
        <v>541</v>
      </c>
      <c r="G620" t="s">
        <v>164</v>
      </c>
      <c r="H620" s="25">
        <v>158300.07150913999</v>
      </c>
      <c r="I620" s="31" t="b">
        <v>1</v>
      </c>
      <c r="J620" s="31" t="b">
        <v>0</v>
      </c>
      <c r="K620" s="31" t="b">
        <v>0</v>
      </c>
      <c r="L620" s="31" t="b">
        <v>0</v>
      </c>
      <c r="M620" s="31" t="b">
        <v>1</v>
      </c>
      <c r="N620" t="s">
        <v>5</v>
      </c>
      <c r="O620" t="s">
        <v>1783</v>
      </c>
      <c r="P620" s="32" t="s">
        <v>2586</v>
      </c>
      <c r="Q620" t="s">
        <v>1995</v>
      </c>
      <c r="R620" t="s">
        <v>4122</v>
      </c>
      <c r="S620" s="20" t="s">
        <v>2485</v>
      </c>
      <c r="T620" s="25" t="s">
        <v>7</v>
      </c>
      <c r="U620" s="25" t="s">
        <v>97</v>
      </c>
      <c r="V620" s="25" t="s">
        <v>157</v>
      </c>
      <c r="W620" s="25" t="s">
        <v>193</v>
      </c>
      <c r="X620" s="25" t="s">
        <v>1921</v>
      </c>
    </row>
    <row r="621" spans="1:24" x14ac:dyDescent="0.25">
      <c r="A621" t="s">
        <v>3</v>
      </c>
      <c r="B621" t="s">
        <v>58</v>
      </c>
      <c r="C621" t="s">
        <v>57</v>
      </c>
      <c r="D621" t="s">
        <v>1878</v>
      </c>
      <c r="E621" t="s">
        <v>116</v>
      </c>
      <c r="F621" t="s">
        <v>1263</v>
      </c>
      <c r="G621" t="s">
        <v>274</v>
      </c>
      <c r="H621" s="25">
        <v>205001.04574</v>
      </c>
      <c r="I621" s="31" t="b">
        <v>1</v>
      </c>
      <c r="J621" s="31" t="b">
        <v>0</v>
      </c>
      <c r="K621" s="31" t="b">
        <v>0</v>
      </c>
      <c r="L621" s="31" t="b">
        <v>0</v>
      </c>
      <c r="M621" s="31" t="b">
        <v>1</v>
      </c>
      <c r="N621" t="s">
        <v>5</v>
      </c>
      <c r="O621" t="s">
        <v>1783</v>
      </c>
      <c r="P621" s="32" t="s">
        <v>2586</v>
      </c>
      <c r="Q621" t="s">
        <v>1995</v>
      </c>
      <c r="R621" t="s">
        <v>3297</v>
      </c>
      <c r="S621" s="20">
        <v>57180</v>
      </c>
      <c r="T621" s="25" t="s">
        <v>7</v>
      </c>
      <c r="U621" s="25" t="s">
        <v>97</v>
      </c>
      <c r="V621" s="25" t="s">
        <v>157</v>
      </c>
      <c r="W621" s="25" t="s">
        <v>193</v>
      </c>
      <c r="X621" s="25" t="s">
        <v>1921</v>
      </c>
    </row>
    <row r="622" spans="1:24" x14ac:dyDescent="0.25">
      <c r="A622" t="s">
        <v>3</v>
      </c>
      <c r="B622" t="s">
        <v>58</v>
      </c>
      <c r="C622" t="s">
        <v>57</v>
      </c>
      <c r="D622" t="s">
        <v>1878</v>
      </c>
      <c r="E622" t="s">
        <v>116</v>
      </c>
      <c r="F622" t="s">
        <v>1267</v>
      </c>
      <c r="G622" t="s">
        <v>274</v>
      </c>
      <c r="H622" s="25">
        <v>117321.74618156001</v>
      </c>
      <c r="I622" s="31" t="b">
        <v>1</v>
      </c>
      <c r="J622" s="31" t="b">
        <v>0</v>
      </c>
      <c r="K622" s="31" t="b">
        <v>0</v>
      </c>
      <c r="L622" s="31" t="b">
        <v>0</v>
      </c>
      <c r="M622" s="31" t="b">
        <v>1</v>
      </c>
      <c r="N622" t="s">
        <v>5</v>
      </c>
      <c r="O622" t="s">
        <v>1783</v>
      </c>
      <c r="P622" s="32" t="s">
        <v>2584</v>
      </c>
      <c r="Q622" t="s">
        <v>1995</v>
      </c>
      <c r="R622" t="s">
        <v>3259</v>
      </c>
      <c r="S622" s="20">
        <v>57144</v>
      </c>
      <c r="T622" s="25" t="s">
        <v>7</v>
      </c>
      <c r="U622" s="25" t="s">
        <v>97</v>
      </c>
      <c r="V622" s="25" t="s">
        <v>157</v>
      </c>
      <c r="W622" s="25" t="s">
        <v>193</v>
      </c>
      <c r="X622" s="25" t="s">
        <v>1921</v>
      </c>
    </row>
    <row r="623" spans="1:24" x14ac:dyDescent="0.25">
      <c r="A623" t="s">
        <v>3</v>
      </c>
      <c r="B623" t="s">
        <v>58</v>
      </c>
      <c r="C623" t="s">
        <v>57</v>
      </c>
      <c r="D623" t="s">
        <v>1878</v>
      </c>
      <c r="E623" t="s">
        <v>116</v>
      </c>
      <c r="F623" t="s">
        <v>851</v>
      </c>
      <c r="G623" t="s">
        <v>164</v>
      </c>
      <c r="H623" s="25">
        <v>180725.6875</v>
      </c>
      <c r="I623" s="31" t="b">
        <v>0</v>
      </c>
      <c r="J623" s="31" t="b">
        <v>0</v>
      </c>
      <c r="K623" s="31" t="b">
        <v>0</v>
      </c>
      <c r="L623" s="31" t="b">
        <v>0</v>
      </c>
      <c r="M623" s="31" t="b">
        <v>0</v>
      </c>
      <c r="N623" t="s">
        <v>5</v>
      </c>
      <c r="O623" t="s">
        <v>1783</v>
      </c>
      <c r="P623" s="32" t="s">
        <v>2586</v>
      </c>
      <c r="Q623" t="s">
        <v>1995</v>
      </c>
      <c r="R623" t="s">
        <v>4123</v>
      </c>
      <c r="S623" s="20" t="s">
        <v>2486</v>
      </c>
      <c r="T623" s="25" t="s">
        <v>7</v>
      </c>
      <c r="U623" s="25" t="s">
        <v>97</v>
      </c>
      <c r="V623" s="25" t="s">
        <v>157</v>
      </c>
      <c r="W623" s="25" t="s">
        <v>193</v>
      </c>
      <c r="X623" s="25" t="s">
        <v>1920</v>
      </c>
    </row>
    <row r="624" spans="1:24" x14ac:dyDescent="0.25">
      <c r="A624" t="s">
        <v>3</v>
      </c>
      <c r="B624" t="s">
        <v>58</v>
      </c>
      <c r="C624" t="s">
        <v>57</v>
      </c>
      <c r="D624" t="s">
        <v>1878</v>
      </c>
      <c r="E624" t="s">
        <v>116</v>
      </c>
      <c r="F624" t="s">
        <v>1269</v>
      </c>
      <c r="G624" t="s">
        <v>274</v>
      </c>
      <c r="H624" s="25">
        <v>202255.04656194002</v>
      </c>
      <c r="I624" s="31" t="b">
        <v>1</v>
      </c>
      <c r="J624" s="31" t="b">
        <v>0</v>
      </c>
      <c r="K624" s="31" t="b">
        <v>0</v>
      </c>
      <c r="L624" s="31" t="b">
        <v>0</v>
      </c>
      <c r="M624" s="31" t="b">
        <v>1</v>
      </c>
      <c r="N624" t="s">
        <v>5</v>
      </c>
      <c r="O624" t="s">
        <v>1783</v>
      </c>
      <c r="P624" s="32" t="s">
        <v>2586</v>
      </c>
      <c r="Q624" t="s">
        <v>1995</v>
      </c>
      <c r="R624" t="s">
        <v>4124</v>
      </c>
      <c r="S624" s="20">
        <v>57519</v>
      </c>
      <c r="T624" s="25" t="s">
        <v>7</v>
      </c>
      <c r="U624" s="25" t="s">
        <v>97</v>
      </c>
      <c r="V624" s="25" t="s">
        <v>157</v>
      </c>
      <c r="W624" s="25" t="s">
        <v>193</v>
      </c>
      <c r="X624" s="25" t="s">
        <v>1921</v>
      </c>
    </row>
    <row r="625" spans="1:24" x14ac:dyDescent="0.25">
      <c r="A625" t="s">
        <v>3</v>
      </c>
      <c r="B625" t="s">
        <v>58</v>
      </c>
      <c r="C625" t="s">
        <v>57</v>
      </c>
      <c r="D625" t="s">
        <v>1878</v>
      </c>
      <c r="E625" t="s">
        <v>83</v>
      </c>
      <c r="F625" t="s">
        <v>859</v>
      </c>
      <c r="G625" t="s">
        <v>231</v>
      </c>
      <c r="H625" s="25">
        <v>1406667.0209999999</v>
      </c>
      <c r="I625" s="31" t="b">
        <v>1</v>
      </c>
      <c r="J625" s="31" t="b">
        <v>0</v>
      </c>
      <c r="K625" s="31" t="b">
        <v>0</v>
      </c>
      <c r="L625" s="31" t="b">
        <v>0</v>
      </c>
      <c r="M625" s="31" t="b">
        <v>1</v>
      </c>
      <c r="N625" t="s">
        <v>5</v>
      </c>
      <c r="O625" t="s">
        <v>1783</v>
      </c>
      <c r="P625" s="32" t="s">
        <v>2585</v>
      </c>
      <c r="Q625" t="s">
        <v>1995</v>
      </c>
      <c r="R625" t="s">
        <v>4125</v>
      </c>
      <c r="S625" s="20" t="s">
        <v>2487</v>
      </c>
      <c r="T625" s="25" t="s">
        <v>7</v>
      </c>
      <c r="U625" s="25" t="s">
        <v>97</v>
      </c>
      <c r="V625" s="25" t="s">
        <v>157</v>
      </c>
      <c r="W625" s="25" t="s">
        <v>193</v>
      </c>
      <c r="X625" s="25" t="s">
        <v>1920</v>
      </c>
    </row>
    <row r="626" spans="1:24" x14ac:dyDescent="0.25">
      <c r="A626" t="s">
        <v>3</v>
      </c>
      <c r="B626" t="s">
        <v>58</v>
      </c>
      <c r="C626" t="s">
        <v>57</v>
      </c>
      <c r="D626" t="s">
        <v>1878</v>
      </c>
      <c r="E626" t="s">
        <v>116</v>
      </c>
      <c r="F626" t="s">
        <v>1685</v>
      </c>
      <c r="G626" t="s">
        <v>293</v>
      </c>
      <c r="H626" s="25">
        <v>114665.53611776</v>
      </c>
      <c r="I626" s="31" t="b">
        <v>1</v>
      </c>
      <c r="J626" s="31" t="b">
        <v>0</v>
      </c>
      <c r="K626" s="31" t="b">
        <v>0</v>
      </c>
      <c r="L626" s="31" t="b">
        <v>0</v>
      </c>
      <c r="M626" s="31" t="b">
        <v>1</v>
      </c>
      <c r="N626" t="s">
        <v>5</v>
      </c>
      <c r="O626" t="s">
        <v>1783</v>
      </c>
      <c r="P626" s="32" t="s">
        <v>2584</v>
      </c>
      <c r="Q626" t="s">
        <v>1995</v>
      </c>
      <c r="R626" t="s">
        <v>4126</v>
      </c>
      <c r="S626" s="20" t="s">
        <v>2488</v>
      </c>
      <c r="T626" s="25" t="s">
        <v>7</v>
      </c>
      <c r="U626" s="25" t="s">
        <v>97</v>
      </c>
      <c r="V626" s="25" t="s">
        <v>157</v>
      </c>
      <c r="W626" s="25" t="s">
        <v>193</v>
      </c>
      <c r="X626" s="25" t="s">
        <v>1920</v>
      </c>
    </row>
    <row r="627" spans="1:24" x14ac:dyDescent="0.25">
      <c r="A627" t="s">
        <v>3</v>
      </c>
      <c r="B627" t="s">
        <v>58</v>
      </c>
      <c r="C627" t="s">
        <v>57</v>
      </c>
      <c r="D627" t="s">
        <v>1878</v>
      </c>
      <c r="E627" t="s">
        <v>116</v>
      </c>
      <c r="F627" t="s">
        <v>1691</v>
      </c>
      <c r="G627" t="s">
        <v>293</v>
      </c>
      <c r="H627" s="25">
        <v>76863.123355880001</v>
      </c>
      <c r="I627" s="31" t="b">
        <v>1</v>
      </c>
      <c r="J627" s="31" t="b">
        <v>0</v>
      </c>
      <c r="K627" s="31" t="b">
        <v>0</v>
      </c>
      <c r="L627" s="31" t="b">
        <v>0</v>
      </c>
      <c r="M627" s="31" t="b">
        <v>1</v>
      </c>
      <c r="N627" t="s">
        <v>5</v>
      </c>
      <c r="O627" t="s">
        <v>1783</v>
      </c>
      <c r="P627" s="32" t="s">
        <v>2584</v>
      </c>
      <c r="Q627" t="s">
        <v>1995</v>
      </c>
      <c r="R627" t="s">
        <v>4127</v>
      </c>
      <c r="S627" s="20" t="s">
        <v>2489</v>
      </c>
      <c r="T627" s="25" t="s">
        <v>7</v>
      </c>
      <c r="U627" s="25" t="s">
        <v>97</v>
      </c>
      <c r="V627" s="25" t="s">
        <v>157</v>
      </c>
      <c r="W627" s="25" t="s">
        <v>193</v>
      </c>
      <c r="X627" s="25" t="s">
        <v>1920</v>
      </c>
    </row>
    <row r="628" spans="1:24" x14ac:dyDescent="0.25">
      <c r="A628" t="s">
        <v>3</v>
      </c>
      <c r="B628" t="s">
        <v>58</v>
      </c>
      <c r="C628" t="s">
        <v>57</v>
      </c>
      <c r="D628" t="s">
        <v>1878</v>
      </c>
      <c r="E628" t="s">
        <v>116</v>
      </c>
      <c r="F628" t="s">
        <v>1439</v>
      </c>
      <c r="G628" t="s">
        <v>285</v>
      </c>
      <c r="H628" s="25">
        <v>133004.86025887998</v>
      </c>
      <c r="I628" s="31" t="b">
        <v>1</v>
      </c>
      <c r="J628" s="31" t="b">
        <v>0</v>
      </c>
      <c r="K628" s="31" t="b">
        <v>0</v>
      </c>
      <c r="L628" s="31" t="b">
        <v>1</v>
      </c>
      <c r="M628" s="31" t="b">
        <v>1</v>
      </c>
      <c r="N628" t="s">
        <v>5</v>
      </c>
      <c r="O628" t="s">
        <v>1783</v>
      </c>
      <c r="P628" s="32" t="s">
        <v>2584</v>
      </c>
      <c r="Q628" t="s">
        <v>1995</v>
      </c>
      <c r="R628" t="s">
        <v>3329</v>
      </c>
      <c r="S628" s="20" t="s">
        <v>2490</v>
      </c>
      <c r="T628" s="25" t="s">
        <v>7</v>
      </c>
      <c r="U628" s="25" t="s">
        <v>97</v>
      </c>
      <c r="V628" s="25" t="s">
        <v>157</v>
      </c>
      <c r="W628" s="25" t="s">
        <v>125</v>
      </c>
      <c r="X628" s="25" t="s">
        <v>1920</v>
      </c>
    </row>
    <row r="629" spans="1:24" x14ac:dyDescent="0.25">
      <c r="A629" t="s">
        <v>3</v>
      </c>
      <c r="B629" t="s">
        <v>58</v>
      </c>
      <c r="C629" t="s">
        <v>57</v>
      </c>
      <c r="D629" t="s">
        <v>1878</v>
      </c>
      <c r="E629" t="s">
        <v>83</v>
      </c>
      <c r="F629" t="s">
        <v>1081</v>
      </c>
      <c r="G629" t="s">
        <v>231</v>
      </c>
      <c r="H629" s="25">
        <v>27555.51</v>
      </c>
      <c r="I629" s="31" t="b">
        <v>1</v>
      </c>
      <c r="J629" s="31" t="b">
        <v>0</v>
      </c>
      <c r="K629" s="31" t="b">
        <v>0</v>
      </c>
      <c r="L629" s="31" t="b">
        <v>0</v>
      </c>
      <c r="M629" s="31" t="b">
        <v>1</v>
      </c>
      <c r="N629" t="s">
        <v>18</v>
      </c>
      <c r="O629" t="s">
        <v>1783</v>
      </c>
      <c r="P629" s="32" t="s">
        <v>2584</v>
      </c>
      <c r="Q629" t="s">
        <v>1995</v>
      </c>
      <c r="R629" t="s">
        <v>4128</v>
      </c>
      <c r="S629" s="20">
        <v>85952</v>
      </c>
      <c r="T629" s="25" t="s">
        <v>7</v>
      </c>
      <c r="U629" s="25" t="s">
        <v>97</v>
      </c>
      <c r="V629" s="25" t="s">
        <v>157</v>
      </c>
      <c r="W629" s="25" t="s">
        <v>193</v>
      </c>
      <c r="X629" s="25" t="s">
        <v>1920</v>
      </c>
    </row>
    <row r="630" spans="1:24" x14ac:dyDescent="0.25">
      <c r="A630" t="s">
        <v>3</v>
      </c>
      <c r="B630" t="s">
        <v>58</v>
      </c>
      <c r="C630" t="s">
        <v>57</v>
      </c>
      <c r="D630" t="s">
        <v>1878</v>
      </c>
      <c r="E630" t="s">
        <v>116</v>
      </c>
      <c r="F630" t="s">
        <v>699</v>
      </c>
      <c r="G630" t="s">
        <v>164</v>
      </c>
      <c r="H630" s="25">
        <v>144964.13151901998</v>
      </c>
      <c r="I630" s="31" t="b">
        <v>1</v>
      </c>
      <c r="J630" s="31" t="b">
        <v>0</v>
      </c>
      <c r="K630" s="31" t="b">
        <v>0</v>
      </c>
      <c r="L630" s="31" t="b">
        <v>0</v>
      </c>
      <c r="M630" s="31" t="b">
        <v>1</v>
      </c>
      <c r="N630" t="s">
        <v>5</v>
      </c>
      <c r="O630" t="s">
        <v>1783</v>
      </c>
      <c r="P630" s="32" t="s">
        <v>2584</v>
      </c>
      <c r="Q630" t="s">
        <v>1995</v>
      </c>
      <c r="R630" t="s">
        <v>4129</v>
      </c>
      <c r="S630" s="20" t="s">
        <v>2491</v>
      </c>
      <c r="T630" s="25" t="s">
        <v>7</v>
      </c>
      <c r="U630" s="25" t="s">
        <v>97</v>
      </c>
      <c r="V630" s="25" t="s">
        <v>157</v>
      </c>
      <c r="W630" s="25" t="s">
        <v>193</v>
      </c>
      <c r="X630" s="25" t="s">
        <v>1920</v>
      </c>
    </row>
    <row r="631" spans="1:24" x14ac:dyDescent="0.25">
      <c r="A631" t="s">
        <v>3</v>
      </c>
      <c r="B631" t="s">
        <v>58</v>
      </c>
      <c r="C631" t="s">
        <v>57</v>
      </c>
      <c r="D631" t="s">
        <v>1878</v>
      </c>
      <c r="E631" t="s">
        <v>116</v>
      </c>
      <c r="F631" t="s">
        <v>1697</v>
      </c>
      <c r="G631" t="s">
        <v>293</v>
      </c>
      <c r="H631" s="25">
        <v>80081.663100320002</v>
      </c>
      <c r="I631" s="31" t="b">
        <v>1</v>
      </c>
      <c r="J631" s="31" t="b">
        <v>0</v>
      </c>
      <c r="K631" s="31" t="b">
        <v>0</v>
      </c>
      <c r="L631" s="31" t="b">
        <v>0</v>
      </c>
      <c r="M631" s="31" t="b">
        <v>1</v>
      </c>
      <c r="N631" t="s">
        <v>5</v>
      </c>
      <c r="O631" t="s">
        <v>1807</v>
      </c>
      <c r="P631" s="32" t="s">
        <v>2584</v>
      </c>
      <c r="Q631" t="s">
        <v>1995</v>
      </c>
      <c r="R631" t="s">
        <v>4130</v>
      </c>
      <c r="S631" s="20" t="s">
        <v>2492</v>
      </c>
      <c r="T631" s="25" t="s">
        <v>7</v>
      </c>
      <c r="U631" s="25" t="s">
        <v>97</v>
      </c>
      <c r="V631" s="25" t="s">
        <v>157</v>
      </c>
      <c r="W631" s="25" t="s">
        <v>193</v>
      </c>
      <c r="X631" s="25" t="s">
        <v>1920</v>
      </c>
    </row>
    <row r="632" spans="1:24" x14ac:dyDescent="0.25">
      <c r="A632" t="s">
        <v>3</v>
      </c>
      <c r="B632" t="s">
        <v>58</v>
      </c>
      <c r="C632" t="s">
        <v>57</v>
      </c>
      <c r="D632" t="s">
        <v>1878</v>
      </c>
      <c r="E632" t="s">
        <v>116</v>
      </c>
      <c r="F632" t="s">
        <v>767</v>
      </c>
      <c r="G632" t="s">
        <v>164</v>
      </c>
      <c r="H632" s="25">
        <v>163306.94405634431</v>
      </c>
      <c r="I632" s="31" t="b">
        <v>1</v>
      </c>
      <c r="J632" s="31" t="b">
        <v>0</v>
      </c>
      <c r="K632" s="31" t="b">
        <v>0</v>
      </c>
      <c r="L632" s="31" t="b">
        <v>0</v>
      </c>
      <c r="M632" s="31" t="b">
        <v>1</v>
      </c>
      <c r="N632" t="s">
        <v>5</v>
      </c>
      <c r="O632" t="s">
        <v>1783</v>
      </c>
      <c r="P632" s="32" t="s">
        <v>2586</v>
      </c>
      <c r="Q632" t="s">
        <v>1995</v>
      </c>
      <c r="R632" t="s">
        <v>4131</v>
      </c>
      <c r="S632" s="20" t="s">
        <v>2493</v>
      </c>
      <c r="T632" s="25" t="s">
        <v>7</v>
      </c>
      <c r="U632" s="25" t="s">
        <v>97</v>
      </c>
      <c r="V632" s="25" t="s">
        <v>157</v>
      </c>
      <c r="W632" s="25" t="s">
        <v>193</v>
      </c>
      <c r="X632" s="25" t="s">
        <v>1920</v>
      </c>
    </row>
    <row r="633" spans="1:24" x14ac:dyDescent="0.25">
      <c r="A633" t="s">
        <v>3</v>
      </c>
      <c r="B633" t="s">
        <v>58</v>
      </c>
      <c r="C633" t="s">
        <v>57</v>
      </c>
      <c r="D633" t="s">
        <v>1878</v>
      </c>
      <c r="E633" t="s">
        <v>116</v>
      </c>
      <c r="F633" t="s">
        <v>1689</v>
      </c>
      <c r="G633" t="s">
        <v>293</v>
      </c>
      <c r="H633" s="25">
        <v>68047.319384300004</v>
      </c>
      <c r="I633" s="31" t="b">
        <v>1</v>
      </c>
      <c r="J633" s="31" t="b">
        <v>0</v>
      </c>
      <c r="K633" s="31" t="b">
        <v>0</v>
      </c>
      <c r="L633" s="31" t="b">
        <v>0</v>
      </c>
      <c r="M633" s="31" t="b">
        <v>1</v>
      </c>
      <c r="N633" t="s">
        <v>5</v>
      </c>
      <c r="O633" t="s">
        <v>1807</v>
      </c>
      <c r="P633" s="32" t="s">
        <v>2584</v>
      </c>
      <c r="Q633" t="s">
        <v>1995</v>
      </c>
      <c r="R633" t="s">
        <v>4132</v>
      </c>
      <c r="S633" s="20" t="s">
        <v>2494</v>
      </c>
      <c r="T633" s="25" t="s">
        <v>7</v>
      </c>
      <c r="U633" s="25" t="s">
        <v>97</v>
      </c>
      <c r="V633" s="25" t="s">
        <v>157</v>
      </c>
      <c r="W633" s="25" t="s">
        <v>193</v>
      </c>
      <c r="X633" s="25" t="s">
        <v>1920</v>
      </c>
    </row>
    <row r="634" spans="1:24" x14ac:dyDescent="0.25">
      <c r="A634" t="s">
        <v>3</v>
      </c>
      <c r="B634" t="s">
        <v>58</v>
      </c>
      <c r="C634" t="s">
        <v>57</v>
      </c>
      <c r="D634" t="s">
        <v>1879</v>
      </c>
      <c r="E634" t="s">
        <v>99</v>
      </c>
      <c r="F634" t="s">
        <v>1715</v>
      </c>
      <c r="G634" t="s">
        <v>295</v>
      </c>
      <c r="H634" s="25">
        <v>348177.58</v>
      </c>
      <c r="I634" s="31" t="b">
        <v>0</v>
      </c>
      <c r="J634" s="31" t="b">
        <v>0</v>
      </c>
      <c r="K634" s="31" t="b">
        <v>0</v>
      </c>
      <c r="L634" s="31" t="b">
        <v>0</v>
      </c>
      <c r="M634" s="31" t="b">
        <v>0</v>
      </c>
      <c r="N634" t="s">
        <v>5</v>
      </c>
      <c r="O634" t="s">
        <v>1807</v>
      </c>
      <c r="P634" s="32" t="s">
        <v>2586</v>
      </c>
      <c r="Q634" t="s">
        <v>1995</v>
      </c>
      <c r="R634" t="s">
        <v>4133</v>
      </c>
      <c r="S634" s="20" t="s">
        <v>2495</v>
      </c>
      <c r="T634" s="25" t="s">
        <v>32</v>
      </c>
      <c r="U634" s="25" t="s">
        <v>97</v>
      </c>
      <c r="V634" s="25" t="s">
        <v>157</v>
      </c>
      <c r="W634" s="25" t="s">
        <v>193</v>
      </c>
      <c r="X634" s="25" t="s">
        <v>1920</v>
      </c>
    </row>
    <row r="635" spans="1:24" x14ac:dyDescent="0.25">
      <c r="A635" t="s">
        <v>3</v>
      </c>
      <c r="B635" t="s">
        <v>34</v>
      </c>
      <c r="C635" t="s">
        <v>57</v>
      </c>
      <c r="D635" t="s">
        <v>1880</v>
      </c>
      <c r="E635" t="s">
        <v>83</v>
      </c>
      <c r="F635" t="s">
        <v>1597</v>
      </c>
      <c r="G635" t="s">
        <v>262</v>
      </c>
      <c r="H635" s="25">
        <v>171927.02760000003</v>
      </c>
      <c r="I635" s="31" t="b">
        <v>1</v>
      </c>
      <c r="J635" s="31" t="b">
        <v>1</v>
      </c>
      <c r="K635" s="31" t="b">
        <v>1</v>
      </c>
      <c r="L635" s="31" t="b">
        <v>1</v>
      </c>
      <c r="M635" s="31" t="b">
        <v>1</v>
      </c>
      <c r="N635" t="s">
        <v>5</v>
      </c>
      <c r="O635" t="s">
        <v>1783</v>
      </c>
      <c r="P635" s="32" t="s">
        <v>2586</v>
      </c>
      <c r="Q635" t="s">
        <v>1896</v>
      </c>
      <c r="R635" t="s">
        <v>3421</v>
      </c>
      <c r="S635" s="20" t="s">
        <v>2496</v>
      </c>
      <c r="T635" s="25" t="s">
        <v>21</v>
      </c>
      <c r="U635" s="25" t="s">
        <v>103</v>
      </c>
      <c r="V635" s="25" t="s">
        <v>1915</v>
      </c>
      <c r="W635" s="25" t="s">
        <v>125</v>
      </c>
      <c r="X635" s="25" t="s">
        <v>1921</v>
      </c>
    </row>
    <row r="636" spans="1:24" x14ac:dyDescent="0.25">
      <c r="A636" t="s">
        <v>3</v>
      </c>
      <c r="B636" t="s">
        <v>34</v>
      </c>
      <c r="C636" t="s">
        <v>57</v>
      </c>
      <c r="D636" t="s">
        <v>1880</v>
      </c>
      <c r="E636" t="s">
        <v>83</v>
      </c>
      <c r="F636" t="s">
        <v>1595</v>
      </c>
      <c r="G636" t="s">
        <v>262</v>
      </c>
      <c r="H636" s="25">
        <v>163068.1476</v>
      </c>
      <c r="I636" s="31" t="b">
        <v>1</v>
      </c>
      <c r="J636" s="31" t="b">
        <v>1</v>
      </c>
      <c r="K636" s="31" t="b">
        <v>1</v>
      </c>
      <c r="L636" s="31" t="b">
        <v>1</v>
      </c>
      <c r="M636" s="31" t="b">
        <v>1</v>
      </c>
      <c r="N636" t="s">
        <v>5</v>
      </c>
      <c r="O636" t="s">
        <v>1783</v>
      </c>
      <c r="P636" s="32" t="s">
        <v>2586</v>
      </c>
      <c r="Q636" t="s">
        <v>1896</v>
      </c>
      <c r="R636" t="s">
        <v>4134</v>
      </c>
      <c r="S636" s="20" t="s">
        <v>2497</v>
      </c>
      <c r="T636" s="25" t="s">
        <v>21</v>
      </c>
      <c r="U636" s="25" t="s">
        <v>103</v>
      </c>
      <c r="V636" s="25" t="s">
        <v>1915</v>
      </c>
      <c r="W636" s="25" t="s">
        <v>125</v>
      </c>
      <c r="X636" s="25" t="s">
        <v>1921</v>
      </c>
    </row>
    <row r="637" spans="1:24" x14ac:dyDescent="0.25">
      <c r="A637" t="s">
        <v>3</v>
      </c>
      <c r="B637" t="s">
        <v>34</v>
      </c>
      <c r="C637" t="s">
        <v>57</v>
      </c>
      <c r="D637" t="s">
        <v>1880</v>
      </c>
      <c r="E637" t="s">
        <v>83</v>
      </c>
      <c r="F637" t="s">
        <v>1593</v>
      </c>
      <c r="G637" t="s">
        <v>262</v>
      </c>
      <c r="H637" s="25">
        <v>160077.60759999999</v>
      </c>
      <c r="I637" s="31" t="b">
        <v>1</v>
      </c>
      <c r="J637" s="31" t="b">
        <v>1</v>
      </c>
      <c r="K637" s="31" t="b">
        <v>1</v>
      </c>
      <c r="L637" s="31" t="b">
        <v>1</v>
      </c>
      <c r="M637" s="31" t="b">
        <v>1</v>
      </c>
      <c r="N637" t="s">
        <v>5</v>
      </c>
      <c r="O637" t="s">
        <v>1807</v>
      </c>
      <c r="P637" s="32" t="s">
        <v>2586</v>
      </c>
      <c r="Q637" t="s">
        <v>1896</v>
      </c>
      <c r="R637" t="s">
        <v>4135</v>
      </c>
      <c r="S637" s="20" t="s">
        <v>2498</v>
      </c>
      <c r="T637" s="25" t="s">
        <v>21</v>
      </c>
      <c r="U637" s="25" t="s">
        <v>103</v>
      </c>
      <c r="V637" s="25" t="s">
        <v>1915</v>
      </c>
      <c r="W637" s="25" t="s">
        <v>125</v>
      </c>
      <c r="X637" s="25" t="s">
        <v>1921</v>
      </c>
    </row>
    <row r="638" spans="1:24" x14ac:dyDescent="0.25">
      <c r="A638" t="s">
        <v>3</v>
      </c>
      <c r="B638" t="s">
        <v>34</v>
      </c>
      <c r="C638" t="s">
        <v>57</v>
      </c>
      <c r="D638" t="s">
        <v>1880</v>
      </c>
      <c r="E638" t="s">
        <v>83</v>
      </c>
      <c r="F638" t="s">
        <v>1591</v>
      </c>
      <c r="G638" t="s">
        <v>262</v>
      </c>
      <c r="H638" s="25">
        <v>208551.31760000001</v>
      </c>
      <c r="I638" s="31" t="b">
        <v>1</v>
      </c>
      <c r="J638" s="31" t="b">
        <v>1</v>
      </c>
      <c r="K638" s="31" t="b">
        <v>1</v>
      </c>
      <c r="L638" s="31" t="b">
        <v>1</v>
      </c>
      <c r="M638" s="31" t="b">
        <v>1</v>
      </c>
      <c r="N638" t="s">
        <v>5</v>
      </c>
      <c r="O638" t="s">
        <v>1807</v>
      </c>
      <c r="P638" s="32" t="s">
        <v>2586</v>
      </c>
      <c r="Q638" t="s">
        <v>1896</v>
      </c>
      <c r="R638" t="s">
        <v>4136</v>
      </c>
      <c r="S638" s="20" t="s">
        <v>2499</v>
      </c>
      <c r="T638" s="25" t="s">
        <v>21</v>
      </c>
      <c r="U638" s="25" t="s">
        <v>103</v>
      </c>
      <c r="V638" s="25" t="s">
        <v>1915</v>
      </c>
      <c r="W638" s="25" t="s">
        <v>125</v>
      </c>
      <c r="X638" s="25" t="s">
        <v>1921</v>
      </c>
    </row>
    <row r="639" spans="1:24" x14ac:dyDescent="0.25">
      <c r="A639" t="s">
        <v>3</v>
      </c>
      <c r="B639" t="s">
        <v>34</v>
      </c>
      <c r="C639" t="s">
        <v>57</v>
      </c>
      <c r="D639" t="s">
        <v>1880</v>
      </c>
      <c r="E639" t="s">
        <v>83</v>
      </c>
      <c r="F639" t="s">
        <v>1589</v>
      </c>
      <c r="G639" t="s">
        <v>262</v>
      </c>
      <c r="H639" s="25">
        <v>110875.62759999999</v>
      </c>
      <c r="I639" s="31" t="b">
        <v>1</v>
      </c>
      <c r="J639" s="31" t="b">
        <v>1</v>
      </c>
      <c r="K639" s="31" t="b">
        <v>1</v>
      </c>
      <c r="L639" s="31" t="b">
        <v>1</v>
      </c>
      <c r="M639" s="31" t="b">
        <v>1</v>
      </c>
      <c r="N639" t="s">
        <v>5</v>
      </c>
      <c r="O639" t="s">
        <v>1807</v>
      </c>
      <c r="P639" s="32" t="s">
        <v>2584</v>
      </c>
      <c r="Q639" t="s">
        <v>1896</v>
      </c>
      <c r="R639" t="s">
        <v>4137</v>
      </c>
      <c r="S639" s="20" t="s">
        <v>2500</v>
      </c>
      <c r="T639" s="25" t="s">
        <v>21</v>
      </c>
      <c r="U639" s="25" t="s">
        <v>103</v>
      </c>
      <c r="V639" s="25" t="s">
        <v>1915</v>
      </c>
      <c r="W639" s="25" t="s">
        <v>125</v>
      </c>
      <c r="X639" s="25" t="s">
        <v>1921</v>
      </c>
    </row>
    <row r="640" spans="1:24" x14ac:dyDescent="0.25">
      <c r="A640" t="s">
        <v>3</v>
      </c>
      <c r="B640" t="s">
        <v>34</v>
      </c>
      <c r="C640" t="s">
        <v>57</v>
      </c>
      <c r="D640" t="s">
        <v>1880</v>
      </c>
      <c r="E640" t="s">
        <v>83</v>
      </c>
      <c r="F640" t="s">
        <v>1587</v>
      </c>
      <c r="G640" t="s">
        <v>262</v>
      </c>
      <c r="H640" s="25">
        <v>142560.01759999999</v>
      </c>
      <c r="I640" s="31" t="b">
        <v>1</v>
      </c>
      <c r="J640" s="31" t="b">
        <v>1</v>
      </c>
      <c r="K640" s="31" t="b">
        <v>1</v>
      </c>
      <c r="L640" s="31" t="b">
        <v>1</v>
      </c>
      <c r="M640" s="31" t="b">
        <v>1</v>
      </c>
      <c r="N640" t="s">
        <v>5</v>
      </c>
      <c r="O640" t="s">
        <v>1807</v>
      </c>
      <c r="P640" s="32" t="s">
        <v>2584</v>
      </c>
      <c r="Q640" t="s">
        <v>1896</v>
      </c>
      <c r="R640" t="s">
        <v>4138</v>
      </c>
      <c r="S640" s="20" t="s">
        <v>2501</v>
      </c>
      <c r="T640" s="25" t="s">
        <v>21</v>
      </c>
      <c r="U640" s="25" t="s">
        <v>103</v>
      </c>
      <c r="V640" s="25" t="s">
        <v>1915</v>
      </c>
      <c r="W640" s="25" t="s">
        <v>125</v>
      </c>
      <c r="X640" s="25" t="s">
        <v>1921</v>
      </c>
    </row>
    <row r="641" spans="1:24" x14ac:dyDescent="0.25">
      <c r="A641" t="s">
        <v>3</v>
      </c>
      <c r="B641" t="s">
        <v>58</v>
      </c>
      <c r="C641" t="s">
        <v>57</v>
      </c>
      <c r="D641" t="s">
        <v>1881</v>
      </c>
      <c r="E641" t="s">
        <v>116</v>
      </c>
      <c r="F641" t="s">
        <v>727</v>
      </c>
      <c r="G641" t="s">
        <v>164</v>
      </c>
      <c r="H641" s="25">
        <v>175338.56292217562</v>
      </c>
      <c r="I641" s="31" t="b">
        <v>1</v>
      </c>
      <c r="J641" s="31" t="b">
        <v>1</v>
      </c>
      <c r="K641" s="31" t="b">
        <v>0</v>
      </c>
      <c r="L641" s="31" t="b">
        <v>0</v>
      </c>
      <c r="M641" s="31" t="b">
        <v>1</v>
      </c>
      <c r="N641" t="s">
        <v>5</v>
      </c>
      <c r="O641" t="s">
        <v>1783</v>
      </c>
      <c r="P641" s="32" t="s">
        <v>2586</v>
      </c>
      <c r="Q641" t="s">
        <v>1995</v>
      </c>
      <c r="R641" t="s">
        <v>4139</v>
      </c>
      <c r="S641" s="20" t="s">
        <v>2502</v>
      </c>
      <c r="T641" s="25" t="s">
        <v>7</v>
      </c>
      <c r="U641" s="25" t="s">
        <v>72</v>
      </c>
      <c r="V641" s="25" t="s">
        <v>157</v>
      </c>
      <c r="W641" s="25" t="s">
        <v>193</v>
      </c>
      <c r="X641" s="25" t="s">
        <v>1921</v>
      </c>
    </row>
    <row r="642" spans="1:24" x14ac:dyDescent="0.25">
      <c r="A642" t="s">
        <v>3</v>
      </c>
      <c r="B642" t="s">
        <v>58</v>
      </c>
      <c r="C642" t="s">
        <v>57</v>
      </c>
      <c r="D642" t="s">
        <v>1881</v>
      </c>
      <c r="E642" t="s">
        <v>116</v>
      </c>
      <c r="F642" t="s">
        <v>1333</v>
      </c>
      <c r="G642" t="s">
        <v>274</v>
      </c>
      <c r="H642" s="25">
        <v>234547.83950940002</v>
      </c>
      <c r="I642" s="31" t="b">
        <v>1</v>
      </c>
      <c r="J642" s="31" t="b">
        <v>1</v>
      </c>
      <c r="K642" s="31" t="b">
        <v>0</v>
      </c>
      <c r="L642" s="31" t="b">
        <v>0</v>
      </c>
      <c r="M642" s="31" t="b">
        <v>1</v>
      </c>
      <c r="N642" t="s">
        <v>5</v>
      </c>
      <c r="O642" t="s">
        <v>1807</v>
      </c>
      <c r="P642" s="32" t="s">
        <v>2586</v>
      </c>
      <c r="Q642" t="s">
        <v>1995</v>
      </c>
      <c r="R642" t="s">
        <v>4140</v>
      </c>
      <c r="S642" s="20">
        <v>57440</v>
      </c>
      <c r="T642" s="25" t="s">
        <v>7</v>
      </c>
      <c r="U642" s="25" t="s">
        <v>72</v>
      </c>
      <c r="V642" s="25" t="s">
        <v>157</v>
      </c>
      <c r="W642" s="25" t="s">
        <v>193</v>
      </c>
      <c r="X642" s="25" t="s">
        <v>1920</v>
      </c>
    </row>
    <row r="643" spans="1:24" x14ac:dyDescent="0.25">
      <c r="A643" t="s">
        <v>3</v>
      </c>
      <c r="B643" t="s">
        <v>58</v>
      </c>
      <c r="C643" t="s">
        <v>57</v>
      </c>
      <c r="D643" t="s">
        <v>1881</v>
      </c>
      <c r="E643" t="s">
        <v>116</v>
      </c>
      <c r="F643" t="s">
        <v>1451</v>
      </c>
      <c r="G643" t="s">
        <v>285</v>
      </c>
      <c r="H643" s="25">
        <v>183106.44417494</v>
      </c>
      <c r="I643" s="31" t="b">
        <v>1</v>
      </c>
      <c r="J643" s="31" t="b">
        <v>1</v>
      </c>
      <c r="K643" s="31" t="b">
        <v>0</v>
      </c>
      <c r="L643" s="31" t="b">
        <v>1</v>
      </c>
      <c r="M643" s="31" t="b">
        <v>1</v>
      </c>
      <c r="N643" t="s">
        <v>5</v>
      </c>
      <c r="O643" t="s">
        <v>1783</v>
      </c>
      <c r="P643" s="32" t="s">
        <v>2586</v>
      </c>
      <c r="Q643" t="s">
        <v>1995</v>
      </c>
      <c r="R643" t="s">
        <v>4141</v>
      </c>
      <c r="S643" s="20" t="s">
        <v>2503</v>
      </c>
      <c r="T643" s="25" t="s">
        <v>7</v>
      </c>
      <c r="U643" s="25" t="s">
        <v>72</v>
      </c>
      <c r="V643" s="25" t="s">
        <v>157</v>
      </c>
      <c r="W643" s="25" t="s">
        <v>125</v>
      </c>
      <c r="X643" s="25" t="s">
        <v>1921</v>
      </c>
    </row>
    <row r="644" spans="1:24" x14ac:dyDescent="0.25">
      <c r="A644" t="s">
        <v>3</v>
      </c>
      <c r="B644" t="s">
        <v>58</v>
      </c>
      <c r="C644" t="s">
        <v>57</v>
      </c>
      <c r="D644" t="s">
        <v>1881</v>
      </c>
      <c r="E644" t="s">
        <v>116</v>
      </c>
      <c r="F644" t="s">
        <v>1695</v>
      </c>
      <c r="G644" t="s">
        <v>293</v>
      </c>
      <c r="H644" s="25">
        <v>222290.39353192001</v>
      </c>
      <c r="I644" s="31" t="b">
        <v>1</v>
      </c>
      <c r="J644" s="31" t="b">
        <v>1</v>
      </c>
      <c r="K644" s="31" t="b">
        <v>0</v>
      </c>
      <c r="L644" s="31" t="b">
        <v>1</v>
      </c>
      <c r="M644" s="31" t="b">
        <v>1</v>
      </c>
      <c r="N644" t="s">
        <v>5</v>
      </c>
      <c r="O644" t="s">
        <v>1807</v>
      </c>
      <c r="P644" s="32" t="s">
        <v>2586</v>
      </c>
      <c r="Q644" t="s">
        <v>1995</v>
      </c>
      <c r="R644" t="s">
        <v>4142</v>
      </c>
      <c r="S644" s="20" t="s">
        <v>2504</v>
      </c>
      <c r="T644" s="25" t="s">
        <v>7</v>
      </c>
      <c r="U644" s="25" t="s">
        <v>72</v>
      </c>
      <c r="V644" s="25" t="s">
        <v>157</v>
      </c>
      <c r="W644" s="25" t="s">
        <v>125</v>
      </c>
      <c r="X644" s="25" t="s">
        <v>1921</v>
      </c>
    </row>
    <row r="645" spans="1:24" x14ac:dyDescent="0.25">
      <c r="A645" t="s">
        <v>10</v>
      </c>
      <c r="B645" t="s">
        <v>58</v>
      </c>
      <c r="C645" t="s">
        <v>57</v>
      </c>
      <c r="D645" t="s">
        <v>1881</v>
      </c>
      <c r="E645" t="s">
        <v>83</v>
      </c>
      <c r="F645" t="s">
        <v>1403</v>
      </c>
      <c r="G645" t="s">
        <v>283</v>
      </c>
      <c r="H645" s="25">
        <v>4249300.2414999995</v>
      </c>
      <c r="I645" s="31" t="b">
        <v>1</v>
      </c>
      <c r="J645" s="31" t="b">
        <v>1</v>
      </c>
      <c r="K645" s="31" t="b">
        <v>0</v>
      </c>
      <c r="L645" s="31" t="b">
        <v>0</v>
      </c>
      <c r="M645" s="31" t="b">
        <v>1</v>
      </c>
      <c r="N645" t="s">
        <v>5</v>
      </c>
      <c r="O645" t="s">
        <v>1807</v>
      </c>
      <c r="P645" s="32" t="s">
        <v>2585</v>
      </c>
      <c r="Q645" t="s">
        <v>1995</v>
      </c>
      <c r="R645" t="s">
        <v>4143</v>
      </c>
      <c r="S645" s="20" t="s">
        <v>2505</v>
      </c>
      <c r="T645" s="25" t="s">
        <v>7</v>
      </c>
      <c r="U645" s="25" t="s">
        <v>72</v>
      </c>
      <c r="V645" s="25" t="s">
        <v>157</v>
      </c>
      <c r="W645" s="25" t="s">
        <v>193</v>
      </c>
      <c r="X645" s="25" t="s">
        <v>1921</v>
      </c>
    </row>
    <row r="646" spans="1:24" x14ac:dyDescent="0.25">
      <c r="A646" t="s">
        <v>3</v>
      </c>
      <c r="B646" t="s">
        <v>58</v>
      </c>
      <c r="C646" t="s">
        <v>57</v>
      </c>
      <c r="D646" t="s">
        <v>1881</v>
      </c>
      <c r="E646" t="s">
        <v>116</v>
      </c>
      <c r="F646" t="s">
        <v>729</v>
      </c>
      <c r="G646" t="s">
        <v>164</v>
      </c>
      <c r="H646" s="25">
        <v>906125.44685101998</v>
      </c>
      <c r="I646" s="31" t="b">
        <v>1</v>
      </c>
      <c r="J646" s="31" t="b">
        <v>1</v>
      </c>
      <c r="K646" s="31" t="b">
        <v>0</v>
      </c>
      <c r="L646" s="31" t="b">
        <v>0</v>
      </c>
      <c r="M646" s="31" t="b">
        <v>1</v>
      </c>
      <c r="N646" t="s">
        <v>5</v>
      </c>
      <c r="O646" t="s">
        <v>1807</v>
      </c>
      <c r="P646" s="32" t="s">
        <v>2585</v>
      </c>
      <c r="Q646" t="s">
        <v>1995</v>
      </c>
      <c r="R646" t="s">
        <v>4144</v>
      </c>
      <c r="S646" s="20" t="s">
        <v>2506</v>
      </c>
      <c r="T646" s="25" t="s">
        <v>7</v>
      </c>
      <c r="U646" s="25" t="s">
        <v>72</v>
      </c>
      <c r="V646" s="25" t="s">
        <v>157</v>
      </c>
      <c r="W646" s="25" t="s">
        <v>193</v>
      </c>
      <c r="X646" s="25" t="s">
        <v>1921</v>
      </c>
    </row>
    <row r="647" spans="1:24" x14ac:dyDescent="0.25">
      <c r="A647" t="s">
        <v>3</v>
      </c>
      <c r="B647" t="s">
        <v>58</v>
      </c>
      <c r="C647" t="s">
        <v>57</v>
      </c>
      <c r="D647" t="s">
        <v>1881</v>
      </c>
      <c r="E647" t="s">
        <v>116</v>
      </c>
      <c r="F647" t="s">
        <v>725</v>
      </c>
      <c r="G647" t="s">
        <v>164</v>
      </c>
      <c r="H647" s="25">
        <v>631192.00139878003</v>
      </c>
      <c r="I647" s="31" t="b">
        <v>1</v>
      </c>
      <c r="J647" s="31" t="b">
        <v>1</v>
      </c>
      <c r="K647" s="31" t="b">
        <v>0</v>
      </c>
      <c r="L647" s="31" t="b">
        <v>0</v>
      </c>
      <c r="M647" s="31" t="b">
        <v>1</v>
      </c>
      <c r="N647" t="s">
        <v>5</v>
      </c>
      <c r="O647" t="s">
        <v>1807</v>
      </c>
      <c r="P647" s="32" t="s">
        <v>2585</v>
      </c>
      <c r="Q647" t="s">
        <v>1995</v>
      </c>
      <c r="R647" t="s">
        <v>4145</v>
      </c>
      <c r="S647" s="20" t="s">
        <v>2507</v>
      </c>
      <c r="T647" s="25" t="s">
        <v>7</v>
      </c>
      <c r="U647" s="25" t="s">
        <v>72</v>
      </c>
      <c r="V647" s="25" t="s">
        <v>157</v>
      </c>
      <c r="W647" s="25" t="s">
        <v>193</v>
      </c>
      <c r="X647" s="25" t="s">
        <v>1921</v>
      </c>
    </row>
    <row r="648" spans="1:24" x14ac:dyDescent="0.25">
      <c r="A648" t="s">
        <v>3</v>
      </c>
      <c r="B648" t="s">
        <v>58</v>
      </c>
      <c r="C648" t="s">
        <v>57</v>
      </c>
      <c r="D648" t="s">
        <v>1881</v>
      </c>
      <c r="E648" t="s">
        <v>116</v>
      </c>
      <c r="F648" t="s">
        <v>739</v>
      </c>
      <c r="G648" t="s">
        <v>164</v>
      </c>
      <c r="H648" s="25">
        <v>168729.34768584001</v>
      </c>
      <c r="I648" s="31" t="b">
        <v>1</v>
      </c>
      <c r="J648" s="31" t="b">
        <v>0</v>
      </c>
      <c r="K648" s="31" t="b">
        <v>0</v>
      </c>
      <c r="L648" s="31" t="b">
        <v>1</v>
      </c>
      <c r="M648" s="31" t="b">
        <v>1</v>
      </c>
      <c r="N648" t="s">
        <v>5</v>
      </c>
      <c r="O648" t="s">
        <v>1807</v>
      </c>
      <c r="P648" s="32" t="s">
        <v>2586</v>
      </c>
      <c r="Q648" t="s">
        <v>1995</v>
      </c>
      <c r="R648" t="s">
        <v>4146</v>
      </c>
      <c r="S648" s="20" t="s">
        <v>2508</v>
      </c>
      <c r="T648" s="25" t="s">
        <v>7</v>
      </c>
      <c r="U648" s="25" t="s">
        <v>97</v>
      </c>
      <c r="V648" s="25" t="s">
        <v>157</v>
      </c>
      <c r="W648" s="25" t="s">
        <v>125</v>
      </c>
      <c r="X648" s="25" t="s">
        <v>1920</v>
      </c>
    </row>
    <row r="649" spans="1:24" x14ac:dyDescent="0.25">
      <c r="A649" t="s">
        <v>3</v>
      </c>
      <c r="B649" t="s">
        <v>58</v>
      </c>
      <c r="C649" t="s">
        <v>57</v>
      </c>
      <c r="D649" t="s">
        <v>1881</v>
      </c>
      <c r="E649" t="s">
        <v>116</v>
      </c>
      <c r="F649" t="s">
        <v>731</v>
      </c>
      <c r="G649" t="s">
        <v>164</v>
      </c>
      <c r="H649" s="25">
        <v>180745.59685460775</v>
      </c>
      <c r="I649" s="31" t="b">
        <v>1</v>
      </c>
      <c r="J649" s="31" t="b">
        <v>1</v>
      </c>
      <c r="K649" s="31" t="b">
        <v>0</v>
      </c>
      <c r="L649" s="31" t="b">
        <v>0</v>
      </c>
      <c r="M649" s="31" t="b">
        <v>1</v>
      </c>
      <c r="N649" t="s">
        <v>5</v>
      </c>
      <c r="O649" t="s">
        <v>1807</v>
      </c>
      <c r="P649" s="32" t="s">
        <v>2586</v>
      </c>
      <c r="Q649" t="s">
        <v>1995</v>
      </c>
      <c r="R649" t="s">
        <v>4147</v>
      </c>
      <c r="S649" s="20" t="s">
        <v>2509</v>
      </c>
      <c r="T649" s="25" t="s">
        <v>7</v>
      </c>
      <c r="U649" s="25" t="s">
        <v>72</v>
      </c>
      <c r="V649" s="25" t="s">
        <v>157</v>
      </c>
      <c r="W649" s="25" t="s">
        <v>193</v>
      </c>
      <c r="X649" s="25" t="s">
        <v>1921</v>
      </c>
    </row>
    <row r="650" spans="1:24" x14ac:dyDescent="0.25">
      <c r="A650" t="s">
        <v>3</v>
      </c>
      <c r="B650" t="s">
        <v>58</v>
      </c>
      <c r="C650" t="s">
        <v>57</v>
      </c>
      <c r="D650" t="s">
        <v>1882</v>
      </c>
      <c r="E650" t="s">
        <v>116</v>
      </c>
      <c r="F650" t="s">
        <v>619</v>
      </c>
      <c r="G650" t="s">
        <v>164</v>
      </c>
      <c r="H650" s="25">
        <v>171140.62209054996</v>
      </c>
      <c r="I650" s="31" t="b">
        <v>1</v>
      </c>
      <c r="J650" s="31" t="b">
        <v>0</v>
      </c>
      <c r="K650" s="31" t="b">
        <v>0</v>
      </c>
      <c r="L650" s="31" t="b">
        <v>0</v>
      </c>
      <c r="M650" s="31" t="b">
        <v>1</v>
      </c>
      <c r="N650" t="s">
        <v>5</v>
      </c>
      <c r="O650" t="s">
        <v>1807</v>
      </c>
      <c r="P650" s="32" t="s">
        <v>2586</v>
      </c>
      <c r="Q650" t="s">
        <v>1995</v>
      </c>
      <c r="R650" t="s">
        <v>4148</v>
      </c>
      <c r="S650" s="20" t="s">
        <v>2510</v>
      </c>
      <c r="T650" s="25" t="s">
        <v>7</v>
      </c>
      <c r="U650" s="25" t="s">
        <v>97</v>
      </c>
      <c r="V650" s="25" t="s">
        <v>157</v>
      </c>
      <c r="W650" s="25" t="s">
        <v>193</v>
      </c>
      <c r="X650" s="25" t="s">
        <v>1921</v>
      </c>
    </row>
    <row r="651" spans="1:24" x14ac:dyDescent="0.25">
      <c r="A651" t="s">
        <v>3</v>
      </c>
      <c r="B651" t="s">
        <v>58</v>
      </c>
      <c r="C651" t="s">
        <v>57</v>
      </c>
      <c r="D651" t="s">
        <v>1883</v>
      </c>
      <c r="E651" t="s">
        <v>83</v>
      </c>
      <c r="F651" t="s">
        <v>389</v>
      </c>
      <c r="G651" t="s">
        <v>231</v>
      </c>
      <c r="H651" s="25">
        <v>475879.69483999995</v>
      </c>
      <c r="I651" s="31" t="b">
        <v>1</v>
      </c>
      <c r="J651" s="31" t="b">
        <v>0</v>
      </c>
      <c r="K651" s="31" t="b">
        <v>0</v>
      </c>
      <c r="L651" s="31" t="b">
        <v>0</v>
      </c>
      <c r="M651" s="31" t="b">
        <v>1</v>
      </c>
      <c r="N651" t="s">
        <v>5</v>
      </c>
      <c r="O651" t="s">
        <v>1807</v>
      </c>
      <c r="P651" s="32" t="s">
        <v>2586</v>
      </c>
      <c r="Q651" t="s">
        <v>1995</v>
      </c>
      <c r="R651" t="s">
        <v>4149</v>
      </c>
      <c r="S651" s="20">
        <v>33786</v>
      </c>
      <c r="T651" s="25" t="s">
        <v>7</v>
      </c>
      <c r="U651" s="25" t="s">
        <v>97</v>
      </c>
      <c r="V651" s="25" t="s">
        <v>157</v>
      </c>
      <c r="W651" s="25" t="s">
        <v>193</v>
      </c>
      <c r="X651" s="25" t="s">
        <v>1921</v>
      </c>
    </row>
    <row r="652" spans="1:24" x14ac:dyDescent="0.25">
      <c r="A652" t="s">
        <v>3</v>
      </c>
      <c r="B652" t="s">
        <v>58</v>
      </c>
      <c r="C652" t="s">
        <v>57</v>
      </c>
      <c r="D652" t="s">
        <v>1883</v>
      </c>
      <c r="E652" t="s">
        <v>116</v>
      </c>
      <c r="F652" t="s">
        <v>1239</v>
      </c>
      <c r="G652" t="s">
        <v>274</v>
      </c>
      <c r="H652" s="25">
        <v>125548.02385735999</v>
      </c>
      <c r="I652" s="31" t="b">
        <v>1</v>
      </c>
      <c r="J652" s="31" t="b">
        <v>0</v>
      </c>
      <c r="K652" s="31" t="b">
        <v>0</v>
      </c>
      <c r="L652" s="31" t="b">
        <v>0</v>
      </c>
      <c r="M652" s="31" t="b">
        <v>1</v>
      </c>
      <c r="N652" t="s">
        <v>5</v>
      </c>
      <c r="O652" t="s">
        <v>1783</v>
      </c>
      <c r="P652" s="32" t="s">
        <v>2584</v>
      </c>
      <c r="Q652" t="s">
        <v>1995</v>
      </c>
      <c r="R652" t="s">
        <v>4150</v>
      </c>
      <c r="S652" s="20">
        <v>57155</v>
      </c>
      <c r="T652" s="25" t="s">
        <v>7</v>
      </c>
      <c r="U652" s="25" t="s">
        <v>97</v>
      </c>
      <c r="V652" s="25" t="s">
        <v>157</v>
      </c>
      <c r="W652" s="25" t="s">
        <v>193</v>
      </c>
      <c r="X652" s="25" t="s">
        <v>1921</v>
      </c>
    </row>
    <row r="653" spans="1:24" x14ac:dyDescent="0.25">
      <c r="A653" t="s">
        <v>3</v>
      </c>
      <c r="B653" t="s">
        <v>46</v>
      </c>
      <c r="C653" t="s">
        <v>1884</v>
      </c>
      <c r="D653" t="s">
        <v>4267</v>
      </c>
      <c r="E653" t="s">
        <v>99</v>
      </c>
      <c r="F653" t="s">
        <v>1717</v>
      </c>
      <c r="G653" t="s">
        <v>295</v>
      </c>
      <c r="H653" s="25">
        <v>200849.68</v>
      </c>
      <c r="I653" s="31" t="b">
        <v>0</v>
      </c>
      <c r="J653" s="31" t="b">
        <v>0</v>
      </c>
      <c r="K653" s="31" t="b">
        <v>0</v>
      </c>
      <c r="L653" s="31" t="b">
        <v>0</v>
      </c>
      <c r="M653" s="31" t="b">
        <v>0</v>
      </c>
      <c r="N653" t="s">
        <v>5</v>
      </c>
      <c r="O653" t="s">
        <v>1783</v>
      </c>
      <c r="P653" s="32" t="s">
        <v>2586</v>
      </c>
      <c r="Q653" t="s">
        <v>1995</v>
      </c>
      <c r="R653" t="s">
        <v>3012</v>
      </c>
      <c r="S653" s="20" t="s">
        <v>1879</v>
      </c>
      <c r="T653" s="25" t="s">
        <v>25</v>
      </c>
      <c r="U653" s="25" t="s">
        <v>97</v>
      </c>
      <c r="V653" s="25" t="s">
        <v>157</v>
      </c>
      <c r="W653" s="25" t="s">
        <v>193</v>
      </c>
      <c r="X653" s="25" t="s">
        <v>25</v>
      </c>
    </row>
    <row r="654" spans="1:24" x14ac:dyDescent="0.25">
      <c r="A654" t="s">
        <v>10</v>
      </c>
      <c r="B654" t="s">
        <v>34</v>
      </c>
      <c r="C654" t="s">
        <v>1806</v>
      </c>
      <c r="D654" t="s">
        <v>4267</v>
      </c>
      <c r="E654" t="s">
        <v>99</v>
      </c>
      <c r="F654" t="s">
        <v>909</v>
      </c>
      <c r="G654" t="s">
        <v>154</v>
      </c>
      <c r="H654" s="25">
        <v>2500</v>
      </c>
      <c r="I654" s="31" t="b">
        <v>1</v>
      </c>
      <c r="J654" s="31" t="b">
        <v>1</v>
      </c>
      <c r="K654" s="31" t="b">
        <v>0</v>
      </c>
      <c r="L654" s="31" t="b">
        <v>0</v>
      </c>
      <c r="M654" s="31" t="b">
        <v>1</v>
      </c>
      <c r="N654" t="s">
        <v>5</v>
      </c>
      <c r="O654" t="s">
        <v>1783</v>
      </c>
      <c r="P654" s="32" t="s">
        <v>2584</v>
      </c>
      <c r="Q654" t="s">
        <v>1995</v>
      </c>
      <c r="R654" t="s">
        <v>4151</v>
      </c>
      <c r="S654" s="20" t="s">
        <v>2511</v>
      </c>
      <c r="T654" s="25" t="s">
        <v>32</v>
      </c>
      <c r="U654" s="25" t="s">
        <v>103</v>
      </c>
      <c r="V654" s="25" t="s">
        <v>157</v>
      </c>
      <c r="W654" s="25" t="s">
        <v>193</v>
      </c>
      <c r="X654" s="25" t="s">
        <v>257</v>
      </c>
    </row>
    <row r="655" spans="1:24" x14ac:dyDescent="0.25">
      <c r="A655" t="s">
        <v>3</v>
      </c>
      <c r="B655" t="s">
        <v>41</v>
      </c>
      <c r="C655" t="s">
        <v>40</v>
      </c>
      <c r="D655" t="s">
        <v>4267</v>
      </c>
      <c r="E655" t="s">
        <v>99</v>
      </c>
      <c r="F655" t="s">
        <v>1075</v>
      </c>
      <c r="G655" t="s">
        <v>140</v>
      </c>
      <c r="H655" s="25">
        <v>11282.41</v>
      </c>
      <c r="I655" s="31" t="b">
        <v>1</v>
      </c>
      <c r="J655" s="31" t="b">
        <v>0</v>
      </c>
      <c r="K655" s="31" t="b">
        <v>0</v>
      </c>
      <c r="L655" s="31" t="b">
        <v>0</v>
      </c>
      <c r="M655" s="31" t="b">
        <v>1</v>
      </c>
      <c r="N655" t="s">
        <v>5</v>
      </c>
      <c r="O655" t="s">
        <v>1807</v>
      </c>
      <c r="P655" s="32" t="s">
        <v>2584</v>
      </c>
      <c r="Q655" t="s">
        <v>1995</v>
      </c>
      <c r="R655" t="s">
        <v>4152</v>
      </c>
      <c r="S655" s="20">
        <v>51026</v>
      </c>
      <c r="T655" s="25" t="s">
        <v>32</v>
      </c>
      <c r="U655" s="25" t="s">
        <v>97</v>
      </c>
      <c r="V655" s="25" t="s">
        <v>157</v>
      </c>
      <c r="W655" s="25" t="s">
        <v>193</v>
      </c>
      <c r="X655" s="25" t="s">
        <v>40</v>
      </c>
    </row>
    <row r="656" spans="1:24" x14ac:dyDescent="0.25">
      <c r="A656" t="s">
        <v>3</v>
      </c>
      <c r="B656" t="s">
        <v>41</v>
      </c>
      <c r="C656" t="s">
        <v>40</v>
      </c>
      <c r="D656" t="s">
        <v>4267</v>
      </c>
      <c r="E656" t="s">
        <v>99</v>
      </c>
      <c r="F656" t="s">
        <v>1357</v>
      </c>
      <c r="G656" t="s">
        <v>140</v>
      </c>
      <c r="H656" s="25">
        <v>16292.95</v>
      </c>
      <c r="I656" s="31" t="b">
        <v>1</v>
      </c>
      <c r="J656" s="31" t="b">
        <v>0</v>
      </c>
      <c r="K656" s="31" t="b">
        <v>0</v>
      </c>
      <c r="L656" s="31" t="b">
        <v>0</v>
      </c>
      <c r="M656" s="31" t="b">
        <v>1</v>
      </c>
      <c r="N656" t="s">
        <v>5</v>
      </c>
      <c r="O656" t="s">
        <v>1807</v>
      </c>
      <c r="P656" s="32" t="s">
        <v>2584</v>
      </c>
      <c r="Q656" t="s">
        <v>1995</v>
      </c>
      <c r="R656" t="s">
        <v>4153</v>
      </c>
      <c r="S656" s="20">
        <v>51795</v>
      </c>
      <c r="T656" s="25" t="s">
        <v>32</v>
      </c>
      <c r="U656" s="25" t="s">
        <v>97</v>
      </c>
      <c r="V656" s="25" t="s">
        <v>157</v>
      </c>
      <c r="W656" s="25" t="s">
        <v>193</v>
      </c>
      <c r="X656" s="25" t="s">
        <v>40</v>
      </c>
    </row>
    <row r="657" spans="1:24" x14ac:dyDescent="0.25">
      <c r="A657" t="s">
        <v>10</v>
      </c>
      <c r="B657" t="s">
        <v>29</v>
      </c>
      <c r="C657" t="s">
        <v>1885</v>
      </c>
      <c r="D657" t="s">
        <v>4267</v>
      </c>
      <c r="E657" t="s">
        <v>99</v>
      </c>
      <c r="F657" t="s">
        <v>1489</v>
      </c>
      <c r="G657" t="s">
        <v>154</v>
      </c>
      <c r="H657" s="25">
        <v>2500</v>
      </c>
      <c r="I657" s="31" t="b">
        <v>1</v>
      </c>
      <c r="J657" s="31" t="b">
        <v>0</v>
      </c>
      <c r="K657" s="31" t="b">
        <v>0</v>
      </c>
      <c r="L657" s="31" t="b">
        <v>0</v>
      </c>
      <c r="M657" s="31" t="b">
        <v>1</v>
      </c>
      <c r="N657" t="s">
        <v>5</v>
      </c>
      <c r="O657" t="s">
        <v>1807</v>
      </c>
      <c r="P657" s="32" t="s">
        <v>2584</v>
      </c>
      <c r="Q657" t="s">
        <v>1995</v>
      </c>
      <c r="R657" t="s">
        <v>4154</v>
      </c>
      <c r="S657" s="20" t="s">
        <v>2512</v>
      </c>
      <c r="T657" s="25" t="s">
        <v>32</v>
      </c>
      <c r="U657" s="25" t="s">
        <v>97</v>
      </c>
      <c r="V657" s="25" t="s">
        <v>157</v>
      </c>
      <c r="W657" s="25" t="s">
        <v>193</v>
      </c>
      <c r="X657" s="25" t="s">
        <v>15</v>
      </c>
    </row>
    <row r="658" spans="1:24" x14ac:dyDescent="0.25">
      <c r="A658" t="s">
        <v>10</v>
      </c>
      <c r="B658" t="s">
        <v>29</v>
      </c>
      <c r="C658" t="s">
        <v>1885</v>
      </c>
      <c r="D658" t="s">
        <v>4267</v>
      </c>
      <c r="E658" t="s">
        <v>99</v>
      </c>
      <c r="F658" t="s">
        <v>907</v>
      </c>
      <c r="G658" t="s">
        <v>154</v>
      </c>
      <c r="H658" s="25">
        <v>2500</v>
      </c>
      <c r="I658" s="31" t="b">
        <v>1</v>
      </c>
      <c r="J658" s="31" t="b">
        <v>0</v>
      </c>
      <c r="K658" s="31" t="b">
        <v>0</v>
      </c>
      <c r="L658" s="31" t="b">
        <v>0</v>
      </c>
      <c r="M658" s="31" t="b">
        <v>1</v>
      </c>
      <c r="N658" t="s">
        <v>5</v>
      </c>
      <c r="O658" t="s">
        <v>1783</v>
      </c>
      <c r="P658" s="32" t="s">
        <v>2584</v>
      </c>
      <c r="Q658" t="s">
        <v>1995</v>
      </c>
      <c r="R658" t="s">
        <v>4155</v>
      </c>
      <c r="S658" s="20" t="s">
        <v>2513</v>
      </c>
      <c r="T658" s="25" t="s">
        <v>32</v>
      </c>
      <c r="U658" s="25" t="s">
        <v>97</v>
      </c>
      <c r="V658" s="25" t="s">
        <v>157</v>
      </c>
      <c r="W658" s="25" t="s">
        <v>193</v>
      </c>
      <c r="X658" s="25" t="s">
        <v>15</v>
      </c>
    </row>
    <row r="659" spans="1:24" x14ac:dyDescent="0.25">
      <c r="A659" t="s">
        <v>10</v>
      </c>
      <c r="B659" t="s">
        <v>29</v>
      </c>
      <c r="C659" t="s">
        <v>1885</v>
      </c>
      <c r="D659" t="s">
        <v>4267</v>
      </c>
      <c r="E659" t="s">
        <v>99</v>
      </c>
      <c r="F659" t="s">
        <v>1491</v>
      </c>
      <c r="G659" t="s">
        <v>154</v>
      </c>
      <c r="H659" s="25">
        <v>2500</v>
      </c>
      <c r="I659" s="31" t="b">
        <v>1</v>
      </c>
      <c r="J659" s="31" t="b">
        <v>0</v>
      </c>
      <c r="K659" s="31" t="b">
        <v>0</v>
      </c>
      <c r="L659" s="31" t="b">
        <v>0</v>
      </c>
      <c r="M659" s="31" t="b">
        <v>1</v>
      </c>
      <c r="N659" t="s">
        <v>5</v>
      </c>
      <c r="O659" t="s">
        <v>1783</v>
      </c>
      <c r="P659" s="32" t="s">
        <v>2584</v>
      </c>
      <c r="Q659" t="s">
        <v>1995</v>
      </c>
      <c r="R659" t="s">
        <v>4156</v>
      </c>
      <c r="S659" s="20" t="s">
        <v>2514</v>
      </c>
      <c r="T659" s="25" t="s">
        <v>32</v>
      </c>
      <c r="U659" s="25" t="s">
        <v>97</v>
      </c>
      <c r="V659" s="25" t="s">
        <v>157</v>
      </c>
      <c r="W659" s="25" t="s">
        <v>193</v>
      </c>
      <c r="X659" s="25" t="s">
        <v>15</v>
      </c>
    </row>
    <row r="660" spans="1:24" x14ac:dyDescent="0.25">
      <c r="A660" t="s">
        <v>10</v>
      </c>
      <c r="B660" t="s">
        <v>29</v>
      </c>
      <c r="C660" t="s">
        <v>1885</v>
      </c>
      <c r="D660" t="s">
        <v>4267</v>
      </c>
      <c r="E660" t="s">
        <v>99</v>
      </c>
      <c r="F660" t="s">
        <v>937</v>
      </c>
      <c r="G660" t="s">
        <v>154</v>
      </c>
      <c r="H660" s="25">
        <v>15580.4</v>
      </c>
      <c r="I660" s="31" t="b">
        <v>1</v>
      </c>
      <c r="J660" s="31" t="b">
        <v>0</v>
      </c>
      <c r="K660" s="31" t="b">
        <v>0</v>
      </c>
      <c r="L660" s="31" t="b">
        <v>0</v>
      </c>
      <c r="M660" s="31" t="b">
        <v>1</v>
      </c>
      <c r="N660" t="s">
        <v>5</v>
      </c>
      <c r="O660" t="s">
        <v>1783</v>
      </c>
      <c r="P660" s="32" t="s">
        <v>2584</v>
      </c>
      <c r="Q660" t="s">
        <v>1995</v>
      </c>
      <c r="R660" t="s">
        <v>4157</v>
      </c>
      <c r="S660" s="20" t="s">
        <v>2515</v>
      </c>
      <c r="T660" s="25" t="s">
        <v>32</v>
      </c>
      <c r="U660" s="25" t="s">
        <v>97</v>
      </c>
      <c r="V660" s="25" t="s">
        <v>157</v>
      </c>
      <c r="W660" s="25" t="s">
        <v>193</v>
      </c>
      <c r="X660" s="25" t="s">
        <v>15</v>
      </c>
    </row>
    <row r="661" spans="1:24" x14ac:dyDescent="0.25">
      <c r="A661" t="s">
        <v>10</v>
      </c>
      <c r="B661" t="s">
        <v>29</v>
      </c>
      <c r="C661" t="s">
        <v>1885</v>
      </c>
      <c r="D661" t="s">
        <v>4267</v>
      </c>
      <c r="E661" t="s">
        <v>99</v>
      </c>
      <c r="F661" t="s">
        <v>1359</v>
      </c>
      <c r="G661" t="s">
        <v>154</v>
      </c>
      <c r="H661" s="25">
        <v>18338.82</v>
      </c>
      <c r="I661" s="31" t="b">
        <v>1</v>
      </c>
      <c r="J661" s="31" t="b">
        <v>0</v>
      </c>
      <c r="K661" s="31" t="b">
        <v>0</v>
      </c>
      <c r="L661" s="31" t="b">
        <v>0</v>
      </c>
      <c r="M661" s="31" t="b">
        <v>1</v>
      </c>
      <c r="N661" t="s">
        <v>5</v>
      </c>
      <c r="O661" t="s">
        <v>1783</v>
      </c>
      <c r="P661" s="32" t="s">
        <v>2584</v>
      </c>
      <c r="Q661" t="s">
        <v>1995</v>
      </c>
      <c r="R661" t="s">
        <v>4158</v>
      </c>
      <c r="S661" s="20" t="s">
        <v>2516</v>
      </c>
      <c r="T661" s="25" t="s">
        <v>32</v>
      </c>
      <c r="U661" s="25" t="s">
        <v>97</v>
      </c>
      <c r="V661" s="25" t="s">
        <v>157</v>
      </c>
      <c r="W661" s="25" t="s">
        <v>193</v>
      </c>
      <c r="X661" s="25" t="s">
        <v>15</v>
      </c>
    </row>
    <row r="662" spans="1:24" x14ac:dyDescent="0.25">
      <c r="A662" t="s">
        <v>10</v>
      </c>
      <c r="B662" t="s">
        <v>29</v>
      </c>
      <c r="C662" t="s">
        <v>1886</v>
      </c>
      <c r="D662" t="s">
        <v>4267</v>
      </c>
      <c r="E662" t="s">
        <v>99</v>
      </c>
      <c r="F662" t="s">
        <v>381</v>
      </c>
      <c r="G662" t="s">
        <v>154</v>
      </c>
      <c r="H662" s="25">
        <v>2939.56</v>
      </c>
      <c r="I662" s="31" t="b">
        <v>1</v>
      </c>
      <c r="J662" s="31" t="b">
        <v>0</v>
      </c>
      <c r="K662" s="31" t="b">
        <v>0</v>
      </c>
      <c r="L662" s="31" t="b">
        <v>0</v>
      </c>
      <c r="M662" s="31" t="b">
        <v>1</v>
      </c>
      <c r="N662" t="s">
        <v>5</v>
      </c>
      <c r="O662" t="s">
        <v>1807</v>
      </c>
      <c r="P662" s="32" t="s">
        <v>2584</v>
      </c>
      <c r="Q662" t="s">
        <v>1995</v>
      </c>
      <c r="R662" t="s">
        <v>4159</v>
      </c>
      <c r="S662" s="20" t="s">
        <v>2517</v>
      </c>
      <c r="T662" s="25" t="s">
        <v>32</v>
      </c>
      <c r="U662" s="25" t="s">
        <v>97</v>
      </c>
      <c r="V662" s="25" t="s">
        <v>157</v>
      </c>
      <c r="W662" s="25" t="s">
        <v>193</v>
      </c>
      <c r="X662" s="25" t="s">
        <v>15</v>
      </c>
    </row>
    <row r="663" spans="1:24" x14ac:dyDescent="0.25">
      <c r="A663" t="s">
        <v>10</v>
      </c>
      <c r="B663" t="s">
        <v>29</v>
      </c>
      <c r="C663" t="s">
        <v>1886</v>
      </c>
      <c r="D663" t="s">
        <v>4267</v>
      </c>
      <c r="E663" t="s">
        <v>99</v>
      </c>
      <c r="F663" t="s">
        <v>911</v>
      </c>
      <c r="G663" t="s">
        <v>154</v>
      </c>
      <c r="H663" s="25">
        <v>2500</v>
      </c>
      <c r="I663" s="31" t="b">
        <v>1</v>
      </c>
      <c r="J663" s="31" t="b">
        <v>0</v>
      </c>
      <c r="K663" s="31" t="b">
        <v>0</v>
      </c>
      <c r="L663" s="31" t="b">
        <v>0</v>
      </c>
      <c r="M663" s="31" t="b">
        <v>1</v>
      </c>
      <c r="N663" t="s">
        <v>5</v>
      </c>
      <c r="O663" t="s">
        <v>1783</v>
      </c>
      <c r="P663" s="32" t="s">
        <v>2584</v>
      </c>
      <c r="Q663" t="s">
        <v>1995</v>
      </c>
      <c r="R663" t="s">
        <v>4160</v>
      </c>
      <c r="S663" s="20" t="s">
        <v>2518</v>
      </c>
      <c r="T663" s="25" t="s">
        <v>32</v>
      </c>
      <c r="U663" s="25" t="s">
        <v>97</v>
      </c>
      <c r="V663" s="25" t="s">
        <v>157</v>
      </c>
      <c r="W663" s="25" t="s">
        <v>193</v>
      </c>
      <c r="X663" s="25" t="s">
        <v>15</v>
      </c>
    </row>
    <row r="664" spans="1:24" x14ac:dyDescent="0.25">
      <c r="A664" t="s">
        <v>3</v>
      </c>
      <c r="B664" t="s">
        <v>29</v>
      </c>
      <c r="C664" t="s">
        <v>1886</v>
      </c>
      <c r="D664" t="s">
        <v>4267</v>
      </c>
      <c r="E664" t="s">
        <v>99</v>
      </c>
      <c r="F664" t="s">
        <v>1345</v>
      </c>
      <c r="G664" t="s">
        <v>140</v>
      </c>
      <c r="H664" s="25">
        <v>6949.76</v>
      </c>
      <c r="I664" s="31" t="b">
        <v>1</v>
      </c>
      <c r="J664" s="31" t="b">
        <v>1</v>
      </c>
      <c r="K664" s="31" t="b">
        <v>0</v>
      </c>
      <c r="L664" s="31" t="b">
        <v>0</v>
      </c>
      <c r="M664" s="31" t="b">
        <v>1</v>
      </c>
      <c r="N664" t="s">
        <v>5</v>
      </c>
      <c r="O664" t="s">
        <v>1807</v>
      </c>
      <c r="P664" s="32" t="s">
        <v>2584</v>
      </c>
      <c r="Q664" t="s">
        <v>1995</v>
      </c>
      <c r="R664" t="s">
        <v>4161</v>
      </c>
      <c r="S664" s="20">
        <v>51265</v>
      </c>
      <c r="T664" s="25" t="s">
        <v>32</v>
      </c>
      <c r="U664" s="25" t="s">
        <v>79</v>
      </c>
      <c r="V664" s="25" t="s">
        <v>157</v>
      </c>
      <c r="W664" s="25" t="s">
        <v>193</v>
      </c>
      <c r="X664" s="25" t="s">
        <v>15</v>
      </c>
    </row>
    <row r="665" spans="1:24" x14ac:dyDescent="0.25">
      <c r="A665" t="s">
        <v>10</v>
      </c>
      <c r="B665" t="s">
        <v>29</v>
      </c>
      <c r="C665" t="s">
        <v>1829</v>
      </c>
      <c r="D665" t="s">
        <v>4267</v>
      </c>
      <c r="E665" t="s">
        <v>99</v>
      </c>
      <c r="F665" t="s">
        <v>383</v>
      </c>
      <c r="G665" t="s">
        <v>154</v>
      </c>
      <c r="H665" s="25">
        <v>2500</v>
      </c>
      <c r="I665" s="31" t="b">
        <v>1</v>
      </c>
      <c r="J665" s="31" t="b">
        <v>1</v>
      </c>
      <c r="K665" s="31" t="b">
        <v>0</v>
      </c>
      <c r="L665" s="31" t="b">
        <v>0</v>
      </c>
      <c r="M665" s="31" t="b">
        <v>1</v>
      </c>
      <c r="N665" t="s">
        <v>5</v>
      </c>
      <c r="O665" t="s">
        <v>1783</v>
      </c>
      <c r="P665" s="32" t="s">
        <v>2584</v>
      </c>
      <c r="Q665" t="s">
        <v>1995</v>
      </c>
      <c r="R665" t="s">
        <v>4162</v>
      </c>
      <c r="S665" s="20" t="s">
        <v>2519</v>
      </c>
      <c r="T665" s="25" t="s">
        <v>32</v>
      </c>
      <c r="U665" s="25" t="s">
        <v>79</v>
      </c>
      <c r="V665" s="25" t="s">
        <v>162</v>
      </c>
      <c r="W665" s="25" t="s">
        <v>193</v>
      </c>
      <c r="X665" s="25" t="s">
        <v>15</v>
      </c>
    </row>
    <row r="666" spans="1:24" x14ac:dyDescent="0.25">
      <c r="A666" t="s">
        <v>10</v>
      </c>
      <c r="B666" t="s">
        <v>29</v>
      </c>
      <c r="C666" t="s">
        <v>1829</v>
      </c>
      <c r="D666" t="s">
        <v>4267</v>
      </c>
      <c r="E666" t="s">
        <v>99</v>
      </c>
      <c r="F666" t="s">
        <v>915</v>
      </c>
      <c r="G666" t="s">
        <v>154</v>
      </c>
      <c r="H666" s="25">
        <v>2500</v>
      </c>
      <c r="I666" s="31" t="b">
        <v>1</v>
      </c>
      <c r="J666" s="31" t="b">
        <v>1</v>
      </c>
      <c r="K666" s="31" t="b">
        <v>0</v>
      </c>
      <c r="L666" s="31" t="b">
        <v>0</v>
      </c>
      <c r="M666" s="31" t="b">
        <v>1</v>
      </c>
      <c r="N666" t="s">
        <v>5</v>
      </c>
      <c r="O666" t="s">
        <v>1783</v>
      </c>
      <c r="P666" s="32" t="s">
        <v>2584</v>
      </c>
      <c r="Q666" t="s">
        <v>1995</v>
      </c>
      <c r="R666" t="s">
        <v>4163</v>
      </c>
      <c r="S666" s="20" t="s">
        <v>2520</v>
      </c>
      <c r="T666" s="25" t="s">
        <v>32</v>
      </c>
      <c r="U666" s="25" t="s">
        <v>79</v>
      </c>
      <c r="V666" s="25" t="s">
        <v>162</v>
      </c>
      <c r="W666" s="25" t="s">
        <v>193</v>
      </c>
      <c r="X666" s="25" t="s">
        <v>15</v>
      </c>
    </row>
    <row r="667" spans="1:24" x14ac:dyDescent="0.25">
      <c r="A667" t="s">
        <v>10</v>
      </c>
      <c r="B667" t="s">
        <v>29</v>
      </c>
      <c r="C667" t="s">
        <v>1829</v>
      </c>
      <c r="D667" t="s">
        <v>4267</v>
      </c>
      <c r="E667" t="s">
        <v>99</v>
      </c>
      <c r="F667" t="s">
        <v>919</v>
      </c>
      <c r="G667" t="s">
        <v>154</v>
      </c>
      <c r="H667" s="25">
        <v>2500</v>
      </c>
      <c r="I667" s="31" t="b">
        <v>1</v>
      </c>
      <c r="J667" s="31" t="b">
        <v>1</v>
      </c>
      <c r="K667" s="31" t="b">
        <v>0</v>
      </c>
      <c r="L667" s="31" t="b">
        <v>0</v>
      </c>
      <c r="M667" s="31" t="b">
        <v>1</v>
      </c>
      <c r="N667" t="s">
        <v>5</v>
      </c>
      <c r="O667" t="s">
        <v>1783</v>
      </c>
      <c r="P667" s="32" t="s">
        <v>2584</v>
      </c>
      <c r="Q667" t="s">
        <v>1995</v>
      </c>
      <c r="R667" t="s">
        <v>4164</v>
      </c>
      <c r="S667" s="20" t="s">
        <v>2521</v>
      </c>
      <c r="T667" s="25" t="s">
        <v>32</v>
      </c>
      <c r="U667" s="25" t="s">
        <v>79</v>
      </c>
      <c r="V667" s="25" t="s">
        <v>162</v>
      </c>
      <c r="W667" s="25" t="s">
        <v>193</v>
      </c>
      <c r="X667" s="25" t="s">
        <v>15</v>
      </c>
    </row>
    <row r="668" spans="1:24" x14ac:dyDescent="0.25">
      <c r="A668" t="s">
        <v>3</v>
      </c>
      <c r="B668" t="s">
        <v>29</v>
      </c>
      <c r="C668" t="s">
        <v>1829</v>
      </c>
      <c r="D668" t="s">
        <v>4267</v>
      </c>
      <c r="E668" t="s">
        <v>99</v>
      </c>
      <c r="F668" t="s">
        <v>1663</v>
      </c>
      <c r="G668" t="s">
        <v>140</v>
      </c>
      <c r="H668" s="25">
        <v>5897.73</v>
      </c>
      <c r="I668" s="31" t="b">
        <v>1</v>
      </c>
      <c r="J668" s="31" t="b">
        <v>1</v>
      </c>
      <c r="K668" s="31" t="b">
        <v>0</v>
      </c>
      <c r="L668" s="31" t="b">
        <v>0</v>
      </c>
      <c r="M668" s="31" t="b">
        <v>1</v>
      </c>
      <c r="N668" t="s">
        <v>5</v>
      </c>
      <c r="O668" t="s">
        <v>1807</v>
      </c>
      <c r="P668" s="32" t="s">
        <v>2584</v>
      </c>
      <c r="Q668" t="s">
        <v>1995</v>
      </c>
      <c r="R668" t="s">
        <v>4165</v>
      </c>
      <c r="S668" s="20">
        <v>35794</v>
      </c>
      <c r="T668" s="25" t="s">
        <v>32</v>
      </c>
      <c r="U668" s="25" t="s">
        <v>79</v>
      </c>
      <c r="V668" s="25" t="s">
        <v>162</v>
      </c>
      <c r="W668" s="25" t="s">
        <v>193</v>
      </c>
      <c r="X668" s="25" t="s">
        <v>15</v>
      </c>
    </row>
    <row r="669" spans="1:24" x14ac:dyDescent="0.25">
      <c r="A669" t="s">
        <v>3</v>
      </c>
      <c r="B669" t="s">
        <v>34</v>
      </c>
      <c r="C669" t="s">
        <v>1831</v>
      </c>
      <c r="D669" t="s">
        <v>4267</v>
      </c>
      <c r="E669" t="s">
        <v>99</v>
      </c>
      <c r="F669" t="s">
        <v>1087</v>
      </c>
      <c r="G669" t="s">
        <v>140</v>
      </c>
      <c r="H669" s="25">
        <v>4710.7</v>
      </c>
      <c r="I669" s="31" t="b">
        <v>1</v>
      </c>
      <c r="J669" s="31" t="b">
        <v>1</v>
      </c>
      <c r="K669" s="31" t="b">
        <v>0</v>
      </c>
      <c r="L669" s="31" t="b">
        <v>0</v>
      </c>
      <c r="M669" s="31" t="b">
        <v>1</v>
      </c>
      <c r="N669" t="s">
        <v>5</v>
      </c>
      <c r="O669" t="s">
        <v>1783</v>
      </c>
      <c r="P669" s="32" t="s">
        <v>2584</v>
      </c>
      <c r="Q669" t="s">
        <v>1995</v>
      </c>
      <c r="R669" t="s">
        <v>4166</v>
      </c>
      <c r="S669" s="20">
        <v>51733</v>
      </c>
      <c r="T669" s="25" t="s">
        <v>32</v>
      </c>
      <c r="U669" s="25" t="s">
        <v>79</v>
      </c>
      <c r="V669" s="25" t="s">
        <v>102</v>
      </c>
      <c r="W669" s="25" t="s">
        <v>193</v>
      </c>
      <c r="X669" s="25" t="s">
        <v>257</v>
      </c>
    </row>
    <row r="670" spans="1:24" x14ac:dyDescent="0.25">
      <c r="A670" t="s">
        <v>10</v>
      </c>
      <c r="B670" t="s">
        <v>29</v>
      </c>
      <c r="C670" t="s">
        <v>1887</v>
      </c>
      <c r="D670" t="s">
        <v>4267</v>
      </c>
      <c r="E670" t="s">
        <v>99</v>
      </c>
      <c r="F670" t="s">
        <v>905</v>
      </c>
      <c r="G670" t="s">
        <v>154</v>
      </c>
      <c r="H670" s="25">
        <v>2500</v>
      </c>
      <c r="I670" s="31" t="b">
        <v>1</v>
      </c>
      <c r="J670" s="31" t="b">
        <v>0</v>
      </c>
      <c r="K670" s="31" t="b">
        <v>0</v>
      </c>
      <c r="L670" s="31" t="b">
        <v>0</v>
      </c>
      <c r="M670" s="31" t="b">
        <v>1</v>
      </c>
      <c r="N670" t="s">
        <v>5</v>
      </c>
      <c r="O670" t="s">
        <v>1807</v>
      </c>
      <c r="P670" s="32" t="s">
        <v>2584</v>
      </c>
      <c r="Q670" t="s">
        <v>1995</v>
      </c>
      <c r="R670" t="s">
        <v>4167</v>
      </c>
      <c r="S670" s="20" t="s">
        <v>2522</v>
      </c>
      <c r="T670" s="25" t="s">
        <v>32</v>
      </c>
      <c r="U670" s="25" t="s">
        <v>97</v>
      </c>
      <c r="V670" s="25" t="s">
        <v>157</v>
      </c>
      <c r="W670" s="25" t="s">
        <v>193</v>
      </c>
      <c r="X670" s="25" t="s">
        <v>15</v>
      </c>
    </row>
    <row r="671" spans="1:24" x14ac:dyDescent="0.25">
      <c r="A671" t="s">
        <v>10</v>
      </c>
      <c r="B671" t="s">
        <v>29</v>
      </c>
      <c r="C671" t="s">
        <v>1888</v>
      </c>
      <c r="D671" t="s">
        <v>4267</v>
      </c>
      <c r="E671" t="s">
        <v>99</v>
      </c>
      <c r="F671" t="s">
        <v>917</v>
      </c>
      <c r="G671" t="s">
        <v>154</v>
      </c>
      <c r="H671" s="25">
        <v>8114.16</v>
      </c>
      <c r="I671" s="31" t="b">
        <v>1</v>
      </c>
      <c r="J671" s="31" t="b">
        <v>0</v>
      </c>
      <c r="K671" s="31" t="b">
        <v>0</v>
      </c>
      <c r="L671" s="31" t="b">
        <v>0</v>
      </c>
      <c r="M671" s="31" t="b">
        <v>1</v>
      </c>
      <c r="N671" t="s">
        <v>5</v>
      </c>
      <c r="O671" t="s">
        <v>1807</v>
      </c>
      <c r="P671" s="32" t="s">
        <v>2584</v>
      </c>
      <c r="Q671" t="s">
        <v>1995</v>
      </c>
      <c r="R671" t="s">
        <v>4168</v>
      </c>
      <c r="S671" s="20" t="s">
        <v>2523</v>
      </c>
      <c r="T671" s="25" t="s">
        <v>32</v>
      </c>
      <c r="U671" s="25" t="s">
        <v>97</v>
      </c>
      <c r="V671" s="25" t="s">
        <v>157</v>
      </c>
      <c r="W671" s="25" t="s">
        <v>193</v>
      </c>
      <c r="X671" s="25" t="s">
        <v>15</v>
      </c>
    </row>
    <row r="672" spans="1:24" x14ac:dyDescent="0.25">
      <c r="A672" t="s">
        <v>3</v>
      </c>
      <c r="B672" t="s">
        <v>29</v>
      </c>
      <c r="C672" t="s">
        <v>1889</v>
      </c>
      <c r="D672" t="s">
        <v>4267</v>
      </c>
      <c r="E672" t="s">
        <v>99</v>
      </c>
      <c r="F672" t="s">
        <v>1543</v>
      </c>
      <c r="G672" t="s">
        <v>247</v>
      </c>
      <c r="H672" s="25">
        <v>4836.17</v>
      </c>
      <c r="I672" s="31" t="b">
        <v>1</v>
      </c>
      <c r="J672" s="31" t="b">
        <v>0</v>
      </c>
      <c r="K672" s="31" t="b">
        <v>0</v>
      </c>
      <c r="L672" s="31" t="b">
        <v>0</v>
      </c>
      <c r="M672" s="31" t="b">
        <v>1</v>
      </c>
      <c r="N672" t="s">
        <v>5</v>
      </c>
      <c r="O672" t="s">
        <v>1807</v>
      </c>
      <c r="P672" s="32" t="s">
        <v>2584</v>
      </c>
      <c r="Q672" t="s">
        <v>1995</v>
      </c>
      <c r="R672" t="s">
        <v>4169</v>
      </c>
      <c r="S672" s="20" t="s">
        <v>2524</v>
      </c>
      <c r="T672" s="25" t="s">
        <v>32</v>
      </c>
      <c r="U672" s="25" t="s">
        <v>97</v>
      </c>
      <c r="V672" s="25" t="s">
        <v>162</v>
      </c>
      <c r="W672" s="25" t="s">
        <v>193</v>
      </c>
      <c r="X672" s="25" t="s">
        <v>15</v>
      </c>
    </row>
    <row r="673" spans="1:24" x14ac:dyDescent="0.25">
      <c r="A673" t="s">
        <v>3</v>
      </c>
      <c r="B673" t="s">
        <v>46</v>
      </c>
      <c r="C673" t="s">
        <v>1890</v>
      </c>
      <c r="D673" t="s">
        <v>4267</v>
      </c>
      <c r="E673" t="s">
        <v>99</v>
      </c>
      <c r="F673" t="s">
        <v>335</v>
      </c>
      <c r="G673" t="s">
        <v>243</v>
      </c>
      <c r="H673" s="25">
        <v>2500</v>
      </c>
      <c r="I673" s="31" t="b">
        <v>1</v>
      </c>
      <c r="J673" s="31" t="b">
        <v>0</v>
      </c>
      <c r="K673" s="31" t="b">
        <v>0</v>
      </c>
      <c r="L673" s="31" t="b">
        <v>0</v>
      </c>
      <c r="M673" s="31" t="b">
        <v>1</v>
      </c>
      <c r="N673" t="s">
        <v>5</v>
      </c>
      <c r="O673" t="s">
        <v>1807</v>
      </c>
      <c r="P673" s="32" t="s">
        <v>2584</v>
      </c>
      <c r="Q673" t="s">
        <v>1995</v>
      </c>
      <c r="R673" t="s">
        <v>4170</v>
      </c>
      <c r="S673" s="20" t="s">
        <v>2525</v>
      </c>
      <c r="T673" s="25" t="s">
        <v>25</v>
      </c>
      <c r="U673" s="25" t="s">
        <v>97</v>
      </c>
      <c r="V673" s="25" t="s">
        <v>157</v>
      </c>
      <c r="W673" s="25" t="s">
        <v>193</v>
      </c>
      <c r="X673" s="25" t="s">
        <v>25</v>
      </c>
    </row>
    <row r="674" spans="1:24" x14ac:dyDescent="0.25">
      <c r="A674" t="s">
        <v>3</v>
      </c>
      <c r="B674" t="s">
        <v>46</v>
      </c>
      <c r="C674" t="s">
        <v>1890</v>
      </c>
      <c r="D674" t="s">
        <v>4267</v>
      </c>
      <c r="E674" t="s">
        <v>99</v>
      </c>
      <c r="F674" t="s">
        <v>337</v>
      </c>
      <c r="G674" t="s">
        <v>243</v>
      </c>
      <c r="H674" s="25">
        <v>2500</v>
      </c>
      <c r="I674" s="31" t="b">
        <v>1</v>
      </c>
      <c r="J674" s="31" t="b">
        <v>0</v>
      </c>
      <c r="K674" s="31" t="b">
        <v>0</v>
      </c>
      <c r="L674" s="31" t="b">
        <v>0</v>
      </c>
      <c r="M674" s="31" t="b">
        <v>1</v>
      </c>
      <c r="N674" t="s">
        <v>5</v>
      </c>
      <c r="O674" t="s">
        <v>1783</v>
      </c>
      <c r="P674" s="32" t="s">
        <v>2584</v>
      </c>
      <c r="Q674" t="s">
        <v>1995</v>
      </c>
      <c r="R674" t="s">
        <v>4171</v>
      </c>
      <c r="S674" s="20" t="s">
        <v>2526</v>
      </c>
      <c r="T674" s="25" t="s">
        <v>25</v>
      </c>
      <c r="U674" s="25" t="s">
        <v>97</v>
      </c>
      <c r="V674" s="25" t="s">
        <v>157</v>
      </c>
      <c r="W674" s="25" t="s">
        <v>193</v>
      </c>
      <c r="X674" s="25" t="s">
        <v>25</v>
      </c>
    </row>
    <row r="675" spans="1:24" x14ac:dyDescent="0.25">
      <c r="A675" t="s">
        <v>3</v>
      </c>
      <c r="B675" t="s">
        <v>46</v>
      </c>
      <c r="C675" t="s">
        <v>1842</v>
      </c>
      <c r="D675" t="s">
        <v>4267</v>
      </c>
      <c r="E675" t="s">
        <v>99</v>
      </c>
      <c r="F675" t="s">
        <v>1037</v>
      </c>
      <c r="G675" t="s">
        <v>243</v>
      </c>
      <c r="H675" s="25">
        <v>2500</v>
      </c>
      <c r="I675" s="31" t="b">
        <v>1</v>
      </c>
      <c r="J675" s="31" t="b">
        <v>0</v>
      </c>
      <c r="K675" s="31" t="b">
        <v>0</v>
      </c>
      <c r="L675" s="31" t="b">
        <v>0</v>
      </c>
      <c r="M675" s="31" t="b">
        <v>1</v>
      </c>
      <c r="N675" t="s">
        <v>5</v>
      </c>
      <c r="O675" t="s">
        <v>1807</v>
      </c>
      <c r="P675" s="32" t="s">
        <v>2584</v>
      </c>
      <c r="Q675" t="s">
        <v>1995</v>
      </c>
      <c r="R675" t="s">
        <v>4172</v>
      </c>
      <c r="S675" s="20" t="s">
        <v>2527</v>
      </c>
      <c r="T675" s="25" t="s">
        <v>25</v>
      </c>
      <c r="U675" s="25" t="s">
        <v>97</v>
      </c>
      <c r="V675" s="25" t="s">
        <v>157</v>
      </c>
      <c r="W675" s="25" t="s">
        <v>193</v>
      </c>
      <c r="X675" s="25" t="s">
        <v>211</v>
      </c>
    </row>
    <row r="676" spans="1:24" x14ac:dyDescent="0.25">
      <c r="A676" t="s">
        <v>3</v>
      </c>
      <c r="B676" t="s">
        <v>46</v>
      </c>
      <c r="C676" t="s">
        <v>1842</v>
      </c>
      <c r="D676" t="s">
        <v>4267</v>
      </c>
      <c r="E676" t="s">
        <v>99</v>
      </c>
      <c r="F676" t="s">
        <v>1035</v>
      </c>
      <c r="G676" t="s">
        <v>243</v>
      </c>
      <c r="H676" s="25">
        <v>2500</v>
      </c>
      <c r="I676" s="31" t="b">
        <v>1</v>
      </c>
      <c r="J676" s="31" t="b">
        <v>0</v>
      </c>
      <c r="K676" s="31" t="b">
        <v>0</v>
      </c>
      <c r="L676" s="31" t="b">
        <v>0</v>
      </c>
      <c r="M676" s="31" t="b">
        <v>1</v>
      </c>
      <c r="N676" t="s">
        <v>5</v>
      </c>
      <c r="O676" t="s">
        <v>1807</v>
      </c>
      <c r="P676" s="32" t="s">
        <v>2584</v>
      </c>
      <c r="Q676" t="s">
        <v>1995</v>
      </c>
      <c r="R676" t="s">
        <v>4173</v>
      </c>
      <c r="S676" s="20" t="s">
        <v>2528</v>
      </c>
      <c r="T676" s="25" t="s">
        <v>25</v>
      </c>
      <c r="U676" s="25" t="s">
        <v>97</v>
      </c>
      <c r="V676" s="25" t="s">
        <v>157</v>
      </c>
      <c r="W676" s="25" t="s">
        <v>193</v>
      </c>
      <c r="X676" s="25" t="s">
        <v>211</v>
      </c>
    </row>
    <row r="677" spans="1:24" x14ac:dyDescent="0.25">
      <c r="A677" t="s">
        <v>3</v>
      </c>
      <c r="B677" t="s">
        <v>46</v>
      </c>
      <c r="C677" t="s">
        <v>1812</v>
      </c>
      <c r="D677" t="s">
        <v>4267</v>
      </c>
      <c r="E677" t="s">
        <v>99</v>
      </c>
      <c r="F677" t="s">
        <v>367</v>
      </c>
      <c r="G677" t="s">
        <v>243</v>
      </c>
      <c r="H677" s="25">
        <v>2500</v>
      </c>
      <c r="I677" s="31" t="b">
        <v>1</v>
      </c>
      <c r="J677" s="31" t="b">
        <v>0</v>
      </c>
      <c r="K677" s="31" t="b">
        <v>0</v>
      </c>
      <c r="L677" s="31" t="b">
        <v>0</v>
      </c>
      <c r="M677" s="31" t="b">
        <v>1</v>
      </c>
      <c r="N677" t="s">
        <v>5</v>
      </c>
      <c r="O677" t="s">
        <v>1807</v>
      </c>
      <c r="P677" s="32" t="s">
        <v>2584</v>
      </c>
      <c r="Q677" t="s">
        <v>1995</v>
      </c>
      <c r="R677" t="s">
        <v>4174</v>
      </c>
      <c r="S677" s="20" t="s">
        <v>2529</v>
      </c>
      <c r="T677" s="25" t="s">
        <v>25</v>
      </c>
      <c r="U677" s="25" t="s">
        <v>97</v>
      </c>
      <c r="V677" s="25" t="s">
        <v>157</v>
      </c>
      <c r="W677" s="25" t="s">
        <v>193</v>
      </c>
      <c r="X677" s="25" t="s">
        <v>25</v>
      </c>
    </row>
    <row r="678" spans="1:24" x14ac:dyDescent="0.25">
      <c r="A678" t="s">
        <v>3</v>
      </c>
      <c r="B678" t="s">
        <v>46</v>
      </c>
      <c r="C678" t="s">
        <v>1812</v>
      </c>
      <c r="D678" t="s">
        <v>4267</v>
      </c>
      <c r="E678" t="s">
        <v>99</v>
      </c>
      <c r="F678" t="s">
        <v>933</v>
      </c>
      <c r="G678" t="s">
        <v>238</v>
      </c>
      <c r="H678" s="25">
        <v>2500</v>
      </c>
      <c r="I678" s="31" t="b">
        <v>1</v>
      </c>
      <c r="J678" s="31" t="b">
        <v>0</v>
      </c>
      <c r="K678" s="31" t="b">
        <v>0</v>
      </c>
      <c r="L678" s="31" t="b">
        <v>0</v>
      </c>
      <c r="M678" s="31" t="b">
        <v>1</v>
      </c>
      <c r="N678" t="s">
        <v>5</v>
      </c>
      <c r="O678" t="s">
        <v>1783</v>
      </c>
      <c r="P678" s="32" t="s">
        <v>2584</v>
      </c>
      <c r="Q678" t="s">
        <v>1995</v>
      </c>
      <c r="R678" t="s">
        <v>4175</v>
      </c>
      <c r="S678" s="20" t="s">
        <v>2530</v>
      </c>
      <c r="T678" s="25" t="s">
        <v>25</v>
      </c>
      <c r="U678" s="25" t="s">
        <v>97</v>
      </c>
      <c r="V678" s="25" t="s">
        <v>157</v>
      </c>
      <c r="W678" s="25" t="s">
        <v>193</v>
      </c>
      <c r="X678" s="25" t="s">
        <v>25</v>
      </c>
    </row>
    <row r="679" spans="1:24" x14ac:dyDescent="0.25">
      <c r="A679" t="s">
        <v>3</v>
      </c>
      <c r="B679" t="s">
        <v>46</v>
      </c>
      <c r="C679" t="s">
        <v>1819</v>
      </c>
      <c r="D679" t="s">
        <v>4267</v>
      </c>
      <c r="E679" t="s">
        <v>99</v>
      </c>
      <c r="F679" t="s">
        <v>931</v>
      </c>
      <c r="G679" t="s">
        <v>243</v>
      </c>
      <c r="H679" s="25">
        <v>2500</v>
      </c>
      <c r="I679" s="31" t="b">
        <v>1</v>
      </c>
      <c r="J679" s="31" t="b">
        <v>0</v>
      </c>
      <c r="K679" s="31" t="b">
        <v>0</v>
      </c>
      <c r="L679" s="31" t="b">
        <v>0</v>
      </c>
      <c r="M679" s="31" t="b">
        <v>1</v>
      </c>
      <c r="N679" t="s">
        <v>5</v>
      </c>
      <c r="O679" t="s">
        <v>1807</v>
      </c>
      <c r="P679" s="32" t="s">
        <v>2584</v>
      </c>
      <c r="Q679" t="s">
        <v>1995</v>
      </c>
      <c r="R679" t="s">
        <v>4176</v>
      </c>
      <c r="S679" s="20" t="s">
        <v>2531</v>
      </c>
      <c r="T679" s="25" t="s">
        <v>25</v>
      </c>
      <c r="U679" s="25" t="s">
        <v>97</v>
      </c>
      <c r="V679" s="25" t="s">
        <v>157</v>
      </c>
      <c r="W679" s="25" t="s">
        <v>193</v>
      </c>
      <c r="X679" s="25" t="s">
        <v>211</v>
      </c>
    </row>
    <row r="680" spans="1:24" x14ac:dyDescent="0.25">
      <c r="A680" t="s">
        <v>3</v>
      </c>
      <c r="B680" t="s">
        <v>46</v>
      </c>
      <c r="C680" t="s">
        <v>1819</v>
      </c>
      <c r="D680" t="s">
        <v>4267</v>
      </c>
      <c r="E680" t="s">
        <v>99</v>
      </c>
      <c r="F680" t="s">
        <v>1127</v>
      </c>
      <c r="G680" t="s">
        <v>243</v>
      </c>
      <c r="H680" s="25">
        <v>2500</v>
      </c>
      <c r="I680" s="31" t="b">
        <v>1</v>
      </c>
      <c r="J680" s="31" t="b">
        <v>0</v>
      </c>
      <c r="K680" s="31" t="b">
        <v>0</v>
      </c>
      <c r="L680" s="31" t="b">
        <v>0</v>
      </c>
      <c r="M680" s="31" t="b">
        <v>1</v>
      </c>
      <c r="N680" t="s">
        <v>5</v>
      </c>
      <c r="O680" t="s">
        <v>1783</v>
      </c>
      <c r="P680" s="32" t="s">
        <v>2584</v>
      </c>
      <c r="Q680" t="s">
        <v>1995</v>
      </c>
      <c r="R680" t="s">
        <v>4177</v>
      </c>
      <c r="S680" s="20" t="s">
        <v>2532</v>
      </c>
      <c r="T680" s="25" t="s">
        <v>25</v>
      </c>
      <c r="U680" s="25" t="s">
        <v>97</v>
      </c>
      <c r="V680" s="25" t="s">
        <v>157</v>
      </c>
      <c r="W680" s="25" t="s">
        <v>193</v>
      </c>
      <c r="X680" s="25" t="s">
        <v>211</v>
      </c>
    </row>
    <row r="681" spans="1:24" x14ac:dyDescent="0.25">
      <c r="A681" t="s">
        <v>3</v>
      </c>
      <c r="B681" t="s">
        <v>46</v>
      </c>
      <c r="C681" t="s">
        <v>1819</v>
      </c>
      <c r="D681" t="s">
        <v>4267</v>
      </c>
      <c r="E681" t="s">
        <v>99</v>
      </c>
      <c r="F681" t="s">
        <v>345</v>
      </c>
      <c r="G681" t="s">
        <v>243</v>
      </c>
      <c r="H681" s="25">
        <v>2500</v>
      </c>
      <c r="I681" s="31" t="b">
        <v>1</v>
      </c>
      <c r="J681" s="31" t="b">
        <v>0</v>
      </c>
      <c r="K681" s="31" t="b">
        <v>0</v>
      </c>
      <c r="L681" s="31" t="b">
        <v>0</v>
      </c>
      <c r="M681" s="31" t="b">
        <v>1</v>
      </c>
      <c r="N681" t="s">
        <v>5</v>
      </c>
      <c r="O681" t="s">
        <v>1783</v>
      </c>
      <c r="P681" s="32" t="s">
        <v>2584</v>
      </c>
      <c r="Q681" t="s">
        <v>1995</v>
      </c>
      <c r="R681" t="s">
        <v>4178</v>
      </c>
      <c r="S681" s="20" t="s">
        <v>2533</v>
      </c>
      <c r="T681" s="25" t="s">
        <v>25</v>
      </c>
      <c r="U681" s="25" t="s">
        <v>97</v>
      </c>
      <c r="V681" s="25" t="s">
        <v>157</v>
      </c>
      <c r="W681" s="25" t="s">
        <v>193</v>
      </c>
      <c r="X681" s="25" t="s">
        <v>211</v>
      </c>
    </row>
    <row r="682" spans="1:24" x14ac:dyDescent="0.25">
      <c r="A682" t="s">
        <v>3</v>
      </c>
      <c r="B682" t="s">
        <v>46</v>
      </c>
      <c r="C682" t="s">
        <v>1820</v>
      </c>
      <c r="D682" t="s">
        <v>4267</v>
      </c>
      <c r="E682" t="s">
        <v>99</v>
      </c>
      <c r="F682" t="s">
        <v>899</v>
      </c>
      <c r="G682" t="s">
        <v>243</v>
      </c>
      <c r="H682" s="25">
        <v>2500</v>
      </c>
      <c r="I682" s="31" t="b">
        <v>1</v>
      </c>
      <c r="J682" s="31" t="b">
        <v>0</v>
      </c>
      <c r="K682" s="31" t="b">
        <v>0</v>
      </c>
      <c r="L682" s="31" t="b">
        <v>0</v>
      </c>
      <c r="M682" s="31" t="b">
        <v>1</v>
      </c>
      <c r="N682" t="s">
        <v>5</v>
      </c>
      <c r="O682" t="s">
        <v>1783</v>
      </c>
      <c r="P682" s="32" t="s">
        <v>2584</v>
      </c>
      <c r="Q682" t="s">
        <v>1995</v>
      </c>
      <c r="R682" t="s">
        <v>4179</v>
      </c>
      <c r="S682" s="20" t="s">
        <v>2534</v>
      </c>
      <c r="T682" s="25" t="s">
        <v>25</v>
      </c>
      <c r="U682" s="25" t="s">
        <v>97</v>
      </c>
      <c r="V682" s="25" t="s">
        <v>157</v>
      </c>
      <c r="W682" s="25" t="s">
        <v>193</v>
      </c>
      <c r="X682" s="25" t="s">
        <v>25</v>
      </c>
    </row>
    <row r="683" spans="1:24" x14ac:dyDescent="0.25">
      <c r="A683" t="s">
        <v>3</v>
      </c>
      <c r="B683" t="s">
        <v>46</v>
      </c>
      <c r="C683" t="s">
        <v>1820</v>
      </c>
      <c r="D683" t="s">
        <v>4267</v>
      </c>
      <c r="E683" t="s">
        <v>99</v>
      </c>
      <c r="F683" t="s">
        <v>929</v>
      </c>
      <c r="G683" t="s">
        <v>243</v>
      </c>
      <c r="H683" s="25">
        <v>2500</v>
      </c>
      <c r="I683" s="31" t="b">
        <v>1</v>
      </c>
      <c r="J683" s="31" t="b">
        <v>0</v>
      </c>
      <c r="K683" s="31" t="b">
        <v>0</v>
      </c>
      <c r="L683" s="31" t="b">
        <v>0</v>
      </c>
      <c r="M683" s="31" t="b">
        <v>1</v>
      </c>
      <c r="N683" t="s">
        <v>5</v>
      </c>
      <c r="O683" t="s">
        <v>1807</v>
      </c>
      <c r="P683" s="32" t="s">
        <v>2584</v>
      </c>
      <c r="Q683" t="s">
        <v>1995</v>
      </c>
      <c r="R683" t="s">
        <v>4180</v>
      </c>
      <c r="S683" s="20" t="s">
        <v>2535</v>
      </c>
      <c r="T683" s="25" t="s">
        <v>25</v>
      </c>
      <c r="U683" s="25" t="s">
        <v>97</v>
      </c>
      <c r="V683" s="25" t="s">
        <v>157</v>
      </c>
      <c r="W683" s="25" t="s">
        <v>193</v>
      </c>
      <c r="X683" s="25" t="s">
        <v>25</v>
      </c>
    </row>
    <row r="684" spans="1:24" x14ac:dyDescent="0.25">
      <c r="A684" t="s">
        <v>3</v>
      </c>
      <c r="B684" t="s">
        <v>46</v>
      </c>
      <c r="C684" t="s">
        <v>1826</v>
      </c>
      <c r="D684" t="s">
        <v>4267</v>
      </c>
      <c r="E684" t="s">
        <v>99</v>
      </c>
      <c r="F684" t="s">
        <v>975</v>
      </c>
      <c r="G684" t="s">
        <v>243</v>
      </c>
      <c r="H684" s="25">
        <v>2500</v>
      </c>
      <c r="I684" s="31" t="b">
        <v>0</v>
      </c>
      <c r="J684" s="31" t="b">
        <v>0</v>
      </c>
      <c r="K684" s="31" t="b">
        <v>0</v>
      </c>
      <c r="L684" s="31" t="b">
        <v>0</v>
      </c>
      <c r="M684" s="31" t="b">
        <v>0</v>
      </c>
      <c r="N684" t="s">
        <v>5</v>
      </c>
      <c r="O684" t="s">
        <v>1783</v>
      </c>
      <c r="P684" s="32" t="s">
        <v>2584</v>
      </c>
      <c r="Q684" t="s">
        <v>1995</v>
      </c>
      <c r="R684" t="s">
        <v>4181</v>
      </c>
      <c r="S684" s="20" t="s">
        <v>2536</v>
      </c>
      <c r="T684" s="25" t="s">
        <v>25</v>
      </c>
      <c r="U684" s="25" t="s">
        <v>97</v>
      </c>
      <c r="V684" s="25" t="s">
        <v>157</v>
      </c>
      <c r="W684" s="25" t="s">
        <v>193</v>
      </c>
      <c r="X684" s="25" t="s">
        <v>25</v>
      </c>
    </row>
    <row r="685" spans="1:24" x14ac:dyDescent="0.25">
      <c r="A685" t="s">
        <v>3</v>
      </c>
      <c r="B685" t="s">
        <v>46</v>
      </c>
      <c r="C685" t="s">
        <v>1828</v>
      </c>
      <c r="D685" t="s">
        <v>4267</v>
      </c>
      <c r="E685" t="s">
        <v>99</v>
      </c>
      <c r="F685" t="s">
        <v>397</v>
      </c>
      <c r="G685" t="s">
        <v>243</v>
      </c>
      <c r="H685" s="25">
        <v>2500</v>
      </c>
      <c r="I685" s="31" t="b">
        <v>1</v>
      </c>
      <c r="J685" s="31" t="b">
        <v>1</v>
      </c>
      <c r="K685" s="31" t="b">
        <v>0</v>
      </c>
      <c r="L685" s="31" t="b">
        <v>1</v>
      </c>
      <c r="M685" s="31" t="b">
        <v>1</v>
      </c>
      <c r="N685" t="s">
        <v>5</v>
      </c>
      <c r="O685" t="s">
        <v>1807</v>
      </c>
      <c r="P685" s="32" t="s">
        <v>2584</v>
      </c>
      <c r="Q685" t="s">
        <v>1995</v>
      </c>
      <c r="R685" t="s">
        <v>4182</v>
      </c>
      <c r="S685" s="20" t="s">
        <v>2537</v>
      </c>
      <c r="T685" s="25" t="s">
        <v>25</v>
      </c>
      <c r="U685" s="25" t="s">
        <v>81</v>
      </c>
      <c r="V685" s="25" t="s">
        <v>157</v>
      </c>
      <c r="W685" s="25" t="s">
        <v>125</v>
      </c>
      <c r="X685" s="25" t="s">
        <v>25</v>
      </c>
    </row>
    <row r="686" spans="1:24" x14ac:dyDescent="0.25">
      <c r="A686" t="s">
        <v>3</v>
      </c>
      <c r="B686" t="s">
        <v>46</v>
      </c>
      <c r="C686" t="s">
        <v>1828</v>
      </c>
      <c r="D686" t="s">
        <v>4267</v>
      </c>
      <c r="E686" t="s">
        <v>99</v>
      </c>
      <c r="F686" t="s">
        <v>981</v>
      </c>
      <c r="G686" t="s">
        <v>243</v>
      </c>
      <c r="H686" s="25">
        <v>2500</v>
      </c>
      <c r="I686" s="31" t="b">
        <v>1</v>
      </c>
      <c r="J686" s="31" t="b">
        <v>1</v>
      </c>
      <c r="K686" s="31" t="b">
        <v>0</v>
      </c>
      <c r="L686" s="31" t="b">
        <v>0</v>
      </c>
      <c r="M686" s="31" t="b">
        <v>1</v>
      </c>
      <c r="N686" t="s">
        <v>5</v>
      </c>
      <c r="O686" t="s">
        <v>1807</v>
      </c>
      <c r="P686" s="32" t="s">
        <v>2584</v>
      </c>
      <c r="Q686" t="s">
        <v>1995</v>
      </c>
      <c r="R686" t="s">
        <v>4183</v>
      </c>
      <c r="S686" s="20" t="s">
        <v>2538</v>
      </c>
      <c r="T686" s="25" t="s">
        <v>25</v>
      </c>
      <c r="U686" s="25" t="s">
        <v>81</v>
      </c>
      <c r="V686" s="25" t="s">
        <v>157</v>
      </c>
      <c r="W686" s="25" t="s">
        <v>193</v>
      </c>
      <c r="X686" s="25" t="s">
        <v>25</v>
      </c>
    </row>
    <row r="687" spans="1:24" x14ac:dyDescent="0.25">
      <c r="A687" t="s">
        <v>3</v>
      </c>
      <c r="B687" t="s">
        <v>46</v>
      </c>
      <c r="C687" t="s">
        <v>1828</v>
      </c>
      <c r="D687" t="s">
        <v>4267</v>
      </c>
      <c r="E687" t="s">
        <v>99</v>
      </c>
      <c r="F687" t="s">
        <v>1079</v>
      </c>
      <c r="G687" t="s">
        <v>243</v>
      </c>
      <c r="H687" s="25">
        <v>2500</v>
      </c>
      <c r="I687" s="31" t="b">
        <v>1</v>
      </c>
      <c r="J687" s="31" t="b">
        <v>1</v>
      </c>
      <c r="K687" s="31" t="b">
        <v>0</v>
      </c>
      <c r="L687" s="31" t="b">
        <v>0</v>
      </c>
      <c r="M687" s="31" t="b">
        <v>1</v>
      </c>
      <c r="N687" t="s">
        <v>5</v>
      </c>
      <c r="O687" t="s">
        <v>1783</v>
      </c>
      <c r="P687" s="32" t="s">
        <v>2584</v>
      </c>
      <c r="Q687" t="s">
        <v>1995</v>
      </c>
      <c r="R687" t="s">
        <v>4184</v>
      </c>
      <c r="S687" s="20" t="s">
        <v>2539</v>
      </c>
      <c r="T687" s="25" t="s">
        <v>25</v>
      </c>
      <c r="U687" s="25" t="s">
        <v>103</v>
      </c>
      <c r="V687" s="25" t="s">
        <v>157</v>
      </c>
      <c r="W687" s="25" t="s">
        <v>193</v>
      </c>
      <c r="X687" s="25" t="s">
        <v>25</v>
      </c>
    </row>
    <row r="688" spans="1:24" x14ac:dyDescent="0.25">
      <c r="A688" t="s">
        <v>3</v>
      </c>
      <c r="B688" t="s">
        <v>46</v>
      </c>
      <c r="C688" t="s">
        <v>1828</v>
      </c>
      <c r="D688" t="s">
        <v>4267</v>
      </c>
      <c r="E688" t="s">
        <v>99</v>
      </c>
      <c r="F688" t="s">
        <v>1501</v>
      </c>
      <c r="G688" t="s">
        <v>243</v>
      </c>
      <c r="H688" s="25">
        <v>2500</v>
      </c>
      <c r="I688" s="31" t="b">
        <v>1</v>
      </c>
      <c r="J688" s="31" t="b">
        <v>1</v>
      </c>
      <c r="K688" s="31" t="b">
        <v>0</v>
      </c>
      <c r="L688" s="31" t="b">
        <v>0</v>
      </c>
      <c r="M688" s="31" t="b">
        <v>1</v>
      </c>
      <c r="N688" t="s">
        <v>5</v>
      </c>
      <c r="O688" t="s">
        <v>1783</v>
      </c>
      <c r="P688" s="32" t="s">
        <v>2584</v>
      </c>
      <c r="Q688" t="s">
        <v>1995</v>
      </c>
      <c r="R688" t="s">
        <v>4185</v>
      </c>
      <c r="S688" s="20" t="s">
        <v>2540</v>
      </c>
      <c r="T688" s="25" t="s">
        <v>25</v>
      </c>
      <c r="U688" s="25" t="s">
        <v>97</v>
      </c>
      <c r="V688" s="25" t="s">
        <v>157</v>
      </c>
      <c r="W688" s="25" t="s">
        <v>193</v>
      </c>
      <c r="X688" s="25" t="s">
        <v>25</v>
      </c>
    </row>
    <row r="689" spans="1:24" x14ac:dyDescent="0.25">
      <c r="A689" t="s">
        <v>3</v>
      </c>
      <c r="B689" t="s">
        <v>46</v>
      </c>
      <c r="C689" t="s">
        <v>1891</v>
      </c>
      <c r="D689" t="s">
        <v>4267</v>
      </c>
      <c r="E689" t="s">
        <v>99</v>
      </c>
      <c r="F689" t="s">
        <v>1499</v>
      </c>
      <c r="G689" t="s">
        <v>243</v>
      </c>
      <c r="H689" s="25">
        <v>2500</v>
      </c>
      <c r="I689" s="31" t="b">
        <v>1</v>
      </c>
      <c r="J689" s="31" t="b">
        <v>0</v>
      </c>
      <c r="K689" s="31" t="b">
        <v>0</v>
      </c>
      <c r="L689" s="31" t="b">
        <v>0</v>
      </c>
      <c r="M689" s="31" t="b">
        <v>1</v>
      </c>
      <c r="N689" t="s">
        <v>5</v>
      </c>
      <c r="O689" t="s">
        <v>1807</v>
      </c>
      <c r="P689" s="32" t="s">
        <v>2584</v>
      </c>
      <c r="Q689" t="s">
        <v>1995</v>
      </c>
      <c r="R689" t="s">
        <v>4186</v>
      </c>
      <c r="S689" s="20" t="s">
        <v>2541</v>
      </c>
      <c r="T689" s="25" t="s">
        <v>25</v>
      </c>
      <c r="U689" s="25" t="s">
        <v>97</v>
      </c>
      <c r="V689" s="25" t="s">
        <v>157</v>
      </c>
      <c r="W689" s="25" t="s">
        <v>193</v>
      </c>
      <c r="X689" s="25" t="s">
        <v>25</v>
      </c>
    </row>
    <row r="690" spans="1:24" x14ac:dyDescent="0.25">
      <c r="A690" t="s">
        <v>3</v>
      </c>
      <c r="B690" t="s">
        <v>46</v>
      </c>
      <c r="C690" t="s">
        <v>1833</v>
      </c>
      <c r="D690" t="s">
        <v>4267</v>
      </c>
      <c r="E690" t="s">
        <v>99</v>
      </c>
      <c r="F690" t="s">
        <v>1199</v>
      </c>
      <c r="G690" t="s">
        <v>243</v>
      </c>
      <c r="H690" s="25">
        <v>2500</v>
      </c>
      <c r="I690" s="31" t="b">
        <v>1</v>
      </c>
      <c r="J690" s="31" t="b">
        <v>0</v>
      </c>
      <c r="K690" s="31" t="b">
        <v>0</v>
      </c>
      <c r="L690" s="31" t="b">
        <v>1</v>
      </c>
      <c r="M690" s="31" t="b">
        <v>1</v>
      </c>
      <c r="N690" t="s">
        <v>5</v>
      </c>
      <c r="O690" t="s">
        <v>1783</v>
      </c>
      <c r="P690" s="32" t="s">
        <v>2584</v>
      </c>
      <c r="Q690" t="s">
        <v>1995</v>
      </c>
      <c r="R690" t="s">
        <v>4187</v>
      </c>
      <c r="S690" s="20" t="s">
        <v>2542</v>
      </c>
      <c r="T690" s="25" t="s">
        <v>25</v>
      </c>
      <c r="U690" s="25" t="s">
        <v>97</v>
      </c>
      <c r="V690" s="25" t="s">
        <v>157</v>
      </c>
      <c r="W690" s="25" t="s">
        <v>125</v>
      </c>
      <c r="X690" s="25" t="s">
        <v>25</v>
      </c>
    </row>
    <row r="691" spans="1:24" x14ac:dyDescent="0.25">
      <c r="A691" t="s">
        <v>3</v>
      </c>
      <c r="B691" t="s">
        <v>46</v>
      </c>
      <c r="C691" t="s">
        <v>1835</v>
      </c>
      <c r="D691" t="s">
        <v>4267</v>
      </c>
      <c r="E691" t="s">
        <v>99</v>
      </c>
      <c r="F691" t="s">
        <v>1137</v>
      </c>
      <c r="G691" t="s">
        <v>243</v>
      </c>
      <c r="H691" s="25">
        <v>2500</v>
      </c>
      <c r="I691" s="31" t="b">
        <v>1</v>
      </c>
      <c r="J691" s="31" t="b">
        <v>0</v>
      </c>
      <c r="K691" s="31" t="b">
        <v>0</v>
      </c>
      <c r="L691" s="31" t="b">
        <v>0</v>
      </c>
      <c r="M691" s="31" t="b">
        <v>1</v>
      </c>
      <c r="N691" t="s">
        <v>5</v>
      </c>
      <c r="O691" t="s">
        <v>1783</v>
      </c>
      <c r="P691" s="32" t="s">
        <v>2584</v>
      </c>
      <c r="Q691" t="s">
        <v>1995</v>
      </c>
      <c r="R691" t="s">
        <v>4188</v>
      </c>
      <c r="S691" s="20" t="s">
        <v>2543</v>
      </c>
      <c r="T691" s="25" t="s">
        <v>25</v>
      </c>
      <c r="U691" s="25" t="s">
        <v>97</v>
      </c>
      <c r="V691" s="25" t="s">
        <v>157</v>
      </c>
      <c r="W691" s="25" t="s">
        <v>193</v>
      </c>
      <c r="X691" s="25" t="s">
        <v>25</v>
      </c>
    </row>
    <row r="692" spans="1:24" x14ac:dyDescent="0.25">
      <c r="A692" t="s">
        <v>3</v>
      </c>
      <c r="B692" t="s">
        <v>46</v>
      </c>
      <c r="C692" t="s">
        <v>1835</v>
      </c>
      <c r="D692" t="s">
        <v>4267</v>
      </c>
      <c r="E692" t="s">
        <v>99</v>
      </c>
      <c r="F692" t="s">
        <v>1139</v>
      </c>
      <c r="G692" t="s">
        <v>243</v>
      </c>
      <c r="H692" s="25">
        <v>2500</v>
      </c>
      <c r="I692" s="31" t="b">
        <v>1</v>
      </c>
      <c r="J692" s="31" t="b">
        <v>0</v>
      </c>
      <c r="K692" s="31" t="b">
        <v>0</v>
      </c>
      <c r="L692" s="31" t="b">
        <v>0</v>
      </c>
      <c r="M692" s="31" t="b">
        <v>1</v>
      </c>
      <c r="N692" t="s">
        <v>5</v>
      </c>
      <c r="O692" t="s">
        <v>1807</v>
      </c>
      <c r="P692" s="32" t="s">
        <v>2584</v>
      </c>
      <c r="Q692" t="s">
        <v>1995</v>
      </c>
      <c r="R692" t="s">
        <v>4189</v>
      </c>
      <c r="S692" s="20" t="s">
        <v>2544</v>
      </c>
      <c r="T692" s="25" t="s">
        <v>25</v>
      </c>
      <c r="U692" s="25" t="s">
        <v>97</v>
      </c>
      <c r="V692" s="25" t="s">
        <v>157</v>
      </c>
      <c r="W692" s="25" t="s">
        <v>193</v>
      </c>
      <c r="X692" s="25" t="s">
        <v>25</v>
      </c>
    </row>
    <row r="693" spans="1:24" x14ac:dyDescent="0.25">
      <c r="A693" t="s">
        <v>3</v>
      </c>
      <c r="B693" t="s">
        <v>46</v>
      </c>
      <c r="C693" t="s">
        <v>1892</v>
      </c>
      <c r="D693" t="s">
        <v>4267</v>
      </c>
      <c r="E693" t="s">
        <v>99</v>
      </c>
      <c r="F693" t="s">
        <v>1101</v>
      </c>
      <c r="G693" t="s">
        <v>243</v>
      </c>
      <c r="H693" s="25">
        <v>2500</v>
      </c>
      <c r="I693" s="31" t="b">
        <v>1</v>
      </c>
      <c r="J693" s="31" t="b">
        <v>0</v>
      </c>
      <c r="K693" s="31" t="b">
        <v>0</v>
      </c>
      <c r="L693" s="31" t="b">
        <v>0</v>
      </c>
      <c r="M693" s="31" t="b">
        <v>1</v>
      </c>
      <c r="N693" t="s">
        <v>5</v>
      </c>
      <c r="O693" t="s">
        <v>1807</v>
      </c>
      <c r="P693" s="32" t="s">
        <v>2584</v>
      </c>
      <c r="Q693" t="s">
        <v>1995</v>
      </c>
      <c r="R693" t="s">
        <v>4190</v>
      </c>
      <c r="S693" s="20" t="s">
        <v>2545</v>
      </c>
      <c r="T693" s="25" t="s">
        <v>25</v>
      </c>
      <c r="U693" s="25" t="s">
        <v>97</v>
      </c>
      <c r="V693" s="25" t="s">
        <v>157</v>
      </c>
      <c r="W693" s="25" t="s">
        <v>193</v>
      </c>
      <c r="X693" s="25" t="s">
        <v>25</v>
      </c>
    </row>
    <row r="694" spans="1:24" x14ac:dyDescent="0.25">
      <c r="A694" t="s">
        <v>3</v>
      </c>
      <c r="B694" t="s">
        <v>46</v>
      </c>
      <c r="C694" t="s">
        <v>1892</v>
      </c>
      <c r="D694" t="s">
        <v>4267</v>
      </c>
      <c r="E694" t="s">
        <v>99</v>
      </c>
      <c r="F694" t="s">
        <v>1627</v>
      </c>
      <c r="G694" t="s">
        <v>243</v>
      </c>
      <c r="H694" s="25">
        <v>2500</v>
      </c>
      <c r="I694" s="31" t="b">
        <v>1</v>
      </c>
      <c r="J694" s="31" t="b">
        <v>0</v>
      </c>
      <c r="K694" s="31" t="b">
        <v>0</v>
      </c>
      <c r="L694" s="31" t="b">
        <v>0</v>
      </c>
      <c r="M694" s="31" t="b">
        <v>1</v>
      </c>
      <c r="N694" t="s">
        <v>5</v>
      </c>
      <c r="O694" t="s">
        <v>1783</v>
      </c>
      <c r="P694" s="32" t="s">
        <v>2584</v>
      </c>
      <c r="Q694" t="s">
        <v>1995</v>
      </c>
      <c r="R694" t="s">
        <v>4191</v>
      </c>
      <c r="S694" s="20" t="s">
        <v>2546</v>
      </c>
      <c r="T694" s="25" t="s">
        <v>25</v>
      </c>
      <c r="U694" s="25" t="s">
        <v>97</v>
      </c>
      <c r="V694" s="25" t="s">
        <v>157</v>
      </c>
      <c r="W694" s="25" t="s">
        <v>193</v>
      </c>
      <c r="X694" s="25" t="s">
        <v>25</v>
      </c>
    </row>
    <row r="695" spans="1:24" x14ac:dyDescent="0.25">
      <c r="A695" t="s">
        <v>3</v>
      </c>
      <c r="B695" t="s">
        <v>46</v>
      </c>
      <c r="C695" t="s">
        <v>1839</v>
      </c>
      <c r="D695" t="s">
        <v>4267</v>
      </c>
      <c r="E695" t="s">
        <v>99</v>
      </c>
      <c r="F695" t="s">
        <v>935</v>
      </c>
      <c r="G695" t="s">
        <v>243</v>
      </c>
      <c r="H695" s="25">
        <v>2500</v>
      </c>
      <c r="I695" s="31" t="b">
        <v>1</v>
      </c>
      <c r="J695" s="31" t="b">
        <v>0</v>
      </c>
      <c r="K695" s="31" t="b">
        <v>0</v>
      </c>
      <c r="L695" s="31" t="b">
        <v>0</v>
      </c>
      <c r="M695" s="31" t="b">
        <v>1</v>
      </c>
      <c r="N695" t="s">
        <v>5</v>
      </c>
      <c r="O695" t="s">
        <v>1783</v>
      </c>
      <c r="P695" s="32" t="s">
        <v>2584</v>
      </c>
      <c r="Q695" t="s">
        <v>1995</v>
      </c>
      <c r="R695" t="s">
        <v>4192</v>
      </c>
      <c r="S695" s="20" t="s">
        <v>2547</v>
      </c>
      <c r="T695" s="25" t="s">
        <v>25</v>
      </c>
      <c r="U695" s="25" t="s">
        <v>81</v>
      </c>
      <c r="V695" s="25" t="s">
        <v>157</v>
      </c>
      <c r="W695" s="25" t="s">
        <v>193</v>
      </c>
      <c r="X695" s="25" t="s">
        <v>211</v>
      </c>
    </row>
    <row r="696" spans="1:24" x14ac:dyDescent="0.25">
      <c r="A696" t="s">
        <v>3</v>
      </c>
      <c r="B696" t="s">
        <v>46</v>
      </c>
      <c r="C696" t="s">
        <v>1839</v>
      </c>
      <c r="D696" t="s">
        <v>4267</v>
      </c>
      <c r="E696" t="s">
        <v>99</v>
      </c>
      <c r="F696" t="s">
        <v>1117</v>
      </c>
      <c r="G696" t="s">
        <v>154</v>
      </c>
      <c r="H696" s="25">
        <v>2500</v>
      </c>
      <c r="I696" s="31" t="b">
        <v>1</v>
      </c>
      <c r="J696" s="31" t="b">
        <v>0</v>
      </c>
      <c r="K696" s="31" t="b">
        <v>0</v>
      </c>
      <c r="L696" s="31" t="b">
        <v>0</v>
      </c>
      <c r="M696" s="31" t="b">
        <v>1</v>
      </c>
      <c r="N696" t="s">
        <v>5</v>
      </c>
      <c r="O696" t="s">
        <v>1783</v>
      </c>
      <c r="P696" s="32" t="s">
        <v>2584</v>
      </c>
      <c r="Q696" t="s">
        <v>1995</v>
      </c>
      <c r="R696" t="s">
        <v>4193</v>
      </c>
      <c r="S696" s="20" t="s">
        <v>2548</v>
      </c>
      <c r="T696" s="25" t="s">
        <v>25</v>
      </c>
      <c r="U696" s="25" t="s">
        <v>97</v>
      </c>
      <c r="V696" s="25" t="s">
        <v>157</v>
      </c>
      <c r="W696" s="25" t="s">
        <v>193</v>
      </c>
      <c r="X696" s="25" t="s">
        <v>211</v>
      </c>
    </row>
    <row r="697" spans="1:24" x14ac:dyDescent="0.25">
      <c r="A697" t="s">
        <v>3</v>
      </c>
      <c r="B697" t="s">
        <v>46</v>
      </c>
      <c r="C697" t="s">
        <v>1839</v>
      </c>
      <c r="D697" t="s">
        <v>4267</v>
      </c>
      <c r="E697" t="s">
        <v>99</v>
      </c>
      <c r="F697" t="s">
        <v>1425</v>
      </c>
      <c r="G697" t="s">
        <v>243</v>
      </c>
      <c r="H697" s="25">
        <v>2500</v>
      </c>
      <c r="I697" s="31" t="b">
        <v>1</v>
      </c>
      <c r="J697" s="31" t="b">
        <v>0</v>
      </c>
      <c r="K697" s="31" t="b">
        <v>0</v>
      </c>
      <c r="L697" s="31" t="b">
        <v>0</v>
      </c>
      <c r="M697" s="31" t="b">
        <v>1</v>
      </c>
      <c r="N697" t="s">
        <v>5</v>
      </c>
      <c r="O697" t="s">
        <v>1807</v>
      </c>
      <c r="P697" s="32" t="s">
        <v>2584</v>
      </c>
      <c r="Q697" t="s">
        <v>1995</v>
      </c>
      <c r="R697" t="s">
        <v>4194</v>
      </c>
      <c r="S697" s="20" t="s">
        <v>2549</v>
      </c>
      <c r="T697" s="25" t="s">
        <v>25</v>
      </c>
      <c r="U697" s="25" t="s">
        <v>81</v>
      </c>
      <c r="V697" s="25" t="s">
        <v>157</v>
      </c>
      <c r="W697" s="25" t="s">
        <v>193</v>
      </c>
      <c r="X697" s="25" t="s">
        <v>211</v>
      </c>
    </row>
    <row r="698" spans="1:24" x14ac:dyDescent="0.25">
      <c r="A698" t="s">
        <v>3</v>
      </c>
      <c r="B698" t="s">
        <v>46</v>
      </c>
      <c r="C698" t="s">
        <v>1839</v>
      </c>
      <c r="D698" t="s">
        <v>4267</v>
      </c>
      <c r="E698" t="s">
        <v>99</v>
      </c>
      <c r="F698" t="s">
        <v>1427</v>
      </c>
      <c r="G698" t="s">
        <v>243</v>
      </c>
      <c r="H698" s="25">
        <v>2500</v>
      </c>
      <c r="I698" s="31" t="b">
        <v>1</v>
      </c>
      <c r="J698" s="31" t="b">
        <v>0</v>
      </c>
      <c r="K698" s="31" t="b">
        <v>0</v>
      </c>
      <c r="L698" s="31" t="b">
        <v>0</v>
      </c>
      <c r="M698" s="31" t="b">
        <v>1</v>
      </c>
      <c r="N698" t="s">
        <v>5</v>
      </c>
      <c r="O698" t="s">
        <v>1783</v>
      </c>
      <c r="P698" s="32" t="s">
        <v>2584</v>
      </c>
      <c r="Q698" t="s">
        <v>1995</v>
      </c>
      <c r="R698" t="s">
        <v>4195</v>
      </c>
      <c r="S698" s="20" t="s">
        <v>2550</v>
      </c>
      <c r="T698" s="25" t="s">
        <v>25</v>
      </c>
      <c r="U698" s="25" t="s">
        <v>81</v>
      </c>
      <c r="V698" s="25" t="s">
        <v>157</v>
      </c>
      <c r="W698" s="25" t="s">
        <v>193</v>
      </c>
      <c r="X698" s="25" t="s">
        <v>211</v>
      </c>
    </row>
    <row r="699" spans="1:24" x14ac:dyDescent="0.25">
      <c r="A699" t="s">
        <v>3</v>
      </c>
      <c r="B699" t="s">
        <v>46</v>
      </c>
      <c r="C699" t="s">
        <v>1839</v>
      </c>
      <c r="D699" t="s">
        <v>4267</v>
      </c>
      <c r="E699" t="s">
        <v>99</v>
      </c>
      <c r="F699" t="s">
        <v>1429</v>
      </c>
      <c r="G699" t="s">
        <v>243</v>
      </c>
      <c r="H699" s="25">
        <v>2500</v>
      </c>
      <c r="I699" s="31" t="b">
        <v>1</v>
      </c>
      <c r="J699" s="31" t="b">
        <v>0</v>
      </c>
      <c r="K699" s="31" t="b">
        <v>0</v>
      </c>
      <c r="L699" s="31" t="b">
        <v>0</v>
      </c>
      <c r="M699" s="31" t="b">
        <v>1</v>
      </c>
      <c r="N699" t="s">
        <v>5</v>
      </c>
      <c r="O699" t="s">
        <v>1783</v>
      </c>
      <c r="P699" s="32" t="s">
        <v>2584</v>
      </c>
      <c r="Q699" t="s">
        <v>1995</v>
      </c>
      <c r="R699" t="s">
        <v>4196</v>
      </c>
      <c r="S699" s="20" t="s">
        <v>2551</v>
      </c>
      <c r="T699" s="25" t="s">
        <v>25</v>
      </c>
      <c r="U699" s="25" t="s">
        <v>97</v>
      </c>
      <c r="V699" s="25" t="s">
        <v>157</v>
      </c>
      <c r="W699" s="25" t="s">
        <v>193</v>
      </c>
      <c r="X699" s="25" t="s">
        <v>211</v>
      </c>
    </row>
    <row r="700" spans="1:24" x14ac:dyDescent="0.25">
      <c r="A700" t="s">
        <v>3</v>
      </c>
      <c r="B700" t="s">
        <v>46</v>
      </c>
      <c r="C700" t="s">
        <v>1893</v>
      </c>
      <c r="D700" t="s">
        <v>4267</v>
      </c>
      <c r="E700" t="s">
        <v>99</v>
      </c>
      <c r="F700" t="s">
        <v>1113</v>
      </c>
      <c r="G700" t="s">
        <v>243</v>
      </c>
      <c r="H700" s="25">
        <v>2500</v>
      </c>
      <c r="I700" s="31" t="b">
        <v>1</v>
      </c>
      <c r="J700" s="31" t="b">
        <v>0</v>
      </c>
      <c r="K700" s="31" t="b">
        <v>0</v>
      </c>
      <c r="L700" s="31" t="b">
        <v>0</v>
      </c>
      <c r="M700" s="31" t="b">
        <v>1</v>
      </c>
      <c r="N700" t="s">
        <v>5</v>
      </c>
      <c r="O700" t="s">
        <v>1783</v>
      </c>
      <c r="P700" s="32" t="s">
        <v>2584</v>
      </c>
      <c r="Q700" t="s">
        <v>1995</v>
      </c>
      <c r="R700" t="s">
        <v>4197</v>
      </c>
      <c r="S700" s="20" t="s">
        <v>2552</v>
      </c>
      <c r="T700" s="25" t="s">
        <v>25</v>
      </c>
      <c r="U700" s="25" t="s">
        <v>97</v>
      </c>
      <c r="V700" s="25" t="s">
        <v>157</v>
      </c>
      <c r="W700" s="25" t="s">
        <v>193</v>
      </c>
      <c r="X700" s="25" t="s">
        <v>25</v>
      </c>
    </row>
    <row r="701" spans="1:24" x14ac:dyDescent="0.25">
      <c r="A701" t="s">
        <v>3</v>
      </c>
      <c r="B701" t="s">
        <v>46</v>
      </c>
      <c r="C701" t="s">
        <v>1840</v>
      </c>
      <c r="D701" t="s">
        <v>4267</v>
      </c>
      <c r="E701" t="s">
        <v>99</v>
      </c>
      <c r="F701" t="s">
        <v>927</v>
      </c>
      <c r="G701" t="s">
        <v>238</v>
      </c>
      <c r="H701" s="25">
        <v>2500</v>
      </c>
      <c r="I701" s="31" t="b">
        <v>1</v>
      </c>
      <c r="J701" s="31" t="b">
        <v>0</v>
      </c>
      <c r="K701" s="31" t="b">
        <v>0</v>
      </c>
      <c r="L701" s="31" t="b">
        <v>0</v>
      </c>
      <c r="M701" s="31" t="b">
        <v>1</v>
      </c>
      <c r="N701" t="s">
        <v>5</v>
      </c>
      <c r="O701" t="s">
        <v>1807</v>
      </c>
      <c r="P701" s="32" t="s">
        <v>2584</v>
      </c>
      <c r="Q701" t="s">
        <v>1995</v>
      </c>
      <c r="R701" t="s">
        <v>4198</v>
      </c>
      <c r="S701" s="20" t="s">
        <v>2553</v>
      </c>
      <c r="T701" s="25" t="s">
        <v>25</v>
      </c>
      <c r="U701" s="25" t="s">
        <v>97</v>
      </c>
      <c r="V701" s="25" t="s">
        <v>157</v>
      </c>
      <c r="W701" s="25" t="s">
        <v>193</v>
      </c>
      <c r="X701" s="25" t="s">
        <v>25</v>
      </c>
    </row>
    <row r="702" spans="1:24" x14ac:dyDescent="0.25">
      <c r="A702" t="s">
        <v>3</v>
      </c>
      <c r="B702" t="s">
        <v>46</v>
      </c>
      <c r="C702" t="s">
        <v>1894</v>
      </c>
      <c r="D702" t="s">
        <v>4267</v>
      </c>
      <c r="E702" t="s">
        <v>99</v>
      </c>
      <c r="F702" t="s">
        <v>1707</v>
      </c>
      <c r="G702" t="s">
        <v>243</v>
      </c>
      <c r="H702" s="25">
        <v>2500</v>
      </c>
      <c r="I702" s="31" t="b">
        <v>1</v>
      </c>
      <c r="J702" s="31" t="b">
        <v>0</v>
      </c>
      <c r="K702" s="31" t="b">
        <v>0</v>
      </c>
      <c r="L702" s="31" t="b">
        <v>0</v>
      </c>
      <c r="M702" s="31" t="b">
        <v>1</v>
      </c>
      <c r="N702" t="s">
        <v>5</v>
      </c>
      <c r="O702" t="s">
        <v>1807</v>
      </c>
      <c r="P702" s="32" t="s">
        <v>2584</v>
      </c>
      <c r="Q702" t="s">
        <v>1995</v>
      </c>
      <c r="R702" t="s">
        <v>4199</v>
      </c>
      <c r="S702" s="20" t="s">
        <v>2554</v>
      </c>
      <c r="T702" s="25" t="s">
        <v>25</v>
      </c>
      <c r="U702" s="25" t="s">
        <v>97</v>
      </c>
      <c r="V702" s="25" t="s">
        <v>157</v>
      </c>
      <c r="W702" s="25" t="s">
        <v>193</v>
      </c>
      <c r="X702" s="25" t="s">
        <v>25</v>
      </c>
    </row>
    <row r="703" spans="1:24" x14ac:dyDescent="0.25">
      <c r="A703" t="s">
        <v>3</v>
      </c>
      <c r="B703" t="s">
        <v>29</v>
      </c>
      <c r="C703" t="s">
        <v>1895</v>
      </c>
      <c r="D703" t="s">
        <v>4267</v>
      </c>
      <c r="E703" t="s">
        <v>99</v>
      </c>
      <c r="F703" t="s">
        <v>1163</v>
      </c>
      <c r="G703" t="s">
        <v>154</v>
      </c>
      <c r="H703" s="25">
        <v>8407.02</v>
      </c>
      <c r="I703" s="31" t="b">
        <v>1</v>
      </c>
      <c r="J703" s="31" t="b">
        <v>0</v>
      </c>
      <c r="K703" s="31" t="b">
        <v>0</v>
      </c>
      <c r="L703" s="31" t="b">
        <v>0</v>
      </c>
      <c r="M703" s="31" t="b">
        <v>1</v>
      </c>
      <c r="N703" t="s">
        <v>5</v>
      </c>
      <c r="O703" t="s">
        <v>1783</v>
      </c>
      <c r="P703" s="32" t="s">
        <v>2584</v>
      </c>
      <c r="Q703" t="s">
        <v>1995</v>
      </c>
      <c r="R703" t="s">
        <v>4200</v>
      </c>
      <c r="S703" s="20" t="s">
        <v>2555</v>
      </c>
      <c r="T703" s="25" t="s">
        <v>32</v>
      </c>
      <c r="U703" s="25" t="s">
        <v>97</v>
      </c>
      <c r="V703" s="25" t="s">
        <v>157</v>
      </c>
      <c r="W703" s="25" t="s">
        <v>193</v>
      </c>
      <c r="X703" s="25" t="s">
        <v>15</v>
      </c>
    </row>
    <row r="704" spans="1:24" x14ac:dyDescent="0.25">
      <c r="A704" t="s">
        <v>10</v>
      </c>
      <c r="B704" t="s">
        <v>58</v>
      </c>
      <c r="C704" t="s">
        <v>57</v>
      </c>
      <c r="D704" t="s">
        <v>1844</v>
      </c>
      <c r="E704" t="s">
        <v>105</v>
      </c>
      <c r="F704" t="s">
        <v>1527</v>
      </c>
      <c r="G704" t="s">
        <v>154</v>
      </c>
      <c r="H704" s="25">
        <v>13781.19</v>
      </c>
      <c r="I704" s="31" t="b">
        <v>1</v>
      </c>
      <c r="J704" s="31" t="b">
        <v>0</v>
      </c>
      <c r="K704" s="31" t="b">
        <v>0</v>
      </c>
      <c r="L704" s="31" t="b">
        <v>0</v>
      </c>
      <c r="M704" s="31" t="b">
        <v>1</v>
      </c>
      <c r="N704" t="s">
        <v>5</v>
      </c>
      <c r="O704" t="s">
        <v>1783</v>
      </c>
      <c r="P704" s="32" t="s">
        <v>2584</v>
      </c>
      <c r="Q704" t="s">
        <v>1995</v>
      </c>
      <c r="R704" t="s">
        <v>4201</v>
      </c>
      <c r="S704" s="20" t="s">
        <v>2556</v>
      </c>
      <c r="T704" s="25" t="s">
        <v>32</v>
      </c>
      <c r="U704" s="25" t="s">
        <v>97</v>
      </c>
      <c r="V704" s="25" t="s">
        <v>157</v>
      </c>
      <c r="W704" s="25" t="s">
        <v>193</v>
      </c>
      <c r="X704" s="25" t="s">
        <v>1921</v>
      </c>
    </row>
    <row r="705" spans="1:24" x14ac:dyDescent="0.25">
      <c r="A705" t="s">
        <v>10</v>
      </c>
      <c r="B705" t="s">
        <v>58</v>
      </c>
      <c r="C705" t="s">
        <v>57</v>
      </c>
      <c r="D705" t="s">
        <v>1844</v>
      </c>
      <c r="E705" t="s">
        <v>99</v>
      </c>
      <c r="F705" t="s">
        <v>1495</v>
      </c>
      <c r="G705" t="s">
        <v>154</v>
      </c>
      <c r="H705" s="25">
        <v>2500</v>
      </c>
      <c r="I705" s="31" t="b">
        <v>1</v>
      </c>
      <c r="J705" s="31" t="b">
        <v>0</v>
      </c>
      <c r="K705" s="31" t="b">
        <v>0</v>
      </c>
      <c r="L705" s="31" t="b">
        <v>0</v>
      </c>
      <c r="M705" s="31" t="b">
        <v>1</v>
      </c>
      <c r="N705" t="s">
        <v>5</v>
      </c>
      <c r="O705" t="s">
        <v>1807</v>
      </c>
      <c r="P705" s="32" t="s">
        <v>2584</v>
      </c>
      <c r="Q705" t="s">
        <v>1995</v>
      </c>
      <c r="R705" t="s">
        <v>4202</v>
      </c>
      <c r="S705" s="20" t="s">
        <v>2557</v>
      </c>
      <c r="T705" s="25" t="s">
        <v>32</v>
      </c>
      <c r="U705" s="25" t="s">
        <v>97</v>
      </c>
      <c r="V705" s="25" t="s">
        <v>157</v>
      </c>
      <c r="W705" s="25" t="s">
        <v>193</v>
      </c>
      <c r="X705" s="25" t="s">
        <v>1921</v>
      </c>
    </row>
    <row r="706" spans="1:24" x14ac:dyDescent="0.25">
      <c r="A706" t="s">
        <v>10</v>
      </c>
      <c r="B706" t="s">
        <v>58</v>
      </c>
      <c r="C706" t="s">
        <v>57</v>
      </c>
      <c r="D706" t="s">
        <v>1844</v>
      </c>
      <c r="E706" t="s">
        <v>99</v>
      </c>
      <c r="F706" t="s">
        <v>1483</v>
      </c>
      <c r="G706" t="s">
        <v>154</v>
      </c>
      <c r="H706" s="25">
        <v>3383.99</v>
      </c>
      <c r="I706" s="31" t="b">
        <v>1</v>
      </c>
      <c r="J706" s="31" t="b">
        <v>0</v>
      </c>
      <c r="K706" s="31" t="b">
        <v>0</v>
      </c>
      <c r="L706" s="31" t="b">
        <v>0</v>
      </c>
      <c r="M706" s="31" t="b">
        <v>1</v>
      </c>
      <c r="N706" t="s">
        <v>5</v>
      </c>
      <c r="O706" t="s">
        <v>1807</v>
      </c>
      <c r="P706" s="32" t="s">
        <v>2584</v>
      </c>
      <c r="Q706" t="s">
        <v>1995</v>
      </c>
      <c r="R706" t="s">
        <v>4203</v>
      </c>
      <c r="S706" s="20" t="s">
        <v>2558</v>
      </c>
      <c r="T706" s="25" t="s">
        <v>32</v>
      </c>
      <c r="U706" s="25" t="s">
        <v>97</v>
      </c>
      <c r="V706" s="25" t="s">
        <v>157</v>
      </c>
      <c r="W706" s="25" t="s">
        <v>193</v>
      </c>
      <c r="X706" s="25" t="s">
        <v>1921</v>
      </c>
    </row>
    <row r="707" spans="1:24" x14ac:dyDescent="0.25">
      <c r="A707" t="s">
        <v>3</v>
      </c>
      <c r="B707" t="s">
        <v>58</v>
      </c>
      <c r="C707" t="s">
        <v>57</v>
      </c>
      <c r="D707" t="s">
        <v>1845</v>
      </c>
      <c r="E707" t="s">
        <v>99</v>
      </c>
      <c r="F707" t="s">
        <v>1535</v>
      </c>
      <c r="G707" t="s">
        <v>140</v>
      </c>
      <c r="H707" s="25">
        <v>2500</v>
      </c>
      <c r="I707" s="31" t="b">
        <v>1</v>
      </c>
      <c r="J707" s="31" t="b">
        <v>1</v>
      </c>
      <c r="K707" s="31" t="b">
        <v>0</v>
      </c>
      <c r="L707" s="31" t="b">
        <v>0</v>
      </c>
      <c r="M707" s="31" t="b">
        <v>1</v>
      </c>
      <c r="N707" t="s">
        <v>5</v>
      </c>
      <c r="O707" t="s">
        <v>1807</v>
      </c>
      <c r="P707" s="32" t="s">
        <v>2584</v>
      </c>
      <c r="Q707" t="s">
        <v>1995</v>
      </c>
      <c r="R707" t="s">
        <v>4204</v>
      </c>
      <c r="S707" s="20">
        <v>51034</v>
      </c>
      <c r="T707" s="25" t="s">
        <v>32</v>
      </c>
      <c r="U707" s="25" t="s">
        <v>63</v>
      </c>
      <c r="V707" s="25" t="s">
        <v>157</v>
      </c>
      <c r="W707" s="25" t="s">
        <v>193</v>
      </c>
      <c r="X707" s="25" t="s">
        <v>1921</v>
      </c>
    </row>
    <row r="708" spans="1:24" x14ac:dyDescent="0.25">
      <c r="A708" t="s">
        <v>10</v>
      </c>
      <c r="B708" t="s">
        <v>58</v>
      </c>
      <c r="C708" t="s">
        <v>57</v>
      </c>
      <c r="D708" t="s">
        <v>1845</v>
      </c>
      <c r="E708" t="s">
        <v>99</v>
      </c>
      <c r="F708" t="s">
        <v>1475</v>
      </c>
      <c r="G708" t="s">
        <v>154</v>
      </c>
      <c r="H708" s="25">
        <v>23500</v>
      </c>
      <c r="I708" s="31" t="b">
        <v>1</v>
      </c>
      <c r="J708" s="31" t="b">
        <v>1</v>
      </c>
      <c r="K708" s="31" t="b">
        <v>0</v>
      </c>
      <c r="L708" s="31" t="b">
        <v>0</v>
      </c>
      <c r="M708" s="31" t="b">
        <v>1</v>
      </c>
      <c r="N708" t="s">
        <v>5</v>
      </c>
      <c r="O708" t="s">
        <v>1783</v>
      </c>
      <c r="P708" s="32" t="s">
        <v>2584</v>
      </c>
      <c r="Q708" t="s">
        <v>1995</v>
      </c>
      <c r="R708" t="s">
        <v>4205</v>
      </c>
      <c r="S708" s="20" t="s">
        <v>2559</v>
      </c>
      <c r="T708" s="25" t="s">
        <v>32</v>
      </c>
      <c r="U708" s="25" t="s">
        <v>63</v>
      </c>
      <c r="V708" s="25" t="s">
        <v>157</v>
      </c>
      <c r="W708" s="25" t="s">
        <v>193</v>
      </c>
      <c r="X708" s="25" t="s">
        <v>1921</v>
      </c>
    </row>
    <row r="709" spans="1:24" x14ac:dyDescent="0.25">
      <c r="A709" t="s">
        <v>3</v>
      </c>
      <c r="B709" t="s">
        <v>58</v>
      </c>
      <c r="C709" t="s">
        <v>57</v>
      </c>
      <c r="D709" t="s">
        <v>1845</v>
      </c>
      <c r="E709" t="s">
        <v>99</v>
      </c>
      <c r="F709" t="s">
        <v>1067</v>
      </c>
      <c r="G709" t="s">
        <v>140</v>
      </c>
      <c r="H709" s="25">
        <v>5870.35</v>
      </c>
      <c r="I709" s="31" t="b">
        <v>1</v>
      </c>
      <c r="J709" s="31" t="b">
        <v>1</v>
      </c>
      <c r="K709" s="31" t="b">
        <v>0</v>
      </c>
      <c r="L709" s="31" t="b">
        <v>0</v>
      </c>
      <c r="M709" s="31" t="b">
        <v>1</v>
      </c>
      <c r="N709" t="s">
        <v>5</v>
      </c>
      <c r="O709" t="s">
        <v>1783</v>
      </c>
      <c r="P709" s="32" t="s">
        <v>2584</v>
      </c>
      <c r="Q709" t="s">
        <v>1995</v>
      </c>
      <c r="R709" t="s">
        <v>4206</v>
      </c>
      <c r="S709" s="20">
        <v>52902</v>
      </c>
      <c r="T709" s="25" t="s">
        <v>32</v>
      </c>
      <c r="U709" s="25" t="s">
        <v>63</v>
      </c>
      <c r="V709" s="25" t="s">
        <v>157</v>
      </c>
      <c r="W709" s="25" t="s">
        <v>193</v>
      </c>
      <c r="X709" s="25" t="s">
        <v>1921</v>
      </c>
    </row>
    <row r="710" spans="1:24" x14ac:dyDescent="0.25">
      <c r="A710" t="s">
        <v>10</v>
      </c>
      <c r="B710" t="s">
        <v>58</v>
      </c>
      <c r="C710" t="s">
        <v>57</v>
      </c>
      <c r="D710" t="s">
        <v>1845</v>
      </c>
      <c r="E710" t="s">
        <v>105</v>
      </c>
      <c r="F710" t="s">
        <v>1525</v>
      </c>
      <c r="G710" t="s">
        <v>154</v>
      </c>
      <c r="H710" s="25">
        <v>27.56</v>
      </c>
      <c r="I710" s="31" t="b">
        <v>1</v>
      </c>
      <c r="J710" s="31" t="b">
        <v>1</v>
      </c>
      <c r="K710" s="31" t="b">
        <v>0</v>
      </c>
      <c r="L710" s="31" t="b">
        <v>0</v>
      </c>
      <c r="M710" s="31" t="b">
        <v>1</v>
      </c>
      <c r="N710" t="s">
        <v>5</v>
      </c>
      <c r="O710" t="s">
        <v>1783</v>
      </c>
      <c r="P710" s="32" t="s">
        <v>2584</v>
      </c>
      <c r="Q710" t="s">
        <v>1995</v>
      </c>
      <c r="R710" t="s">
        <v>4207</v>
      </c>
      <c r="S710" s="20" t="s">
        <v>2560</v>
      </c>
      <c r="T710" s="25" t="s">
        <v>32</v>
      </c>
      <c r="U710" s="25" t="s">
        <v>63</v>
      </c>
      <c r="V710" s="25" t="s">
        <v>157</v>
      </c>
      <c r="W710" s="25" t="s">
        <v>193</v>
      </c>
      <c r="X710" s="25" t="s">
        <v>1921</v>
      </c>
    </row>
    <row r="711" spans="1:24" x14ac:dyDescent="0.25">
      <c r="A711" t="s">
        <v>10</v>
      </c>
      <c r="B711" t="s">
        <v>58</v>
      </c>
      <c r="C711" t="s">
        <v>57</v>
      </c>
      <c r="D711" t="s">
        <v>1845</v>
      </c>
      <c r="E711" t="s">
        <v>105</v>
      </c>
      <c r="F711" t="s">
        <v>1519</v>
      </c>
      <c r="G711" t="s">
        <v>154</v>
      </c>
      <c r="H711" s="25">
        <v>13781.19</v>
      </c>
      <c r="I711" s="31" t="b">
        <v>1</v>
      </c>
      <c r="J711" s="31" t="b">
        <v>1</v>
      </c>
      <c r="K711" s="31" t="b">
        <v>0</v>
      </c>
      <c r="L711" s="31" t="b">
        <v>0</v>
      </c>
      <c r="M711" s="31" t="b">
        <v>1</v>
      </c>
      <c r="N711" t="s">
        <v>5</v>
      </c>
      <c r="O711" t="s">
        <v>1783</v>
      </c>
      <c r="P711" s="32" t="s">
        <v>2584</v>
      </c>
      <c r="Q711" t="s">
        <v>1995</v>
      </c>
      <c r="R711" t="s">
        <v>4208</v>
      </c>
      <c r="S711" s="20" t="s">
        <v>2561</v>
      </c>
      <c r="T711" s="25" t="s">
        <v>32</v>
      </c>
      <c r="U711" s="25" t="s">
        <v>63</v>
      </c>
      <c r="V711" s="25" t="s">
        <v>157</v>
      </c>
      <c r="W711" s="25" t="s">
        <v>193</v>
      </c>
      <c r="X711" s="25" t="s">
        <v>1921</v>
      </c>
    </row>
    <row r="712" spans="1:24" x14ac:dyDescent="0.25">
      <c r="A712" t="s">
        <v>10</v>
      </c>
      <c r="B712" t="s">
        <v>58</v>
      </c>
      <c r="C712" t="s">
        <v>57</v>
      </c>
      <c r="D712" t="s">
        <v>1845</v>
      </c>
      <c r="E712" t="s">
        <v>99</v>
      </c>
      <c r="F712" t="s">
        <v>1167</v>
      </c>
      <c r="G712" t="s">
        <v>154</v>
      </c>
      <c r="H712" s="25">
        <v>4376.51</v>
      </c>
      <c r="I712" s="31" t="b">
        <v>1</v>
      </c>
      <c r="J712" s="31" t="b">
        <v>1</v>
      </c>
      <c r="K712" s="31" t="b">
        <v>0</v>
      </c>
      <c r="L712" s="31" t="b">
        <v>0</v>
      </c>
      <c r="M712" s="31" t="b">
        <v>1</v>
      </c>
      <c r="N712" t="s">
        <v>5</v>
      </c>
      <c r="O712" t="s">
        <v>1807</v>
      </c>
      <c r="P712" s="32" t="s">
        <v>2584</v>
      </c>
      <c r="Q712" t="s">
        <v>1995</v>
      </c>
      <c r="R712" t="s">
        <v>4209</v>
      </c>
      <c r="S712" s="20" t="s">
        <v>2562</v>
      </c>
      <c r="T712" s="25" t="s">
        <v>32</v>
      </c>
      <c r="U712" s="25" t="s">
        <v>63</v>
      </c>
      <c r="V712" s="25" t="s">
        <v>157</v>
      </c>
      <c r="W712" s="25" t="s">
        <v>193</v>
      </c>
      <c r="X712" s="25" t="s">
        <v>1919</v>
      </c>
    </row>
    <row r="713" spans="1:24" x14ac:dyDescent="0.25">
      <c r="A713" t="s">
        <v>10</v>
      </c>
      <c r="B713" t="s">
        <v>58</v>
      </c>
      <c r="C713" t="s">
        <v>57</v>
      </c>
      <c r="D713" t="s">
        <v>1846</v>
      </c>
      <c r="E713" t="s">
        <v>99</v>
      </c>
      <c r="F713" t="s">
        <v>1497</v>
      </c>
      <c r="G713" t="s">
        <v>154</v>
      </c>
      <c r="H713" s="25">
        <v>3000</v>
      </c>
      <c r="I713" s="31" t="b">
        <v>1</v>
      </c>
      <c r="J713" s="31" t="b">
        <v>0</v>
      </c>
      <c r="K713" s="31" t="b">
        <v>0</v>
      </c>
      <c r="L713" s="31" t="b">
        <v>0</v>
      </c>
      <c r="M713" s="31" t="b">
        <v>1</v>
      </c>
      <c r="N713" t="s">
        <v>5</v>
      </c>
      <c r="O713" t="s">
        <v>1783</v>
      </c>
      <c r="P713" s="32" t="s">
        <v>2584</v>
      </c>
      <c r="Q713" t="s">
        <v>1995</v>
      </c>
      <c r="R713" t="s">
        <v>4210</v>
      </c>
      <c r="S713" s="20" t="s">
        <v>2563</v>
      </c>
      <c r="T713" s="25" t="s">
        <v>32</v>
      </c>
      <c r="U713" s="25" t="s">
        <v>97</v>
      </c>
      <c r="V713" s="25" t="s">
        <v>157</v>
      </c>
      <c r="W713" s="25" t="s">
        <v>193</v>
      </c>
      <c r="X713" s="25" t="s">
        <v>1920</v>
      </c>
    </row>
    <row r="714" spans="1:24" x14ac:dyDescent="0.25">
      <c r="A714" t="s">
        <v>10</v>
      </c>
      <c r="B714" t="s">
        <v>58</v>
      </c>
      <c r="C714" t="s">
        <v>57</v>
      </c>
      <c r="D714" t="s">
        <v>1847</v>
      </c>
      <c r="E714" t="s">
        <v>105</v>
      </c>
      <c r="F714" t="s">
        <v>1517</v>
      </c>
      <c r="G714" t="s">
        <v>154</v>
      </c>
      <c r="H714" s="25">
        <v>13714.8</v>
      </c>
      <c r="I714" s="31" t="b">
        <v>1</v>
      </c>
      <c r="J714" s="31" t="b">
        <v>0</v>
      </c>
      <c r="K714" s="31" t="b">
        <v>0</v>
      </c>
      <c r="L714" s="31" t="b">
        <v>0</v>
      </c>
      <c r="M714" s="31" t="b">
        <v>1</v>
      </c>
      <c r="N714" t="s">
        <v>5</v>
      </c>
      <c r="O714" t="s">
        <v>1783</v>
      </c>
      <c r="P714" s="32" t="s">
        <v>2584</v>
      </c>
      <c r="Q714" t="s">
        <v>1995</v>
      </c>
      <c r="R714" t="s">
        <v>4211</v>
      </c>
      <c r="S714" s="20" t="s">
        <v>2564</v>
      </c>
      <c r="T714" s="25" t="s">
        <v>32</v>
      </c>
      <c r="U714" s="25" t="s">
        <v>97</v>
      </c>
      <c r="V714" s="25" t="s">
        <v>157</v>
      </c>
      <c r="W714" s="25" t="s">
        <v>193</v>
      </c>
      <c r="X714" s="25" t="s">
        <v>1920</v>
      </c>
    </row>
    <row r="715" spans="1:24" x14ac:dyDescent="0.25">
      <c r="A715" t="s">
        <v>10</v>
      </c>
      <c r="B715" t="s">
        <v>58</v>
      </c>
      <c r="C715" t="s">
        <v>57</v>
      </c>
      <c r="D715" t="s">
        <v>1848</v>
      </c>
      <c r="E715" t="s">
        <v>99</v>
      </c>
      <c r="F715" t="s">
        <v>921</v>
      </c>
      <c r="G715" t="s">
        <v>154</v>
      </c>
      <c r="H715" s="25">
        <v>11548.77</v>
      </c>
      <c r="I715" s="31" t="b">
        <v>1</v>
      </c>
      <c r="J715" s="31" t="b">
        <v>0</v>
      </c>
      <c r="K715" s="31" t="b">
        <v>0</v>
      </c>
      <c r="L715" s="31" t="b">
        <v>0</v>
      </c>
      <c r="M715" s="31" t="b">
        <v>1</v>
      </c>
      <c r="N715" t="s">
        <v>5</v>
      </c>
      <c r="O715" t="s">
        <v>1807</v>
      </c>
      <c r="P715" s="32" t="s">
        <v>2584</v>
      </c>
      <c r="Q715" t="s">
        <v>1995</v>
      </c>
      <c r="R715" t="s">
        <v>4212</v>
      </c>
      <c r="S715" s="20" t="s">
        <v>2565</v>
      </c>
      <c r="T715" s="25" t="s">
        <v>32</v>
      </c>
      <c r="U715" s="25" t="s">
        <v>97</v>
      </c>
      <c r="V715" s="25" t="s">
        <v>157</v>
      </c>
      <c r="W715" s="25" t="s">
        <v>193</v>
      </c>
      <c r="X715" s="25" t="s">
        <v>1919</v>
      </c>
    </row>
    <row r="716" spans="1:24" x14ac:dyDescent="0.25">
      <c r="A716" t="s">
        <v>3</v>
      </c>
      <c r="B716" t="s">
        <v>58</v>
      </c>
      <c r="C716" t="s">
        <v>57</v>
      </c>
      <c r="D716" t="s">
        <v>1850</v>
      </c>
      <c r="E716" t="s">
        <v>99</v>
      </c>
      <c r="F716" t="s">
        <v>1089</v>
      </c>
      <c r="G716" t="s">
        <v>140</v>
      </c>
      <c r="H716" s="25">
        <v>8303.77</v>
      </c>
      <c r="I716" s="31" t="b">
        <v>1</v>
      </c>
      <c r="J716" s="31" t="b">
        <v>0</v>
      </c>
      <c r="K716" s="31" t="b">
        <v>1</v>
      </c>
      <c r="L716" s="31" t="b">
        <v>1</v>
      </c>
      <c r="M716" s="31" t="b">
        <v>1</v>
      </c>
      <c r="N716" t="s">
        <v>5</v>
      </c>
      <c r="O716" t="s">
        <v>1807</v>
      </c>
      <c r="P716" s="32" t="s">
        <v>2584</v>
      </c>
      <c r="Q716" t="s">
        <v>1995</v>
      </c>
      <c r="R716" t="s">
        <v>4213</v>
      </c>
      <c r="S716" s="20">
        <v>51741</v>
      </c>
      <c r="T716" s="25" t="s">
        <v>32</v>
      </c>
      <c r="U716" s="25" t="s">
        <v>97</v>
      </c>
      <c r="V716" s="25" t="s">
        <v>152</v>
      </c>
      <c r="W716" s="25" t="s">
        <v>125</v>
      </c>
      <c r="X716" s="25" t="s">
        <v>1921</v>
      </c>
    </row>
    <row r="717" spans="1:24" x14ac:dyDescent="0.25">
      <c r="A717" t="s">
        <v>3</v>
      </c>
      <c r="B717" t="s">
        <v>58</v>
      </c>
      <c r="C717" t="s">
        <v>57</v>
      </c>
      <c r="D717" t="s">
        <v>1851</v>
      </c>
      <c r="E717" t="s">
        <v>99</v>
      </c>
      <c r="F717" t="s">
        <v>331</v>
      </c>
      <c r="G717" t="s">
        <v>140</v>
      </c>
      <c r="H717" s="25">
        <v>18913.599999999999</v>
      </c>
      <c r="I717" s="31" t="b">
        <v>1</v>
      </c>
      <c r="J717" s="31" t="b">
        <v>0</v>
      </c>
      <c r="K717" s="31" t="b">
        <v>0</v>
      </c>
      <c r="L717" s="31" t="b">
        <v>0</v>
      </c>
      <c r="M717" s="31" t="b">
        <v>1</v>
      </c>
      <c r="N717" t="s">
        <v>5</v>
      </c>
      <c r="O717" t="s">
        <v>1783</v>
      </c>
      <c r="P717" s="32" t="s">
        <v>2584</v>
      </c>
      <c r="Q717" t="s">
        <v>1995</v>
      </c>
      <c r="R717" t="s">
        <v>4214</v>
      </c>
      <c r="S717" s="20">
        <v>57170</v>
      </c>
      <c r="T717" s="25" t="s">
        <v>32</v>
      </c>
      <c r="U717" s="25" t="s">
        <v>97</v>
      </c>
      <c r="V717" s="25" t="s">
        <v>157</v>
      </c>
      <c r="W717" s="25" t="s">
        <v>193</v>
      </c>
      <c r="X717" s="25" t="s">
        <v>1921</v>
      </c>
    </row>
    <row r="718" spans="1:24" x14ac:dyDescent="0.25">
      <c r="A718" t="s">
        <v>10</v>
      </c>
      <c r="B718" t="s">
        <v>58</v>
      </c>
      <c r="C718" t="s">
        <v>57</v>
      </c>
      <c r="D718" t="s">
        <v>1851</v>
      </c>
      <c r="E718" t="s">
        <v>105</v>
      </c>
      <c r="F718" t="s">
        <v>1511</v>
      </c>
      <c r="G718" t="s">
        <v>154</v>
      </c>
      <c r="H718" s="25">
        <v>13714.8</v>
      </c>
      <c r="I718" s="31" t="b">
        <v>1</v>
      </c>
      <c r="J718" s="31" t="b">
        <v>0</v>
      </c>
      <c r="K718" s="31" t="b">
        <v>0</v>
      </c>
      <c r="L718" s="31" t="b">
        <v>0</v>
      </c>
      <c r="M718" s="31" t="b">
        <v>1</v>
      </c>
      <c r="N718" t="s">
        <v>5</v>
      </c>
      <c r="O718" t="s">
        <v>1807</v>
      </c>
      <c r="P718" s="32" t="s">
        <v>2584</v>
      </c>
      <c r="Q718" t="s">
        <v>1995</v>
      </c>
      <c r="R718" t="s">
        <v>4215</v>
      </c>
      <c r="S718" s="20" t="s">
        <v>2566</v>
      </c>
      <c r="T718" s="25" t="s">
        <v>32</v>
      </c>
      <c r="U718" s="25" t="s">
        <v>97</v>
      </c>
      <c r="V718" s="25" t="s">
        <v>157</v>
      </c>
      <c r="W718" s="25" t="s">
        <v>193</v>
      </c>
      <c r="X718" s="25" t="s">
        <v>1921</v>
      </c>
    </row>
    <row r="719" spans="1:24" x14ac:dyDescent="0.25">
      <c r="A719" t="s">
        <v>10</v>
      </c>
      <c r="B719" t="s">
        <v>58</v>
      </c>
      <c r="C719" t="s">
        <v>57</v>
      </c>
      <c r="D719" t="s">
        <v>1854</v>
      </c>
      <c r="E719" t="s">
        <v>99</v>
      </c>
      <c r="F719" t="s">
        <v>1755</v>
      </c>
      <c r="G719" t="s">
        <v>154</v>
      </c>
      <c r="H719" s="25">
        <v>2500</v>
      </c>
      <c r="I719" s="31" t="b">
        <v>1</v>
      </c>
      <c r="J719" s="31" t="b">
        <v>0</v>
      </c>
      <c r="K719" s="31" t="b">
        <v>0</v>
      </c>
      <c r="L719" s="31" t="b">
        <v>0</v>
      </c>
      <c r="M719" s="31" t="b">
        <v>1</v>
      </c>
      <c r="N719" t="s">
        <v>5</v>
      </c>
      <c r="O719" t="s">
        <v>1807</v>
      </c>
      <c r="P719" s="32" t="s">
        <v>2584</v>
      </c>
      <c r="Q719" t="s">
        <v>1995</v>
      </c>
      <c r="R719" t="s">
        <v>4216</v>
      </c>
      <c r="S719" s="20" t="s">
        <v>2567</v>
      </c>
      <c r="T719" s="25" t="s">
        <v>32</v>
      </c>
      <c r="U719" s="25" t="s">
        <v>97</v>
      </c>
      <c r="V719" s="25" t="s">
        <v>157</v>
      </c>
      <c r="W719" s="25" t="s">
        <v>193</v>
      </c>
      <c r="X719" s="25" t="s">
        <v>1919</v>
      </c>
    </row>
    <row r="720" spans="1:24" x14ac:dyDescent="0.25">
      <c r="A720" t="s">
        <v>10</v>
      </c>
      <c r="B720" t="s">
        <v>58</v>
      </c>
      <c r="C720" t="s">
        <v>57</v>
      </c>
      <c r="D720" t="s">
        <v>1854</v>
      </c>
      <c r="E720" t="s">
        <v>99</v>
      </c>
      <c r="F720" t="s">
        <v>1493</v>
      </c>
      <c r="G720" t="s">
        <v>154</v>
      </c>
      <c r="H720" s="25">
        <v>2500</v>
      </c>
      <c r="I720" s="31" t="b">
        <v>1</v>
      </c>
      <c r="J720" s="31" t="b">
        <v>0</v>
      </c>
      <c r="K720" s="31" t="b">
        <v>0</v>
      </c>
      <c r="L720" s="31" t="b">
        <v>0</v>
      </c>
      <c r="M720" s="31" t="b">
        <v>1</v>
      </c>
      <c r="N720" t="s">
        <v>5</v>
      </c>
      <c r="O720" t="s">
        <v>1807</v>
      </c>
      <c r="P720" s="32" t="s">
        <v>2584</v>
      </c>
      <c r="Q720" t="s">
        <v>1995</v>
      </c>
      <c r="R720" t="s">
        <v>4217</v>
      </c>
      <c r="S720" s="20" t="s">
        <v>2568</v>
      </c>
      <c r="T720" s="25" t="s">
        <v>32</v>
      </c>
      <c r="U720" s="25" t="s">
        <v>97</v>
      </c>
      <c r="V720" s="25" t="s">
        <v>157</v>
      </c>
      <c r="W720" s="25" t="s">
        <v>193</v>
      </c>
      <c r="X720" s="25" t="s">
        <v>1919</v>
      </c>
    </row>
    <row r="721" spans="1:24" x14ac:dyDescent="0.25">
      <c r="A721" t="s">
        <v>10</v>
      </c>
      <c r="B721" t="s">
        <v>58</v>
      </c>
      <c r="C721" t="s">
        <v>57</v>
      </c>
      <c r="D721" t="s">
        <v>1854</v>
      </c>
      <c r="E721" t="s">
        <v>105</v>
      </c>
      <c r="F721" t="s">
        <v>1515</v>
      </c>
      <c r="G721" t="s">
        <v>154</v>
      </c>
      <c r="H721" s="25">
        <v>13701.53</v>
      </c>
      <c r="I721" s="31" t="b">
        <v>1</v>
      </c>
      <c r="J721" s="31" t="b">
        <v>0</v>
      </c>
      <c r="K721" s="31" t="b">
        <v>0</v>
      </c>
      <c r="L721" s="31" t="b">
        <v>0</v>
      </c>
      <c r="M721" s="31" t="b">
        <v>1</v>
      </c>
      <c r="N721" t="s">
        <v>5</v>
      </c>
      <c r="O721" t="s">
        <v>1783</v>
      </c>
      <c r="P721" s="32" t="s">
        <v>2584</v>
      </c>
      <c r="Q721" t="s">
        <v>1995</v>
      </c>
      <c r="R721" t="s">
        <v>4218</v>
      </c>
      <c r="S721" s="20" t="s">
        <v>2569</v>
      </c>
      <c r="T721" s="25" t="s">
        <v>32</v>
      </c>
      <c r="U721" s="25" t="s">
        <v>97</v>
      </c>
      <c r="V721" s="25" t="s">
        <v>157</v>
      </c>
      <c r="W721" s="25" t="s">
        <v>193</v>
      </c>
      <c r="X721" s="25" t="s">
        <v>1919</v>
      </c>
    </row>
    <row r="722" spans="1:24" x14ac:dyDescent="0.25">
      <c r="A722" t="s">
        <v>3</v>
      </c>
      <c r="B722" t="s">
        <v>58</v>
      </c>
      <c r="C722" t="s">
        <v>57</v>
      </c>
      <c r="D722" t="s">
        <v>1854</v>
      </c>
      <c r="E722" t="s">
        <v>99</v>
      </c>
      <c r="F722" t="s">
        <v>1063</v>
      </c>
      <c r="G722" t="s">
        <v>140</v>
      </c>
      <c r="H722" s="25">
        <v>17390.18</v>
      </c>
      <c r="I722" s="31" t="b">
        <v>1</v>
      </c>
      <c r="J722" s="31" t="b">
        <v>0</v>
      </c>
      <c r="K722" s="31" t="b">
        <v>0</v>
      </c>
      <c r="L722" s="31" t="b">
        <v>0</v>
      </c>
      <c r="M722" s="31" t="b">
        <v>1</v>
      </c>
      <c r="N722" t="s">
        <v>5</v>
      </c>
      <c r="O722" t="s">
        <v>1783</v>
      </c>
      <c r="P722" s="32" t="s">
        <v>2584</v>
      </c>
      <c r="Q722" t="s">
        <v>1995</v>
      </c>
      <c r="R722" t="s">
        <v>4219</v>
      </c>
      <c r="S722" s="20">
        <v>52924</v>
      </c>
      <c r="T722" s="25" t="s">
        <v>32</v>
      </c>
      <c r="U722" s="25" t="s">
        <v>97</v>
      </c>
      <c r="V722" s="25" t="s">
        <v>157</v>
      </c>
      <c r="W722" s="25" t="s">
        <v>193</v>
      </c>
      <c r="X722" s="25" t="s">
        <v>1921</v>
      </c>
    </row>
    <row r="723" spans="1:24" x14ac:dyDescent="0.25">
      <c r="A723" t="s">
        <v>10</v>
      </c>
      <c r="B723" t="s">
        <v>58</v>
      </c>
      <c r="C723" t="s">
        <v>57</v>
      </c>
      <c r="D723" t="s">
        <v>1856</v>
      </c>
      <c r="E723" t="s">
        <v>99</v>
      </c>
      <c r="F723" t="s">
        <v>1771</v>
      </c>
      <c r="G723" t="s">
        <v>154</v>
      </c>
      <c r="H723" s="25">
        <v>2500</v>
      </c>
      <c r="I723" s="31" t="b">
        <v>1</v>
      </c>
      <c r="J723" s="31" t="b">
        <v>0</v>
      </c>
      <c r="K723" s="31" t="b">
        <v>0</v>
      </c>
      <c r="L723" s="31" t="b">
        <v>0</v>
      </c>
      <c r="M723" s="31" t="b">
        <v>1</v>
      </c>
      <c r="N723" t="s">
        <v>5</v>
      </c>
      <c r="O723" t="s">
        <v>1807</v>
      </c>
      <c r="P723" s="32" t="s">
        <v>2584</v>
      </c>
      <c r="Q723" t="s">
        <v>1995</v>
      </c>
      <c r="R723" t="s">
        <v>4220</v>
      </c>
      <c r="S723" s="20" t="s">
        <v>2570</v>
      </c>
      <c r="T723" s="25" t="s">
        <v>32</v>
      </c>
      <c r="U723" s="25" t="s">
        <v>97</v>
      </c>
      <c r="V723" s="25" t="s">
        <v>157</v>
      </c>
      <c r="W723" s="25" t="s">
        <v>193</v>
      </c>
      <c r="X723" s="25" t="s">
        <v>1920</v>
      </c>
    </row>
    <row r="724" spans="1:24" x14ac:dyDescent="0.25">
      <c r="A724" t="s">
        <v>3</v>
      </c>
      <c r="B724" t="s">
        <v>58</v>
      </c>
      <c r="C724" t="s">
        <v>57</v>
      </c>
      <c r="D724" t="s">
        <v>1859</v>
      </c>
      <c r="E724" t="s">
        <v>99</v>
      </c>
      <c r="F724" t="s">
        <v>1061</v>
      </c>
      <c r="G724" t="s">
        <v>140</v>
      </c>
      <c r="H724" s="25">
        <v>5870.35</v>
      </c>
      <c r="I724" s="31" t="b">
        <v>1</v>
      </c>
      <c r="J724" s="31" t="b">
        <v>0</v>
      </c>
      <c r="K724" s="31" t="b">
        <v>0</v>
      </c>
      <c r="L724" s="31" t="b">
        <v>1</v>
      </c>
      <c r="M724" s="31" t="b">
        <v>1</v>
      </c>
      <c r="N724" t="s">
        <v>5</v>
      </c>
      <c r="O724" t="s">
        <v>1807</v>
      </c>
      <c r="P724" s="32" t="s">
        <v>2584</v>
      </c>
      <c r="Q724" t="s">
        <v>1995</v>
      </c>
      <c r="R724" t="s">
        <v>4221</v>
      </c>
      <c r="S724" s="20">
        <v>92441</v>
      </c>
      <c r="T724" s="25" t="s">
        <v>32</v>
      </c>
      <c r="U724" s="25" t="s">
        <v>97</v>
      </c>
      <c r="V724" s="25" t="s">
        <v>157</v>
      </c>
      <c r="W724" s="25" t="s">
        <v>125</v>
      </c>
      <c r="X724" s="25" t="s">
        <v>1921</v>
      </c>
    </row>
    <row r="725" spans="1:24" x14ac:dyDescent="0.25">
      <c r="A725" t="s">
        <v>10</v>
      </c>
      <c r="B725" t="s">
        <v>58</v>
      </c>
      <c r="C725" t="s">
        <v>57</v>
      </c>
      <c r="D725" t="s">
        <v>1859</v>
      </c>
      <c r="E725" t="s">
        <v>99</v>
      </c>
      <c r="F725" t="s">
        <v>1119</v>
      </c>
      <c r="G725" t="s">
        <v>154</v>
      </c>
      <c r="H725" s="25">
        <v>2500</v>
      </c>
      <c r="I725" s="31" t="b">
        <v>1</v>
      </c>
      <c r="J725" s="31" t="b">
        <v>0</v>
      </c>
      <c r="K725" s="31" t="b">
        <v>0</v>
      </c>
      <c r="L725" s="31" t="b">
        <v>0</v>
      </c>
      <c r="M725" s="31" t="b">
        <v>1</v>
      </c>
      <c r="N725" t="s">
        <v>5</v>
      </c>
      <c r="O725" t="s">
        <v>1807</v>
      </c>
      <c r="P725" s="32" t="s">
        <v>2584</v>
      </c>
      <c r="Q725" t="s">
        <v>1995</v>
      </c>
      <c r="R725" t="s">
        <v>4222</v>
      </c>
      <c r="S725" s="20" t="s">
        <v>2571</v>
      </c>
      <c r="T725" s="25" t="s">
        <v>32</v>
      </c>
      <c r="U725" s="25" t="s">
        <v>97</v>
      </c>
      <c r="V725" s="25" t="s">
        <v>157</v>
      </c>
      <c r="W725" s="25" t="s">
        <v>193</v>
      </c>
      <c r="X725" s="25" t="s">
        <v>1920</v>
      </c>
    </row>
    <row r="726" spans="1:24" x14ac:dyDescent="0.25">
      <c r="A726" t="s">
        <v>10</v>
      </c>
      <c r="B726" t="s">
        <v>58</v>
      </c>
      <c r="C726" t="s">
        <v>57</v>
      </c>
      <c r="D726" t="s">
        <v>1859</v>
      </c>
      <c r="E726" t="s">
        <v>105</v>
      </c>
      <c r="F726" t="s">
        <v>1513</v>
      </c>
      <c r="G726" t="s">
        <v>154</v>
      </c>
      <c r="H726" s="25">
        <v>20572.22</v>
      </c>
      <c r="I726" s="31" t="b">
        <v>1</v>
      </c>
      <c r="J726" s="31" t="b">
        <v>0</v>
      </c>
      <c r="K726" s="31" t="b">
        <v>0</v>
      </c>
      <c r="L726" s="31" t="b">
        <v>0</v>
      </c>
      <c r="M726" s="31" t="b">
        <v>1</v>
      </c>
      <c r="N726" t="s">
        <v>5</v>
      </c>
      <c r="O726" t="s">
        <v>1783</v>
      </c>
      <c r="P726" s="32" t="s">
        <v>2584</v>
      </c>
      <c r="Q726" t="s">
        <v>1995</v>
      </c>
      <c r="R726" t="s">
        <v>4223</v>
      </c>
      <c r="S726" s="20" t="s">
        <v>2572</v>
      </c>
      <c r="T726" s="25" t="s">
        <v>32</v>
      </c>
      <c r="U726" s="25" t="s">
        <v>97</v>
      </c>
      <c r="V726" s="25" t="s">
        <v>157</v>
      </c>
      <c r="W726" s="25" t="s">
        <v>193</v>
      </c>
      <c r="X726" s="25" t="s">
        <v>1919</v>
      </c>
    </row>
    <row r="727" spans="1:24" x14ac:dyDescent="0.25">
      <c r="A727" t="s">
        <v>10</v>
      </c>
      <c r="B727" t="s">
        <v>58</v>
      </c>
      <c r="C727" t="s">
        <v>57</v>
      </c>
      <c r="D727" t="s">
        <v>1859</v>
      </c>
      <c r="E727" t="s">
        <v>99</v>
      </c>
      <c r="F727" t="s">
        <v>1365</v>
      </c>
      <c r="G727" t="s">
        <v>154</v>
      </c>
      <c r="H727" s="25">
        <v>2500</v>
      </c>
      <c r="I727" s="31" t="b">
        <v>1</v>
      </c>
      <c r="J727" s="31" t="b">
        <v>0</v>
      </c>
      <c r="K727" s="31" t="b">
        <v>0</v>
      </c>
      <c r="L727" s="31" t="b">
        <v>0</v>
      </c>
      <c r="M727" s="31" t="b">
        <v>1</v>
      </c>
      <c r="N727" t="s">
        <v>5</v>
      </c>
      <c r="O727" t="s">
        <v>1783</v>
      </c>
      <c r="P727" s="32" t="s">
        <v>2584</v>
      </c>
      <c r="Q727" t="s">
        <v>1995</v>
      </c>
      <c r="R727" t="s">
        <v>4224</v>
      </c>
      <c r="S727" s="20" t="s">
        <v>2573</v>
      </c>
      <c r="T727" s="25" t="s">
        <v>32</v>
      </c>
      <c r="U727" s="25" t="s">
        <v>97</v>
      </c>
      <c r="V727" s="25" t="s">
        <v>157</v>
      </c>
      <c r="W727" s="25" t="s">
        <v>193</v>
      </c>
      <c r="X727" s="25" t="s">
        <v>1919</v>
      </c>
    </row>
    <row r="728" spans="1:24" x14ac:dyDescent="0.25">
      <c r="A728" t="s">
        <v>10</v>
      </c>
      <c r="B728" t="s">
        <v>58</v>
      </c>
      <c r="C728" t="s">
        <v>57</v>
      </c>
      <c r="D728" t="s">
        <v>1859</v>
      </c>
      <c r="E728" t="s">
        <v>99</v>
      </c>
      <c r="F728" t="s">
        <v>1165</v>
      </c>
      <c r="G728" t="s">
        <v>154</v>
      </c>
      <c r="H728" s="25">
        <v>24660.04</v>
      </c>
      <c r="I728" s="31" t="b">
        <v>1</v>
      </c>
      <c r="J728" s="31" t="b">
        <v>0</v>
      </c>
      <c r="K728" s="31" t="b">
        <v>0</v>
      </c>
      <c r="L728" s="31" t="b">
        <v>0</v>
      </c>
      <c r="M728" s="31" t="b">
        <v>1</v>
      </c>
      <c r="N728" t="s">
        <v>5</v>
      </c>
      <c r="O728" t="s">
        <v>1807</v>
      </c>
      <c r="P728" s="32" t="s">
        <v>2584</v>
      </c>
      <c r="Q728" t="s">
        <v>1995</v>
      </c>
      <c r="R728" t="s">
        <v>4225</v>
      </c>
      <c r="S728" s="20" t="s">
        <v>2574</v>
      </c>
      <c r="T728" s="25" t="s">
        <v>32</v>
      </c>
      <c r="U728" s="25" t="s">
        <v>97</v>
      </c>
      <c r="V728" s="25" t="s">
        <v>157</v>
      </c>
      <c r="W728" s="25" t="s">
        <v>193</v>
      </c>
      <c r="X728" s="25" t="s">
        <v>1920</v>
      </c>
    </row>
    <row r="729" spans="1:24" x14ac:dyDescent="0.25">
      <c r="A729" t="s">
        <v>3</v>
      </c>
      <c r="B729" t="s">
        <v>58</v>
      </c>
      <c r="C729" t="s">
        <v>57</v>
      </c>
      <c r="D729" t="s">
        <v>1860</v>
      </c>
      <c r="E729" t="s">
        <v>99</v>
      </c>
      <c r="F729" t="s">
        <v>877</v>
      </c>
      <c r="G729" t="s">
        <v>140</v>
      </c>
      <c r="H729" s="25">
        <v>10370.35</v>
      </c>
      <c r="I729" s="31" t="b">
        <v>1</v>
      </c>
      <c r="J729" s="31" t="b">
        <v>0</v>
      </c>
      <c r="K729" s="31" t="b">
        <v>0</v>
      </c>
      <c r="L729" s="31" t="b">
        <v>0</v>
      </c>
      <c r="M729" s="31" t="b">
        <v>1</v>
      </c>
      <c r="N729" t="s">
        <v>5</v>
      </c>
      <c r="O729" t="s">
        <v>1783</v>
      </c>
      <c r="P729" s="32" t="s">
        <v>2584</v>
      </c>
      <c r="Q729" t="s">
        <v>1995</v>
      </c>
      <c r="R729" t="s">
        <v>4226</v>
      </c>
      <c r="S729" s="20" t="s">
        <v>2575</v>
      </c>
      <c r="T729" s="25" t="s">
        <v>32</v>
      </c>
      <c r="U729" s="25" t="s">
        <v>97</v>
      </c>
      <c r="V729" s="25" t="s">
        <v>157</v>
      </c>
      <c r="W729" s="25" t="s">
        <v>193</v>
      </c>
      <c r="X729" s="25" t="s">
        <v>1921</v>
      </c>
    </row>
    <row r="730" spans="1:24" x14ac:dyDescent="0.25">
      <c r="A730" t="s">
        <v>10</v>
      </c>
      <c r="B730" t="s">
        <v>58</v>
      </c>
      <c r="C730" t="s">
        <v>57</v>
      </c>
      <c r="D730" t="s">
        <v>1865</v>
      </c>
      <c r="E730" t="s">
        <v>99</v>
      </c>
      <c r="F730" t="s">
        <v>385</v>
      </c>
      <c r="G730" t="s">
        <v>154</v>
      </c>
      <c r="H730" s="25">
        <v>5321.06</v>
      </c>
      <c r="I730" s="31" t="b">
        <v>1</v>
      </c>
      <c r="J730" s="31" t="b">
        <v>0</v>
      </c>
      <c r="K730" s="31" t="b">
        <v>0</v>
      </c>
      <c r="L730" s="31" t="b">
        <v>0</v>
      </c>
      <c r="M730" s="31" t="b">
        <v>1</v>
      </c>
      <c r="N730" t="s">
        <v>5</v>
      </c>
      <c r="O730" t="s">
        <v>1807</v>
      </c>
      <c r="P730" s="32" t="s">
        <v>2584</v>
      </c>
      <c r="Q730" t="s">
        <v>1995</v>
      </c>
      <c r="R730" t="s">
        <v>4227</v>
      </c>
      <c r="S730" s="20" t="s">
        <v>2576</v>
      </c>
      <c r="T730" s="25" t="s">
        <v>32</v>
      </c>
      <c r="U730" s="25" t="s">
        <v>97</v>
      </c>
      <c r="V730" s="25" t="s">
        <v>157</v>
      </c>
      <c r="W730" s="25" t="s">
        <v>193</v>
      </c>
      <c r="X730" s="25" t="s">
        <v>1920</v>
      </c>
    </row>
    <row r="731" spans="1:24" x14ac:dyDescent="0.25">
      <c r="A731" t="s">
        <v>3</v>
      </c>
      <c r="B731" t="s">
        <v>58</v>
      </c>
      <c r="C731" t="s">
        <v>57</v>
      </c>
      <c r="D731" t="s">
        <v>1866</v>
      </c>
      <c r="E731" t="s">
        <v>99</v>
      </c>
      <c r="F731" t="s">
        <v>1423</v>
      </c>
      <c r="G731" t="s">
        <v>140</v>
      </c>
      <c r="H731" s="25">
        <v>500</v>
      </c>
      <c r="I731" s="31" t="b">
        <v>1</v>
      </c>
      <c r="J731" s="31" t="b">
        <v>0</v>
      </c>
      <c r="K731" s="31" t="b">
        <v>0</v>
      </c>
      <c r="L731" s="31" t="b">
        <v>0</v>
      </c>
      <c r="M731" s="31" t="b">
        <v>1</v>
      </c>
      <c r="N731" t="s">
        <v>5</v>
      </c>
      <c r="O731" t="s">
        <v>1807</v>
      </c>
      <c r="P731" s="32" t="s">
        <v>2584</v>
      </c>
      <c r="Q731" t="s">
        <v>1995</v>
      </c>
      <c r="R731" t="s">
        <v>4228</v>
      </c>
      <c r="S731" s="20">
        <v>35720</v>
      </c>
      <c r="T731" s="25" t="s">
        <v>32</v>
      </c>
      <c r="U731" s="25" t="s">
        <v>97</v>
      </c>
      <c r="V731" s="25" t="s">
        <v>157</v>
      </c>
      <c r="W731" s="25" t="s">
        <v>193</v>
      </c>
      <c r="X731" s="25" t="s">
        <v>1920</v>
      </c>
    </row>
    <row r="732" spans="1:24" x14ac:dyDescent="0.25">
      <c r="A732" t="s">
        <v>10</v>
      </c>
      <c r="B732" t="s">
        <v>58</v>
      </c>
      <c r="C732" t="s">
        <v>57</v>
      </c>
      <c r="D732" t="s">
        <v>1869</v>
      </c>
      <c r="E732" t="s">
        <v>99</v>
      </c>
      <c r="F732" t="s">
        <v>913</v>
      </c>
      <c r="G732" t="s">
        <v>154</v>
      </c>
      <c r="H732" s="25">
        <v>13856.27</v>
      </c>
      <c r="I732" s="31" t="b">
        <v>1</v>
      </c>
      <c r="J732" s="31" t="b">
        <v>0</v>
      </c>
      <c r="K732" s="31" t="b">
        <v>0</v>
      </c>
      <c r="L732" s="31" t="b">
        <v>0</v>
      </c>
      <c r="M732" s="31" t="b">
        <v>1</v>
      </c>
      <c r="N732" t="s">
        <v>5</v>
      </c>
      <c r="O732" t="s">
        <v>1807</v>
      </c>
      <c r="P732" s="32" t="s">
        <v>2584</v>
      </c>
      <c r="Q732" t="s">
        <v>1995</v>
      </c>
      <c r="R732" t="s">
        <v>4229</v>
      </c>
      <c r="S732" s="20" t="s">
        <v>2577</v>
      </c>
      <c r="T732" s="25" t="s">
        <v>32</v>
      </c>
      <c r="U732" s="25" t="s">
        <v>97</v>
      </c>
      <c r="V732" s="25" t="s">
        <v>157</v>
      </c>
      <c r="W732" s="25" t="s">
        <v>193</v>
      </c>
      <c r="X732" s="25" t="s">
        <v>1919</v>
      </c>
    </row>
    <row r="733" spans="1:24" x14ac:dyDescent="0.25">
      <c r="A733" t="s">
        <v>10</v>
      </c>
      <c r="B733" t="s">
        <v>58</v>
      </c>
      <c r="C733" t="s">
        <v>57</v>
      </c>
      <c r="D733" t="s">
        <v>1869</v>
      </c>
      <c r="E733" t="s">
        <v>99</v>
      </c>
      <c r="F733" t="s">
        <v>1733</v>
      </c>
      <c r="G733" t="s">
        <v>154</v>
      </c>
      <c r="H733" s="25">
        <v>2500</v>
      </c>
      <c r="I733" s="31" t="b">
        <v>1</v>
      </c>
      <c r="J733" s="31" t="b">
        <v>0</v>
      </c>
      <c r="K733" s="31" t="b">
        <v>0</v>
      </c>
      <c r="L733" s="31" t="b">
        <v>0</v>
      </c>
      <c r="M733" s="31" t="b">
        <v>1</v>
      </c>
      <c r="N733" t="s">
        <v>5</v>
      </c>
      <c r="O733" t="s">
        <v>1807</v>
      </c>
      <c r="P733" s="32" t="s">
        <v>2584</v>
      </c>
      <c r="Q733" t="s">
        <v>1995</v>
      </c>
      <c r="R733" t="s">
        <v>4230</v>
      </c>
      <c r="S733" s="20" t="s">
        <v>2578</v>
      </c>
      <c r="T733" s="25" t="s">
        <v>32</v>
      </c>
      <c r="U733" s="25" t="s">
        <v>97</v>
      </c>
      <c r="V733" s="25" t="s">
        <v>157</v>
      </c>
      <c r="W733" s="25" t="s">
        <v>193</v>
      </c>
      <c r="X733" s="25" t="s">
        <v>1919</v>
      </c>
    </row>
    <row r="734" spans="1:24" x14ac:dyDescent="0.25">
      <c r="A734" t="s">
        <v>3</v>
      </c>
      <c r="B734" t="s">
        <v>58</v>
      </c>
      <c r="C734" t="s">
        <v>57</v>
      </c>
      <c r="D734" t="s">
        <v>1870</v>
      </c>
      <c r="E734" t="s">
        <v>99</v>
      </c>
      <c r="F734" t="s">
        <v>1421</v>
      </c>
      <c r="G734" t="s">
        <v>140</v>
      </c>
      <c r="H734" s="25">
        <v>19278.68</v>
      </c>
      <c r="I734" s="31" t="b">
        <v>1</v>
      </c>
      <c r="J734" s="31" t="b">
        <v>0</v>
      </c>
      <c r="K734" s="31" t="b">
        <v>0</v>
      </c>
      <c r="L734" s="31" t="b">
        <v>1</v>
      </c>
      <c r="M734" s="31" t="b">
        <v>1</v>
      </c>
      <c r="N734" t="s">
        <v>5</v>
      </c>
      <c r="O734" t="s">
        <v>1807</v>
      </c>
      <c r="P734" s="32" t="s">
        <v>2584</v>
      </c>
      <c r="Q734" t="s">
        <v>1995</v>
      </c>
      <c r="R734" t="s">
        <v>4231</v>
      </c>
      <c r="S734" s="20">
        <v>35748</v>
      </c>
      <c r="T734" s="25" t="s">
        <v>32</v>
      </c>
      <c r="U734" s="25" t="s">
        <v>97</v>
      </c>
      <c r="V734" s="25" t="s">
        <v>157</v>
      </c>
      <c r="W734" s="25" t="s">
        <v>125</v>
      </c>
      <c r="X734" s="25" t="s">
        <v>1920</v>
      </c>
    </row>
    <row r="735" spans="1:24" x14ac:dyDescent="0.25">
      <c r="A735" t="s">
        <v>10</v>
      </c>
      <c r="B735" t="s">
        <v>58</v>
      </c>
      <c r="C735" t="s">
        <v>57</v>
      </c>
      <c r="D735" t="s">
        <v>1876</v>
      </c>
      <c r="E735" t="s">
        <v>99</v>
      </c>
      <c r="F735" t="s">
        <v>1467</v>
      </c>
      <c r="G735" t="s">
        <v>154</v>
      </c>
      <c r="H735" s="25">
        <v>4008.71</v>
      </c>
      <c r="I735" s="31" t="b">
        <v>1</v>
      </c>
      <c r="J735" s="31" t="b">
        <v>0</v>
      </c>
      <c r="K735" s="31" t="b">
        <v>0</v>
      </c>
      <c r="L735" s="31" t="b">
        <v>0</v>
      </c>
      <c r="M735" s="31" t="b">
        <v>1</v>
      </c>
      <c r="N735" t="s">
        <v>5</v>
      </c>
      <c r="O735" t="s">
        <v>1807</v>
      </c>
      <c r="P735" s="32" t="s">
        <v>2584</v>
      </c>
      <c r="Q735" t="s">
        <v>1995</v>
      </c>
      <c r="R735" t="s">
        <v>4232</v>
      </c>
      <c r="S735" s="20" t="s">
        <v>2579</v>
      </c>
      <c r="T735" s="25" t="s">
        <v>32</v>
      </c>
      <c r="U735" s="25" t="s">
        <v>97</v>
      </c>
      <c r="V735" s="25" t="s">
        <v>157</v>
      </c>
      <c r="W735" s="25" t="s">
        <v>193</v>
      </c>
      <c r="X735" s="25" t="s">
        <v>1921</v>
      </c>
    </row>
    <row r="736" spans="1:24" x14ac:dyDescent="0.25">
      <c r="A736" t="s">
        <v>3</v>
      </c>
      <c r="B736" t="s">
        <v>58</v>
      </c>
      <c r="C736" t="s">
        <v>57</v>
      </c>
      <c r="D736" t="s">
        <v>1876</v>
      </c>
      <c r="E736" t="s">
        <v>99</v>
      </c>
      <c r="F736" t="s">
        <v>1353</v>
      </c>
      <c r="G736" t="s">
        <v>140</v>
      </c>
      <c r="H736" s="25">
        <v>19278.68</v>
      </c>
      <c r="I736" s="31" t="b">
        <v>1</v>
      </c>
      <c r="J736" s="31" t="b">
        <v>0</v>
      </c>
      <c r="K736" s="31" t="b">
        <v>0</v>
      </c>
      <c r="L736" s="31" t="b">
        <v>0</v>
      </c>
      <c r="M736" s="31" t="b">
        <v>1</v>
      </c>
      <c r="N736" t="s">
        <v>5</v>
      </c>
      <c r="O736" t="s">
        <v>1783</v>
      </c>
      <c r="P736" s="32" t="s">
        <v>2584</v>
      </c>
      <c r="Q736" t="s">
        <v>1995</v>
      </c>
      <c r="R736" t="s">
        <v>4233</v>
      </c>
      <c r="S736" s="20">
        <v>51732</v>
      </c>
      <c r="T736" s="25" t="s">
        <v>32</v>
      </c>
      <c r="U736" s="25" t="s">
        <v>97</v>
      </c>
      <c r="V736" s="25" t="s">
        <v>157</v>
      </c>
      <c r="W736" s="25" t="s">
        <v>193</v>
      </c>
      <c r="X736" s="25" t="s">
        <v>1921</v>
      </c>
    </row>
    <row r="737" spans="1:24" x14ac:dyDescent="0.25">
      <c r="A737" t="s">
        <v>10</v>
      </c>
      <c r="B737" t="s">
        <v>58</v>
      </c>
      <c r="C737" t="s">
        <v>57</v>
      </c>
      <c r="D737" t="s">
        <v>1879</v>
      </c>
      <c r="E737" t="s">
        <v>99</v>
      </c>
      <c r="F737" t="s">
        <v>1481</v>
      </c>
      <c r="G737" t="s">
        <v>154</v>
      </c>
      <c r="H737" s="25">
        <v>2500</v>
      </c>
      <c r="I737" s="31" t="b">
        <v>1</v>
      </c>
      <c r="J737" s="31" t="b">
        <v>0</v>
      </c>
      <c r="K737" s="31" t="b">
        <v>0</v>
      </c>
      <c r="L737" s="31" t="b">
        <v>0</v>
      </c>
      <c r="M737" s="31" t="b">
        <v>1</v>
      </c>
      <c r="N737" t="s">
        <v>5</v>
      </c>
      <c r="O737" t="s">
        <v>1807</v>
      </c>
      <c r="P737" s="32" t="s">
        <v>2584</v>
      </c>
      <c r="Q737" t="s">
        <v>1995</v>
      </c>
      <c r="R737" t="s">
        <v>4234</v>
      </c>
      <c r="S737" s="20" t="s">
        <v>2580</v>
      </c>
      <c r="T737" s="25" t="s">
        <v>32</v>
      </c>
      <c r="U737" s="25" t="s">
        <v>97</v>
      </c>
      <c r="V737" s="25" t="s">
        <v>157</v>
      </c>
      <c r="W737" s="25" t="s">
        <v>193</v>
      </c>
      <c r="X737" s="25" t="s">
        <v>1920</v>
      </c>
    </row>
    <row r="738" spans="1:24" x14ac:dyDescent="0.25">
      <c r="A738" t="s">
        <v>10</v>
      </c>
      <c r="B738" t="s">
        <v>58</v>
      </c>
      <c r="C738" t="s">
        <v>57</v>
      </c>
      <c r="D738" t="s">
        <v>1881</v>
      </c>
      <c r="E738" t="s">
        <v>99</v>
      </c>
      <c r="F738" t="s">
        <v>1503</v>
      </c>
      <c r="G738" t="s">
        <v>154</v>
      </c>
      <c r="H738" s="25">
        <v>2500</v>
      </c>
      <c r="I738" s="31" t="b">
        <v>1</v>
      </c>
      <c r="J738" s="31" t="b">
        <v>1</v>
      </c>
      <c r="K738" s="31" t="b">
        <v>0</v>
      </c>
      <c r="L738" s="31" t="b">
        <v>0</v>
      </c>
      <c r="M738" s="31" t="b">
        <v>1</v>
      </c>
      <c r="N738" t="s">
        <v>5</v>
      </c>
      <c r="O738" t="s">
        <v>1807</v>
      </c>
      <c r="P738" s="32" t="s">
        <v>2584</v>
      </c>
      <c r="Q738" t="s">
        <v>1995</v>
      </c>
      <c r="R738" t="s">
        <v>4235</v>
      </c>
      <c r="S738" s="20" t="s">
        <v>2581</v>
      </c>
      <c r="T738" s="25" t="s">
        <v>32</v>
      </c>
      <c r="U738" s="25" t="s">
        <v>72</v>
      </c>
      <c r="V738" s="25" t="s">
        <v>157</v>
      </c>
      <c r="W738" s="25" t="s">
        <v>193</v>
      </c>
      <c r="X738" s="25" t="s">
        <v>1921</v>
      </c>
    </row>
    <row r="739" spans="1:24" x14ac:dyDescent="0.25">
      <c r="A739" t="s">
        <v>10</v>
      </c>
      <c r="B739" t="s">
        <v>58</v>
      </c>
      <c r="C739" t="s">
        <v>57</v>
      </c>
      <c r="D739" t="s">
        <v>1881</v>
      </c>
      <c r="E739" t="s">
        <v>105</v>
      </c>
      <c r="F739" t="s">
        <v>1529</v>
      </c>
      <c r="G739" t="s">
        <v>154</v>
      </c>
      <c r="H739" s="25">
        <v>20671.79</v>
      </c>
      <c r="I739" s="31" t="b">
        <v>1</v>
      </c>
      <c r="J739" s="31" t="b">
        <v>1</v>
      </c>
      <c r="K739" s="31" t="b">
        <v>0</v>
      </c>
      <c r="L739" s="31" t="b">
        <v>0</v>
      </c>
      <c r="M739" s="31" t="b">
        <v>1</v>
      </c>
      <c r="N739" t="s">
        <v>5</v>
      </c>
      <c r="O739" t="s">
        <v>1783</v>
      </c>
      <c r="P739" s="32" t="s">
        <v>2584</v>
      </c>
      <c r="Q739" t="s">
        <v>1995</v>
      </c>
      <c r="R739" t="s">
        <v>4236</v>
      </c>
      <c r="S739" s="20" t="s">
        <v>2582</v>
      </c>
      <c r="T739" s="25" t="s">
        <v>32</v>
      </c>
      <c r="U739" s="25" t="s">
        <v>72</v>
      </c>
      <c r="V739" s="25" t="s">
        <v>157</v>
      </c>
      <c r="W739" s="25" t="s">
        <v>193</v>
      </c>
      <c r="X739" s="25" t="s">
        <v>1921</v>
      </c>
    </row>
    <row r="740" spans="1:24" x14ac:dyDescent="0.25">
      <c r="A740" t="s">
        <v>10</v>
      </c>
      <c r="B740" t="s">
        <v>58</v>
      </c>
      <c r="C740" t="s">
        <v>57</v>
      </c>
      <c r="D740" t="s">
        <v>1881</v>
      </c>
      <c r="E740" t="s">
        <v>105</v>
      </c>
      <c r="F740" t="s">
        <v>1523</v>
      </c>
      <c r="G740" t="s">
        <v>154</v>
      </c>
      <c r="H740" s="25">
        <v>13781.19</v>
      </c>
      <c r="I740" s="31" t="b">
        <v>1</v>
      </c>
      <c r="J740" s="31" t="b">
        <v>1</v>
      </c>
      <c r="K740" s="31" t="b">
        <v>0</v>
      </c>
      <c r="L740" s="31" t="b">
        <v>0</v>
      </c>
      <c r="M740" s="31" t="b">
        <v>1</v>
      </c>
      <c r="N740" t="s">
        <v>5</v>
      </c>
      <c r="O740" t="s">
        <v>1807</v>
      </c>
      <c r="P740" s="32" t="s">
        <v>2584</v>
      </c>
      <c r="Q740" t="s">
        <v>1995</v>
      </c>
      <c r="R740" t="s">
        <v>4237</v>
      </c>
      <c r="S740" s="20" t="s">
        <v>2583</v>
      </c>
      <c r="T740" s="25" t="s">
        <v>32</v>
      </c>
      <c r="U740" s="25" t="s">
        <v>72</v>
      </c>
      <c r="V740" s="25" t="s">
        <v>157</v>
      </c>
      <c r="W740" s="25" t="s">
        <v>193</v>
      </c>
      <c r="X740" s="25" t="s">
        <v>1920</v>
      </c>
    </row>
  </sheetData>
  <autoFilter ref="A1:X740" xr:uid="{3D1F1316-D246-4EDA-B254-A204B363106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42A22-7029-452A-85FD-30D1F837E021}">
  <sheetPr>
    <tabColor rgb="FF7030A0"/>
  </sheetPr>
  <dimension ref="A1:H483"/>
  <sheetViews>
    <sheetView zoomScale="85" zoomScaleNormal="85" workbookViewId="0">
      <selection sqref="A1:H1"/>
    </sheetView>
  </sheetViews>
  <sheetFormatPr defaultRowHeight="15" x14ac:dyDescent="0.25"/>
  <cols>
    <col min="1" max="1" width="9.7109375" bestFit="1" customWidth="1"/>
    <col min="2" max="2" width="10" bestFit="1" customWidth="1"/>
    <col min="3" max="3" width="10.28515625" bestFit="1" customWidth="1"/>
    <col min="4" max="4" width="10.7109375" bestFit="1" customWidth="1"/>
    <col min="5" max="5" width="13.7109375" bestFit="1" customWidth="1"/>
    <col min="6" max="6" width="23.85546875" bestFit="1" customWidth="1"/>
    <col min="7" max="7" width="24.28515625" bestFit="1" customWidth="1"/>
    <col min="8" max="8" width="5" bestFit="1" customWidth="1"/>
  </cols>
  <sheetData>
    <row r="1" spans="1:8" x14ac:dyDescent="0.25">
      <c r="A1" t="s">
        <v>2604</v>
      </c>
      <c r="B1" t="s">
        <v>2605</v>
      </c>
      <c r="C1" t="s">
        <v>1996</v>
      </c>
      <c r="D1" t="s">
        <v>2606</v>
      </c>
      <c r="E1" t="s">
        <v>2607</v>
      </c>
      <c r="F1" t="s">
        <v>2608</v>
      </c>
      <c r="G1" t="s">
        <v>2609</v>
      </c>
      <c r="H1" t="s">
        <v>2610</v>
      </c>
    </row>
    <row r="2" spans="1:8" x14ac:dyDescent="0.25">
      <c r="A2" t="s">
        <v>2611</v>
      </c>
      <c r="B2" t="s">
        <v>2612</v>
      </c>
      <c r="C2" t="s">
        <v>2613</v>
      </c>
      <c r="D2" s="34">
        <v>42096</v>
      </c>
      <c r="E2" s="25">
        <v>0</v>
      </c>
      <c r="F2" t="s">
        <v>2614</v>
      </c>
      <c r="G2" t="s">
        <v>2615</v>
      </c>
      <c r="H2">
        <v>2015</v>
      </c>
    </row>
    <row r="3" spans="1:8" x14ac:dyDescent="0.25">
      <c r="A3" t="s">
        <v>2616</v>
      </c>
      <c r="B3" t="s">
        <v>2256</v>
      </c>
      <c r="C3" t="s">
        <v>2617</v>
      </c>
      <c r="D3" s="34">
        <v>42099</v>
      </c>
      <c r="E3" s="25">
        <v>231192.4</v>
      </c>
      <c r="F3" t="s">
        <v>2618</v>
      </c>
      <c r="G3" t="s">
        <v>2619</v>
      </c>
      <c r="H3">
        <v>2015</v>
      </c>
    </row>
    <row r="4" spans="1:8" x14ac:dyDescent="0.25">
      <c r="A4" t="s">
        <v>2620</v>
      </c>
      <c r="B4" t="s">
        <v>2621</v>
      </c>
      <c r="C4" t="s">
        <v>2613</v>
      </c>
      <c r="D4" s="34">
        <v>42115</v>
      </c>
      <c r="E4" s="25">
        <v>87938</v>
      </c>
      <c r="F4" t="s">
        <v>2622</v>
      </c>
      <c r="G4" t="s">
        <v>2623</v>
      </c>
      <c r="H4">
        <v>2015</v>
      </c>
    </row>
    <row r="5" spans="1:8" x14ac:dyDescent="0.25">
      <c r="A5" t="s">
        <v>2624</v>
      </c>
      <c r="B5" t="s">
        <v>2612</v>
      </c>
      <c r="C5" t="s">
        <v>2613</v>
      </c>
      <c r="D5" s="34">
        <v>42129</v>
      </c>
      <c r="E5" s="25">
        <v>16066</v>
      </c>
      <c r="F5" t="s">
        <v>2614</v>
      </c>
      <c r="G5" t="s">
        <v>2625</v>
      </c>
      <c r="H5">
        <v>2015</v>
      </c>
    </row>
    <row r="6" spans="1:8" x14ac:dyDescent="0.25">
      <c r="A6" t="s">
        <v>2626</v>
      </c>
      <c r="B6" t="s">
        <v>2627</v>
      </c>
      <c r="C6" t="s">
        <v>2613</v>
      </c>
      <c r="D6" s="34">
        <v>42095</v>
      </c>
      <c r="E6" s="25">
        <v>8233.86</v>
      </c>
      <c r="F6" t="s">
        <v>2628</v>
      </c>
      <c r="G6" t="s">
        <v>2629</v>
      </c>
      <c r="H6">
        <v>2015</v>
      </c>
    </row>
    <row r="7" spans="1:8" x14ac:dyDescent="0.25">
      <c r="A7" t="s">
        <v>2630</v>
      </c>
      <c r="B7" t="s">
        <v>2063</v>
      </c>
      <c r="C7" t="s">
        <v>2631</v>
      </c>
      <c r="D7" s="34">
        <v>42103</v>
      </c>
      <c r="E7" s="25">
        <v>9109.66</v>
      </c>
      <c r="F7" t="s">
        <v>2632</v>
      </c>
      <c r="G7" t="s">
        <v>263</v>
      </c>
      <c r="H7">
        <v>2015</v>
      </c>
    </row>
    <row r="8" spans="1:8" x14ac:dyDescent="0.25">
      <c r="A8" t="s">
        <v>2633</v>
      </c>
      <c r="B8" t="s">
        <v>2634</v>
      </c>
      <c r="C8" t="s">
        <v>2613</v>
      </c>
      <c r="D8" s="34">
        <v>42116</v>
      </c>
      <c r="E8" s="25">
        <v>49053</v>
      </c>
      <c r="F8" t="s">
        <v>2635</v>
      </c>
      <c r="G8" t="s">
        <v>263</v>
      </c>
      <c r="H8">
        <v>2015</v>
      </c>
    </row>
    <row r="9" spans="1:8" x14ac:dyDescent="0.25">
      <c r="A9" t="s">
        <v>2636</v>
      </c>
      <c r="B9" t="s">
        <v>2612</v>
      </c>
      <c r="C9" t="s">
        <v>2613</v>
      </c>
      <c r="D9" s="34">
        <v>42122</v>
      </c>
      <c r="E9" s="25">
        <v>304260</v>
      </c>
      <c r="F9" t="s">
        <v>2637</v>
      </c>
      <c r="G9" t="s">
        <v>2638</v>
      </c>
      <c r="H9">
        <v>2015</v>
      </c>
    </row>
    <row r="10" spans="1:8" x14ac:dyDescent="0.25">
      <c r="A10" t="s">
        <v>2639</v>
      </c>
      <c r="B10" t="s">
        <v>2322</v>
      </c>
      <c r="C10" t="s">
        <v>2640</v>
      </c>
      <c r="D10" s="34">
        <v>42122</v>
      </c>
      <c r="E10" s="25">
        <v>1075530.75</v>
      </c>
      <c r="F10" t="s">
        <v>2637</v>
      </c>
      <c r="G10" t="s">
        <v>2638</v>
      </c>
      <c r="H10">
        <v>2015</v>
      </c>
    </row>
    <row r="11" spans="1:8" x14ac:dyDescent="0.25">
      <c r="A11" t="s">
        <v>2641</v>
      </c>
      <c r="B11" t="s">
        <v>2612</v>
      </c>
      <c r="C11" t="s">
        <v>2613</v>
      </c>
      <c r="D11" s="34">
        <v>42123</v>
      </c>
      <c r="E11" s="25">
        <v>1935101.22</v>
      </c>
      <c r="F11" t="s">
        <v>2642</v>
      </c>
      <c r="G11" t="s">
        <v>2643</v>
      </c>
      <c r="H11">
        <v>2015</v>
      </c>
    </row>
    <row r="12" spans="1:8" x14ac:dyDescent="0.25">
      <c r="A12" t="s">
        <v>2644</v>
      </c>
      <c r="B12" t="s">
        <v>2645</v>
      </c>
      <c r="C12" t="s">
        <v>2613</v>
      </c>
      <c r="D12" s="34">
        <v>42124</v>
      </c>
      <c r="E12" s="25">
        <v>129563.04</v>
      </c>
      <c r="F12" t="s">
        <v>2646</v>
      </c>
      <c r="G12" t="s">
        <v>2647</v>
      </c>
      <c r="H12">
        <v>2015</v>
      </c>
    </row>
    <row r="13" spans="1:8" x14ac:dyDescent="0.25">
      <c r="A13" t="s">
        <v>2648</v>
      </c>
      <c r="B13" t="s">
        <v>2649</v>
      </c>
      <c r="C13" t="s">
        <v>2613</v>
      </c>
      <c r="D13" s="34">
        <v>42125</v>
      </c>
      <c r="E13" s="25">
        <v>8809.5</v>
      </c>
      <c r="F13" t="s">
        <v>2650</v>
      </c>
      <c r="G13" t="s">
        <v>2651</v>
      </c>
      <c r="H13">
        <v>2015</v>
      </c>
    </row>
    <row r="14" spans="1:8" x14ac:dyDescent="0.25">
      <c r="A14" t="s">
        <v>2652</v>
      </c>
      <c r="B14" t="s">
        <v>2653</v>
      </c>
      <c r="C14" t="s">
        <v>2613</v>
      </c>
      <c r="D14" s="34">
        <v>42126</v>
      </c>
      <c r="E14" s="25">
        <v>13110.529999999901</v>
      </c>
      <c r="F14" t="s">
        <v>2628</v>
      </c>
      <c r="G14" t="s">
        <v>2654</v>
      </c>
      <c r="H14">
        <v>2015</v>
      </c>
    </row>
    <row r="15" spans="1:8" x14ac:dyDescent="0.25">
      <c r="A15" t="s">
        <v>2655</v>
      </c>
      <c r="B15" t="s">
        <v>2656</v>
      </c>
      <c r="C15" t="s">
        <v>2613</v>
      </c>
      <c r="D15" s="34">
        <v>42129</v>
      </c>
      <c r="E15" s="25">
        <v>28430.81</v>
      </c>
      <c r="F15" t="s">
        <v>2657</v>
      </c>
      <c r="G15" t="s">
        <v>2658</v>
      </c>
      <c r="H15">
        <v>2015</v>
      </c>
    </row>
    <row r="16" spans="1:8" x14ac:dyDescent="0.25">
      <c r="A16" t="s">
        <v>2659</v>
      </c>
      <c r="B16" t="s">
        <v>2056</v>
      </c>
      <c r="C16" t="s">
        <v>2660</v>
      </c>
      <c r="D16" s="34">
        <v>42129</v>
      </c>
      <c r="E16" s="25">
        <v>94217.14</v>
      </c>
      <c r="F16" t="s">
        <v>2661</v>
      </c>
      <c r="G16" t="s">
        <v>2662</v>
      </c>
      <c r="H16">
        <v>2015</v>
      </c>
    </row>
    <row r="17" spans="1:8" x14ac:dyDescent="0.25">
      <c r="A17" t="s">
        <v>2663</v>
      </c>
      <c r="B17" t="s">
        <v>2612</v>
      </c>
      <c r="C17" t="s">
        <v>2613</v>
      </c>
      <c r="D17" s="34">
        <v>42130</v>
      </c>
      <c r="E17" s="25">
        <v>109828.75</v>
      </c>
      <c r="F17" t="s">
        <v>2664</v>
      </c>
      <c r="G17" t="s">
        <v>2665</v>
      </c>
      <c r="H17">
        <v>2015</v>
      </c>
    </row>
    <row r="18" spans="1:8" x14ac:dyDescent="0.25">
      <c r="A18" t="s">
        <v>2666</v>
      </c>
      <c r="B18" t="s">
        <v>2649</v>
      </c>
      <c r="C18" t="s">
        <v>2613</v>
      </c>
      <c r="D18" s="34">
        <v>42131</v>
      </c>
      <c r="E18" s="25">
        <v>42744.28</v>
      </c>
      <c r="F18" t="s">
        <v>2667</v>
      </c>
      <c r="G18" t="s">
        <v>2651</v>
      </c>
      <c r="H18">
        <v>2015</v>
      </c>
    </row>
    <row r="19" spans="1:8" x14ac:dyDescent="0.25">
      <c r="A19" t="s">
        <v>2668</v>
      </c>
      <c r="B19" t="s">
        <v>2669</v>
      </c>
      <c r="C19" t="s">
        <v>2613</v>
      </c>
      <c r="D19" s="34">
        <v>42138</v>
      </c>
      <c r="E19" s="25">
        <v>12695.25</v>
      </c>
      <c r="F19" t="s">
        <v>2670</v>
      </c>
      <c r="G19" t="s">
        <v>2671</v>
      </c>
      <c r="H19">
        <v>2015</v>
      </c>
    </row>
    <row r="20" spans="1:8" x14ac:dyDescent="0.25">
      <c r="A20" t="s">
        <v>2672</v>
      </c>
      <c r="B20" t="s">
        <v>2464</v>
      </c>
      <c r="C20" t="s">
        <v>2673</v>
      </c>
      <c r="D20" s="34">
        <v>42141</v>
      </c>
      <c r="E20" s="25">
        <v>69115.13</v>
      </c>
      <c r="F20" t="s">
        <v>2642</v>
      </c>
      <c r="G20" t="s">
        <v>2674</v>
      </c>
      <c r="H20">
        <v>2015</v>
      </c>
    </row>
    <row r="21" spans="1:8" x14ac:dyDescent="0.25">
      <c r="A21" t="s">
        <v>2675</v>
      </c>
      <c r="B21" t="s">
        <v>2676</v>
      </c>
      <c r="C21" t="s">
        <v>2613</v>
      </c>
      <c r="D21" s="34">
        <v>42145</v>
      </c>
      <c r="E21" s="25">
        <v>4687</v>
      </c>
      <c r="F21" t="s">
        <v>2677</v>
      </c>
      <c r="G21" t="s">
        <v>2678</v>
      </c>
      <c r="H21">
        <v>2015</v>
      </c>
    </row>
    <row r="22" spans="1:8" x14ac:dyDescent="0.25">
      <c r="A22" t="s">
        <v>2679</v>
      </c>
      <c r="B22" t="s">
        <v>2680</v>
      </c>
      <c r="C22" t="s">
        <v>2613</v>
      </c>
      <c r="D22" s="34">
        <v>42148</v>
      </c>
      <c r="E22" s="25">
        <v>181396.44999999899</v>
      </c>
      <c r="F22" t="s">
        <v>2664</v>
      </c>
      <c r="G22" t="s">
        <v>2681</v>
      </c>
      <c r="H22">
        <v>2015</v>
      </c>
    </row>
    <row r="23" spans="1:8" x14ac:dyDescent="0.25">
      <c r="A23" t="s">
        <v>2682</v>
      </c>
      <c r="B23" t="s">
        <v>2323</v>
      </c>
      <c r="C23" t="s">
        <v>2683</v>
      </c>
      <c r="D23" s="34">
        <v>42148</v>
      </c>
      <c r="E23" s="25">
        <v>133855.38</v>
      </c>
      <c r="F23" t="s">
        <v>2667</v>
      </c>
      <c r="G23" t="s">
        <v>2638</v>
      </c>
      <c r="H23">
        <v>2015</v>
      </c>
    </row>
    <row r="24" spans="1:8" x14ac:dyDescent="0.25">
      <c r="A24" t="s">
        <v>2684</v>
      </c>
      <c r="B24" t="s">
        <v>2612</v>
      </c>
      <c r="C24" t="s">
        <v>2613</v>
      </c>
      <c r="D24" s="34">
        <v>42149</v>
      </c>
      <c r="E24" s="25">
        <v>23212.14</v>
      </c>
      <c r="F24" t="s">
        <v>2685</v>
      </c>
      <c r="G24" t="s">
        <v>2686</v>
      </c>
      <c r="H24">
        <v>2015</v>
      </c>
    </row>
    <row r="25" spans="1:8" x14ac:dyDescent="0.25">
      <c r="A25" t="s">
        <v>2687</v>
      </c>
      <c r="B25" t="s">
        <v>2688</v>
      </c>
      <c r="C25" t="s">
        <v>2613</v>
      </c>
      <c r="D25" s="34">
        <v>42151</v>
      </c>
      <c r="E25" s="25">
        <v>39588.129999999997</v>
      </c>
      <c r="F25" t="s">
        <v>2646</v>
      </c>
      <c r="G25" t="s">
        <v>2647</v>
      </c>
      <c r="H25">
        <v>2015</v>
      </c>
    </row>
    <row r="26" spans="1:8" x14ac:dyDescent="0.25">
      <c r="A26" t="s">
        <v>2689</v>
      </c>
      <c r="B26" t="s">
        <v>2612</v>
      </c>
      <c r="C26" t="s">
        <v>2613</v>
      </c>
      <c r="D26" s="34">
        <v>42155</v>
      </c>
      <c r="E26" s="25">
        <v>1966.54</v>
      </c>
      <c r="F26" t="s">
        <v>2685</v>
      </c>
      <c r="G26" t="s">
        <v>2690</v>
      </c>
      <c r="H26">
        <v>2015</v>
      </c>
    </row>
    <row r="27" spans="1:8" x14ac:dyDescent="0.25">
      <c r="A27" t="s">
        <v>2691</v>
      </c>
      <c r="B27" t="s">
        <v>2612</v>
      </c>
      <c r="C27" t="s">
        <v>2613</v>
      </c>
      <c r="D27" s="34">
        <v>42170</v>
      </c>
      <c r="E27" s="25">
        <v>177760.55</v>
      </c>
      <c r="F27" t="s">
        <v>2646</v>
      </c>
      <c r="G27" t="s">
        <v>2692</v>
      </c>
      <c r="H27">
        <v>2015</v>
      </c>
    </row>
    <row r="28" spans="1:8" x14ac:dyDescent="0.25">
      <c r="A28" t="s">
        <v>2693</v>
      </c>
      <c r="B28" t="s">
        <v>2694</v>
      </c>
      <c r="C28" t="s">
        <v>2613</v>
      </c>
      <c r="D28" s="34">
        <v>42172</v>
      </c>
      <c r="E28" s="25">
        <v>125128.72</v>
      </c>
      <c r="F28" t="s">
        <v>2632</v>
      </c>
      <c r="G28" t="s">
        <v>2638</v>
      </c>
      <c r="H28">
        <v>2015</v>
      </c>
    </row>
    <row r="29" spans="1:8" x14ac:dyDescent="0.25">
      <c r="A29" t="s">
        <v>2695</v>
      </c>
      <c r="B29" t="s">
        <v>2696</v>
      </c>
      <c r="C29" t="s">
        <v>2613</v>
      </c>
      <c r="D29" s="34">
        <v>42174</v>
      </c>
      <c r="E29" s="25">
        <v>996244.72</v>
      </c>
      <c r="F29" t="s">
        <v>2642</v>
      </c>
      <c r="G29" t="s">
        <v>2697</v>
      </c>
      <c r="H29">
        <v>2015</v>
      </c>
    </row>
    <row r="30" spans="1:8" x14ac:dyDescent="0.25">
      <c r="A30" t="s">
        <v>2698</v>
      </c>
      <c r="B30" t="s">
        <v>2699</v>
      </c>
      <c r="C30" t="s">
        <v>2613</v>
      </c>
      <c r="D30" s="34">
        <v>42177</v>
      </c>
      <c r="E30" s="25">
        <v>116467.26</v>
      </c>
      <c r="F30" t="s">
        <v>2657</v>
      </c>
      <c r="G30" t="s">
        <v>2654</v>
      </c>
      <c r="H30">
        <v>2015</v>
      </c>
    </row>
    <row r="31" spans="1:8" x14ac:dyDescent="0.25">
      <c r="A31" t="s">
        <v>2700</v>
      </c>
      <c r="B31" t="s">
        <v>2701</v>
      </c>
      <c r="C31" t="s">
        <v>2613</v>
      </c>
      <c r="D31" s="34">
        <v>42178</v>
      </c>
      <c r="E31" s="25">
        <v>18735.849999999999</v>
      </c>
      <c r="F31" t="s">
        <v>2702</v>
      </c>
      <c r="G31" t="s">
        <v>2703</v>
      </c>
      <c r="H31">
        <v>2015</v>
      </c>
    </row>
    <row r="32" spans="1:8" x14ac:dyDescent="0.25">
      <c r="A32" t="s">
        <v>2704</v>
      </c>
      <c r="B32" t="s">
        <v>2370</v>
      </c>
      <c r="C32" t="s">
        <v>2705</v>
      </c>
      <c r="D32" s="34">
        <v>42178</v>
      </c>
      <c r="E32" s="25">
        <v>43683.83</v>
      </c>
      <c r="F32" t="s">
        <v>2702</v>
      </c>
      <c r="G32" t="s">
        <v>2706</v>
      </c>
      <c r="H32">
        <v>2015</v>
      </c>
    </row>
    <row r="33" spans="1:8" x14ac:dyDescent="0.25">
      <c r="A33" t="s">
        <v>2707</v>
      </c>
      <c r="B33" t="s">
        <v>2303</v>
      </c>
      <c r="C33" t="s">
        <v>2708</v>
      </c>
      <c r="D33" s="34">
        <v>42178</v>
      </c>
      <c r="E33" s="25">
        <v>3053</v>
      </c>
      <c r="F33" t="s">
        <v>2709</v>
      </c>
      <c r="G33" t="s">
        <v>2671</v>
      </c>
      <c r="H33">
        <v>2015</v>
      </c>
    </row>
    <row r="34" spans="1:8" x14ac:dyDescent="0.25">
      <c r="A34" t="s">
        <v>2710</v>
      </c>
      <c r="B34" t="s">
        <v>2064</v>
      </c>
      <c r="C34" t="s">
        <v>2711</v>
      </c>
      <c r="D34" s="34">
        <v>42190</v>
      </c>
      <c r="E34" s="25">
        <v>1582</v>
      </c>
      <c r="F34" t="s">
        <v>2614</v>
      </c>
      <c r="G34" t="s">
        <v>263</v>
      </c>
      <c r="H34">
        <v>2015</v>
      </c>
    </row>
    <row r="35" spans="1:8" x14ac:dyDescent="0.25">
      <c r="A35" t="s">
        <v>2712</v>
      </c>
      <c r="B35" t="s">
        <v>2713</v>
      </c>
      <c r="C35" t="s">
        <v>2613</v>
      </c>
      <c r="D35" s="34">
        <v>42196</v>
      </c>
      <c r="E35" s="25">
        <v>1912376.85</v>
      </c>
      <c r="F35" t="s">
        <v>2646</v>
      </c>
      <c r="G35" t="s">
        <v>2714</v>
      </c>
      <c r="H35">
        <v>2015</v>
      </c>
    </row>
    <row r="36" spans="1:8" x14ac:dyDescent="0.25">
      <c r="A36" t="s">
        <v>2715</v>
      </c>
      <c r="B36" t="s">
        <v>2716</v>
      </c>
      <c r="C36" t="s">
        <v>2613</v>
      </c>
      <c r="D36" s="34">
        <v>42197</v>
      </c>
      <c r="E36" s="25">
        <v>25988.22</v>
      </c>
      <c r="F36" t="s">
        <v>2657</v>
      </c>
      <c r="G36" t="s">
        <v>2717</v>
      </c>
      <c r="H36">
        <v>2015</v>
      </c>
    </row>
    <row r="37" spans="1:8" x14ac:dyDescent="0.25">
      <c r="A37" t="s">
        <v>2718</v>
      </c>
      <c r="B37" t="s">
        <v>2719</v>
      </c>
      <c r="C37" t="s">
        <v>2613</v>
      </c>
      <c r="D37" s="34">
        <v>42200</v>
      </c>
      <c r="E37" s="25">
        <v>29823.11</v>
      </c>
      <c r="F37" t="s">
        <v>2720</v>
      </c>
      <c r="G37" t="s">
        <v>2721</v>
      </c>
      <c r="H37">
        <v>2015</v>
      </c>
    </row>
    <row r="38" spans="1:8" x14ac:dyDescent="0.25">
      <c r="A38" t="s">
        <v>2722</v>
      </c>
      <c r="B38" t="s">
        <v>2723</v>
      </c>
      <c r="C38" t="s">
        <v>2613</v>
      </c>
      <c r="D38" s="34">
        <v>42204</v>
      </c>
      <c r="E38" s="25">
        <v>453575.65</v>
      </c>
      <c r="F38" t="s">
        <v>2642</v>
      </c>
      <c r="G38" t="s">
        <v>2724</v>
      </c>
      <c r="H38">
        <v>2015</v>
      </c>
    </row>
    <row r="39" spans="1:8" x14ac:dyDescent="0.25">
      <c r="A39" t="s">
        <v>2725</v>
      </c>
      <c r="B39" t="s">
        <v>2299</v>
      </c>
      <c r="C39" t="s">
        <v>2726</v>
      </c>
      <c r="D39" s="34">
        <v>42205</v>
      </c>
      <c r="E39" s="25">
        <v>18852.919999999998</v>
      </c>
      <c r="F39" t="s">
        <v>2664</v>
      </c>
      <c r="G39" t="s">
        <v>2727</v>
      </c>
      <c r="H39">
        <v>2015</v>
      </c>
    </row>
    <row r="40" spans="1:8" x14ac:dyDescent="0.25">
      <c r="A40" t="s">
        <v>2728</v>
      </c>
      <c r="B40" t="s">
        <v>2713</v>
      </c>
      <c r="C40" t="s">
        <v>2613</v>
      </c>
      <c r="D40" s="34">
        <v>42210</v>
      </c>
      <c r="E40" s="25">
        <v>26620.11</v>
      </c>
      <c r="F40" t="s">
        <v>2729</v>
      </c>
      <c r="G40" t="s">
        <v>2730</v>
      </c>
      <c r="H40">
        <v>2015</v>
      </c>
    </row>
    <row r="41" spans="1:8" x14ac:dyDescent="0.25">
      <c r="A41" t="s">
        <v>2731</v>
      </c>
      <c r="B41" t="s">
        <v>2732</v>
      </c>
      <c r="C41" t="s">
        <v>2613</v>
      </c>
      <c r="D41" s="34">
        <v>42216</v>
      </c>
      <c r="E41" s="25">
        <v>162984.31</v>
      </c>
      <c r="F41" t="s">
        <v>2646</v>
      </c>
      <c r="G41" t="s">
        <v>2733</v>
      </c>
      <c r="H41">
        <v>2015</v>
      </c>
    </row>
    <row r="42" spans="1:8" x14ac:dyDescent="0.25">
      <c r="A42" t="s">
        <v>2734</v>
      </c>
      <c r="B42" t="s">
        <v>2735</v>
      </c>
      <c r="C42" t="s">
        <v>2613</v>
      </c>
      <c r="D42" s="34">
        <v>42221</v>
      </c>
      <c r="E42" s="25">
        <v>3507</v>
      </c>
      <c r="F42" t="s">
        <v>2642</v>
      </c>
      <c r="G42" t="s">
        <v>2736</v>
      </c>
      <c r="H42">
        <v>2015</v>
      </c>
    </row>
    <row r="43" spans="1:8" x14ac:dyDescent="0.25">
      <c r="A43" t="s">
        <v>2737</v>
      </c>
      <c r="B43" t="s">
        <v>2738</v>
      </c>
      <c r="C43" t="s">
        <v>2613</v>
      </c>
      <c r="D43" s="34">
        <v>42238</v>
      </c>
      <c r="E43" s="25">
        <v>280284.96000000002</v>
      </c>
      <c r="F43" t="s">
        <v>2657</v>
      </c>
      <c r="G43" t="s">
        <v>2739</v>
      </c>
      <c r="H43">
        <v>2015</v>
      </c>
    </row>
    <row r="44" spans="1:8" x14ac:dyDescent="0.25">
      <c r="A44" t="s">
        <v>2740</v>
      </c>
      <c r="B44" t="s">
        <v>2063</v>
      </c>
      <c r="C44" t="s">
        <v>2631</v>
      </c>
      <c r="D44" s="34">
        <v>42240</v>
      </c>
      <c r="E44" s="25">
        <v>2924</v>
      </c>
      <c r="F44" t="s">
        <v>2741</v>
      </c>
      <c r="G44" t="s">
        <v>263</v>
      </c>
      <c r="H44">
        <v>2015</v>
      </c>
    </row>
    <row r="45" spans="1:8" x14ac:dyDescent="0.25">
      <c r="A45" t="s">
        <v>2742</v>
      </c>
      <c r="B45" t="s">
        <v>2143</v>
      </c>
      <c r="C45" t="s">
        <v>2743</v>
      </c>
      <c r="D45" s="34">
        <v>42241</v>
      </c>
      <c r="E45" s="25">
        <v>593552.02</v>
      </c>
      <c r="F45" t="s">
        <v>2664</v>
      </c>
      <c r="G45" t="s">
        <v>2744</v>
      </c>
      <c r="H45">
        <v>2015</v>
      </c>
    </row>
    <row r="46" spans="1:8" x14ac:dyDescent="0.25">
      <c r="A46" t="s">
        <v>2745</v>
      </c>
      <c r="B46" t="s">
        <v>2612</v>
      </c>
      <c r="C46" t="s">
        <v>2613</v>
      </c>
      <c r="D46" s="34">
        <v>42243</v>
      </c>
      <c r="E46" s="25">
        <v>9620.5400000000009</v>
      </c>
      <c r="F46" t="s">
        <v>2746</v>
      </c>
      <c r="G46" t="s">
        <v>2619</v>
      </c>
      <c r="H46">
        <v>2015</v>
      </c>
    </row>
    <row r="47" spans="1:8" x14ac:dyDescent="0.25">
      <c r="A47" t="s">
        <v>2747</v>
      </c>
      <c r="B47" t="s">
        <v>2748</v>
      </c>
      <c r="C47" t="s">
        <v>2613</v>
      </c>
      <c r="D47" s="34">
        <v>42248</v>
      </c>
      <c r="E47" s="25">
        <v>148572.85</v>
      </c>
      <c r="F47" t="s">
        <v>2749</v>
      </c>
      <c r="G47" t="s">
        <v>2651</v>
      </c>
      <c r="H47">
        <v>2015</v>
      </c>
    </row>
    <row r="48" spans="1:8" x14ac:dyDescent="0.25">
      <c r="A48" t="s">
        <v>2750</v>
      </c>
      <c r="B48" t="s">
        <v>2612</v>
      </c>
      <c r="C48" t="s">
        <v>2613</v>
      </c>
      <c r="D48" s="34">
        <v>42249</v>
      </c>
      <c r="E48" s="25">
        <v>74588.350000000006</v>
      </c>
      <c r="F48" t="s">
        <v>2751</v>
      </c>
      <c r="G48" t="s">
        <v>2619</v>
      </c>
      <c r="H48">
        <v>2015</v>
      </c>
    </row>
    <row r="49" spans="1:8" x14ac:dyDescent="0.25">
      <c r="A49" t="s">
        <v>2752</v>
      </c>
      <c r="B49" t="s">
        <v>2612</v>
      </c>
      <c r="C49" t="s">
        <v>2613</v>
      </c>
      <c r="D49" s="34">
        <v>42252</v>
      </c>
      <c r="E49" s="25">
        <v>21241.25</v>
      </c>
      <c r="F49" t="s">
        <v>2685</v>
      </c>
      <c r="G49" t="s">
        <v>2674</v>
      </c>
      <c r="H49">
        <v>2015</v>
      </c>
    </row>
    <row r="50" spans="1:8" x14ac:dyDescent="0.25">
      <c r="A50" t="s">
        <v>2753</v>
      </c>
      <c r="B50" t="s">
        <v>2656</v>
      </c>
      <c r="C50" t="s">
        <v>2613</v>
      </c>
      <c r="D50" s="34">
        <v>42263</v>
      </c>
      <c r="E50" s="25">
        <v>8308.92</v>
      </c>
      <c r="F50" t="s">
        <v>2657</v>
      </c>
      <c r="G50" t="s">
        <v>2658</v>
      </c>
      <c r="H50">
        <v>2015</v>
      </c>
    </row>
    <row r="51" spans="1:8" x14ac:dyDescent="0.25">
      <c r="A51" t="s">
        <v>2754</v>
      </c>
      <c r="B51" t="s">
        <v>2612</v>
      </c>
      <c r="C51" t="s">
        <v>2613</v>
      </c>
      <c r="D51" s="34">
        <v>42272</v>
      </c>
      <c r="E51" s="25">
        <v>116479.41</v>
      </c>
      <c r="F51" t="s">
        <v>2642</v>
      </c>
      <c r="G51" t="s">
        <v>2755</v>
      </c>
      <c r="H51">
        <v>2015</v>
      </c>
    </row>
    <row r="52" spans="1:8" x14ac:dyDescent="0.25">
      <c r="A52" t="s">
        <v>2756</v>
      </c>
      <c r="B52" t="s">
        <v>2757</v>
      </c>
      <c r="C52" t="s">
        <v>2613</v>
      </c>
      <c r="D52" s="34">
        <v>42275</v>
      </c>
      <c r="E52" s="25">
        <v>21969.87</v>
      </c>
      <c r="F52" t="s">
        <v>2758</v>
      </c>
      <c r="G52" t="s">
        <v>2638</v>
      </c>
      <c r="H52">
        <v>2015</v>
      </c>
    </row>
    <row r="53" spans="1:8" x14ac:dyDescent="0.25">
      <c r="A53" t="s">
        <v>2759</v>
      </c>
      <c r="B53" t="s">
        <v>2069</v>
      </c>
      <c r="C53" t="s">
        <v>2760</v>
      </c>
      <c r="D53" s="34">
        <v>42275</v>
      </c>
      <c r="E53" s="25">
        <v>30000</v>
      </c>
      <c r="F53" t="s">
        <v>2685</v>
      </c>
      <c r="G53" t="s">
        <v>2761</v>
      </c>
      <c r="H53">
        <v>2015</v>
      </c>
    </row>
    <row r="54" spans="1:8" x14ac:dyDescent="0.25">
      <c r="A54" t="s">
        <v>2762</v>
      </c>
      <c r="B54" t="s">
        <v>2763</v>
      </c>
      <c r="C54" t="s">
        <v>2613</v>
      </c>
      <c r="D54" s="34">
        <v>42280</v>
      </c>
      <c r="E54" s="25">
        <v>524132.53</v>
      </c>
      <c r="F54" t="s">
        <v>2764</v>
      </c>
      <c r="G54" t="s">
        <v>2619</v>
      </c>
      <c r="H54">
        <v>2015</v>
      </c>
    </row>
    <row r="55" spans="1:8" x14ac:dyDescent="0.25">
      <c r="A55" t="s">
        <v>2765</v>
      </c>
      <c r="B55" t="s">
        <v>2109</v>
      </c>
      <c r="C55" t="s">
        <v>2766</v>
      </c>
      <c r="D55" s="34">
        <v>42280</v>
      </c>
      <c r="E55" s="25">
        <v>1695</v>
      </c>
      <c r="F55" t="s">
        <v>2664</v>
      </c>
      <c r="G55" t="s">
        <v>2767</v>
      </c>
      <c r="H55">
        <v>2015</v>
      </c>
    </row>
    <row r="56" spans="1:8" x14ac:dyDescent="0.25">
      <c r="A56" t="s">
        <v>2768</v>
      </c>
      <c r="B56" t="s">
        <v>2612</v>
      </c>
      <c r="C56" t="s">
        <v>2613</v>
      </c>
      <c r="D56" s="34">
        <v>42280</v>
      </c>
      <c r="E56" s="25">
        <v>678</v>
      </c>
      <c r="F56" t="s">
        <v>2664</v>
      </c>
      <c r="G56" t="s">
        <v>2625</v>
      </c>
      <c r="H56">
        <v>2015</v>
      </c>
    </row>
    <row r="57" spans="1:8" x14ac:dyDescent="0.25">
      <c r="A57" t="s">
        <v>2769</v>
      </c>
      <c r="B57" t="s">
        <v>2396</v>
      </c>
      <c r="C57" t="s">
        <v>2770</v>
      </c>
      <c r="D57" s="34">
        <v>42282</v>
      </c>
      <c r="E57" s="25">
        <v>10913.35</v>
      </c>
      <c r="F57" t="s">
        <v>2614</v>
      </c>
      <c r="G57" t="s">
        <v>2771</v>
      </c>
      <c r="H57">
        <v>2015</v>
      </c>
    </row>
    <row r="58" spans="1:8" x14ac:dyDescent="0.25">
      <c r="A58" t="s">
        <v>2772</v>
      </c>
      <c r="B58" t="s">
        <v>2634</v>
      </c>
      <c r="C58" t="s">
        <v>2613</v>
      </c>
      <c r="D58" s="34">
        <v>42297</v>
      </c>
      <c r="E58" s="25">
        <v>25189.45</v>
      </c>
      <c r="F58" t="s">
        <v>2642</v>
      </c>
      <c r="G58" t="s">
        <v>263</v>
      </c>
      <c r="H58">
        <v>2015</v>
      </c>
    </row>
    <row r="59" spans="1:8" x14ac:dyDescent="0.25">
      <c r="A59" t="s">
        <v>2773</v>
      </c>
      <c r="B59" t="s">
        <v>2105</v>
      </c>
      <c r="C59" t="s">
        <v>2774</v>
      </c>
      <c r="D59" s="34">
        <v>42301</v>
      </c>
      <c r="E59" s="25">
        <v>13849.5</v>
      </c>
      <c r="F59" t="s">
        <v>2775</v>
      </c>
      <c r="G59" t="s">
        <v>1831</v>
      </c>
      <c r="H59">
        <v>2015</v>
      </c>
    </row>
    <row r="60" spans="1:8" x14ac:dyDescent="0.25">
      <c r="A60" t="s">
        <v>2776</v>
      </c>
      <c r="B60" t="s">
        <v>2777</v>
      </c>
      <c r="C60" t="s">
        <v>2613</v>
      </c>
      <c r="D60" s="34">
        <v>42303</v>
      </c>
      <c r="E60" s="25">
        <v>16256.66</v>
      </c>
      <c r="F60" t="s">
        <v>2642</v>
      </c>
      <c r="G60" t="s">
        <v>2778</v>
      </c>
      <c r="H60">
        <v>2015</v>
      </c>
    </row>
    <row r="61" spans="1:8" x14ac:dyDescent="0.25">
      <c r="A61" t="s">
        <v>2779</v>
      </c>
      <c r="B61" t="s">
        <v>2323</v>
      </c>
      <c r="C61" t="s">
        <v>2683</v>
      </c>
      <c r="D61" s="34">
        <v>42305</v>
      </c>
      <c r="E61" s="25">
        <v>3399.1</v>
      </c>
      <c r="F61" t="s">
        <v>2642</v>
      </c>
      <c r="G61" t="s">
        <v>2638</v>
      </c>
      <c r="H61">
        <v>2015</v>
      </c>
    </row>
    <row r="62" spans="1:8" x14ac:dyDescent="0.25">
      <c r="A62" t="s">
        <v>2780</v>
      </c>
      <c r="B62" t="s">
        <v>2781</v>
      </c>
      <c r="C62" t="s">
        <v>2613</v>
      </c>
      <c r="D62" s="34">
        <v>42308</v>
      </c>
      <c r="E62" s="25">
        <v>82266.84</v>
      </c>
      <c r="F62" t="s">
        <v>2702</v>
      </c>
      <c r="G62" t="s">
        <v>2782</v>
      </c>
      <c r="H62">
        <v>2015</v>
      </c>
    </row>
    <row r="63" spans="1:8" x14ac:dyDescent="0.25">
      <c r="A63" t="s">
        <v>2783</v>
      </c>
      <c r="B63" s="34">
        <v>57151</v>
      </c>
      <c r="C63" t="s">
        <v>2784</v>
      </c>
      <c r="D63" s="34">
        <v>42308</v>
      </c>
      <c r="E63" s="25">
        <v>8970.44</v>
      </c>
      <c r="F63" t="s">
        <v>2785</v>
      </c>
      <c r="G63" t="s">
        <v>2786</v>
      </c>
      <c r="H63">
        <v>2015</v>
      </c>
    </row>
    <row r="64" spans="1:8" x14ac:dyDescent="0.25">
      <c r="A64" t="s">
        <v>2787</v>
      </c>
      <c r="B64" t="s">
        <v>2612</v>
      </c>
      <c r="C64" t="s">
        <v>2613</v>
      </c>
      <c r="D64" s="34">
        <v>42309</v>
      </c>
      <c r="E64" s="25">
        <v>77446</v>
      </c>
      <c r="F64" t="s">
        <v>2614</v>
      </c>
      <c r="G64" t="s">
        <v>2788</v>
      </c>
      <c r="H64">
        <v>2015</v>
      </c>
    </row>
    <row r="65" spans="1:8" x14ac:dyDescent="0.25">
      <c r="A65" t="s">
        <v>2789</v>
      </c>
      <c r="B65" t="s">
        <v>2694</v>
      </c>
      <c r="C65" t="s">
        <v>2613</v>
      </c>
      <c r="D65" s="34">
        <v>42310</v>
      </c>
      <c r="E65" s="25">
        <v>15927.85</v>
      </c>
      <c r="F65" t="s">
        <v>2790</v>
      </c>
      <c r="G65" t="s">
        <v>2638</v>
      </c>
      <c r="H65">
        <v>2015</v>
      </c>
    </row>
    <row r="66" spans="1:8" x14ac:dyDescent="0.25">
      <c r="A66" t="s">
        <v>2791</v>
      </c>
      <c r="B66" t="s">
        <v>2792</v>
      </c>
      <c r="C66" t="s">
        <v>2613</v>
      </c>
      <c r="D66" s="34">
        <v>42312</v>
      </c>
      <c r="E66" s="25">
        <v>94949.72</v>
      </c>
      <c r="F66" t="s">
        <v>2790</v>
      </c>
      <c r="G66" t="s">
        <v>2793</v>
      </c>
      <c r="H66">
        <v>2015</v>
      </c>
    </row>
    <row r="67" spans="1:8" x14ac:dyDescent="0.25">
      <c r="A67" t="s">
        <v>2794</v>
      </c>
      <c r="B67" t="s">
        <v>2795</v>
      </c>
      <c r="C67" t="s">
        <v>2613</v>
      </c>
      <c r="D67" s="34">
        <v>42315</v>
      </c>
      <c r="E67" s="25">
        <v>120586.019999999</v>
      </c>
      <c r="F67" t="s">
        <v>2657</v>
      </c>
      <c r="G67" t="s">
        <v>2615</v>
      </c>
      <c r="H67">
        <v>2015</v>
      </c>
    </row>
    <row r="68" spans="1:8" x14ac:dyDescent="0.25">
      <c r="A68" t="s">
        <v>2796</v>
      </c>
      <c r="B68" t="s">
        <v>2797</v>
      </c>
      <c r="C68" t="s">
        <v>2613</v>
      </c>
      <c r="D68" s="34">
        <v>42320</v>
      </c>
      <c r="E68" s="25">
        <v>210495.4</v>
      </c>
      <c r="F68" t="s">
        <v>2614</v>
      </c>
      <c r="G68" t="s">
        <v>2798</v>
      </c>
      <c r="H68">
        <v>2015</v>
      </c>
    </row>
    <row r="69" spans="1:8" x14ac:dyDescent="0.25">
      <c r="A69" t="s">
        <v>2799</v>
      </c>
      <c r="B69" t="s">
        <v>2612</v>
      </c>
      <c r="C69" t="s">
        <v>2613</v>
      </c>
      <c r="D69" s="34">
        <v>42321</v>
      </c>
      <c r="E69" s="25">
        <v>11450</v>
      </c>
      <c r="F69" t="s">
        <v>2775</v>
      </c>
      <c r="G69" t="s">
        <v>2800</v>
      </c>
      <c r="H69">
        <v>2015</v>
      </c>
    </row>
    <row r="70" spans="1:8" x14ac:dyDescent="0.25">
      <c r="A70" t="s">
        <v>2801</v>
      </c>
      <c r="B70" t="s">
        <v>2276</v>
      </c>
      <c r="C70" t="s">
        <v>2802</v>
      </c>
      <c r="D70" s="34">
        <v>42324</v>
      </c>
      <c r="E70" s="25">
        <v>45080.959999999999</v>
      </c>
      <c r="F70" t="s">
        <v>2628</v>
      </c>
      <c r="G70" t="s">
        <v>2803</v>
      </c>
      <c r="H70">
        <v>2015</v>
      </c>
    </row>
    <row r="71" spans="1:8" x14ac:dyDescent="0.25">
      <c r="A71" t="s">
        <v>2804</v>
      </c>
      <c r="B71" t="s">
        <v>2451</v>
      </c>
      <c r="C71" t="s">
        <v>2805</v>
      </c>
      <c r="D71" s="34">
        <v>42336</v>
      </c>
      <c r="E71" s="25">
        <v>15284.18</v>
      </c>
      <c r="F71" t="s">
        <v>2657</v>
      </c>
      <c r="G71" t="s">
        <v>2651</v>
      </c>
      <c r="H71">
        <v>2015</v>
      </c>
    </row>
    <row r="72" spans="1:8" x14ac:dyDescent="0.25">
      <c r="A72" t="s">
        <v>2806</v>
      </c>
      <c r="B72" t="s">
        <v>2807</v>
      </c>
      <c r="C72" t="s">
        <v>2613</v>
      </c>
      <c r="D72" s="34">
        <v>42340</v>
      </c>
      <c r="E72" s="25">
        <v>4335.1000000000004</v>
      </c>
      <c r="F72" t="s">
        <v>2628</v>
      </c>
      <c r="G72" t="s">
        <v>2808</v>
      </c>
      <c r="H72">
        <v>2015</v>
      </c>
    </row>
    <row r="73" spans="1:8" x14ac:dyDescent="0.25">
      <c r="A73" t="s">
        <v>2809</v>
      </c>
      <c r="B73" t="s">
        <v>2612</v>
      </c>
      <c r="C73" t="s">
        <v>2613</v>
      </c>
      <c r="D73" s="34">
        <v>42341</v>
      </c>
      <c r="E73" s="25">
        <v>322699.13999999902</v>
      </c>
      <c r="F73" t="s">
        <v>2810</v>
      </c>
      <c r="G73" t="s">
        <v>2811</v>
      </c>
      <c r="H73">
        <v>2015</v>
      </c>
    </row>
    <row r="74" spans="1:8" x14ac:dyDescent="0.25">
      <c r="A74" t="s">
        <v>2812</v>
      </c>
      <c r="B74" t="s">
        <v>2723</v>
      </c>
      <c r="C74" t="s">
        <v>2613</v>
      </c>
      <c r="D74" s="34">
        <v>42349</v>
      </c>
      <c r="E74" s="25">
        <v>81449.05</v>
      </c>
      <c r="F74" t="s">
        <v>2790</v>
      </c>
      <c r="G74" t="s">
        <v>2724</v>
      </c>
      <c r="H74">
        <v>2015</v>
      </c>
    </row>
    <row r="75" spans="1:8" x14ac:dyDescent="0.25">
      <c r="A75" t="s">
        <v>2813</v>
      </c>
      <c r="B75" t="s">
        <v>2612</v>
      </c>
      <c r="C75" t="s">
        <v>2613</v>
      </c>
      <c r="D75" s="34">
        <v>42350</v>
      </c>
      <c r="E75" s="25">
        <v>0</v>
      </c>
      <c r="F75" t="s">
        <v>2702</v>
      </c>
      <c r="G75" t="s">
        <v>263</v>
      </c>
      <c r="H75">
        <v>2015</v>
      </c>
    </row>
    <row r="76" spans="1:8" x14ac:dyDescent="0.25">
      <c r="A76" t="s">
        <v>2814</v>
      </c>
      <c r="B76" t="s">
        <v>2612</v>
      </c>
      <c r="C76" t="s">
        <v>2613</v>
      </c>
      <c r="D76" s="34">
        <v>42353</v>
      </c>
      <c r="E76" s="25">
        <v>37556.39</v>
      </c>
      <c r="F76" t="s">
        <v>2657</v>
      </c>
      <c r="G76" t="s">
        <v>2638</v>
      </c>
      <c r="H76">
        <v>2015</v>
      </c>
    </row>
    <row r="77" spans="1:8" x14ac:dyDescent="0.25">
      <c r="A77" t="s">
        <v>2815</v>
      </c>
      <c r="B77" t="s">
        <v>2757</v>
      </c>
      <c r="C77" t="s">
        <v>2613</v>
      </c>
      <c r="D77" s="34">
        <v>42356</v>
      </c>
      <c r="E77" s="25">
        <v>1182.5</v>
      </c>
      <c r="F77" t="s">
        <v>2816</v>
      </c>
      <c r="G77" t="s">
        <v>2638</v>
      </c>
      <c r="H77">
        <v>2015</v>
      </c>
    </row>
    <row r="78" spans="1:8" x14ac:dyDescent="0.25">
      <c r="A78" t="s">
        <v>2817</v>
      </c>
      <c r="B78" t="s">
        <v>2203</v>
      </c>
      <c r="C78" t="s">
        <v>2818</v>
      </c>
      <c r="D78" s="34">
        <v>42362</v>
      </c>
      <c r="E78" s="25">
        <v>58772.639999999999</v>
      </c>
      <c r="F78" t="s">
        <v>2618</v>
      </c>
      <c r="G78" t="s">
        <v>2819</v>
      </c>
      <c r="H78">
        <v>2015</v>
      </c>
    </row>
    <row r="79" spans="1:8" x14ac:dyDescent="0.25">
      <c r="A79" t="s">
        <v>2820</v>
      </c>
      <c r="B79" t="s">
        <v>2063</v>
      </c>
      <c r="C79" t="s">
        <v>2631</v>
      </c>
      <c r="D79" s="34">
        <v>42367</v>
      </c>
      <c r="E79" s="25">
        <v>1591</v>
      </c>
      <c r="F79" t="s">
        <v>2758</v>
      </c>
      <c r="G79" t="s">
        <v>263</v>
      </c>
      <c r="H79">
        <v>2015</v>
      </c>
    </row>
    <row r="80" spans="1:8" x14ac:dyDescent="0.25">
      <c r="A80" t="s">
        <v>2821</v>
      </c>
      <c r="B80" t="s">
        <v>2822</v>
      </c>
      <c r="C80" t="s">
        <v>2613</v>
      </c>
      <c r="D80" s="34">
        <v>42369</v>
      </c>
      <c r="E80" s="25">
        <v>47956.61</v>
      </c>
      <c r="F80" t="s">
        <v>2685</v>
      </c>
      <c r="G80" t="s">
        <v>2823</v>
      </c>
      <c r="H80">
        <v>2015</v>
      </c>
    </row>
    <row r="81" spans="1:8" x14ac:dyDescent="0.25">
      <c r="A81" t="s">
        <v>2824</v>
      </c>
      <c r="B81" t="s">
        <v>2825</v>
      </c>
      <c r="C81" t="s">
        <v>2613</v>
      </c>
      <c r="D81" s="34">
        <v>42370</v>
      </c>
      <c r="E81" s="25">
        <v>989</v>
      </c>
      <c r="F81" t="s">
        <v>2642</v>
      </c>
      <c r="G81" t="s">
        <v>2826</v>
      </c>
      <c r="H81">
        <v>2016</v>
      </c>
    </row>
    <row r="82" spans="1:8" x14ac:dyDescent="0.25">
      <c r="A82" t="s">
        <v>2827</v>
      </c>
      <c r="B82" t="s">
        <v>2825</v>
      </c>
      <c r="C82" t="s">
        <v>2613</v>
      </c>
      <c r="D82" s="34">
        <v>42370</v>
      </c>
      <c r="E82" s="25">
        <v>2819.54</v>
      </c>
      <c r="F82" t="s">
        <v>2657</v>
      </c>
      <c r="G82" t="s">
        <v>2826</v>
      </c>
      <c r="H82">
        <v>2016</v>
      </c>
    </row>
    <row r="83" spans="1:8" x14ac:dyDescent="0.25">
      <c r="A83" t="s">
        <v>2828</v>
      </c>
      <c r="B83" t="s">
        <v>2829</v>
      </c>
      <c r="C83" t="s">
        <v>2613</v>
      </c>
      <c r="D83" s="34">
        <v>42379</v>
      </c>
      <c r="E83" s="25">
        <v>20930.11</v>
      </c>
      <c r="F83" t="s">
        <v>2642</v>
      </c>
      <c r="G83" t="s">
        <v>2654</v>
      </c>
      <c r="H83">
        <v>2016</v>
      </c>
    </row>
    <row r="84" spans="1:8" x14ac:dyDescent="0.25">
      <c r="A84" t="s">
        <v>2830</v>
      </c>
      <c r="B84" t="s">
        <v>2831</v>
      </c>
      <c r="C84" t="s">
        <v>2613</v>
      </c>
      <c r="D84" s="34">
        <v>42380</v>
      </c>
      <c r="E84" s="25">
        <v>3512.8</v>
      </c>
      <c r="F84" t="s">
        <v>2810</v>
      </c>
      <c r="G84" t="s">
        <v>2832</v>
      </c>
      <c r="H84">
        <v>2016</v>
      </c>
    </row>
    <row r="85" spans="1:8" x14ac:dyDescent="0.25">
      <c r="A85" t="s">
        <v>2833</v>
      </c>
      <c r="B85" t="s">
        <v>2256</v>
      </c>
      <c r="C85" t="s">
        <v>2617</v>
      </c>
      <c r="D85" s="34">
        <v>42380</v>
      </c>
      <c r="E85" s="25">
        <v>880228.8</v>
      </c>
      <c r="F85" t="s">
        <v>2618</v>
      </c>
      <c r="G85" t="s">
        <v>2619</v>
      </c>
      <c r="H85">
        <v>2016</v>
      </c>
    </row>
    <row r="86" spans="1:8" x14ac:dyDescent="0.25">
      <c r="A86" t="s">
        <v>2834</v>
      </c>
      <c r="B86" t="s">
        <v>2612</v>
      </c>
      <c r="C86" t="s">
        <v>2613</v>
      </c>
      <c r="D86" s="34">
        <v>42385</v>
      </c>
      <c r="E86" s="25">
        <v>14429.47</v>
      </c>
      <c r="F86" t="s">
        <v>2642</v>
      </c>
      <c r="G86" t="s">
        <v>2638</v>
      </c>
      <c r="H86">
        <v>2016</v>
      </c>
    </row>
    <row r="87" spans="1:8" x14ac:dyDescent="0.25">
      <c r="A87" t="s">
        <v>2835</v>
      </c>
      <c r="B87" t="s">
        <v>2472</v>
      </c>
      <c r="C87" t="s">
        <v>2836</v>
      </c>
      <c r="D87" s="34">
        <v>42385</v>
      </c>
      <c r="E87" s="25">
        <v>4206.8999999999996</v>
      </c>
      <c r="F87" t="s">
        <v>2657</v>
      </c>
      <c r="G87" t="s">
        <v>2782</v>
      </c>
      <c r="H87">
        <v>2016</v>
      </c>
    </row>
    <row r="88" spans="1:8" x14ac:dyDescent="0.25">
      <c r="A88" t="s">
        <v>2837</v>
      </c>
      <c r="B88" t="s">
        <v>2838</v>
      </c>
      <c r="C88" t="s">
        <v>2613</v>
      </c>
      <c r="D88" s="34">
        <v>42386</v>
      </c>
      <c r="E88" s="25">
        <v>2279</v>
      </c>
      <c r="F88" t="s">
        <v>2628</v>
      </c>
      <c r="G88" t="s">
        <v>2839</v>
      </c>
      <c r="H88">
        <v>2016</v>
      </c>
    </row>
    <row r="89" spans="1:8" x14ac:dyDescent="0.25">
      <c r="A89" t="s">
        <v>2840</v>
      </c>
      <c r="B89" t="s">
        <v>2612</v>
      </c>
      <c r="C89" t="s">
        <v>2613</v>
      </c>
      <c r="D89" s="34">
        <v>42387</v>
      </c>
      <c r="E89" s="25">
        <v>452</v>
      </c>
      <c r="F89" t="s">
        <v>2614</v>
      </c>
      <c r="G89" t="s">
        <v>2643</v>
      </c>
      <c r="H89">
        <v>2016</v>
      </c>
    </row>
    <row r="90" spans="1:8" x14ac:dyDescent="0.25">
      <c r="A90" t="s">
        <v>2841</v>
      </c>
      <c r="B90" t="s">
        <v>2612</v>
      </c>
      <c r="C90" t="s">
        <v>2613</v>
      </c>
      <c r="D90" s="34">
        <v>42392</v>
      </c>
      <c r="E90" s="25">
        <v>7135</v>
      </c>
      <c r="F90" t="s">
        <v>2614</v>
      </c>
      <c r="G90" t="s">
        <v>2686</v>
      </c>
      <c r="H90">
        <v>2016</v>
      </c>
    </row>
    <row r="91" spans="1:8" x14ac:dyDescent="0.25">
      <c r="A91" t="s">
        <v>2842</v>
      </c>
      <c r="B91" t="s">
        <v>2843</v>
      </c>
      <c r="C91" t="s">
        <v>2613</v>
      </c>
      <c r="D91" s="34">
        <v>42393</v>
      </c>
      <c r="E91" s="25">
        <v>0</v>
      </c>
      <c r="F91" t="s">
        <v>2657</v>
      </c>
      <c r="G91" t="s">
        <v>2844</v>
      </c>
      <c r="H91">
        <v>2016</v>
      </c>
    </row>
    <row r="92" spans="1:8" x14ac:dyDescent="0.25">
      <c r="A92" t="s">
        <v>2845</v>
      </c>
      <c r="B92" t="s">
        <v>2451</v>
      </c>
      <c r="C92" t="s">
        <v>2805</v>
      </c>
      <c r="D92" s="34">
        <v>42398</v>
      </c>
      <c r="E92" s="25">
        <v>4628.08</v>
      </c>
      <c r="F92" t="s">
        <v>2846</v>
      </c>
      <c r="G92" t="s">
        <v>2651</v>
      </c>
      <c r="H92">
        <v>2016</v>
      </c>
    </row>
    <row r="93" spans="1:8" x14ac:dyDescent="0.25">
      <c r="A93" t="s">
        <v>2847</v>
      </c>
      <c r="B93" t="s">
        <v>2396</v>
      </c>
      <c r="C93" t="s">
        <v>2770</v>
      </c>
      <c r="D93" s="34">
        <v>42401</v>
      </c>
      <c r="E93" s="25">
        <v>2938</v>
      </c>
      <c r="F93" t="s">
        <v>2614</v>
      </c>
      <c r="G93" t="s">
        <v>2771</v>
      </c>
      <c r="H93">
        <v>2016</v>
      </c>
    </row>
    <row r="94" spans="1:8" x14ac:dyDescent="0.25">
      <c r="A94" t="s">
        <v>2848</v>
      </c>
      <c r="B94" t="s">
        <v>2203</v>
      </c>
      <c r="C94" t="s">
        <v>2818</v>
      </c>
      <c r="D94" s="34">
        <v>42405</v>
      </c>
      <c r="E94" s="25">
        <v>0</v>
      </c>
      <c r="F94" t="s">
        <v>2657</v>
      </c>
      <c r="G94" t="s">
        <v>2819</v>
      </c>
      <c r="H94">
        <v>2016</v>
      </c>
    </row>
    <row r="95" spans="1:8" x14ac:dyDescent="0.25">
      <c r="A95" t="s">
        <v>2849</v>
      </c>
      <c r="B95" t="s">
        <v>2612</v>
      </c>
      <c r="C95" t="s">
        <v>2613</v>
      </c>
      <c r="D95" s="34">
        <v>42408</v>
      </c>
      <c r="E95" s="25">
        <v>0</v>
      </c>
      <c r="F95" t="s">
        <v>2850</v>
      </c>
      <c r="G95" t="s">
        <v>2851</v>
      </c>
      <c r="H95">
        <v>2016</v>
      </c>
    </row>
    <row r="96" spans="1:8" x14ac:dyDescent="0.25">
      <c r="A96" t="s">
        <v>2852</v>
      </c>
      <c r="B96" t="s">
        <v>2396</v>
      </c>
      <c r="C96" t="s">
        <v>2770</v>
      </c>
      <c r="D96" s="34">
        <v>42414</v>
      </c>
      <c r="E96" s="25">
        <v>54636.4</v>
      </c>
      <c r="F96" t="s">
        <v>2853</v>
      </c>
      <c r="G96" t="s">
        <v>2771</v>
      </c>
      <c r="H96">
        <v>2016</v>
      </c>
    </row>
    <row r="97" spans="1:8" x14ac:dyDescent="0.25">
      <c r="A97" t="s">
        <v>2854</v>
      </c>
      <c r="B97" t="s">
        <v>2612</v>
      </c>
      <c r="C97" t="s">
        <v>2613</v>
      </c>
      <c r="D97" s="34">
        <v>42415</v>
      </c>
      <c r="E97" s="25">
        <v>1152.5899999999999</v>
      </c>
      <c r="F97" t="s">
        <v>2855</v>
      </c>
      <c r="G97" t="s">
        <v>2856</v>
      </c>
      <c r="H97">
        <v>2016</v>
      </c>
    </row>
    <row r="98" spans="1:8" x14ac:dyDescent="0.25">
      <c r="A98" t="s">
        <v>2857</v>
      </c>
      <c r="B98" t="s">
        <v>2858</v>
      </c>
      <c r="C98" t="s">
        <v>2613</v>
      </c>
      <c r="D98" s="34">
        <v>42416</v>
      </c>
      <c r="E98" s="25">
        <v>333579.14</v>
      </c>
      <c r="F98" t="s">
        <v>2758</v>
      </c>
      <c r="G98" t="s">
        <v>2859</v>
      </c>
      <c r="H98">
        <v>2016</v>
      </c>
    </row>
    <row r="99" spans="1:8" x14ac:dyDescent="0.25">
      <c r="A99" t="s">
        <v>2860</v>
      </c>
      <c r="B99" t="s">
        <v>2861</v>
      </c>
      <c r="C99" t="s">
        <v>2613</v>
      </c>
      <c r="D99" s="34">
        <v>42420</v>
      </c>
      <c r="E99" s="25">
        <v>132628.10999999999</v>
      </c>
      <c r="F99" t="s">
        <v>2862</v>
      </c>
      <c r="G99" t="s">
        <v>2863</v>
      </c>
      <c r="H99">
        <v>2016</v>
      </c>
    </row>
    <row r="100" spans="1:8" x14ac:dyDescent="0.25">
      <c r="A100" t="s">
        <v>2864</v>
      </c>
      <c r="B100" t="s">
        <v>2865</v>
      </c>
      <c r="C100" t="s">
        <v>2613</v>
      </c>
      <c r="D100" s="34">
        <v>42423</v>
      </c>
      <c r="E100" s="25">
        <v>3639.9</v>
      </c>
      <c r="F100" t="s">
        <v>2862</v>
      </c>
      <c r="G100" t="s">
        <v>2866</v>
      </c>
      <c r="H100">
        <v>2016</v>
      </c>
    </row>
    <row r="101" spans="1:8" x14ac:dyDescent="0.25">
      <c r="A101" t="s">
        <v>2867</v>
      </c>
      <c r="B101" t="s">
        <v>2868</v>
      </c>
      <c r="C101" t="s">
        <v>2613</v>
      </c>
      <c r="D101" s="34">
        <v>42425</v>
      </c>
      <c r="E101" s="25">
        <v>37165.769999999997</v>
      </c>
      <c r="F101" t="s">
        <v>2685</v>
      </c>
      <c r="G101" t="s">
        <v>2651</v>
      </c>
      <c r="H101">
        <v>2016</v>
      </c>
    </row>
    <row r="102" spans="1:8" x14ac:dyDescent="0.25">
      <c r="A102" t="s">
        <v>2869</v>
      </c>
      <c r="B102" t="s">
        <v>2472</v>
      </c>
      <c r="C102" t="s">
        <v>2836</v>
      </c>
      <c r="D102" s="34">
        <v>42425</v>
      </c>
      <c r="E102" s="25">
        <v>83101.97</v>
      </c>
      <c r="F102" t="s">
        <v>2642</v>
      </c>
      <c r="G102" t="s">
        <v>2782</v>
      </c>
      <c r="H102">
        <v>2016</v>
      </c>
    </row>
    <row r="103" spans="1:8" x14ac:dyDescent="0.25">
      <c r="A103" t="s">
        <v>2870</v>
      </c>
      <c r="B103" t="s">
        <v>2871</v>
      </c>
      <c r="C103" t="s">
        <v>2613</v>
      </c>
      <c r="D103" s="34">
        <v>42431</v>
      </c>
      <c r="E103" s="25">
        <v>3080.6</v>
      </c>
      <c r="F103" t="s">
        <v>2816</v>
      </c>
      <c r="G103" t="s">
        <v>2872</v>
      </c>
      <c r="H103">
        <v>2016</v>
      </c>
    </row>
    <row r="104" spans="1:8" x14ac:dyDescent="0.25">
      <c r="A104" t="s">
        <v>2873</v>
      </c>
      <c r="B104" t="s">
        <v>2333</v>
      </c>
      <c r="C104" t="s">
        <v>2874</v>
      </c>
      <c r="D104" s="34">
        <v>42431</v>
      </c>
      <c r="E104" s="25">
        <v>11747.55</v>
      </c>
      <c r="F104" t="s">
        <v>2862</v>
      </c>
      <c r="G104" t="s">
        <v>2875</v>
      </c>
      <c r="H104">
        <v>2016</v>
      </c>
    </row>
    <row r="105" spans="1:8" x14ac:dyDescent="0.25">
      <c r="A105" t="s">
        <v>2876</v>
      </c>
      <c r="B105" t="s">
        <v>2877</v>
      </c>
      <c r="C105" t="s">
        <v>2613</v>
      </c>
      <c r="D105" s="34">
        <v>42433</v>
      </c>
      <c r="E105" s="25">
        <v>2103492.52</v>
      </c>
      <c r="F105" t="s">
        <v>2642</v>
      </c>
      <c r="G105" t="s">
        <v>2878</v>
      </c>
      <c r="H105">
        <v>2016</v>
      </c>
    </row>
    <row r="106" spans="1:8" x14ac:dyDescent="0.25">
      <c r="A106" t="s">
        <v>2879</v>
      </c>
      <c r="B106" t="s">
        <v>2757</v>
      </c>
      <c r="C106" t="s">
        <v>2613</v>
      </c>
      <c r="D106" s="34">
        <v>42435</v>
      </c>
      <c r="E106" s="25">
        <v>66045.459999999905</v>
      </c>
      <c r="F106" t="s">
        <v>2628</v>
      </c>
      <c r="G106" t="s">
        <v>2638</v>
      </c>
      <c r="H106">
        <v>2016</v>
      </c>
    </row>
    <row r="107" spans="1:8" x14ac:dyDescent="0.25">
      <c r="A107" t="s">
        <v>2880</v>
      </c>
      <c r="B107" t="s">
        <v>2757</v>
      </c>
      <c r="C107" t="s">
        <v>2613</v>
      </c>
      <c r="D107" s="34">
        <v>42435</v>
      </c>
      <c r="E107" s="25">
        <v>0</v>
      </c>
      <c r="F107" t="s">
        <v>2664</v>
      </c>
      <c r="G107" t="s">
        <v>2881</v>
      </c>
      <c r="H107">
        <v>2016</v>
      </c>
    </row>
    <row r="108" spans="1:8" x14ac:dyDescent="0.25">
      <c r="A108" t="s">
        <v>2882</v>
      </c>
      <c r="B108" t="s">
        <v>2035</v>
      </c>
      <c r="C108" t="s">
        <v>2883</v>
      </c>
      <c r="D108" s="34">
        <v>42439</v>
      </c>
      <c r="E108" s="25">
        <v>75644</v>
      </c>
      <c r="F108" t="s">
        <v>2614</v>
      </c>
      <c r="G108" t="s">
        <v>2884</v>
      </c>
      <c r="H108">
        <v>2016</v>
      </c>
    </row>
    <row r="109" spans="1:8" x14ac:dyDescent="0.25">
      <c r="A109" t="s">
        <v>2885</v>
      </c>
      <c r="B109" t="s">
        <v>2042</v>
      </c>
      <c r="C109" t="s">
        <v>2886</v>
      </c>
      <c r="D109" s="34">
        <v>42441</v>
      </c>
      <c r="E109" s="25">
        <v>31187</v>
      </c>
      <c r="F109" t="s">
        <v>2614</v>
      </c>
      <c r="G109" t="s">
        <v>2887</v>
      </c>
      <c r="H109">
        <v>2016</v>
      </c>
    </row>
    <row r="110" spans="1:8" x14ac:dyDescent="0.25">
      <c r="A110" t="s">
        <v>2888</v>
      </c>
      <c r="B110" t="s">
        <v>2889</v>
      </c>
      <c r="C110" t="s">
        <v>2613</v>
      </c>
      <c r="D110" s="34">
        <v>42446</v>
      </c>
      <c r="E110" s="25">
        <v>210760.36</v>
      </c>
      <c r="F110" t="s">
        <v>2890</v>
      </c>
      <c r="G110" t="s">
        <v>2891</v>
      </c>
      <c r="H110">
        <v>2016</v>
      </c>
    </row>
    <row r="111" spans="1:8" x14ac:dyDescent="0.25">
      <c r="A111" t="s">
        <v>2892</v>
      </c>
      <c r="B111" t="s">
        <v>2612</v>
      </c>
      <c r="C111" t="s">
        <v>2613</v>
      </c>
      <c r="D111" s="34">
        <v>42446</v>
      </c>
      <c r="E111" s="25">
        <v>2573.44</v>
      </c>
      <c r="F111" t="s">
        <v>2642</v>
      </c>
      <c r="G111" t="s">
        <v>2692</v>
      </c>
      <c r="H111">
        <v>2016</v>
      </c>
    </row>
    <row r="112" spans="1:8" x14ac:dyDescent="0.25">
      <c r="A112" t="s">
        <v>2893</v>
      </c>
      <c r="B112" t="s">
        <v>2894</v>
      </c>
      <c r="C112" t="s">
        <v>2613</v>
      </c>
      <c r="D112" s="34">
        <v>42449</v>
      </c>
      <c r="E112" s="25">
        <v>3798</v>
      </c>
      <c r="F112" t="s">
        <v>2657</v>
      </c>
      <c r="G112" t="s">
        <v>2895</v>
      </c>
      <c r="H112">
        <v>2016</v>
      </c>
    </row>
    <row r="113" spans="1:8" x14ac:dyDescent="0.25">
      <c r="A113" t="s">
        <v>2896</v>
      </c>
      <c r="B113" t="s">
        <v>2337</v>
      </c>
      <c r="C113" t="s">
        <v>2897</v>
      </c>
      <c r="D113" s="34">
        <v>42449</v>
      </c>
      <c r="E113" s="25">
        <v>102438.27</v>
      </c>
      <c r="F113" t="s">
        <v>2642</v>
      </c>
      <c r="G113" t="s">
        <v>2629</v>
      </c>
      <c r="H113">
        <v>2016</v>
      </c>
    </row>
    <row r="114" spans="1:8" x14ac:dyDescent="0.25">
      <c r="A114" t="s">
        <v>2898</v>
      </c>
      <c r="B114" t="s">
        <v>2899</v>
      </c>
      <c r="C114" t="s">
        <v>2613</v>
      </c>
      <c r="D114" s="34">
        <v>42450</v>
      </c>
      <c r="E114" s="25">
        <v>330903.49</v>
      </c>
      <c r="F114" t="s">
        <v>2900</v>
      </c>
      <c r="G114" t="s">
        <v>2901</v>
      </c>
      <c r="H114">
        <v>2016</v>
      </c>
    </row>
    <row r="115" spans="1:8" x14ac:dyDescent="0.25">
      <c r="A115" t="s">
        <v>2902</v>
      </c>
      <c r="B115" t="s">
        <v>2467</v>
      </c>
      <c r="C115" t="s">
        <v>2903</v>
      </c>
      <c r="D115" s="34">
        <v>42452</v>
      </c>
      <c r="E115" s="25">
        <v>415736.83</v>
      </c>
      <c r="F115" t="s">
        <v>2890</v>
      </c>
      <c r="G115" t="s">
        <v>2739</v>
      </c>
      <c r="H115">
        <v>2016</v>
      </c>
    </row>
    <row r="116" spans="1:8" x14ac:dyDescent="0.25">
      <c r="A116" t="s">
        <v>2904</v>
      </c>
      <c r="B116" t="s">
        <v>2391</v>
      </c>
      <c r="C116" t="s">
        <v>2905</v>
      </c>
      <c r="D116" s="34">
        <v>42452</v>
      </c>
      <c r="E116" s="25">
        <v>0</v>
      </c>
      <c r="F116" t="s">
        <v>2906</v>
      </c>
      <c r="G116" t="s">
        <v>2771</v>
      </c>
      <c r="H116">
        <v>2016</v>
      </c>
    </row>
    <row r="117" spans="1:8" x14ac:dyDescent="0.25">
      <c r="A117" t="s">
        <v>2907</v>
      </c>
      <c r="B117" t="s">
        <v>2042</v>
      </c>
      <c r="C117" t="s">
        <v>2886</v>
      </c>
      <c r="D117" s="34">
        <v>42454</v>
      </c>
      <c r="E117" s="25">
        <v>2486</v>
      </c>
      <c r="F117" t="s">
        <v>2685</v>
      </c>
      <c r="G117" t="s">
        <v>2887</v>
      </c>
      <c r="H117">
        <v>2016</v>
      </c>
    </row>
    <row r="118" spans="1:8" x14ac:dyDescent="0.25">
      <c r="A118" t="s">
        <v>2908</v>
      </c>
      <c r="B118" t="s">
        <v>2225</v>
      </c>
      <c r="C118" t="s">
        <v>2909</v>
      </c>
      <c r="D118" s="34">
        <v>42481</v>
      </c>
      <c r="E118" s="25">
        <v>49767.16</v>
      </c>
      <c r="F118" t="s">
        <v>2614</v>
      </c>
      <c r="G118" t="s">
        <v>2910</v>
      </c>
      <c r="H118">
        <v>2016</v>
      </c>
    </row>
    <row r="119" spans="1:8" x14ac:dyDescent="0.25">
      <c r="A119" t="s">
        <v>2911</v>
      </c>
      <c r="B119" t="s">
        <v>2365</v>
      </c>
      <c r="C119" t="s">
        <v>2912</v>
      </c>
      <c r="D119" s="34">
        <v>42013</v>
      </c>
      <c r="E119" s="25">
        <v>105000</v>
      </c>
      <c r="F119" t="s">
        <v>2862</v>
      </c>
      <c r="G119" t="s">
        <v>2913</v>
      </c>
      <c r="H119">
        <v>2015</v>
      </c>
    </row>
    <row r="120" spans="1:8" x14ac:dyDescent="0.25">
      <c r="A120" t="s">
        <v>2914</v>
      </c>
      <c r="B120" t="s">
        <v>2915</v>
      </c>
      <c r="C120" t="s">
        <v>2613</v>
      </c>
      <c r="D120" s="34">
        <v>42471</v>
      </c>
      <c r="E120" s="25">
        <v>52829.55</v>
      </c>
      <c r="F120" t="s">
        <v>2862</v>
      </c>
      <c r="G120" t="s">
        <v>2916</v>
      </c>
      <c r="H120">
        <v>2016</v>
      </c>
    </row>
    <row r="121" spans="1:8" x14ac:dyDescent="0.25">
      <c r="A121" t="s">
        <v>2917</v>
      </c>
      <c r="B121" t="s">
        <v>2918</v>
      </c>
      <c r="C121" t="s">
        <v>2613</v>
      </c>
      <c r="D121" s="34">
        <v>42472</v>
      </c>
      <c r="E121" s="25">
        <v>347281.17</v>
      </c>
      <c r="F121" t="s">
        <v>2670</v>
      </c>
      <c r="G121" t="s">
        <v>2782</v>
      </c>
      <c r="H121">
        <v>2016</v>
      </c>
    </row>
    <row r="122" spans="1:8" x14ac:dyDescent="0.25">
      <c r="A122" t="s">
        <v>2919</v>
      </c>
      <c r="B122" t="s">
        <v>2920</v>
      </c>
      <c r="C122" t="s">
        <v>2613</v>
      </c>
      <c r="D122" s="34">
        <v>42474</v>
      </c>
      <c r="E122" s="25">
        <v>4898.0600000000004</v>
      </c>
      <c r="F122" t="s">
        <v>2628</v>
      </c>
      <c r="G122" t="s">
        <v>2921</v>
      </c>
      <c r="H122">
        <v>2016</v>
      </c>
    </row>
    <row r="123" spans="1:8" x14ac:dyDescent="0.25">
      <c r="A123" t="s">
        <v>2922</v>
      </c>
      <c r="B123" t="s">
        <v>2612</v>
      </c>
      <c r="C123" t="s">
        <v>2613</v>
      </c>
      <c r="D123" s="34">
        <v>42474</v>
      </c>
      <c r="E123" s="25">
        <v>113398.69</v>
      </c>
      <c r="F123" t="s">
        <v>2923</v>
      </c>
      <c r="G123" t="s">
        <v>2619</v>
      </c>
      <c r="H123">
        <v>2016</v>
      </c>
    </row>
    <row r="124" spans="1:8" x14ac:dyDescent="0.25">
      <c r="A124" t="s">
        <v>2924</v>
      </c>
      <c r="B124" t="s">
        <v>2612</v>
      </c>
      <c r="C124" t="s">
        <v>2613</v>
      </c>
      <c r="D124" s="34">
        <v>42493</v>
      </c>
      <c r="E124" s="25">
        <v>13498.65</v>
      </c>
      <c r="F124" t="s">
        <v>2729</v>
      </c>
      <c r="G124" t="s">
        <v>2692</v>
      </c>
      <c r="H124">
        <v>2016</v>
      </c>
    </row>
    <row r="125" spans="1:8" x14ac:dyDescent="0.25">
      <c r="A125" t="s">
        <v>2925</v>
      </c>
      <c r="B125" t="s">
        <v>2612</v>
      </c>
      <c r="C125" t="s">
        <v>2613</v>
      </c>
      <c r="D125" s="34">
        <v>42518</v>
      </c>
      <c r="E125" s="25">
        <v>80103.34</v>
      </c>
      <c r="F125" t="s">
        <v>2758</v>
      </c>
      <c r="G125" t="s">
        <v>2811</v>
      </c>
      <c r="H125">
        <v>2016</v>
      </c>
    </row>
    <row r="126" spans="1:8" x14ac:dyDescent="0.25">
      <c r="A126" t="s">
        <v>2926</v>
      </c>
      <c r="B126" t="s">
        <v>2075</v>
      </c>
      <c r="C126" t="s">
        <v>2927</v>
      </c>
      <c r="D126" s="34">
        <v>42522</v>
      </c>
      <c r="E126" s="25">
        <v>1356</v>
      </c>
      <c r="F126" t="s">
        <v>2614</v>
      </c>
      <c r="G126" t="s">
        <v>2800</v>
      </c>
      <c r="H126">
        <v>2016</v>
      </c>
    </row>
    <row r="127" spans="1:8" x14ac:dyDescent="0.25">
      <c r="A127" t="s">
        <v>2928</v>
      </c>
      <c r="B127" t="s">
        <v>2915</v>
      </c>
      <c r="C127" t="s">
        <v>2613</v>
      </c>
      <c r="D127" s="34">
        <v>42528</v>
      </c>
      <c r="E127" s="25">
        <v>3115.84</v>
      </c>
      <c r="F127" t="s">
        <v>2685</v>
      </c>
      <c r="G127" t="s">
        <v>2916</v>
      </c>
      <c r="H127">
        <v>2016</v>
      </c>
    </row>
    <row r="128" spans="1:8" x14ac:dyDescent="0.25">
      <c r="A128" t="s">
        <v>2929</v>
      </c>
      <c r="B128" t="s">
        <v>2930</v>
      </c>
      <c r="C128" t="s">
        <v>2613</v>
      </c>
      <c r="D128" s="34">
        <v>42534</v>
      </c>
      <c r="E128" s="25">
        <v>51293.77</v>
      </c>
      <c r="F128" t="s">
        <v>2729</v>
      </c>
      <c r="G128" t="s">
        <v>2931</v>
      </c>
      <c r="H128">
        <v>2016</v>
      </c>
    </row>
    <row r="129" spans="1:8" x14ac:dyDescent="0.25">
      <c r="A129" t="s">
        <v>2932</v>
      </c>
      <c r="B129" t="s">
        <v>2933</v>
      </c>
      <c r="C129" t="s">
        <v>2613</v>
      </c>
      <c r="D129" s="34">
        <v>42540</v>
      </c>
      <c r="E129" s="25">
        <v>0</v>
      </c>
      <c r="F129" t="s">
        <v>2934</v>
      </c>
      <c r="G129" t="s">
        <v>2798</v>
      </c>
      <c r="H129">
        <v>2016</v>
      </c>
    </row>
    <row r="130" spans="1:8" x14ac:dyDescent="0.25">
      <c r="A130" t="s">
        <v>2935</v>
      </c>
      <c r="B130" t="s">
        <v>2933</v>
      </c>
      <c r="C130" t="s">
        <v>2613</v>
      </c>
      <c r="D130" s="34">
        <v>42543</v>
      </c>
      <c r="E130" s="25">
        <v>0</v>
      </c>
      <c r="F130" t="s">
        <v>2862</v>
      </c>
      <c r="G130" t="s">
        <v>2798</v>
      </c>
      <c r="H130">
        <v>2016</v>
      </c>
    </row>
    <row r="131" spans="1:8" x14ac:dyDescent="0.25">
      <c r="A131" t="s">
        <v>2936</v>
      </c>
      <c r="B131" t="s">
        <v>2256</v>
      </c>
      <c r="C131" t="s">
        <v>2617</v>
      </c>
      <c r="D131" s="34">
        <v>42547</v>
      </c>
      <c r="E131" s="25">
        <v>356458.8</v>
      </c>
      <c r="F131" t="s">
        <v>2618</v>
      </c>
      <c r="G131" t="s">
        <v>2619</v>
      </c>
      <c r="H131">
        <v>2016</v>
      </c>
    </row>
    <row r="132" spans="1:8" x14ac:dyDescent="0.25">
      <c r="A132" t="s">
        <v>2937</v>
      </c>
      <c r="B132" t="s">
        <v>2938</v>
      </c>
      <c r="C132" t="s">
        <v>2613</v>
      </c>
      <c r="D132" s="34">
        <v>42560</v>
      </c>
      <c r="E132" s="25">
        <v>15594.61</v>
      </c>
      <c r="F132" t="s">
        <v>2939</v>
      </c>
      <c r="G132" t="s">
        <v>2940</v>
      </c>
      <c r="H132">
        <v>2016</v>
      </c>
    </row>
    <row r="133" spans="1:8" x14ac:dyDescent="0.25">
      <c r="A133" t="s">
        <v>2941</v>
      </c>
      <c r="B133" t="s">
        <v>2942</v>
      </c>
      <c r="C133" t="s">
        <v>2613</v>
      </c>
      <c r="D133" s="34">
        <v>42564</v>
      </c>
      <c r="E133" s="25">
        <v>59933.94</v>
      </c>
      <c r="F133" t="s">
        <v>2720</v>
      </c>
      <c r="G133" t="s">
        <v>2943</v>
      </c>
      <c r="H133">
        <v>2016</v>
      </c>
    </row>
    <row r="134" spans="1:8" x14ac:dyDescent="0.25">
      <c r="A134" t="s">
        <v>2944</v>
      </c>
      <c r="B134" t="s">
        <v>2612</v>
      </c>
      <c r="C134" t="s">
        <v>2613</v>
      </c>
      <c r="D134" s="34">
        <v>42565</v>
      </c>
      <c r="E134" s="25">
        <v>5989</v>
      </c>
      <c r="F134" t="s">
        <v>2945</v>
      </c>
      <c r="G134" t="s">
        <v>2625</v>
      </c>
      <c r="H134">
        <v>2016</v>
      </c>
    </row>
    <row r="135" spans="1:8" x14ac:dyDescent="0.25">
      <c r="A135" t="s">
        <v>2946</v>
      </c>
      <c r="B135" t="s">
        <v>2612</v>
      </c>
      <c r="C135" t="s">
        <v>2613</v>
      </c>
      <c r="D135" s="34">
        <v>42566</v>
      </c>
      <c r="E135" s="25">
        <v>14112.65</v>
      </c>
      <c r="F135" t="s">
        <v>2947</v>
      </c>
      <c r="G135" t="s">
        <v>2948</v>
      </c>
      <c r="H135">
        <v>2016</v>
      </c>
    </row>
    <row r="136" spans="1:8" x14ac:dyDescent="0.25">
      <c r="A136" t="s">
        <v>2949</v>
      </c>
      <c r="B136" t="s">
        <v>2612</v>
      </c>
      <c r="C136" t="s">
        <v>2613</v>
      </c>
      <c r="D136" s="34">
        <v>42570</v>
      </c>
      <c r="E136" s="25">
        <v>1130</v>
      </c>
      <c r="F136" t="s">
        <v>2685</v>
      </c>
      <c r="G136" t="s">
        <v>2950</v>
      </c>
      <c r="H136">
        <v>2016</v>
      </c>
    </row>
    <row r="137" spans="1:8" x14ac:dyDescent="0.25">
      <c r="A137" t="s">
        <v>2951</v>
      </c>
      <c r="B137" t="s">
        <v>2952</v>
      </c>
      <c r="C137" t="s">
        <v>2613</v>
      </c>
      <c r="D137" s="34">
        <v>42571</v>
      </c>
      <c r="E137" s="25">
        <v>29085.91</v>
      </c>
      <c r="F137" t="s">
        <v>2953</v>
      </c>
      <c r="G137" t="s">
        <v>2954</v>
      </c>
      <c r="H137">
        <v>2016</v>
      </c>
    </row>
    <row r="138" spans="1:8" x14ac:dyDescent="0.25">
      <c r="A138" t="s">
        <v>2955</v>
      </c>
      <c r="B138" t="s">
        <v>2956</v>
      </c>
      <c r="C138" t="s">
        <v>2613</v>
      </c>
      <c r="D138" s="34">
        <v>42572</v>
      </c>
      <c r="E138" s="25">
        <v>124396.18</v>
      </c>
      <c r="F138" t="s">
        <v>2862</v>
      </c>
      <c r="G138" t="s">
        <v>2957</v>
      </c>
      <c r="H138">
        <v>2016</v>
      </c>
    </row>
    <row r="139" spans="1:8" x14ac:dyDescent="0.25">
      <c r="A139" t="s">
        <v>2958</v>
      </c>
      <c r="B139" t="s">
        <v>2959</v>
      </c>
      <c r="C139" t="s">
        <v>2613</v>
      </c>
      <c r="D139" s="34">
        <v>42577</v>
      </c>
      <c r="E139" s="25">
        <v>48933.04</v>
      </c>
      <c r="F139" t="s">
        <v>2685</v>
      </c>
      <c r="G139" t="s">
        <v>2960</v>
      </c>
      <c r="H139">
        <v>2016</v>
      </c>
    </row>
    <row r="140" spans="1:8" x14ac:dyDescent="0.25">
      <c r="A140" t="s">
        <v>2961</v>
      </c>
      <c r="B140" t="s">
        <v>2694</v>
      </c>
      <c r="C140" t="s">
        <v>2613</v>
      </c>
      <c r="D140" s="34">
        <v>42581</v>
      </c>
      <c r="E140" s="25">
        <v>90896.63</v>
      </c>
      <c r="F140" t="s">
        <v>2758</v>
      </c>
      <c r="G140" t="s">
        <v>2638</v>
      </c>
      <c r="H140">
        <v>2016</v>
      </c>
    </row>
    <row r="141" spans="1:8" x14ac:dyDescent="0.25">
      <c r="A141" t="s">
        <v>2962</v>
      </c>
      <c r="B141" t="s">
        <v>2797</v>
      </c>
      <c r="C141" t="s">
        <v>2613</v>
      </c>
      <c r="D141" s="34">
        <v>42583</v>
      </c>
      <c r="E141" s="25">
        <v>2574976.4300000002</v>
      </c>
      <c r="F141" t="s">
        <v>2963</v>
      </c>
      <c r="G141" t="s">
        <v>2798</v>
      </c>
      <c r="H141">
        <v>2016</v>
      </c>
    </row>
    <row r="142" spans="1:8" x14ac:dyDescent="0.25">
      <c r="A142" t="s">
        <v>2964</v>
      </c>
      <c r="B142" t="s">
        <v>2649</v>
      </c>
      <c r="C142" t="s">
        <v>2613</v>
      </c>
      <c r="D142" s="34">
        <v>42586</v>
      </c>
      <c r="E142" s="25">
        <v>0</v>
      </c>
      <c r="F142" t="s">
        <v>2650</v>
      </c>
      <c r="G142" t="s">
        <v>2651</v>
      </c>
      <c r="H142">
        <v>2016</v>
      </c>
    </row>
    <row r="143" spans="1:8" x14ac:dyDescent="0.25">
      <c r="A143" t="s">
        <v>2965</v>
      </c>
      <c r="B143" t="s">
        <v>2649</v>
      </c>
      <c r="C143" t="s">
        <v>2613</v>
      </c>
      <c r="D143" s="34">
        <v>42586</v>
      </c>
      <c r="E143" s="25">
        <v>0</v>
      </c>
      <c r="F143" t="s">
        <v>2758</v>
      </c>
      <c r="G143" t="s">
        <v>2651</v>
      </c>
      <c r="H143">
        <v>2016</v>
      </c>
    </row>
    <row r="144" spans="1:8" x14ac:dyDescent="0.25">
      <c r="A144" t="s">
        <v>2966</v>
      </c>
      <c r="B144" t="s">
        <v>2098</v>
      </c>
      <c r="C144" t="s">
        <v>2967</v>
      </c>
      <c r="D144" s="34">
        <v>42589</v>
      </c>
      <c r="E144" s="25">
        <v>1356</v>
      </c>
      <c r="F144" t="s">
        <v>2968</v>
      </c>
      <c r="G144" t="s">
        <v>2969</v>
      </c>
      <c r="H144">
        <v>2016</v>
      </c>
    </row>
    <row r="145" spans="1:8" x14ac:dyDescent="0.25">
      <c r="A145" t="s">
        <v>2970</v>
      </c>
      <c r="B145" t="s">
        <v>2103</v>
      </c>
      <c r="C145" t="s">
        <v>2971</v>
      </c>
      <c r="D145" s="34">
        <v>42593</v>
      </c>
      <c r="E145" s="25">
        <v>1469</v>
      </c>
      <c r="F145" t="s">
        <v>2614</v>
      </c>
      <c r="G145" t="s">
        <v>2972</v>
      </c>
      <c r="H145">
        <v>2016</v>
      </c>
    </row>
    <row r="146" spans="1:8" x14ac:dyDescent="0.25">
      <c r="A146" t="s">
        <v>2973</v>
      </c>
      <c r="B146" t="s">
        <v>2215</v>
      </c>
      <c r="C146" t="s">
        <v>2974</v>
      </c>
      <c r="D146" s="34">
        <v>42597</v>
      </c>
      <c r="E146" s="25">
        <v>35369.679999999898</v>
      </c>
      <c r="F146" t="s">
        <v>2614</v>
      </c>
      <c r="G146" t="s">
        <v>2786</v>
      </c>
      <c r="H146">
        <v>2016</v>
      </c>
    </row>
    <row r="147" spans="1:8" x14ac:dyDescent="0.25">
      <c r="A147" t="s">
        <v>2975</v>
      </c>
      <c r="B147" t="s">
        <v>2612</v>
      </c>
      <c r="C147" t="s">
        <v>2613</v>
      </c>
      <c r="D147" s="34">
        <v>42598</v>
      </c>
      <c r="E147" s="25">
        <v>117554.09</v>
      </c>
      <c r="F147" t="s">
        <v>2614</v>
      </c>
      <c r="G147" t="s">
        <v>2629</v>
      </c>
      <c r="H147">
        <v>2016</v>
      </c>
    </row>
    <row r="148" spans="1:8" x14ac:dyDescent="0.25">
      <c r="A148" t="s">
        <v>2976</v>
      </c>
      <c r="B148" t="s">
        <v>2612</v>
      </c>
      <c r="C148" t="s">
        <v>2613</v>
      </c>
      <c r="D148" s="34">
        <v>42599</v>
      </c>
      <c r="E148" s="25">
        <v>13695.35</v>
      </c>
      <c r="F148" t="s">
        <v>2758</v>
      </c>
      <c r="G148" t="s">
        <v>2638</v>
      </c>
      <c r="H148">
        <v>2016</v>
      </c>
    </row>
    <row r="149" spans="1:8" x14ac:dyDescent="0.25">
      <c r="A149" t="s">
        <v>2977</v>
      </c>
      <c r="B149" t="s">
        <v>2323</v>
      </c>
      <c r="C149" t="s">
        <v>2683</v>
      </c>
      <c r="D149" s="34">
        <v>42599</v>
      </c>
      <c r="E149" s="25">
        <v>292315.05</v>
      </c>
      <c r="F149" t="s">
        <v>2758</v>
      </c>
      <c r="G149" t="s">
        <v>2638</v>
      </c>
      <c r="H149">
        <v>2016</v>
      </c>
    </row>
    <row r="150" spans="1:8" x14ac:dyDescent="0.25">
      <c r="A150" t="s">
        <v>2978</v>
      </c>
      <c r="B150" t="s">
        <v>2256</v>
      </c>
      <c r="C150" t="s">
        <v>2617</v>
      </c>
      <c r="D150" s="34">
        <v>42599</v>
      </c>
      <c r="E150" s="25">
        <v>191535.2</v>
      </c>
      <c r="F150" t="s">
        <v>2614</v>
      </c>
      <c r="G150" t="s">
        <v>2619</v>
      </c>
      <c r="H150">
        <v>2016</v>
      </c>
    </row>
    <row r="151" spans="1:8" x14ac:dyDescent="0.25">
      <c r="A151" t="s">
        <v>2979</v>
      </c>
      <c r="B151" t="s">
        <v>2035</v>
      </c>
      <c r="C151" t="s">
        <v>2883</v>
      </c>
      <c r="D151" s="34">
        <v>42600</v>
      </c>
      <c r="E151" s="25">
        <v>904</v>
      </c>
      <c r="F151" t="s">
        <v>2614</v>
      </c>
      <c r="G151" t="s">
        <v>2980</v>
      </c>
      <c r="H151">
        <v>2016</v>
      </c>
    </row>
    <row r="152" spans="1:8" x14ac:dyDescent="0.25">
      <c r="A152" t="s">
        <v>2981</v>
      </c>
      <c r="B152" t="s">
        <v>2676</v>
      </c>
      <c r="C152" t="s">
        <v>2613</v>
      </c>
      <c r="D152" s="34">
        <v>42603</v>
      </c>
      <c r="E152" s="25">
        <v>121398.95</v>
      </c>
      <c r="F152" t="s">
        <v>2982</v>
      </c>
      <c r="G152" t="s">
        <v>2983</v>
      </c>
      <c r="H152">
        <v>2016</v>
      </c>
    </row>
    <row r="153" spans="1:8" x14ac:dyDescent="0.25">
      <c r="A153" t="s">
        <v>2984</v>
      </c>
      <c r="B153" t="s">
        <v>2985</v>
      </c>
      <c r="C153" t="s">
        <v>2613</v>
      </c>
      <c r="D153" s="34">
        <v>42604</v>
      </c>
      <c r="E153" s="25">
        <v>8134.93</v>
      </c>
      <c r="F153" t="s">
        <v>2900</v>
      </c>
      <c r="G153" t="s">
        <v>2986</v>
      </c>
      <c r="H153">
        <v>2016</v>
      </c>
    </row>
    <row r="154" spans="1:8" x14ac:dyDescent="0.25">
      <c r="A154" t="s">
        <v>2987</v>
      </c>
      <c r="B154" t="s">
        <v>2063</v>
      </c>
      <c r="C154" t="s">
        <v>2631</v>
      </c>
      <c r="D154" s="34">
        <v>42607</v>
      </c>
      <c r="E154" s="25">
        <v>0</v>
      </c>
      <c r="F154" t="s">
        <v>2729</v>
      </c>
      <c r="G154" t="s">
        <v>263</v>
      </c>
      <c r="H154">
        <v>2016</v>
      </c>
    </row>
    <row r="155" spans="1:8" x14ac:dyDescent="0.25">
      <c r="A155" t="s">
        <v>2988</v>
      </c>
      <c r="B155" t="s">
        <v>2989</v>
      </c>
      <c r="C155" t="s">
        <v>2613</v>
      </c>
      <c r="D155" s="34">
        <v>42609</v>
      </c>
      <c r="E155" s="25">
        <v>36613.040000000001</v>
      </c>
      <c r="F155" t="s">
        <v>2816</v>
      </c>
      <c r="G155" t="s">
        <v>2990</v>
      </c>
      <c r="H155">
        <v>2016</v>
      </c>
    </row>
    <row r="156" spans="1:8" x14ac:dyDescent="0.25">
      <c r="A156" t="s">
        <v>2991</v>
      </c>
      <c r="B156" t="s">
        <v>2612</v>
      </c>
      <c r="C156" t="s">
        <v>2613</v>
      </c>
      <c r="D156" s="34">
        <v>42615</v>
      </c>
      <c r="E156" s="25">
        <v>73340.100000000006</v>
      </c>
      <c r="F156" t="s">
        <v>2934</v>
      </c>
      <c r="G156" t="s">
        <v>2692</v>
      </c>
      <c r="H156">
        <v>2016</v>
      </c>
    </row>
    <row r="157" spans="1:8" x14ac:dyDescent="0.25">
      <c r="A157" t="s">
        <v>2992</v>
      </c>
      <c r="B157" t="s">
        <v>2612</v>
      </c>
      <c r="C157" t="s">
        <v>2613</v>
      </c>
      <c r="D157" s="34">
        <v>42615</v>
      </c>
      <c r="E157" s="25">
        <v>452</v>
      </c>
      <c r="F157" t="s">
        <v>2614</v>
      </c>
      <c r="G157" t="s">
        <v>2993</v>
      </c>
      <c r="H157">
        <v>2016</v>
      </c>
    </row>
    <row r="158" spans="1:8" x14ac:dyDescent="0.25">
      <c r="A158" t="s">
        <v>2994</v>
      </c>
      <c r="B158" t="s">
        <v>2612</v>
      </c>
      <c r="C158" t="s">
        <v>2613</v>
      </c>
      <c r="D158" s="34">
        <v>42616</v>
      </c>
      <c r="E158" s="25">
        <v>3842</v>
      </c>
      <c r="F158" t="s">
        <v>2995</v>
      </c>
      <c r="G158" t="s">
        <v>2996</v>
      </c>
      <c r="H158">
        <v>2016</v>
      </c>
    </row>
    <row r="159" spans="1:8" x14ac:dyDescent="0.25">
      <c r="A159" t="s">
        <v>2997</v>
      </c>
      <c r="B159" t="s">
        <v>2915</v>
      </c>
      <c r="C159" t="s">
        <v>2613</v>
      </c>
      <c r="D159" s="34">
        <v>42617</v>
      </c>
      <c r="E159" s="25">
        <v>54812</v>
      </c>
      <c r="F159" t="s">
        <v>2816</v>
      </c>
      <c r="G159" t="s">
        <v>2998</v>
      </c>
      <c r="H159">
        <v>2016</v>
      </c>
    </row>
    <row r="160" spans="1:8" x14ac:dyDescent="0.25">
      <c r="A160" t="s">
        <v>2999</v>
      </c>
      <c r="B160" t="s">
        <v>2612</v>
      </c>
      <c r="C160" t="s">
        <v>2613</v>
      </c>
      <c r="D160" s="34">
        <v>42618</v>
      </c>
      <c r="E160" s="25">
        <v>67400.59</v>
      </c>
      <c r="F160" t="s">
        <v>2934</v>
      </c>
      <c r="G160" t="s">
        <v>2643</v>
      </c>
      <c r="H160">
        <v>2016</v>
      </c>
    </row>
    <row r="161" spans="1:8" x14ac:dyDescent="0.25">
      <c r="A161" t="s">
        <v>3000</v>
      </c>
      <c r="B161" t="s">
        <v>2098</v>
      </c>
      <c r="C161" t="s">
        <v>2967</v>
      </c>
      <c r="D161" s="34">
        <v>42620</v>
      </c>
      <c r="E161" s="25">
        <v>678</v>
      </c>
      <c r="F161" t="s">
        <v>3001</v>
      </c>
      <c r="G161" t="s">
        <v>2969</v>
      </c>
      <c r="H161">
        <v>2016</v>
      </c>
    </row>
    <row r="162" spans="1:8" x14ac:dyDescent="0.25">
      <c r="A162" t="s">
        <v>3002</v>
      </c>
      <c r="B162" t="s">
        <v>3003</v>
      </c>
      <c r="C162" t="s">
        <v>2613</v>
      </c>
      <c r="D162" s="34">
        <v>42623</v>
      </c>
      <c r="E162" s="25">
        <v>10000</v>
      </c>
      <c r="F162" t="s">
        <v>3004</v>
      </c>
      <c r="G162" t="s">
        <v>3005</v>
      </c>
      <c r="H162">
        <v>2016</v>
      </c>
    </row>
    <row r="163" spans="1:8" x14ac:dyDescent="0.25">
      <c r="A163" t="s">
        <v>3006</v>
      </c>
      <c r="B163" t="s">
        <v>2612</v>
      </c>
      <c r="C163" t="s">
        <v>2613</v>
      </c>
      <c r="D163" s="34">
        <v>42629</v>
      </c>
      <c r="E163" s="25">
        <v>96784.57</v>
      </c>
      <c r="F163" t="s">
        <v>2934</v>
      </c>
      <c r="G163" t="s">
        <v>2643</v>
      </c>
      <c r="H163">
        <v>2016</v>
      </c>
    </row>
    <row r="164" spans="1:8" x14ac:dyDescent="0.25">
      <c r="A164" t="s">
        <v>3007</v>
      </c>
      <c r="B164" t="s">
        <v>2036</v>
      </c>
      <c r="C164" t="s">
        <v>3008</v>
      </c>
      <c r="D164" s="34">
        <v>42633</v>
      </c>
      <c r="E164" s="25">
        <v>2034</v>
      </c>
      <c r="F164" t="s">
        <v>3009</v>
      </c>
      <c r="G164" t="s">
        <v>3010</v>
      </c>
      <c r="H164">
        <v>2016</v>
      </c>
    </row>
    <row r="165" spans="1:8" x14ac:dyDescent="0.25">
      <c r="A165" t="s">
        <v>3011</v>
      </c>
      <c r="B165" t="s">
        <v>1879</v>
      </c>
      <c r="C165" t="s">
        <v>3012</v>
      </c>
      <c r="D165" s="34">
        <v>42634</v>
      </c>
      <c r="E165" s="25">
        <v>7446640.5899999999</v>
      </c>
      <c r="F165" t="s">
        <v>2900</v>
      </c>
      <c r="G165" t="s">
        <v>3013</v>
      </c>
      <c r="H165">
        <v>2016</v>
      </c>
    </row>
    <row r="166" spans="1:8" x14ac:dyDescent="0.25">
      <c r="A166" t="s">
        <v>3014</v>
      </c>
      <c r="B166" t="s">
        <v>2360</v>
      </c>
      <c r="C166" t="s">
        <v>3015</v>
      </c>
      <c r="D166" s="34">
        <v>42634</v>
      </c>
      <c r="E166" s="25">
        <v>211940.66</v>
      </c>
      <c r="F166" t="s">
        <v>3016</v>
      </c>
      <c r="G166" t="s">
        <v>2957</v>
      </c>
      <c r="H166">
        <v>2016</v>
      </c>
    </row>
    <row r="167" spans="1:8" x14ac:dyDescent="0.25">
      <c r="A167" t="s">
        <v>3017</v>
      </c>
      <c r="B167" t="s">
        <v>2361</v>
      </c>
      <c r="C167" t="s">
        <v>3018</v>
      </c>
      <c r="D167" s="34">
        <v>42634</v>
      </c>
      <c r="E167" s="25">
        <v>0</v>
      </c>
      <c r="F167" t="s">
        <v>3016</v>
      </c>
      <c r="G167" t="s">
        <v>2957</v>
      </c>
      <c r="H167">
        <v>2016</v>
      </c>
    </row>
    <row r="168" spans="1:8" x14ac:dyDescent="0.25">
      <c r="A168" t="s">
        <v>3019</v>
      </c>
      <c r="B168" t="s">
        <v>2358</v>
      </c>
      <c r="C168" t="s">
        <v>3020</v>
      </c>
      <c r="D168" s="34">
        <v>42634</v>
      </c>
      <c r="E168" s="25">
        <v>0</v>
      </c>
      <c r="F168" t="s">
        <v>3016</v>
      </c>
      <c r="G168" t="s">
        <v>2957</v>
      </c>
      <c r="H168">
        <v>2016</v>
      </c>
    </row>
    <row r="169" spans="1:8" x14ac:dyDescent="0.25">
      <c r="A169" t="s">
        <v>3021</v>
      </c>
      <c r="B169" t="s">
        <v>2359</v>
      </c>
      <c r="C169" t="s">
        <v>3022</v>
      </c>
      <c r="D169" s="34">
        <v>42634</v>
      </c>
      <c r="E169" s="25">
        <v>193124.54</v>
      </c>
      <c r="F169" t="s">
        <v>3016</v>
      </c>
      <c r="G169" t="s">
        <v>2957</v>
      </c>
      <c r="H169">
        <v>2016</v>
      </c>
    </row>
    <row r="170" spans="1:8" x14ac:dyDescent="0.25">
      <c r="A170" t="s">
        <v>3023</v>
      </c>
      <c r="B170" t="s">
        <v>3024</v>
      </c>
      <c r="C170" t="s">
        <v>2613</v>
      </c>
      <c r="D170" s="34">
        <v>42643</v>
      </c>
      <c r="E170" s="25">
        <v>3819098</v>
      </c>
      <c r="F170" t="s">
        <v>2934</v>
      </c>
      <c r="G170" t="s">
        <v>2811</v>
      </c>
      <c r="H170">
        <v>2016</v>
      </c>
    </row>
    <row r="171" spans="1:8" x14ac:dyDescent="0.25">
      <c r="A171" t="s">
        <v>3025</v>
      </c>
      <c r="B171" t="s">
        <v>2696</v>
      </c>
      <c r="C171" t="s">
        <v>2613</v>
      </c>
      <c r="D171" s="34">
        <v>42654</v>
      </c>
      <c r="E171" s="25">
        <v>94130.16</v>
      </c>
      <c r="F171" t="s">
        <v>2677</v>
      </c>
      <c r="G171" t="s">
        <v>2697</v>
      </c>
      <c r="H171">
        <v>2016</v>
      </c>
    </row>
    <row r="172" spans="1:8" x14ac:dyDescent="0.25">
      <c r="A172" t="s">
        <v>3026</v>
      </c>
      <c r="B172" t="s">
        <v>3027</v>
      </c>
      <c r="C172" t="s">
        <v>2613</v>
      </c>
      <c r="D172" s="34">
        <v>42658</v>
      </c>
      <c r="E172" s="25">
        <v>333.66</v>
      </c>
      <c r="F172" t="s">
        <v>3028</v>
      </c>
      <c r="G172" t="s">
        <v>3029</v>
      </c>
      <c r="H172">
        <v>2016</v>
      </c>
    </row>
    <row r="173" spans="1:8" x14ac:dyDescent="0.25">
      <c r="A173" t="s">
        <v>3030</v>
      </c>
      <c r="B173" t="s">
        <v>2634</v>
      </c>
      <c r="C173" t="s">
        <v>2613</v>
      </c>
      <c r="D173" s="34">
        <v>42660</v>
      </c>
      <c r="E173" s="25">
        <v>29245.3</v>
      </c>
      <c r="F173" t="s">
        <v>2934</v>
      </c>
      <c r="G173" t="s">
        <v>263</v>
      </c>
      <c r="H173">
        <v>2016</v>
      </c>
    </row>
    <row r="174" spans="1:8" x14ac:dyDescent="0.25">
      <c r="A174" t="s">
        <v>3031</v>
      </c>
      <c r="B174" t="s">
        <v>3032</v>
      </c>
      <c r="C174" t="s">
        <v>2613</v>
      </c>
      <c r="D174" s="34">
        <v>42662</v>
      </c>
      <c r="E174" s="25">
        <v>95673.01</v>
      </c>
      <c r="F174" t="s">
        <v>2862</v>
      </c>
      <c r="G174" t="s">
        <v>3033</v>
      </c>
      <c r="H174">
        <v>2016</v>
      </c>
    </row>
    <row r="175" spans="1:8" x14ac:dyDescent="0.25">
      <c r="A175" t="s">
        <v>3034</v>
      </c>
      <c r="B175" t="s">
        <v>2064</v>
      </c>
      <c r="C175" t="s">
        <v>2711</v>
      </c>
      <c r="D175" s="34">
        <v>42664</v>
      </c>
      <c r="E175" s="25">
        <v>397303</v>
      </c>
      <c r="F175" t="s">
        <v>2614</v>
      </c>
      <c r="G175" t="s">
        <v>2993</v>
      </c>
      <c r="H175">
        <v>2016</v>
      </c>
    </row>
    <row r="176" spans="1:8" x14ac:dyDescent="0.25">
      <c r="A176" t="s">
        <v>3035</v>
      </c>
      <c r="B176" t="s">
        <v>2440</v>
      </c>
      <c r="C176" t="s">
        <v>3036</v>
      </c>
      <c r="D176" s="34">
        <v>42669</v>
      </c>
      <c r="E176" s="25">
        <v>517074.45</v>
      </c>
      <c r="F176" t="s">
        <v>2685</v>
      </c>
      <c r="G176" t="s">
        <v>2654</v>
      </c>
      <c r="H176">
        <v>2016</v>
      </c>
    </row>
    <row r="177" spans="1:8" x14ac:dyDescent="0.25">
      <c r="A177" t="s">
        <v>3037</v>
      </c>
      <c r="B177" t="s">
        <v>3038</v>
      </c>
      <c r="C177" t="s">
        <v>2613</v>
      </c>
      <c r="D177" s="34">
        <v>42674</v>
      </c>
      <c r="E177" s="25">
        <v>90808.52</v>
      </c>
      <c r="F177" t="s">
        <v>2685</v>
      </c>
      <c r="G177" t="s">
        <v>3039</v>
      </c>
      <c r="H177">
        <v>2016</v>
      </c>
    </row>
    <row r="178" spans="1:8" x14ac:dyDescent="0.25">
      <c r="A178" t="s">
        <v>3040</v>
      </c>
      <c r="B178" t="s">
        <v>3041</v>
      </c>
      <c r="C178" t="s">
        <v>2613</v>
      </c>
      <c r="D178" s="34">
        <v>42676</v>
      </c>
      <c r="E178" s="25">
        <v>200000</v>
      </c>
      <c r="F178" t="s">
        <v>3042</v>
      </c>
      <c r="G178" t="s">
        <v>3043</v>
      </c>
      <c r="H178">
        <v>2016</v>
      </c>
    </row>
    <row r="179" spans="1:8" x14ac:dyDescent="0.25">
      <c r="A179" t="s">
        <v>3044</v>
      </c>
      <c r="B179" t="s">
        <v>2035</v>
      </c>
      <c r="C179" t="s">
        <v>2883</v>
      </c>
      <c r="D179" s="34">
        <v>42702</v>
      </c>
      <c r="E179" s="25">
        <v>678</v>
      </c>
      <c r="F179" t="s">
        <v>2850</v>
      </c>
      <c r="G179" t="s">
        <v>2980</v>
      </c>
      <c r="H179">
        <v>2016</v>
      </c>
    </row>
    <row r="180" spans="1:8" x14ac:dyDescent="0.25">
      <c r="A180" t="s">
        <v>3045</v>
      </c>
      <c r="B180" t="s">
        <v>2612</v>
      </c>
      <c r="C180" t="s">
        <v>2613</v>
      </c>
      <c r="D180" s="34">
        <v>42708</v>
      </c>
      <c r="E180" s="25">
        <v>791</v>
      </c>
      <c r="F180" t="s">
        <v>2614</v>
      </c>
      <c r="G180" t="s">
        <v>3046</v>
      </c>
      <c r="H180">
        <v>2016</v>
      </c>
    </row>
    <row r="181" spans="1:8" x14ac:dyDescent="0.25">
      <c r="A181" t="s">
        <v>3047</v>
      </c>
      <c r="B181" t="s">
        <v>3048</v>
      </c>
      <c r="C181" t="s">
        <v>2613</v>
      </c>
      <c r="D181" s="34">
        <v>42715</v>
      </c>
      <c r="E181" s="25">
        <v>0</v>
      </c>
      <c r="F181" t="s">
        <v>2934</v>
      </c>
      <c r="G181" t="s">
        <v>2771</v>
      </c>
      <c r="H181">
        <v>2016</v>
      </c>
    </row>
    <row r="182" spans="1:8" x14ac:dyDescent="0.25">
      <c r="A182" t="s">
        <v>3049</v>
      </c>
      <c r="B182" t="s">
        <v>3050</v>
      </c>
      <c r="C182" t="s">
        <v>2613</v>
      </c>
      <c r="D182" s="34">
        <v>42716</v>
      </c>
      <c r="E182" s="25">
        <v>0</v>
      </c>
      <c r="F182" t="s">
        <v>3028</v>
      </c>
      <c r="G182" t="s">
        <v>2771</v>
      </c>
      <c r="H182">
        <v>2016</v>
      </c>
    </row>
    <row r="183" spans="1:8" x14ac:dyDescent="0.25">
      <c r="A183" t="s">
        <v>3051</v>
      </c>
      <c r="B183" t="s">
        <v>2323</v>
      </c>
      <c r="C183" t="s">
        <v>2683</v>
      </c>
      <c r="D183" s="34">
        <v>42716</v>
      </c>
      <c r="E183" s="25">
        <v>200722.91</v>
      </c>
      <c r="F183" t="s">
        <v>2953</v>
      </c>
      <c r="G183" t="s">
        <v>2638</v>
      </c>
      <c r="H183">
        <v>2016</v>
      </c>
    </row>
    <row r="184" spans="1:8" x14ac:dyDescent="0.25">
      <c r="A184" t="s">
        <v>3052</v>
      </c>
      <c r="B184" t="s">
        <v>2612</v>
      </c>
      <c r="C184" t="s">
        <v>2613</v>
      </c>
      <c r="D184" s="34">
        <v>42723</v>
      </c>
      <c r="E184" s="25">
        <v>218267.71</v>
      </c>
      <c r="F184" t="s">
        <v>3053</v>
      </c>
      <c r="G184" t="s">
        <v>3054</v>
      </c>
      <c r="H184">
        <v>2016</v>
      </c>
    </row>
    <row r="185" spans="1:8" x14ac:dyDescent="0.25">
      <c r="A185" t="s">
        <v>3055</v>
      </c>
      <c r="B185" t="s">
        <v>3056</v>
      </c>
      <c r="C185" t="s">
        <v>2613</v>
      </c>
      <c r="D185" s="34">
        <v>42724</v>
      </c>
      <c r="E185" s="25">
        <v>65000</v>
      </c>
      <c r="F185" t="s">
        <v>2934</v>
      </c>
      <c r="G185" t="s">
        <v>263</v>
      </c>
      <c r="H185">
        <v>2016</v>
      </c>
    </row>
    <row r="186" spans="1:8" x14ac:dyDescent="0.25">
      <c r="A186" t="s">
        <v>3057</v>
      </c>
      <c r="B186" t="s">
        <v>2723</v>
      </c>
      <c r="C186" t="s">
        <v>2613</v>
      </c>
      <c r="D186" s="34">
        <v>42731</v>
      </c>
      <c r="E186" s="25">
        <v>19617.830000000002</v>
      </c>
      <c r="F186" t="s">
        <v>3058</v>
      </c>
      <c r="G186" t="s">
        <v>2724</v>
      </c>
      <c r="H186">
        <v>2016</v>
      </c>
    </row>
    <row r="187" spans="1:8" x14ac:dyDescent="0.25">
      <c r="A187" t="s">
        <v>3059</v>
      </c>
      <c r="B187" t="s">
        <v>2472</v>
      </c>
      <c r="C187" t="s">
        <v>2836</v>
      </c>
      <c r="D187" s="34">
        <v>42731</v>
      </c>
      <c r="E187" s="25">
        <v>27130.14</v>
      </c>
      <c r="F187" t="s">
        <v>2934</v>
      </c>
      <c r="G187" t="s">
        <v>2782</v>
      </c>
      <c r="H187">
        <v>2016</v>
      </c>
    </row>
    <row r="188" spans="1:8" x14ac:dyDescent="0.25">
      <c r="A188" t="s">
        <v>3060</v>
      </c>
      <c r="B188" t="s">
        <v>2899</v>
      </c>
      <c r="C188" t="s">
        <v>2613</v>
      </c>
      <c r="D188" s="34">
        <v>42735</v>
      </c>
      <c r="E188" s="25">
        <v>45224.480000000003</v>
      </c>
      <c r="F188" t="s">
        <v>2900</v>
      </c>
      <c r="G188" t="s">
        <v>2619</v>
      </c>
      <c r="H188">
        <v>2016</v>
      </c>
    </row>
    <row r="189" spans="1:8" x14ac:dyDescent="0.25">
      <c r="A189" t="s">
        <v>3061</v>
      </c>
      <c r="B189" t="s">
        <v>3062</v>
      </c>
      <c r="C189" t="s">
        <v>2613</v>
      </c>
      <c r="D189" s="34">
        <v>42740</v>
      </c>
      <c r="E189" s="25">
        <v>329110.18</v>
      </c>
      <c r="F189" t="s">
        <v>3028</v>
      </c>
      <c r="G189" t="s">
        <v>2771</v>
      </c>
      <c r="H189">
        <v>2017</v>
      </c>
    </row>
    <row r="190" spans="1:8" x14ac:dyDescent="0.25">
      <c r="A190" t="s">
        <v>3063</v>
      </c>
      <c r="B190" t="s">
        <v>2612</v>
      </c>
      <c r="C190" t="s">
        <v>2613</v>
      </c>
      <c r="D190" s="34">
        <v>42743</v>
      </c>
      <c r="E190" s="25">
        <v>475175.89</v>
      </c>
      <c r="F190" t="s">
        <v>3064</v>
      </c>
      <c r="G190" t="s">
        <v>3065</v>
      </c>
      <c r="H190">
        <v>2017</v>
      </c>
    </row>
    <row r="191" spans="1:8" x14ac:dyDescent="0.25">
      <c r="A191" t="s">
        <v>3066</v>
      </c>
      <c r="B191" t="s">
        <v>2353</v>
      </c>
      <c r="C191" t="s">
        <v>3067</v>
      </c>
      <c r="D191" s="34">
        <v>42743</v>
      </c>
      <c r="E191" s="25">
        <v>20744.61</v>
      </c>
      <c r="F191" t="s">
        <v>3064</v>
      </c>
      <c r="G191" t="s">
        <v>2943</v>
      </c>
      <c r="H191">
        <v>2017</v>
      </c>
    </row>
    <row r="192" spans="1:8" x14ac:dyDescent="0.25">
      <c r="A192" t="s">
        <v>3068</v>
      </c>
      <c r="B192" t="s">
        <v>3069</v>
      </c>
      <c r="C192" t="s">
        <v>2613</v>
      </c>
      <c r="D192" s="34">
        <v>42744</v>
      </c>
      <c r="E192" s="25">
        <v>15408.94</v>
      </c>
      <c r="F192" t="s">
        <v>3070</v>
      </c>
      <c r="G192" t="s">
        <v>3071</v>
      </c>
      <c r="H192">
        <v>2017</v>
      </c>
    </row>
    <row r="193" spans="1:8" x14ac:dyDescent="0.25">
      <c r="A193" t="s">
        <v>3072</v>
      </c>
      <c r="B193" t="s">
        <v>2397</v>
      </c>
      <c r="C193" t="s">
        <v>3073</v>
      </c>
      <c r="D193" s="34">
        <v>42745</v>
      </c>
      <c r="E193" s="25">
        <v>53891.4</v>
      </c>
      <c r="F193" t="s">
        <v>2614</v>
      </c>
      <c r="G193" t="s">
        <v>2771</v>
      </c>
      <c r="H193">
        <v>2017</v>
      </c>
    </row>
    <row r="194" spans="1:8" x14ac:dyDescent="0.25">
      <c r="A194" t="s">
        <v>3074</v>
      </c>
      <c r="B194" t="s">
        <v>3075</v>
      </c>
      <c r="C194" t="s">
        <v>2613</v>
      </c>
      <c r="D194" s="34">
        <v>42750</v>
      </c>
      <c r="E194" s="25">
        <v>11683.94</v>
      </c>
      <c r="F194" t="s">
        <v>2614</v>
      </c>
      <c r="G194" t="s">
        <v>3076</v>
      </c>
      <c r="H194">
        <v>2017</v>
      </c>
    </row>
    <row r="195" spans="1:8" x14ac:dyDescent="0.25">
      <c r="A195" t="s">
        <v>3077</v>
      </c>
      <c r="B195" t="s">
        <v>3075</v>
      </c>
      <c r="C195" t="s">
        <v>2613</v>
      </c>
      <c r="D195" s="34">
        <v>42750</v>
      </c>
      <c r="E195" s="25">
        <v>6214.91</v>
      </c>
      <c r="F195" t="s">
        <v>3078</v>
      </c>
      <c r="G195" t="s">
        <v>3076</v>
      </c>
      <c r="H195">
        <v>2017</v>
      </c>
    </row>
    <row r="196" spans="1:8" x14ac:dyDescent="0.25">
      <c r="A196" t="s">
        <v>3079</v>
      </c>
      <c r="B196" t="s">
        <v>2036</v>
      </c>
      <c r="C196" t="s">
        <v>3008</v>
      </c>
      <c r="D196" s="34">
        <v>42751</v>
      </c>
      <c r="E196" s="25">
        <v>904</v>
      </c>
      <c r="F196" t="s">
        <v>2614</v>
      </c>
      <c r="G196" t="s">
        <v>3010</v>
      </c>
      <c r="H196">
        <v>2017</v>
      </c>
    </row>
    <row r="197" spans="1:8" x14ac:dyDescent="0.25">
      <c r="A197" t="s">
        <v>3080</v>
      </c>
      <c r="B197" t="s">
        <v>2440</v>
      </c>
      <c r="C197" t="s">
        <v>3036</v>
      </c>
      <c r="D197" s="34">
        <v>42752</v>
      </c>
      <c r="E197" s="25">
        <v>76689.039999999994</v>
      </c>
      <c r="F197" t="s">
        <v>2934</v>
      </c>
      <c r="G197" t="s">
        <v>2654</v>
      </c>
      <c r="H197">
        <v>2017</v>
      </c>
    </row>
    <row r="198" spans="1:8" x14ac:dyDescent="0.25">
      <c r="A198" t="s">
        <v>3081</v>
      </c>
      <c r="B198" t="s">
        <v>2612</v>
      </c>
      <c r="C198" t="s">
        <v>2613</v>
      </c>
      <c r="D198" s="34">
        <v>42757</v>
      </c>
      <c r="E198" s="25">
        <v>88611</v>
      </c>
      <c r="F198" t="s">
        <v>2685</v>
      </c>
      <c r="G198" t="s">
        <v>3082</v>
      </c>
      <c r="H198">
        <v>2017</v>
      </c>
    </row>
    <row r="199" spans="1:8" x14ac:dyDescent="0.25">
      <c r="A199" t="s">
        <v>3083</v>
      </c>
      <c r="B199" t="s">
        <v>3084</v>
      </c>
      <c r="C199" t="s">
        <v>2613</v>
      </c>
      <c r="D199" s="34">
        <v>42765</v>
      </c>
      <c r="E199" s="25">
        <v>215000</v>
      </c>
      <c r="F199" t="s">
        <v>2934</v>
      </c>
      <c r="G199" t="s">
        <v>3085</v>
      </c>
      <c r="H199">
        <v>2017</v>
      </c>
    </row>
    <row r="200" spans="1:8" x14ac:dyDescent="0.25">
      <c r="A200" t="s">
        <v>3086</v>
      </c>
      <c r="B200" t="s">
        <v>3087</v>
      </c>
      <c r="C200" t="s">
        <v>2613</v>
      </c>
      <c r="D200" s="34">
        <v>42775</v>
      </c>
      <c r="E200" s="25">
        <v>16897.04</v>
      </c>
      <c r="F200" t="s">
        <v>2664</v>
      </c>
      <c r="G200" t="s">
        <v>3088</v>
      </c>
      <c r="H200">
        <v>2017</v>
      </c>
    </row>
    <row r="201" spans="1:8" x14ac:dyDescent="0.25">
      <c r="A201" t="s">
        <v>3089</v>
      </c>
      <c r="B201" t="s">
        <v>3090</v>
      </c>
      <c r="C201" t="s">
        <v>2613</v>
      </c>
      <c r="D201" s="34">
        <v>42779</v>
      </c>
      <c r="E201" s="25">
        <v>17202.689999999999</v>
      </c>
      <c r="F201" t="s">
        <v>3091</v>
      </c>
      <c r="G201" t="s">
        <v>3092</v>
      </c>
      <c r="H201">
        <v>2017</v>
      </c>
    </row>
    <row r="202" spans="1:8" x14ac:dyDescent="0.25">
      <c r="A202" t="s">
        <v>3093</v>
      </c>
      <c r="B202" t="s">
        <v>2612</v>
      </c>
      <c r="C202" t="s">
        <v>2613</v>
      </c>
      <c r="D202" s="34">
        <v>42783</v>
      </c>
      <c r="E202" s="25">
        <v>1344.74</v>
      </c>
      <c r="F202" t="s">
        <v>2685</v>
      </c>
      <c r="G202" t="s">
        <v>2674</v>
      </c>
      <c r="H202">
        <v>2017</v>
      </c>
    </row>
    <row r="203" spans="1:8" x14ac:dyDescent="0.25">
      <c r="A203" t="s">
        <v>3094</v>
      </c>
      <c r="B203" t="s">
        <v>2612</v>
      </c>
      <c r="C203" t="s">
        <v>2613</v>
      </c>
      <c r="D203" s="34">
        <v>42796</v>
      </c>
      <c r="E203" s="25">
        <v>0</v>
      </c>
      <c r="F203" t="s">
        <v>3042</v>
      </c>
      <c r="G203" t="s">
        <v>3095</v>
      </c>
      <c r="H203">
        <v>2017</v>
      </c>
    </row>
    <row r="204" spans="1:8" x14ac:dyDescent="0.25">
      <c r="A204" t="s">
        <v>3096</v>
      </c>
      <c r="B204" t="s">
        <v>2612</v>
      </c>
      <c r="C204" t="s">
        <v>2613</v>
      </c>
      <c r="D204" s="34">
        <v>42800</v>
      </c>
      <c r="E204" s="25">
        <v>19678.580000000002</v>
      </c>
      <c r="F204" t="s">
        <v>2816</v>
      </c>
      <c r="G204" t="s">
        <v>2811</v>
      </c>
      <c r="H204">
        <v>2017</v>
      </c>
    </row>
    <row r="205" spans="1:8" x14ac:dyDescent="0.25">
      <c r="A205" t="s">
        <v>3097</v>
      </c>
      <c r="B205" t="s">
        <v>2612</v>
      </c>
      <c r="C205" t="s">
        <v>2613</v>
      </c>
      <c r="D205" s="34">
        <v>42800</v>
      </c>
      <c r="E205" s="25">
        <v>678</v>
      </c>
      <c r="F205" t="s">
        <v>2614</v>
      </c>
      <c r="G205" t="s">
        <v>3098</v>
      </c>
      <c r="H205">
        <v>2017</v>
      </c>
    </row>
    <row r="206" spans="1:8" x14ac:dyDescent="0.25">
      <c r="A206" t="s">
        <v>3099</v>
      </c>
      <c r="B206" t="s">
        <v>2612</v>
      </c>
      <c r="C206" t="s">
        <v>2613</v>
      </c>
      <c r="D206" s="34">
        <v>42803</v>
      </c>
      <c r="E206" s="25">
        <v>6396.5</v>
      </c>
      <c r="F206" t="s">
        <v>2614</v>
      </c>
      <c r="G206" t="s">
        <v>2730</v>
      </c>
      <c r="H206">
        <v>2017</v>
      </c>
    </row>
    <row r="207" spans="1:8" x14ac:dyDescent="0.25">
      <c r="A207" t="s">
        <v>3100</v>
      </c>
      <c r="B207" t="s">
        <v>2627</v>
      </c>
      <c r="C207" t="s">
        <v>2613</v>
      </c>
      <c r="D207" s="34">
        <v>42804</v>
      </c>
      <c r="E207" s="25">
        <v>65000</v>
      </c>
      <c r="F207" t="s">
        <v>2934</v>
      </c>
      <c r="G207" t="s">
        <v>2629</v>
      </c>
      <c r="H207">
        <v>2017</v>
      </c>
    </row>
    <row r="208" spans="1:8" x14ac:dyDescent="0.25">
      <c r="A208" t="s">
        <v>3101</v>
      </c>
      <c r="B208" t="s">
        <v>2612</v>
      </c>
      <c r="C208" t="s">
        <v>2613</v>
      </c>
      <c r="D208" s="34">
        <v>42809</v>
      </c>
      <c r="E208" s="25">
        <v>0</v>
      </c>
      <c r="F208" t="s">
        <v>2934</v>
      </c>
      <c r="G208" t="s">
        <v>2638</v>
      </c>
      <c r="H208">
        <v>2017</v>
      </c>
    </row>
    <row r="209" spans="1:8" x14ac:dyDescent="0.25">
      <c r="A209" t="s">
        <v>3102</v>
      </c>
      <c r="B209" t="s">
        <v>2612</v>
      </c>
      <c r="C209" t="s">
        <v>2613</v>
      </c>
      <c r="D209" s="34">
        <v>42814</v>
      </c>
      <c r="E209" s="25">
        <v>791</v>
      </c>
      <c r="F209" t="s">
        <v>2614</v>
      </c>
      <c r="G209" t="s">
        <v>3082</v>
      </c>
      <c r="H209">
        <v>2017</v>
      </c>
    </row>
    <row r="210" spans="1:8" x14ac:dyDescent="0.25">
      <c r="A210" t="s">
        <v>3103</v>
      </c>
      <c r="B210" t="s">
        <v>2612</v>
      </c>
      <c r="C210" t="s">
        <v>2613</v>
      </c>
      <c r="D210" s="34">
        <v>42814</v>
      </c>
      <c r="E210" s="25">
        <v>1130</v>
      </c>
      <c r="F210" t="s">
        <v>2614</v>
      </c>
      <c r="G210" t="s">
        <v>3082</v>
      </c>
      <c r="H210">
        <v>2017</v>
      </c>
    </row>
    <row r="211" spans="1:8" x14ac:dyDescent="0.25">
      <c r="A211" t="s">
        <v>3104</v>
      </c>
      <c r="B211" t="s">
        <v>2396</v>
      </c>
      <c r="C211" t="s">
        <v>2770</v>
      </c>
      <c r="D211" s="34">
        <v>42819</v>
      </c>
      <c r="E211" s="25">
        <v>0</v>
      </c>
      <c r="F211" t="s">
        <v>2850</v>
      </c>
      <c r="G211" t="s">
        <v>2771</v>
      </c>
      <c r="H211">
        <v>2017</v>
      </c>
    </row>
    <row r="212" spans="1:8" x14ac:dyDescent="0.25">
      <c r="A212" t="s">
        <v>3105</v>
      </c>
      <c r="B212" t="s">
        <v>2713</v>
      </c>
      <c r="C212" t="s">
        <v>2613</v>
      </c>
      <c r="D212" s="34">
        <v>42822</v>
      </c>
      <c r="E212" s="25">
        <v>30000</v>
      </c>
      <c r="F212" t="s">
        <v>2816</v>
      </c>
      <c r="G212" t="s">
        <v>2730</v>
      </c>
      <c r="H212">
        <v>2017</v>
      </c>
    </row>
    <row r="213" spans="1:8" x14ac:dyDescent="0.25">
      <c r="A213" t="s">
        <v>3106</v>
      </c>
      <c r="B213" t="s">
        <v>2367</v>
      </c>
      <c r="C213" t="s">
        <v>3107</v>
      </c>
      <c r="D213" s="34">
        <v>42836</v>
      </c>
      <c r="E213" s="25">
        <v>100468.1</v>
      </c>
      <c r="F213" t="s">
        <v>2614</v>
      </c>
      <c r="G213" t="s">
        <v>3108</v>
      </c>
      <c r="H213">
        <v>2017</v>
      </c>
    </row>
    <row r="214" spans="1:8" x14ac:dyDescent="0.25">
      <c r="A214" t="s">
        <v>3109</v>
      </c>
      <c r="B214" t="s">
        <v>2035</v>
      </c>
      <c r="C214" t="s">
        <v>2883</v>
      </c>
      <c r="D214" s="34">
        <v>42843</v>
      </c>
      <c r="E214" s="25">
        <v>452</v>
      </c>
      <c r="F214" t="s">
        <v>2614</v>
      </c>
      <c r="G214" t="s">
        <v>2980</v>
      </c>
      <c r="H214">
        <v>2017</v>
      </c>
    </row>
    <row r="215" spans="1:8" x14ac:dyDescent="0.25">
      <c r="A215" t="s">
        <v>3110</v>
      </c>
      <c r="B215" t="s">
        <v>2612</v>
      </c>
      <c r="C215" t="s">
        <v>2613</v>
      </c>
      <c r="D215" s="34">
        <v>42859</v>
      </c>
      <c r="E215" s="25">
        <v>163137.88</v>
      </c>
      <c r="F215" t="s">
        <v>3111</v>
      </c>
      <c r="G215" t="s">
        <v>2782</v>
      </c>
      <c r="H215">
        <v>2017</v>
      </c>
    </row>
    <row r="216" spans="1:8" x14ac:dyDescent="0.25">
      <c r="A216" t="s">
        <v>3112</v>
      </c>
      <c r="B216" t="s">
        <v>2085</v>
      </c>
      <c r="C216" t="s">
        <v>3113</v>
      </c>
      <c r="D216" s="34">
        <v>42865</v>
      </c>
      <c r="E216" s="25">
        <v>452</v>
      </c>
      <c r="F216" t="s">
        <v>3114</v>
      </c>
      <c r="G216" t="s">
        <v>1822</v>
      </c>
      <c r="H216">
        <v>2017</v>
      </c>
    </row>
    <row r="217" spans="1:8" x14ac:dyDescent="0.25">
      <c r="A217" t="s">
        <v>3115</v>
      </c>
      <c r="B217" t="s">
        <v>3116</v>
      </c>
      <c r="C217" t="s">
        <v>2613</v>
      </c>
      <c r="D217" s="34">
        <v>42826</v>
      </c>
      <c r="E217" s="25">
        <v>125000</v>
      </c>
      <c r="F217" t="s">
        <v>3058</v>
      </c>
      <c r="G217" t="s">
        <v>3117</v>
      </c>
      <c r="H217">
        <v>2017</v>
      </c>
    </row>
    <row r="218" spans="1:8" x14ac:dyDescent="0.25">
      <c r="A218" t="s">
        <v>3118</v>
      </c>
      <c r="B218" t="s">
        <v>3119</v>
      </c>
      <c r="C218" t="s">
        <v>2613</v>
      </c>
      <c r="D218" s="34">
        <v>42829</v>
      </c>
      <c r="E218" s="25">
        <v>28079</v>
      </c>
      <c r="F218" t="s">
        <v>2664</v>
      </c>
      <c r="G218" t="s">
        <v>2727</v>
      </c>
      <c r="H218">
        <v>2017</v>
      </c>
    </row>
    <row r="219" spans="1:8" x14ac:dyDescent="0.25">
      <c r="A219" t="s">
        <v>3120</v>
      </c>
      <c r="B219" t="s">
        <v>2792</v>
      </c>
      <c r="C219" t="s">
        <v>2613</v>
      </c>
      <c r="D219" s="34">
        <v>42836</v>
      </c>
      <c r="E219" s="25">
        <v>90000</v>
      </c>
      <c r="F219" t="s">
        <v>100</v>
      </c>
      <c r="G219" t="s">
        <v>1808</v>
      </c>
      <c r="H219">
        <v>2017</v>
      </c>
    </row>
    <row r="220" spans="1:8" x14ac:dyDescent="0.25">
      <c r="A220" t="s">
        <v>3121</v>
      </c>
      <c r="B220" t="s">
        <v>2612</v>
      </c>
      <c r="C220" t="s">
        <v>2613</v>
      </c>
      <c r="D220" s="34">
        <v>42845</v>
      </c>
      <c r="E220" s="25">
        <v>16372.42</v>
      </c>
      <c r="F220" t="s">
        <v>2816</v>
      </c>
      <c r="G220" t="s">
        <v>3122</v>
      </c>
      <c r="H220">
        <v>2017</v>
      </c>
    </row>
    <row r="221" spans="1:8" x14ac:dyDescent="0.25">
      <c r="A221" t="s">
        <v>3123</v>
      </c>
      <c r="B221" t="s">
        <v>2738</v>
      </c>
      <c r="C221" t="s">
        <v>2613</v>
      </c>
      <c r="D221" s="34">
        <v>42846</v>
      </c>
      <c r="E221" s="25">
        <v>279556.05</v>
      </c>
      <c r="F221" t="s">
        <v>2890</v>
      </c>
      <c r="G221" t="s">
        <v>2739</v>
      </c>
      <c r="H221">
        <v>2017</v>
      </c>
    </row>
    <row r="222" spans="1:8" x14ac:dyDescent="0.25">
      <c r="A222" t="s">
        <v>3124</v>
      </c>
      <c r="B222" t="s">
        <v>2612</v>
      </c>
      <c r="C222" t="s">
        <v>2613</v>
      </c>
      <c r="D222" s="34">
        <v>42854</v>
      </c>
      <c r="E222" s="25">
        <v>276291.92</v>
      </c>
      <c r="F222" t="s">
        <v>2890</v>
      </c>
      <c r="G222" t="s">
        <v>2665</v>
      </c>
      <c r="H222">
        <v>2017</v>
      </c>
    </row>
    <row r="223" spans="1:8" x14ac:dyDescent="0.25">
      <c r="A223" t="s">
        <v>3125</v>
      </c>
      <c r="B223" t="s">
        <v>3126</v>
      </c>
      <c r="C223" t="s">
        <v>2613</v>
      </c>
      <c r="D223" s="34">
        <v>42856</v>
      </c>
      <c r="E223" s="25">
        <v>0</v>
      </c>
      <c r="F223" t="s">
        <v>2628</v>
      </c>
      <c r="G223" t="s">
        <v>3127</v>
      </c>
      <c r="H223">
        <v>2017</v>
      </c>
    </row>
    <row r="224" spans="1:8" x14ac:dyDescent="0.25">
      <c r="A224" t="s">
        <v>3128</v>
      </c>
      <c r="B224" t="s">
        <v>3129</v>
      </c>
      <c r="C224" t="s">
        <v>2613</v>
      </c>
      <c r="D224" s="34">
        <v>42863</v>
      </c>
      <c r="E224" s="25">
        <v>0</v>
      </c>
      <c r="F224" t="s">
        <v>2890</v>
      </c>
      <c r="G224" t="s">
        <v>3130</v>
      </c>
      <c r="H224">
        <v>2017</v>
      </c>
    </row>
    <row r="225" spans="1:8" x14ac:dyDescent="0.25">
      <c r="A225" t="s">
        <v>3131</v>
      </c>
      <c r="B225" t="s">
        <v>2612</v>
      </c>
      <c r="C225" t="s">
        <v>2613</v>
      </c>
      <c r="D225" s="34">
        <v>42871</v>
      </c>
      <c r="E225" s="25">
        <v>14642.379999999899</v>
      </c>
      <c r="F225" t="s">
        <v>2934</v>
      </c>
      <c r="G225" t="s">
        <v>3095</v>
      </c>
      <c r="H225">
        <v>2017</v>
      </c>
    </row>
    <row r="226" spans="1:8" x14ac:dyDescent="0.25">
      <c r="A226" t="s">
        <v>3132</v>
      </c>
      <c r="B226" t="s">
        <v>2777</v>
      </c>
      <c r="C226" t="s">
        <v>2613</v>
      </c>
      <c r="D226" s="34">
        <v>42879</v>
      </c>
      <c r="E226" s="25">
        <v>19022.400000000001</v>
      </c>
      <c r="F226" t="s">
        <v>3133</v>
      </c>
      <c r="G226" t="s">
        <v>2778</v>
      </c>
      <c r="H226">
        <v>2017</v>
      </c>
    </row>
    <row r="227" spans="1:8" x14ac:dyDescent="0.25">
      <c r="A227" t="s">
        <v>3134</v>
      </c>
      <c r="B227" t="s">
        <v>3003</v>
      </c>
      <c r="C227" t="s">
        <v>2613</v>
      </c>
      <c r="D227" s="34">
        <v>42882</v>
      </c>
      <c r="E227" s="25">
        <v>350000</v>
      </c>
      <c r="F227" t="s">
        <v>2953</v>
      </c>
      <c r="G227" t="s">
        <v>3005</v>
      </c>
      <c r="H227">
        <v>2017</v>
      </c>
    </row>
    <row r="228" spans="1:8" x14ac:dyDescent="0.25">
      <c r="A228" t="s">
        <v>3135</v>
      </c>
      <c r="B228" t="s">
        <v>2612</v>
      </c>
      <c r="C228" t="s">
        <v>2613</v>
      </c>
      <c r="D228" s="34">
        <v>42887</v>
      </c>
      <c r="E228" s="25">
        <v>175000</v>
      </c>
      <c r="F228" t="s">
        <v>2677</v>
      </c>
      <c r="G228" t="s">
        <v>2811</v>
      </c>
      <c r="H228">
        <v>2017</v>
      </c>
    </row>
    <row r="229" spans="1:8" x14ac:dyDescent="0.25">
      <c r="A229" t="s">
        <v>3136</v>
      </c>
      <c r="B229" t="s">
        <v>3137</v>
      </c>
      <c r="C229" t="s">
        <v>2613</v>
      </c>
      <c r="D229" s="34">
        <v>42897</v>
      </c>
      <c r="E229" s="25">
        <v>31000</v>
      </c>
      <c r="F229" t="s">
        <v>2953</v>
      </c>
      <c r="G229" t="s">
        <v>3138</v>
      </c>
      <c r="H229">
        <v>2017</v>
      </c>
    </row>
    <row r="230" spans="1:8" x14ac:dyDescent="0.25">
      <c r="A230" t="s">
        <v>3139</v>
      </c>
      <c r="B230" t="s">
        <v>2036</v>
      </c>
      <c r="C230" t="s">
        <v>3008</v>
      </c>
      <c r="D230" s="34">
        <v>42903</v>
      </c>
      <c r="E230" s="25">
        <v>0</v>
      </c>
      <c r="F230" t="s">
        <v>2816</v>
      </c>
      <c r="G230" t="s">
        <v>3010</v>
      </c>
      <c r="H230">
        <v>2017</v>
      </c>
    </row>
    <row r="231" spans="1:8" x14ac:dyDescent="0.25">
      <c r="A231" t="s">
        <v>3140</v>
      </c>
      <c r="B231" t="s">
        <v>2036</v>
      </c>
      <c r="C231" t="s">
        <v>3008</v>
      </c>
      <c r="D231" s="34">
        <v>42903</v>
      </c>
      <c r="E231" s="25">
        <v>860</v>
      </c>
      <c r="F231" t="s">
        <v>2816</v>
      </c>
      <c r="G231" t="s">
        <v>3010</v>
      </c>
      <c r="H231">
        <v>2017</v>
      </c>
    </row>
    <row r="232" spans="1:8" x14ac:dyDescent="0.25">
      <c r="A232" t="s">
        <v>3141</v>
      </c>
      <c r="B232" t="s">
        <v>2612</v>
      </c>
      <c r="C232" t="s">
        <v>2613</v>
      </c>
      <c r="D232" s="34">
        <v>42904</v>
      </c>
      <c r="E232" s="25">
        <v>79931.210000000006</v>
      </c>
      <c r="F232" t="s">
        <v>2685</v>
      </c>
      <c r="G232" t="s">
        <v>3142</v>
      </c>
      <c r="H232">
        <v>2017</v>
      </c>
    </row>
    <row r="233" spans="1:8" x14ac:dyDescent="0.25">
      <c r="A233" t="s">
        <v>3143</v>
      </c>
      <c r="B233" t="s">
        <v>2612</v>
      </c>
      <c r="C233" t="s">
        <v>2613</v>
      </c>
      <c r="D233" s="34">
        <v>42906</v>
      </c>
      <c r="E233" s="25">
        <v>97263.91</v>
      </c>
      <c r="F233" t="s">
        <v>3144</v>
      </c>
      <c r="G233" t="s">
        <v>2638</v>
      </c>
      <c r="H233">
        <v>2017</v>
      </c>
    </row>
    <row r="234" spans="1:8" x14ac:dyDescent="0.25">
      <c r="A234" t="s">
        <v>3145</v>
      </c>
      <c r="B234" t="s">
        <v>3146</v>
      </c>
      <c r="C234" t="s">
        <v>2613</v>
      </c>
      <c r="D234" s="34">
        <v>42908</v>
      </c>
      <c r="E234" s="25">
        <v>30000</v>
      </c>
      <c r="F234" t="s">
        <v>2953</v>
      </c>
      <c r="G234" t="s">
        <v>2638</v>
      </c>
      <c r="H234">
        <v>2017</v>
      </c>
    </row>
    <row r="235" spans="1:8" x14ac:dyDescent="0.25">
      <c r="A235" t="s">
        <v>3147</v>
      </c>
      <c r="B235" t="s">
        <v>3027</v>
      </c>
      <c r="C235" t="s">
        <v>2613</v>
      </c>
      <c r="D235" s="34">
        <v>42916</v>
      </c>
      <c r="E235" s="25">
        <v>10990.18</v>
      </c>
      <c r="F235" t="s">
        <v>3148</v>
      </c>
      <c r="G235" t="s">
        <v>3029</v>
      </c>
      <c r="H235">
        <v>2017</v>
      </c>
    </row>
    <row r="236" spans="1:8" x14ac:dyDescent="0.25">
      <c r="A236" t="s">
        <v>3149</v>
      </c>
      <c r="B236" t="s">
        <v>3150</v>
      </c>
      <c r="C236" t="s">
        <v>2613</v>
      </c>
      <c r="D236" s="34">
        <v>42919</v>
      </c>
      <c r="E236" s="25">
        <v>2825000</v>
      </c>
      <c r="F236" t="s">
        <v>2685</v>
      </c>
      <c r="G236" t="s">
        <v>3151</v>
      </c>
      <c r="H236">
        <v>2017</v>
      </c>
    </row>
    <row r="237" spans="1:8" x14ac:dyDescent="0.25">
      <c r="A237" t="s">
        <v>3152</v>
      </c>
      <c r="B237" t="s">
        <v>3153</v>
      </c>
      <c r="C237" t="s">
        <v>2613</v>
      </c>
      <c r="D237" s="34">
        <v>42928</v>
      </c>
      <c r="E237" s="25">
        <v>1050000</v>
      </c>
      <c r="F237" t="s">
        <v>3133</v>
      </c>
      <c r="G237" t="s">
        <v>3154</v>
      </c>
      <c r="H237">
        <v>2017</v>
      </c>
    </row>
    <row r="238" spans="1:8" x14ac:dyDescent="0.25">
      <c r="A238" t="s">
        <v>3155</v>
      </c>
      <c r="B238" t="s">
        <v>3156</v>
      </c>
      <c r="C238" t="s">
        <v>2613</v>
      </c>
      <c r="D238" s="34">
        <v>42933</v>
      </c>
      <c r="E238" s="25">
        <v>63714.929999999898</v>
      </c>
      <c r="F238" t="s">
        <v>3133</v>
      </c>
      <c r="G238" t="s">
        <v>3157</v>
      </c>
      <c r="H238">
        <v>2017</v>
      </c>
    </row>
    <row r="239" spans="1:8" x14ac:dyDescent="0.25">
      <c r="A239" t="s">
        <v>3158</v>
      </c>
      <c r="B239" t="s">
        <v>3159</v>
      </c>
      <c r="C239" t="s">
        <v>2613</v>
      </c>
      <c r="D239" s="34">
        <v>42936</v>
      </c>
      <c r="E239" s="25">
        <v>27757</v>
      </c>
      <c r="F239" t="s">
        <v>2953</v>
      </c>
      <c r="G239" t="s">
        <v>3160</v>
      </c>
      <c r="H239">
        <v>2017</v>
      </c>
    </row>
    <row r="240" spans="1:8" x14ac:dyDescent="0.25">
      <c r="A240" t="s">
        <v>3161</v>
      </c>
      <c r="B240" t="s">
        <v>2825</v>
      </c>
      <c r="C240" t="s">
        <v>2613</v>
      </c>
      <c r="D240" s="34">
        <v>42940</v>
      </c>
      <c r="E240" s="25">
        <v>12500</v>
      </c>
      <c r="F240" t="s">
        <v>3162</v>
      </c>
      <c r="G240" t="s">
        <v>2826</v>
      </c>
      <c r="H240">
        <v>2017</v>
      </c>
    </row>
    <row r="241" spans="1:8" x14ac:dyDescent="0.25">
      <c r="A241" t="s">
        <v>3163</v>
      </c>
      <c r="B241" t="s">
        <v>2320</v>
      </c>
      <c r="C241" t="s">
        <v>3164</v>
      </c>
      <c r="D241" s="34">
        <v>42940</v>
      </c>
      <c r="E241" s="25">
        <v>12500</v>
      </c>
      <c r="F241" t="s">
        <v>3162</v>
      </c>
      <c r="G241" t="s">
        <v>2826</v>
      </c>
      <c r="H241">
        <v>2017</v>
      </c>
    </row>
    <row r="242" spans="1:8" x14ac:dyDescent="0.25">
      <c r="A242" t="s">
        <v>3165</v>
      </c>
      <c r="B242" t="s">
        <v>3166</v>
      </c>
      <c r="C242" t="s">
        <v>2613</v>
      </c>
      <c r="D242" s="34">
        <v>42947</v>
      </c>
      <c r="E242" s="25">
        <v>25000</v>
      </c>
      <c r="F242" t="s">
        <v>3167</v>
      </c>
      <c r="G242" t="s">
        <v>2651</v>
      </c>
      <c r="H242">
        <v>2017</v>
      </c>
    </row>
    <row r="243" spans="1:8" x14ac:dyDescent="0.25">
      <c r="A243" t="s">
        <v>3168</v>
      </c>
      <c r="B243" t="s">
        <v>2933</v>
      </c>
      <c r="C243" t="s">
        <v>2613</v>
      </c>
      <c r="D243" s="34">
        <v>42948</v>
      </c>
      <c r="E243" s="25">
        <v>121584.86</v>
      </c>
      <c r="F243" t="s">
        <v>3133</v>
      </c>
      <c r="G243" t="s">
        <v>2798</v>
      </c>
      <c r="H243">
        <v>2017</v>
      </c>
    </row>
    <row r="244" spans="1:8" x14ac:dyDescent="0.25">
      <c r="A244" t="s">
        <v>3169</v>
      </c>
      <c r="B244" t="s">
        <v>2612</v>
      </c>
      <c r="C244" t="s">
        <v>2613</v>
      </c>
      <c r="D244" s="34">
        <v>42948</v>
      </c>
      <c r="E244" s="25">
        <v>26243.78</v>
      </c>
      <c r="F244" t="s">
        <v>3133</v>
      </c>
      <c r="G244" t="s">
        <v>2798</v>
      </c>
      <c r="H244">
        <v>2017</v>
      </c>
    </row>
    <row r="245" spans="1:8" x14ac:dyDescent="0.25">
      <c r="A245" t="s">
        <v>3170</v>
      </c>
      <c r="B245" t="s">
        <v>2230</v>
      </c>
      <c r="C245" t="s">
        <v>3171</v>
      </c>
      <c r="D245" s="34">
        <v>42948</v>
      </c>
      <c r="E245" s="25">
        <v>4566.3799999999901</v>
      </c>
      <c r="F245" t="s">
        <v>3133</v>
      </c>
      <c r="G245" t="s">
        <v>2798</v>
      </c>
      <c r="H245">
        <v>2017</v>
      </c>
    </row>
    <row r="246" spans="1:8" x14ac:dyDescent="0.25">
      <c r="A246" t="s">
        <v>3172</v>
      </c>
      <c r="B246" t="s">
        <v>2323</v>
      </c>
      <c r="C246" t="s">
        <v>2683</v>
      </c>
      <c r="D246" s="34">
        <v>42948</v>
      </c>
      <c r="E246" s="25">
        <v>33675.49</v>
      </c>
      <c r="F246" t="s">
        <v>2934</v>
      </c>
      <c r="G246" t="s">
        <v>2638</v>
      </c>
      <c r="H246">
        <v>2017</v>
      </c>
    </row>
    <row r="247" spans="1:8" x14ac:dyDescent="0.25">
      <c r="A247" t="s">
        <v>3173</v>
      </c>
      <c r="B247" t="s">
        <v>3174</v>
      </c>
      <c r="C247" t="s">
        <v>2613</v>
      </c>
      <c r="D247" s="34">
        <v>42951</v>
      </c>
      <c r="E247" s="25">
        <v>725000</v>
      </c>
      <c r="F247" t="s">
        <v>2685</v>
      </c>
      <c r="G247" t="s">
        <v>3175</v>
      </c>
      <c r="H247">
        <v>2017</v>
      </c>
    </row>
    <row r="248" spans="1:8" x14ac:dyDescent="0.25">
      <c r="A248" t="s">
        <v>3176</v>
      </c>
      <c r="B248" t="s">
        <v>2612</v>
      </c>
      <c r="C248" t="s">
        <v>2613</v>
      </c>
      <c r="D248" s="34">
        <v>42952</v>
      </c>
      <c r="E248" s="25">
        <v>3485416.67</v>
      </c>
      <c r="F248" t="s">
        <v>2758</v>
      </c>
      <c r="G248" t="s">
        <v>2811</v>
      </c>
      <c r="H248">
        <v>2017</v>
      </c>
    </row>
    <row r="249" spans="1:8" x14ac:dyDescent="0.25">
      <c r="A249" t="s">
        <v>3177</v>
      </c>
      <c r="B249" t="s">
        <v>2306</v>
      </c>
      <c r="C249" t="s">
        <v>3178</v>
      </c>
      <c r="D249" s="34">
        <v>42952</v>
      </c>
      <c r="E249" s="25">
        <v>2489583.33</v>
      </c>
      <c r="F249" t="s">
        <v>2758</v>
      </c>
      <c r="G249" t="s">
        <v>2811</v>
      </c>
      <c r="H249">
        <v>2017</v>
      </c>
    </row>
    <row r="250" spans="1:8" x14ac:dyDescent="0.25">
      <c r="A250" t="s">
        <v>3179</v>
      </c>
      <c r="B250" t="s">
        <v>2792</v>
      </c>
      <c r="C250" t="s">
        <v>2613</v>
      </c>
      <c r="D250" s="34">
        <v>42955</v>
      </c>
      <c r="E250" s="25">
        <v>246156.27</v>
      </c>
      <c r="F250" t="s">
        <v>2677</v>
      </c>
      <c r="G250" t="s">
        <v>1808</v>
      </c>
      <c r="H250">
        <v>2017</v>
      </c>
    </row>
    <row r="251" spans="1:8" x14ac:dyDescent="0.25">
      <c r="A251" t="s">
        <v>3180</v>
      </c>
      <c r="B251" t="s">
        <v>2105</v>
      </c>
      <c r="C251" t="s">
        <v>2774</v>
      </c>
      <c r="D251" s="34">
        <v>42967</v>
      </c>
      <c r="E251" s="25">
        <v>0</v>
      </c>
      <c r="F251" t="s">
        <v>2947</v>
      </c>
      <c r="G251" t="s">
        <v>3181</v>
      </c>
      <c r="H251">
        <v>2017</v>
      </c>
    </row>
    <row r="252" spans="1:8" x14ac:dyDescent="0.25">
      <c r="A252" t="s">
        <v>3182</v>
      </c>
      <c r="B252" t="s">
        <v>2865</v>
      </c>
      <c r="C252" t="s">
        <v>2613</v>
      </c>
      <c r="D252" s="34">
        <v>42969</v>
      </c>
      <c r="E252" s="25">
        <v>175368.16</v>
      </c>
      <c r="F252" t="s">
        <v>3058</v>
      </c>
      <c r="G252" t="s">
        <v>2866</v>
      </c>
      <c r="H252">
        <v>2017</v>
      </c>
    </row>
    <row r="253" spans="1:8" x14ac:dyDescent="0.25">
      <c r="A253" t="s">
        <v>3183</v>
      </c>
      <c r="B253" t="s">
        <v>2959</v>
      </c>
      <c r="C253" t="s">
        <v>2613</v>
      </c>
      <c r="D253" s="34">
        <v>42979</v>
      </c>
      <c r="E253" s="25">
        <v>47409.25</v>
      </c>
      <c r="F253" t="s">
        <v>3042</v>
      </c>
      <c r="G253" t="s">
        <v>2960</v>
      </c>
      <c r="H253">
        <v>2017</v>
      </c>
    </row>
    <row r="254" spans="1:8" x14ac:dyDescent="0.25">
      <c r="A254" t="s">
        <v>3184</v>
      </c>
      <c r="B254" t="s">
        <v>2612</v>
      </c>
      <c r="C254" t="s">
        <v>2613</v>
      </c>
      <c r="D254" s="34">
        <v>42989</v>
      </c>
      <c r="E254" s="25">
        <v>120000</v>
      </c>
      <c r="F254" t="s">
        <v>2934</v>
      </c>
      <c r="G254" t="s">
        <v>2782</v>
      </c>
      <c r="H254">
        <v>2017</v>
      </c>
    </row>
    <row r="255" spans="1:8" x14ac:dyDescent="0.25">
      <c r="A255" t="s">
        <v>3185</v>
      </c>
      <c r="B255" t="s">
        <v>3156</v>
      </c>
      <c r="C255" t="s">
        <v>2613</v>
      </c>
      <c r="D255" s="34">
        <v>42997</v>
      </c>
      <c r="E255" s="25">
        <v>562516.59</v>
      </c>
      <c r="F255" t="s">
        <v>2934</v>
      </c>
      <c r="G255" t="s">
        <v>3157</v>
      </c>
      <c r="H255">
        <v>2017</v>
      </c>
    </row>
    <row r="256" spans="1:8" x14ac:dyDescent="0.25">
      <c r="A256" t="s">
        <v>3186</v>
      </c>
      <c r="B256" t="s">
        <v>3187</v>
      </c>
      <c r="C256" t="s">
        <v>2613</v>
      </c>
      <c r="D256" s="34">
        <v>43003</v>
      </c>
      <c r="E256" s="25">
        <v>1230000</v>
      </c>
      <c r="F256" t="s">
        <v>2934</v>
      </c>
      <c r="G256" t="s">
        <v>2686</v>
      </c>
      <c r="H256">
        <v>2017</v>
      </c>
    </row>
    <row r="257" spans="1:8" x14ac:dyDescent="0.25">
      <c r="A257" t="s">
        <v>3188</v>
      </c>
      <c r="B257" t="s">
        <v>3048</v>
      </c>
      <c r="C257" t="s">
        <v>2613</v>
      </c>
      <c r="D257" s="34">
        <v>43004</v>
      </c>
      <c r="E257" s="25">
        <v>21914.7</v>
      </c>
      <c r="F257" t="s">
        <v>3189</v>
      </c>
      <c r="G257" t="s">
        <v>2771</v>
      </c>
      <c r="H257">
        <v>2017</v>
      </c>
    </row>
    <row r="258" spans="1:8" x14ac:dyDescent="0.25">
      <c r="A258" t="s">
        <v>3190</v>
      </c>
      <c r="B258" t="s">
        <v>2323</v>
      </c>
      <c r="C258" t="s">
        <v>2683</v>
      </c>
      <c r="D258" s="34">
        <v>43004</v>
      </c>
      <c r="E258" s="25">
        <v>44975.37</v>
      </c>
      <c r="F258" t="s">
        <v>3191</v>
      </c>
      <c r="G258" t="s">
        <v>2638</v>
      </c>
      <c r="H258">
        <v>2017</v>
      </c>
    </row>
    <row r="259" spans="1:8" x14ac:dyDescent="0.25">
      <c r="A259" t="s">
        <v>3192</v>
      </c>
      <c r="B259" t="s">
        <v>3193</v>
      </c>
      <c r="C259" t="s">
        <v>2613</v>
      </c>
      <c r="D259" s="34">
        <v>43013</v>
      </c>
      <c r="E259" s="25">
        <v>60000</v>
      </c>
      <c r="F259" t="s">
        <v>2953</v>
      </c>
      <c r="G259" t="s">
        <v>2863</v>
      </c>
      <c r="H259">
        <v>2017</v>
      </c>
    </row>
    <row r="260" spans="1:8" x14ac:dyDescent="0.25">
      <c r="A260" t="s">
        <v>3194</v>
      </c>
      <c r="B260" t="s">
        <v>2215</v>
      </c>
      <c r="C260" t="s">
        <v>2974</v>
      </c>
      <c r="D260" s="34">
        <v>43016</v>
      </c>
      <c r="E260" s="25">
        <v>175000</v>
      </c>
      <c r="F260" t="s">
        <v>2934</v>
      </c>
      <c r="G260" t="s">
        <v>2786</v>
      </c>
      <c r="H260">
        <v>2017</v>
      </c>
    </row>
    <row r="261" spans="1:8" x14ac:dyDescent="0.25">
      <c r="A261" t="s">
        <v>3195</v>
      </c>
      <c r="B261" t="s">
        <v>2763</v>
      </c>
      <c r="C261" t="s">
        <v>2613</v>
      </c>
      <c r="D261" s="34">
        <v>43017</v>
      </c>
      <c r="E261" s="25">
        <v>45198.62</v>
      </c>
      <c r="F261" t="s">
        <v>2628</v>
      </c>
      <c r="G261" t="s">
        <v>2619</v>
      </c>
      <c r="H261">
        <v>2017</v>
      </c>
    </row>
    <row r="262" spans="1:8" x14ac:dyDescent="0.25">
      <c r="A262" t="s">
        <v>3196</v>
      </c>
      <c r="B262" t="s">
        <v>2899</v>
      </c>
      <c r="C262" t="s">
        <v>2613</v>
      </c>
      <c r="D262" s="34">
        <v>43024</v>
      </c>
      <c r="E262" s="25">
        <v>4250000</v>
      </c>
      <c r="F262" t="s">
        <v>2953</v>
      </c>
      <c r="G262" t="s">
        <v>2619</v>
      </c>
      <c r="H262">
        <v>2017</v>
      </c>
    </row>
    <row r="263" spans="1:8" x14ac:dyDescent="0.25">
      <c r="A263" t="s">
        <v>3197</v>
      </c>
      <c r="B263" t="s">
        <v>2429</v>
      </c>
      <c r="C263" t="s">
        <v>3198</v>
      </c>
      <c r="D263" s="34">
        <v>43031</v>
      </c>
      <c r="E263" s="25">
        <v>36756.47</v>
      </c>
      <c r="F263" t="s">
        <v>3199</v>
      </c>
      <c r="G263" t="s">
        <v>3200</v>
      </c>
      <c r="H263">
        <v>2017</v>
      </c>
    </row>
    <row r="264" spans="1:8" x14ac:dyDescent="0.25">
      <c r="A264" t="s">
        <v>3201</v>
      </c>
      <c r="B264" t="s">
        <v>3202</v>
      </c>
      <c r="C264" t="s">
        <v>2613</v>
      </c>
      <c r="D264" s="34">
        <v>43036</v>
      </c>
      <c r="E264" s="25">
        <v>15000</v>
      </c>
      <c r="F264" t="s">
        <v>2953</v>
      </c>
      <c r="G264" t="s">
        <v>2891</v>
      </c>
      <c r="H264">
        <v>2017</v>
      </c>
    </row>
    <row r="265" spans="1:8" x14ac:dyDescent="0.25">
      <c r="A265" t="s">
        <v>3203</v>
      </c>
      <c r="B265" t="s">
        <v>3204</v>
      </c>
      <c r="C265" t="s">
        <v>2613</v>
      </c>
      <c r="D265" s="34">
        <v>43037</v>
      </c>
      <c r="E265" s="25">
        <v>80828.67</v>
      </c>
      <c r="F265" t="s">
        <v>3205</v>
      </c>
      <c r="G265" t="s">
        <v>3206</v>
      </c>
      <c r="H265">
        <v>2017</v>
      </c>
    </row>
    <row r="266" spans="1:8" x14ac:dyDescent="0.25">
      <c r="A266" t="s">
        <v>3207</v>
      </c>
      <c r="B266" t="s">
        <v>2829</v>
      </c>
      <c r="C266" t="s">
        <v>2613</v>
      </c>
      <c r="D266" s="34">
        <v>43040</v>
      </c>
      <c r="E266" s="25">
        <v>235000</v>
      </c>
      <c r="F266" t="s">
        <v>2953</v>
      </c>
      <c r="G266" t="s">
        <v>2654</v>
      </c>
      <c r="H266">
        <v>2017</v>
      </c>
    </row>
    <row r="267" spans="1:8" x14ac:dyDescent="0.25">
      <c r="A267" t="s">
        <v>3208</v>
      </c>
      <c r="B267" t="s">
        <v>2612</v>
      </c>
      <c r="C267" t="s">
        <v>2613</v>
      </c>
      <c r="D267" s="34">
        <v>43048</v>
      </c>
      <c r="E267" s="25">
        <v>15000</v>
      </c>
      <c r="F267" t="s">
        <v>3209</v>
      </c>
      <c r="G267" t="s">
        <v>2730</v>
      </c>
      <c r="H267">
        <v>2017</v>
      </c>
    </row>
    <row r="268" spans="1:8" x14ac:dyDescent="0.25">
      <c r="A268" t="s">
        <v>3210</v>
      </c>
      <c r="B268" t="s">
        <v>3211</v>
      </c>
      <c r="C268" t="s">
        <v>2613</v>
      </c>
      <c r="D268" s="34">
        <v>43055</v>
      </c>
      <c r="E268" s="25">
        <v>175000</v>
      </c>
      <c r="F268" t="s">
        <v>3212</v>
      </c>
      <c r="G268" t="s">
        <v>2823</v>
      </c>
      <c r="H268">
        <v>2017</v>
      </c>
    </row>
    <row r="269" spans="1:8" x14ac:dyDescent="0.25">
      <c r="A269" t="s">
        <v>3213</v>
      </c>
      <c r="B269" t="s">
        <v>3214</v>
      </c>
      <c r="C269" t="s">
        <v>2613</v>
      </c>
      <c r="D269" s="34">
        <v>43056</v>
      </c>
      <c r="E269" s="25">
        <v>0</v>
      </c>
      <c r="F269" t="s">
        <v>2685</v>
      </c>
      <c r="G269" t="s">
        <v>3065</v>
      </c>
      <c r="H269">
        <v>2017</v>
      </c>
    </row>
    <row r="270" spans="1:8" x14ac:dyDescent="0.25">
      <c r="A270" t="s">
        <v>3215</v>
      </c>
      <c r="B270" t="s">
        <v>2063</v>
      </c>
      <c r="C270" t="s">
        <v>2631</v>
      </c>
      <c r="D270" s="34">
        <v>43060</v>
      </c>
      <c r="E270" s="25">
        <v>15000</v>
      </c>
      <c r="F270" t="s">
        <v>3091</v>
      </c>
      <c r="G270" t="s">
        <v>263</v>
      </c>
      <c r="H270">
        <v>2017</v>
      </c>
    </row>
    <row r="271" spans="1:8" x14ac:dyDescent="0.25">
      <c r="A271" t="s">
        <v>3216</v>
      </c>
      <c r="B271" t="s">
        <v>3137</v>
      </c>
      <c r="C271" t="s">
        <v>2613</v>
      </c>
      <c r="D271" s="34">
        <v>43061</v>
      </c>
      <c r="E271" s="25">
        <v>0</v>
      </c>
      <c r="F271" t="s">
        <v>3217</v>
      </c>
      <c r="G271" t="s">
        <v>3138</v>
      </c>
      <c r="H271">
        <v>2017</v>
      </c>
    </row>
    <row r="272" spans="1:8" x14ac:dyDescent="0.25">
      <c r="A272" t="s">
        <v>3218</v>
      </c>
      <c r="B272" t="s">
        <v>3219</v>
      </c>
      <c r="C272" t="s">
        <v>2613</v>
      </c>
      <c r="D272" s="34">
        <v>43069</v>
      </c>
      <c r="E272" s="25">
        <v>1700000</v>
      </c>
      <c r="F272" t="s">
        <v>2685</v>
      </c>
      <c r="G272" t="s">
        <v>3220</v>
      </c>
      <c r="H272">
        <v>2017</v>
      </c>
    </row>
    <row r="273" spans="1:8" x14ac:dyDescent="0.25">
      <c r="A273" t="s">
        <v>3221</v>
      </c>
      <c r="B273" t="s">
        <v>3222</v>
      </c>
      <c r="C273" t="s">
        <v>2613</v>
      </c>
      <c r="D273" s="34">
        <v>43070</v>
      </c>
      <c r="E273" s="25">
        <v>255643.32</v>
      </c>
      <c r="F273" t="s">
        <v>2746</v>
      </c>
      <c r="G273" t="s">
        <v>3223</v>
      </c>
      <c r="H273">
        <v>2017</v>
      </c>
    </row>
    <row r="274" spans="1:8" x14ac:dyDescent="0.25">
      <c r="A274" t="s">
        <v>3224</v>
      </c>
      <c r="B274" t="s">
        <v>2952</v>
      </c>
      <c r="C274" t="s">
        <v>2613</v>
      </c>
      <c r="D274" s="34">
        <v>43074</v>
      </c>
      <c r="E274" s="25">
        <v>15000</v>
      </c>
      <c r="F274" t="s">
        <v>2685</v>
      </c>
      <c r="G274" t="s">
        <v>2954</v>
      </c>
      <c r="H274">
        <v>2017</v>
      </c>
    </row>
    <row r="275" spans="1:8" x14ac:dyDescent="0.25">
      <c r="A275" t="s">
        <v>3225</v>
      </c>
      <c r="B275" t="s">
        <v>3226</v>
      </c>
      <c r="C275" t="s">
        <v>2613</v>
      </c>
      <c r="D275" s="34">
        <v>43078</v>
      </c>
      <c r="E275" s="25">
        <v>175000</v>
      </c>
      <c r="F275" t="s">
        <v>2953</v>
      </c>
      <c r="G275" t="s">
        <v>3227</v>
      </c>
      <c r="H275">
        <v>2017</v>
      </c>
    </row>
    <row r="276" spans="1:8" x14ac:dyDescent="0.25">
      <c r="A276" t="s">
        <v>3228</v>
      </c>
      <c r="B276" t="s">
        <v>2281</v>
      </c>
      <c r="C276" t="s">
        <v>3229</v>
      </c>
      <c r="D276" s="34">
        <v>43078</v>
      </c>
      <c r="E276" s="25">
        <v>22232.73</v>
      </c>
      <c r="F276" t="s">
        <v>3148</v>
      </c>
      <c r="G276" t="s">
        <v>3029</v>
      </c>
      <c r="H276">
        <v>2017</v>
      </c>
    </row>
    <row r="277" spans="1:8" x14ac:dyDescent="0.25">
      <c r="A277" t="s">
        <v>3230</v>
      </c>
      <c r="B277" t="s">
        <v>2203</v>
      </c>
      <c r="C277" t="s">
        <v>2818</v>
      </c>
      <c r="D277" s="34">
        <v>43078</v>
      </c>
      <c r="E277" s="25">
        <v>85580.03</v>
      </c>
      <c r="F277" t="s">
        <v>2934</v>
      </c>
      <c r="G277" t="s">
        <v>2819</v>
      </c>
      <c r="H277">
        <v>2017</v>
      </c>
    </row>
    <row r="278" spans="1:8" x14ac:dyDescent="0.25">
      <c r="A278" t="s">
        <v>3231</v>
      </c>
      <c r="B278" t="s">
        <v>2797</v>
      </c>
      <c r="C278" t="s">
        <v>2613</v>
      </c>
      <c r="D278" s="34">
        <v>43082</v>
      </c>
      <c r="E278" s="25">
        <v>214370.66</v>
      </c>
      <c r="F278" t="s">
        <v>2934</v>
      </c>
      <c r="G278" t="s">
        <v>2798</v>
      </c>
      <c r="H278">
        <v>2017</v>
      </c>
    </row>
    <row r="279" spans="1:8" x14ac:dyDescent="0.25">
      <c r="A279" t="s">
        <v>3232</v>
      </c>
      <c r="B279" t="s">
        <v>3233</v>
      </c>
      <c r="C279" t="s">
        <v>2613</v>
      </c>
      <c r="D279" s="34">
        <v>43098</v>
      </c>
      <c r="E279" s="25">
        <v>325000</v>
      </c>
      <c r="F279" t="s">
        <v>2934</v>
      </c>
      <c r="G279" t="s">
        <v>2786</v>
      </c>
      <c r="H279">
        <v>2017</v>
      </c>
    </row>
    <row r="280" spans="1:8" x14ac:dyDescent="0.25">
      <c r="A280" t="s">
        <v>3234</v>
      </c>
      <c r="B280" t="s">
        <v>3233</v>
      </c>
      <c r="C280" t="s">
        <v>2613</v>
      </c>
      <c r="D280" s="34">
        <v>43098</v>
      </c>
      <c r="E280" s="25">
        <v>0</v>
      </c>
      <c r="F280" t="s">
        <v>2953</v>
      </c>
      <c r="G280" t="s">
        <v>2651</v>
      </c>
      <c r="H280">
        <v>2017</v>
      </c>
    </row>
    <row r="281" spans="1:8" x14ac:dyDescent="0.25">
      <c r="A281" t="s">
        <v>3235</v>
      </c>
      <c r="B281" t="s">
        <v>2645</v>
      </c>
      <c r="C281" t="s">
        <v>2613</v>
      </c>
      <c r="D281" s="34">
        <v>43099</v>
      </c>
      <c r="E281" s="25">
        <v>47645</v>
      </c>
      <c r="F281" t="s">
        <v>3236</v>
      </c>
      <c r="G281" t="s">
        <v>2647</v>
      </c>
      <c r="H281">
        <v>2017</v>
      </c>
    </row>
    <row r="282" spans="1:8" x14ac:dyDescent="0.25">
      <c r="A282" t="s">
        <v>3237</v>
      </c>
      <c r="B282" t="s">
        <v>2612</v>
      </c>
      <c r="C282" t="s">
        <v>2613</v>
      </c>
      <c r="D282" s="34">
        <v>43101</v>
      </c>
      <c r="E282" s="25">
        <v>0</v>
      </c>
      <c r="F282" t="s">
        <v>3236</v>
      </c>
      <c r="G282" t="s">
        <v>3238</v>
      </c>
      <c r="H282">
        <v>2018</v>
      </c>
    </row>
    <row r="283" spans="1:8" x14ac:dyDescent="0.25">
      <c r="A283" t="s">
        <v>3239</v>
      </c>
      <c r="B283" t="s">
        <v>2409</v>
      </c>
      <c r="C283" t="s">
        <v>3240</v>
      </c>
      <c r="D283" s="34">
        <v>43101</v>
      </c>
      <c r="E283" s="25">
        <v>135000</v>
      </c>
      <c r="F283" t="s">
        <v>2953</v>
      </c>
      <c r="G283" t="s">
        <v>3241</v>
      </c>
      <c r="H283">
        <v>2018</v>
      </c>
    </row>
    <row r="284" spans="1:8" x14ac:dyDescent="0.25">
      <c r="A284" t="s">
        <v>3242</v>
      </c>
      <c r="B284" t="s">
        <v>2456</v>
      </c>
      <c r="C284" t="s">
        <v>3243</v>
      </c>
      <c r="D284" s="34">
        <v>43101</v>
      </c>
      <c r="E284" s="25">
        <v>150000</v>
      </c>
      <c r="F284" t="s">
        <v>3236</v>
      </c>
      <c r="G284" t="s">
        <v>2651</v>
      </c>
      <c r="H284">
        <v>2018</v>
      </c>
    </row>
    <row r="285" spans="1:8" x14ac:dyDescent="0.25">
      <c r="A285" t="s">
        <v>3244</v>
      </c>
      <c r="B285" t="s">
        <v>2920</v>
      </c>
      <c r="C285" t="s">
        <v>2613</v>
      </c>
      <c r="D285" s="34">
        <v>43102</v>
      </c>
      <c r="E285" s="25">
        <v>110000</v>
      </c>
      <c r="F285" t="s">
        <v>2953</v>
      </c>
      <c r="G285" t="s">
        <v>2921</v>
      </c>
      <c r="H285">
        <v>2018</v>
      </c>
    </row>
    <row r="286" spans="1:8" x14ac:dyDescent="0.25">
      <c r="A286" t="s">
        <v>3245</v>
      </c>
      <c r="B286" t="s">
        <v>2612</v>
      </c>
      <c r="C286" t="s">
        <v>2613</v>
      </c>
      <c r="D286" s="34">
        <v>43102</v>
      </c>
      <c r="E286" s="25">
        <v>210000</v>
      </c>
      <c r="F286" t="s">
        <v>2934</v>
      </c>
      <c r="G286" t="s">
        <v>2686</v>
      </c>
      <c r="H286">
        <v>2018</v>
      </c>
    </row>
    <row r="287" spans="1:8" x14ac:dyDescent="0.25">
      <c r="A287" t="s">
        <v>3246</v>
      </c>
      <c r="B287" t="s">
        <v>3048</v>
      </c>
      <c r="C287" t="s">
        <v>2613</v>
      </c>
      <c r="D287" s="34">
        <v>43103</v>
      </c>
      <c r="E287" s="25">
        <v>16675.93</v>
      </c>
      <c r="F287" t="s">
        <v>3247</v>
      </c>
      <c r="G287" t="s">
        <v>2771</v>
      </c>
      <c r="H287">
        <v>2018</v>
      </c>
    </row>
    <row r="288" spans="1:8" x14ac:dyDescent="0.25">
      <c r="A288" t="s">
        <v>3248</v>
      </c>
      <c r="B288" t="s">
        <v>2723</v>
      </c>
      <c r="C288" t="s">
        <v>2613</v>
      </c>
      <c r="D288" s="34">
        <v>43104</v>
      </c>
      <c r="E288" s="25">
        <v>385000</v>
      </c>
      <c r="F288" t="s">
        <v>3148</v>
      </c>
      <c r="G288" t="s">
        <v>2724</v>
      </c>
      <c r="H288">
        <v>2018</v>
      </c>
    </row>
    <row r="289" spans="1:8" x14ac:dyDescent="0.25">
      <c r="A289" t="s">
        <v>3249</v>
      </c>
      <c r="B289" t="s">
        <v>2612</v>
      </c>
      <c r="C289" t="s">
        <v>2613</v>
      </c>
      <c r="D289" s="34">
        <v>43104</v>
      </c>
      <c r="E289" s="25">
        <v>15000</v>
      </c>
      <c r="F289" t="s">
        <v>3250</v>
      </c>
      <c r="G289" t="s">
        <v>3122</v>
      </c>
      <c r="H289">
        <v>2018</v>
      </c>
    </row>
    <row r="290" spans="1:8" x14ac:dyDescent="0.25">
      <c r="A290" t="s">
        <v>3251</v>
      </c>
      <c r="B290" t="s">
        <v>3252</v>
      </c>
      <c r="C290" t="s">
        <v>2613</v>
      </c>
      <c r="D290" s="34">
        <v>43105</v>
      </c>
      <c r="E290" s="25">
        <v>425000</v>
      </c>
      <c r="F290" t="s">
        <v>2934</v>
      </c>
      <c r="G290" t="s">
        <v>2782</v>
      </c>
      <c r="H290">
        <v>2018</v>
      </c>
    </row>
    <row r="291" spans="1:8" x14ac:dyDescent="0.25">
      <c r="A291" t="s">
        <v>3253</v>
      </c>
      <c r="B291" s="34">
        <v>57242</v>
      </c>
      <c r="C291" t="s">
        <v>3254</v>
      </c>
      <c r="D291" s="34">
        <v>43105</v>
      </c>
      <c r="E291" s="25">
        <v>307395.67</v>
      </c>
      <c r="F291" t="s">
        <v>3247</v>
      </c>
      <c r="G291" t="s">
        <v>3255</v>
      </c>
      <c r="H291">
        <v>2018</v>
      </c>
    </row>
    <row r="292" spans="1:8" x14ac:dyDescent="0.25">
      <c r="A292" t="s">
        <v>3256</v>
      </c>
      <c r="B292" t="s">
        <v>2399</v>
      </c>
      <c r="C292" t="s">
        <v>3257</v>
      </c>
      <c r="D292" s="34">
        <v>43105</v>
      </c>
      <c r="E292" s="25">
        <v>2131913.2599999998</v>
      </c>
      <c r="F292" t="s">
        <v>3247</v>
      </c>
      <c r="G292" t="s">
        <v>2940</v>
      </c>
      <c r="H292">
        <v>2018</v>
      </c>
    </row>
    <row r="293" spans="1:8" x14ac:dyDescent="0.25">
      <c r="A293" t="s">
        <v>3258</v>
      </c>
      <c r="B293" s="34">
        <v>57144</v>
      </c>
      <c r="C293" t="s">
        <v>3259</v>
      </c>
      <c r="D293" s="34">
        <v>43105</v>
      </c>
      <c r="E293" s="25">
        <v>123955.76</v>
      </c>
      <c r="F293" t="s">
        <v>3247</v>
      </c>
      <c r="G293" t="s">
        <v>2990</v>
      </c>
      <c r="H293">
        <v>2018</v>
      </c>
    </row>
    <row r="294" spans="1:8" x14ac:dyDescent="0.25">
      <c r="A294" t="s">
        <v>3260</v>
      </c>
      <c r="B294" t="s">
        <v>3187</v>
      </c>
      <c r="C294" t="s">
        <v>2613</v>
      </c>
      <c r="D294" s="34">
        <v>43106</v>
      </c>
      <c r="E294" s="25">
        <v>20000</v>
      </c>
      <c r="F294" t="s">
        <v>3247</v>
      </c>
      <c r="G294" t="s">
        <v>2686</v>
      </c>
      <c r="H294">
        <v>2018</v>
      </c>
    </row>
    <row r="295" spans="1:8" x14ac:dyDescent="0.25">
      <c r="A295" t="s">
        <v>3261</v>
      </c>
      <c r="B295" s="34">
        <v>57130</v>
      </c>
      <c r="C295" t="s">
        <v>3262</v>
      </c>
      <c r="D295" s="34">
        <v>43106</v>
      </c>
      <c r="E295" s="25">
        <v>9916.4599999999991</v>
      </c>
      <c r="F295" t="s">
        <v>3247</v>
      </c>
      <c r="G295" t="s">
        <v>2863</v>
      </c>
      <c r="H295">
        <v>2018</v>
      </c>
    </row>
    <row r="296" spans="1:8" x14ac:dyDescent="0.25">
      <c r="A296" t="s">
        <v>3263</v>
      </c>
      <c r="B296" s="34">
        <v>57129</v>
      </c>
      <c r="C296" t="s">
        <v>3264</v>
      </c>
      <c r="D296" s="34">
        <v>43106</v>
      </c>
      <c r="E296" s="25">
        <v>47599.01</v>
      </c>
      <c r="F296" t="s">
        <v>3247</v>
      </c>
      <c r="G296" t="s">
        <v>2826</v>
      </c>
      <c r="H296">
        <v>2018</v>
      </c>
    </row>
    <row r="297" spans="1:8" x14ac:dyDescent="0.25">
      <c r="A297" t="s">
        <v>3265</v>
      </c>
      <c r="B297" t="s">
        <v>2320</v>
      </c>
      <c r="C297" t="s">
        <v>3164</v>
      </c>
      <c r="D297" s="34">
        <v>43106</v>
      </c>
      <c r="E297" s="25">
        <v>37682.550000000003</v>
      </c>
      <c r="F297" t="s">
        <v>3247</v>
      </c>
      <c r="G297" t="s">
        <v>2826</v>
      </c>
      <c r="H297">
        <v>2018</v>
      </c>
    </row>
    <row r="298" spans="1:8" x14ac:dyDescent="0.25">
      <c r="A298" t="s">
        <v>3266</v>
      </c>
      <c r="B298" t="s">
        <v>2311</v>
      </c>
      <c r="C298" t="s">
        <v>3267</v>
      </c>
      <c r="D298" s="34">
        <v>43106</v>
      </c>
      <c r="E298" s="25">
        <v>52557.24</v>
      </c>
      <c r="F298" t="s">
        <v>3247</v>
      </c>
      <c r="G298" t="s">
        <v>2872</v>
      </c>
      <c r="H298">
        <v>2018</v>
      </c>
    </row>
    <row r="299" spans="1:8" x14ac:dyDescent="0.25">
      <c r="A299" t="s">
        <v>3268</v>
      </c>
      <c r="B299" s="34">
        <v>33703</v>
      </c>
      <c r="C299" t="s">
        <v>3269</v>
      </c>
      <c r="D299" s="34">
        <v>43106</v>
      </c>
      <c r="E299" s="25">
        <v>74373.460000000006</v>
      </c>
      <c r="F299" t="s">
        <v>3247</v>
      </c>
      <c r="G299" t="s">
        <v>2686</v>
      </c>
      <c r="H299">
        <v>2018</v>
      </c>
    </row>
    <row r="300" spans="1:8" x14ac:dyDescent="0.25">
      <c r="A300" t="s">
        <v>3270</v>
      </c>
      <c r="B300" t="s">
        <v>2475</v>
      </c>
      <c r="C300" t="s">
        <v>3271</v>
      </c>
      <c r="D300" s="34">
        <v>43106</v>
      </c>
      <c r="E300" s="25">
        <v>148746.92000000001</v>
      </c>
      <c r="F300" t="s">
        <v>3247</v>
      </c>
      <c r="G300" t="s">
        <v>3272</v>
      </c>
      <c r="H300">
        <v>2018</v>
      </c>
    </row>
    <row r="301" spans="1:8" x14ac:dyDescent="0.25">
      <c r="A301" t="s">
        <v>3273</v>
      </c>
      <c r="B301" s="34">
        <v>39149</v>
      </c>
      <c r="C301" t="s">
        <v>3274</v>
      </c>
      <c r="D301" s="34">
        <v>43112</v>
      </c>
      <c r="E301" s="25">
        <v>1365000</v>
      </c>
      <c r="F301" t="s">
        <v>2764</v>
      </c>
      <c r="G301" t="s">
        <v>1824</v>
      </c>
      <c r="H301">
        <v>2018</v>
      </c>
    </row>
    <row r="302" spans="1:8" x14ac:dyDescent="0.25">
      <c r="A302" t="s">
        <v>3275</v>
      </c>
      <c r="B302" t="s">
        <v>2456</v>
      </c>
      <c r="C302" t="s">
        <v>3243</v>
      </c>
      <c r="D302" s="34">
        <v>43113</v>
      </c>
      <c r="E302" s="25">
        <v>100000</v>
      </c>
      <c r="F302" t="s">
        <v>3236</v>
      </c>
      <c r="G302" t="s">
        <v>2651</v>
      </c>
      <c r="H302">
        <v>2018</v>
      </c>
    </row>
    <row r="303" spans="1:8" x14ac:dyDescent="0.25">
      <c r="A303" t="s">
        <v>3276</v>
      </c>
      <c r="B303" t="s">
        <v>3187</v>
      </c>
      <c r="C303" t="s">
        <v>2613</v>
      </c>
      <c r="D303" s="34">
        <v>43118</v>
      </c>
      <c r="E303" s="25">
        <v>1000000</v>
      </c>
      <c r="F303" t="s">
        <v>2934</v>
      </c>
      <c r="G303" t="s">
        <v>2686</v>
      </c>
      <c r="H303">
        <v>2018</v>
      </c>
    </row>
    <row r="304" spans="1:8" x14ac:dyDescent="0.25">
      <c r="A304" t="s">
        <v>3277</v>
      </c>
      <c r="B304" s="33">
        <v>5.7000000000000005E+24</v>
      </c>
      <c r="C304" t="s">
        <v>3278</v>
      </c>
      <c r="D304" s="34">
        <v>43118</v>
      </c>
      <c r="E304" s="25">
        <v>131576.59</v>
      </c>
      <c r="F304" t="s">
        <v>3279</v>
      </c>
      <c r="G304" t="s">
        <v>3280</v>
      </c>
      <c r="H304">
        <v>2018</v>
      </c>
    </row>
    <row r="305" spans="1:8" x14ac:dyDescent="0.25">
      <c r="A305" t="s">
        <v>3281</v>
      </c>
      <c r="B305" t="s">
        <v>3050</v>
      </c>
      <c r="C305" t="s">
        <v>2613</v>
      </c>
      <c r="D305" s="34">
        <v>43119</v>
      </c>
      <c r="E305" s="25">
        <v>0</v>
      </c>
      <c r="F305" t="s">
        <v>3148</v>
      </c>
      <c r="G305" t="s">
        <v>2771</v>
      </c>
      <c r="H305">
        <v>2018</v>
      </c>
    </row>
    <row r="306" spans="1:8" x14ac:dyDescent="0.25">
      <c r="A306" t="s">
        <v>3282</v>
      </c>
      <c r="B306" t="s">
        <v>3056</v>
      </c>
      <c r="C306" t="s">
        <v>2613</v>
      </c>
      <c r="D306" s="34">
        <v>43122</v>
      </c>
      <c r="E306" s="25">
        <v>0</v>
      </c>
      <c r="F306" t="s">
        <v>3236</v>
      </c>
      <c r="G306" t="s">
        <v>263</v>
      </c>
      <c r="H306">
        <v>2018</v>
      </c>
    </row>
    <row r="307" spans="1:8" x14ac:dyDescent="0.25">
      <c r="A307" t="s">
        <v>3283</v>
      </c>
      <c r="B307" t="s">
        <v>3284</v>
      </c>
      <c r="C307" t="s">
        <v>2613</v>
      </c>
      <c r="D307" s="34">
        <v>43125</v>
      </c>
      <c r="E307" s="25">
        <v>0</v>
      </c>
      <c r="F307" t="s">
        <v>2685</v>
      </c>
      <c r="G307" t="s">
        <v>3285</v>
      </c>
      <c r="H307">
        <v>2018</v>
      </c>
    </row>
    <row r="308" spans="1:8" x14ac:dyDescent="0.25">
      <c r="A308" t="s">
        <v>3286</v>
      </c>
      <c r="B308" t="s">
        <v>3187</v>
      </c>
      <c r="C308" t="s">
        <v>2613</v>
      </c>
      <c r="D308" s="34">
        <v>43133</v>
      </c>
      <c r="E308" s="25">
        <v>175000</v>
      </c>
      <c r="F308" t="s">
        <v>2614</v>
      </c>
      <c r="G308" t="s">
        <v>2686</v>
      </c>
      <c r="H308">
        <v>2018</v>
      </c>
    </row>
    <row r="309" spans="1:8" x14ac:dyDescent="0.25">
      <c r="A309" t="s">
        <v>3287</v>
      </c>
      <c r="B309" t="s">
        <v>3288</v>
      </c>
      <c r="C309" t="s">
        <v>2613</v>
      </c>
      <c r="D309" s="34">
        <v>43144</v>
      </c>
      <c r="E309" s="25">
        <v>75000</v>
      </c>
      <c r="F309" t="s">
        <v>3289</v>
      </c>
      <c r="G309" t="s">
        <v>3290</v>
      </c>
      <c r="H309">
        <v>2018</v>
      </c>
    </row>
    <row r="310" spans="1:8" x14ac:dyDescent="0.25">
      <c r="A310" t="s">
        <v>3291</v>
      </c>
      <c r="B310" t="s">
        <v>2063</v>
      </c>
      <c r="C310" t="s">
        <v>2631</v>
      </c>
      <c r="D310" s="34">
        <v>43144</v>
      </c>
      <c r="E310" s="25">
        <v>40000</v>
      </c>
      <c r="F310" t="s">
        <v>3279</v>
      </c>
      <c r="G310" t="s">
        <v>263</v>
      </c>
      <c r="H310">
        <v>2018</v>
      </c>
    </row>
    <row r="311" spans="1:8" x14ac:dyDescent="0.25">
      <c r="A311" t="s">
        <v>3292</v>
      </c>
      <c r="B311" t="s">
        <v>2797</v>
      </c>
      <c r="C311" t="s">
        <v>2613</v>
      </c>
      <c r="D311" s="34">
        <v>43161</v>
      </c>
      <c r="E311" s="25">
        <v>8775000</v>
      </c>
      <c r="F311" t="s">
        <v>2685</v>
      </c>
      <c r="G311" t="s">
        <v>2798</v>
      </c>
      <c r="H311">
        <v>2018</v>
      </c>
    </row>
    <row r="312" spans="1:8" x14ac:dyDescent="0.25">
      <c r="A312" t="s">
        <v>3293</v>
      </c>
      <c r="B312" s="34">
        <v>57147</v>
      </c>
      <c r="C312" t="s">
        <v>3294</v>
      </c>
      <c r="D312" s="34">
        <v>43161</v>
      </c>
      <c r="E312" s="25">
        <v>19637.48</v>
      </c>
      <c r="F312" t="s">
        <v>3247</v>
      </c>
      <c r="G312" t="s">
        <v>3295</v>
      </c>
      <c r="H312">
        <v>2018</v>
      </c>
    </row>
    <row r="313" spans="1:8" x14ac:dyDescent="0.25">
      <c r="A313" t="s">
        <v>3296</v>
      </c>
      <c r="B313" s="34">
        <v>57180</v>
      </c>
      <c r="C313" t="s">
        <v>3297</v>
      </c>
      <c r="D313" s="34">
        <v>43161</v>
      </c>
      <c r="E313" s="25">
        <v>212346.37</v>
      </c>
      <c r="F313" t="s">
        <v>3247</v>
      </c>
      <c r="G313" t="s">
        <v>3298</v>
      </c>
      <c r="H313">
        <v>2018</v>
      </c>
    </row>
    <row r="314" spans="1:8" x14ac:dyDescent="0.25">
      <c r="A314" t="s">
        <v>3299</v>
      </c>
      <c r="B314" t="s">
        <v>2413</v>
      </c>
      <c r="C314" t="s">
        <v>3300</v>
      </c>
      <c r="D314" s="34">
        <v>43161</v>
      </c>
      <c r="E314" s="25">
        <v>27630.23</v>
      </c>
      <c r="F314" t="s">
        <v>3247</v>
      </c>
      <c r="G314" t="s">
        <v>3301</v>
      </c>
      <c r="H314">
        <v>2018</v>
      </c>
    </row>
    <row r="315" spans="1:8" x14ac:dyDescent="0.25">
      <c r="A315" t="s">
        <v>3302</v>
      </c>
      <c r="B315" s="33">
        <v>3110000</v>
      </c>
      <c r="C315" t="s">
        <v>3303</v>
      </c>
      <c r="D315" s="34">
        <v>43161</v>
      </c>
      <c r="E315" s="25">
        <v>80661.3</v>
      </c>
      <c r="F315" t="s">
        <v>3247</v>
      </c>
      <c r="G315" t="s">
        <v>3088</v>
      </c>
      <c r="H315">
        <v>2018</v>
      </c>
    </row>
    <row r="316" spans="1:8" x14ac:dyDescent="0.25">
      <c r="A316" t="s">
        <v>3304</v>
      </c>
      <c r="B316" t="s">
        <v>2321</v>
      </c>
      <c r="C316" t="s">
        <v>3305</v>
      </c>
      <c r="D316" s="34">
        <v>43161</v>
      </c>
      <c r="E316" s="25">
        <v>95281.43</v>
      </c>
      <c r="F316" t="s">
        <v>3247</v>
      </c>
      <c r="G316" t="s">
        <v>2638</v>
      </c>
      <c r="H316">
        <v>2018</v>
      </c>
    </row>
    <row r="317" spans="1:8" x14ac:dyDescent="0.25">
      <c r="A317" t="s">
        <v>3306</v>
      </c>
      <c r="B317" t="s">
        <v>2334</v>
      </c>
      <c r="C317" t="s">
        <v>3307</v>
      </c>
      <c r="D317" s="34">
        <v>43161</v>
      </c>
      <c r="E317" s="25">
        <v>71461.070000000007</v>
      </c>
      <c r="F317" t="s">
        <v>3247</v>
      </c>
      <c r="G317" t="s">
        <v>3308</v>
      </c>
      <c r="H317">
        <v>2018</v>
      </c>
    </row>
    <row r="318" spans="1:8" x14ac:dyDescent="0.25">
      <c r="A318" t="s">
        <v>3309</v>
      </c>
      <c r="B318" t="s">
        <v>2063</v>
      </c>
      <c r="C318" t="s">
        <v>2631</v>
      </c>
      <c r="D318" s="34">
        <v>43163</v>
      </c>
      <c r="E318" s="25">
        <v>40000</v>
      </c>
      <c r="F318" t="s">
        <v>2614</v>
      </c>
      <c r="G318" t="s">
        <v>263</v>
      </c>
      <c r="H318">
        <v>2018</v>
      </c>
    </row>
    <row r="319" spans="1:8" x14ac:dyDescent="0.25">
      <c r="A319" t="s">
        <v>3310</v>
      </c>
      <c r="B319" t="s">
        <v>2894</v>
      </c>
      <c r="C319" t="s">
        <v>2613</v>
      </c>
      <c r="D319" s="34">
        <v>43169</v>
      </c>
      <c r="E319" s="25">
        <v>0</v>
      </c>
      <c r="F319" t="s">
        <v>2923</v>
      </c>
      <c r="G319" t="s">
        <v>2895</v>
      </c>
      <c r="H319">
        <v>2018</v>
      </c>
    </row>
    <row r="320" spans="1:8" x14ac:dyDescent="0.25">
      <c r="A320" t="s">
        <v>3311</v>
      </c>
      <c r="B320" t="s">
        <v>3312</v>
      </c>
      <c r="C320" t="s">
        <v>2613</v>
      </c>
      <c r="D320" s="34">
        <v>43172</v>
      </c>
      <c r="E320" s="25">
        <v>20000</v>
      </c>
      <c r="F320" t="s">
        <v>2953</v>
      </c>
      <c r="G320" t="s">
        <v>3313</v>
      </c>
      <c r="H320">
        <v>2018</v>
      </c>
    </row>
    <row r="321" spans="1:8" x14ac:dyDescent="0.25">
      <c r="A321" t="s">
        <v>3314</v>
      </c>
      <c r="B321" t="s">
        <v>2256</v>
      </c>
      <c r="C321" t="s">
        <v>2617</v>
      </c>
      <c r="D321" s="34">
        <v>43174</v>
      </c>
      <c r="E321" s="25">
        <v>894803</v>
      </c>
      <c r="F321" t="s">
        <v>2685</v>
      </c>
      <c r="G321" t="s">
        <v>2619</v>
      </c>
      <c r="H321">
        <v>2018</v>
      </c>
    </row>
    <row r="322" spans="1:8" x14ac:dyDescent="0.25">
      <c r="A322" t="s">
        <v>3315</v>
      </c>
      <c r="B322" t="s">
        <v>2612</v>
      </c>
      <c r="C322" t="s">
        <v>2613</v>
      </c>
      <c r="D322" s="34">
        <v>43175</v>
      </c>
      <c r="E322" s="25">
        <v>710978.92</v>
      </c>
      <c r="F322" t="s">
        <v>2953</v>
      </c>
      <c r="G322" t="s">
        <v>2727</v>
      </c>
      <c r="H322">
        <v>2018</v>
      </c>
    </row>
    <row r="323" spans="1:8" x14ac:dyDescent="0.25">
      <c r="A323" t="s">
        <v>3316</v>
      </c>
      <c r="B323" t="s">
        <v>2323</v>
      </c>
      <c r="C323" t="s">
        <v>2683</v>
      </c>
      <c r="D323" s="34">
        <v>43175</v>
      </c>
      <c r="E323" s="25">
        <v>0</v>
      </c>
      <c r="F323" t="s">
        <v>2729</v>
      </c>
      <c r="G323" t="s">
        <v>2638</v>
      </c>
      <c r="H323">
        <v>2018</v>
      </c>
    </row>
    <row r="324" spans="1:8" x14ac:dyDescent="0.25">
      <c r="A324" t="s">
        <v>3317</v>
      </c>
      <c r="B324" t="s">
        <v>3318</v>
      </c>
      <c r="C324" t="s">
        <v>2613</v>
      </c>
      <c r="D324" s="34">
        <v>43187</v>
      </c>
      <c r="E324" s="25">
        <v>75000</v>
      </c>
      <c r="F324" t="s">
        <v>2677</v>
      </c>
      <c r="G324" t="s">
        <v>3319</v>
      </c>
      <c r="H324">
        <v>2018</v>
      </c>
    </row>
    <row r="325" spans="1:8" x14ac:dyDescent="0.25">
      <c r="A325" t="s">
        <v>3320</v>
      </c>
      <c r="B325" t="s">
        <v>3321</v>
      </c>
      <c r="C325" t="s">
        <v>2613</v>
      </c>
      <c r="D325" s="34">
        <v>43195</v>
      </c>
      <c r="E325" s="25">
        <v>115498.66</v>
      </c>
      <c r="F325" t="s">
        <v>2934</v>
      </c>
      <c r="G325" t="s">
        <v>3322</v>
      </c>
      <c r="H325">
        <v>2018</v>
      </c>
    </row>
    <row r="326" spans="1:8" x14ac:dyDescent="0.25">
      <c r="A326" t="s">
        <v>3323</v>
      </c>
      <c r="B326" t="s">
        <v>3324</v>
      </c>
      <c r="C326" t="s">
        <v>2613</v>
      </c>
      <c r="D326" s="34">
        <v>43204</v>
      </c>
      <c r="E326" s="25">
        <v>165000</v>
      </c>
      <c r="F326" t="s">
        <v>2664</v>
      </c>
      <c r="G326" t="s">
        <v>3325</v>
      </c>
      <c r="H326">
        <v>2018</v>
      </c>
    </row>
    <row r="327" spans="1:8" x14ac:dyDescent="0.25">
      <c r="A327" t="s">
        <v>3326</v>
      </c>
      <c r="B327" t="s">
        <v>3129</v>
      </c>
      <c r="C327" t="s">
        <v>2613</v>
      </c>
      <c r="D327" s="34">
        <v>43210</v>
      </c>
      <c r="E327" s="25">
        <v>0</v>
      </c>
      <c r="F327" t="s">
        <v>2664</v>
      </c>
      <c r="G327" t="s">
        <v>3130</v>
      </c>
      <c r="H327">
        <v>2018</v>
      </c>
    </row>
    <row r="328" spans="1:8" x14ac:dyDescent="0.25">
      <c r="A328" t="s">
        <v>3327</v>
      </c>
      <c r="B328" t="s">
        <v>2713</v>
      </c>
      <c r="C328" t="s">
        <v>2613</v>
      </c>
      <c r="D328" s="34">
        <v>43214</v>
      </c>
      <c r="E328" s="25">
        <v>387108</v>
      </c>
      <c r="F328" t="s">
        <v>2934</v>
      </c>
      <c r="G328" t="s">
        <v>2730</v>
      </c>
      <c r="H328">
        <v>2018</v>
      </c>
    </row>
    <row r="329" spans="1:8" x14ac:dyDescent="0.25">
      <c r="A329" t="s">
        <v>3328</v>
      </c>
      <c r="B329" t="s">
        <v>2490</v>
      </c>
      <c r="C329" t="s">
        <v>3329</v>
      </c>
      <c r="D329" s="34">
        <v>43214</v>
      </c>
      <c r="E329" s="25">
        <v>41444.07</v>
      </c>
      <c r="F329" t="s">
        <v>3191</v>
      </c>
      <c r="G329" t="s">
        <v>3330</v>
      </c>
      <c r="H329">
        <v>2018</v>
      </c>
    </row>
    <row r="330" spans="1:8" x14ac:dyDescent="0.25">
      <c r="A330" t="s">
        <v>3331</v>
      </c>
      <c r="B330" t="s">
        <v>2267</v>
      </c>
      <c r="C330" t="s">
        <v>3332</v>
      </c>
      <c r="D330" s="34">
        <v>43214</v>
      </c>
      <c r="E330" s="25">
        <v>16000</v>
      </c>
      <c r="F330" t="s">
        <v>3333</v>
      </c>
      <c r="G330" t="s">
        <v>3334</v>
      </c>
      <c r="H330">
        <v>2018</v>
      </c>
    </row>
    <row r="331" spans="1:8" x14ac:dyDescent="0.25">
      <c r="A331" t="s">
        <v>3335</v>
      </c>
      <c r="B331" t="s">
        <v>2829</v>
      </c>
      <c r="C331" t="s">
        <v>2613</v>
      </c>
      <c r="D331" s="34">
        <v>43215</v>
      </c>
      <c r="E331" s="25">
        <v>0</v>
      </c>
      <c r="F331" t="s">
        <v>2729</v>
      </c>
      <c r="G331" t="s">
        <v>2654</v>
      </c>
      <c r="H331">
        <v>2018</v>
      </c>
    </row>
    <row r="332" spans="1:8" x14ac:dyDescent="0.25">
      <c r="A332" t="s">
        <v>3336</v>
      </c>
      <c r="B332" t="s">
        <v>3337</v>
      </c>
      <c r="C332" t="s">
        <v>2613</v>
      </c>
      <c r="D332" s="34">
        <v>43217</v>
      </c>
      <c r="E332" s="25">
        <v>0</v>
      </c>
      <c r="F332" t="s">
        <v>2702</v>
      </c>
      <c r="G332" t="s">
        <v>2957</v>
      </c>
      <c r="H332">
        <v>2018</v>
      </c>
    </row>
    <row r="333" spans="1:8" x14ac:dyDescent="0.25">
      <c r="A333" t="s">
        <v>3338</v>
      </c>
      <c r="B333" t="s">
        <v>2361</v>
      </c>
      <c r="C333" t="s">
        <v>3018</v>
      </c>
      <c r="D333" s="34">
        <v>43217</v>
      </c>
      <c r="E333" s="25">
        <v>215000</v>
      </c>
      <c r="F333" t="s">
        <v>2702</v>
      </c>
      <c r="G333" t="s">
        <v>2957</v>
      </c>
      <c r="H333">
        <v>2018</v>
      </c>
    </row>
    <row r="334" spans="1:8" x14ac:dyDescent="0.25">
      <c r="A334" t="s">
        <v>3339</v>
      </c>
      <c r="B334" t="s">
        <v>2343</v>
      </c>
      <c r="C334" t="s">
        <v>3340</v>
      </c>
      <c r="D334" s="34">
        <v>43217</v>
      </c>
      <c r="E334" s="25">
        <v>25000</v>
      </c>
      <c r="F334" t="s">
        <v>2934</v>
      </c>
      <c r="G334" t="s">
        <v>3341</v>
      </c>
      <c r="H334">
        <v>2018</v>
      </c>
    </row>
    <row r="335" spans="1:8" x14ac:dyDescent="0.25">
      <c r="A335" t="s">
        <v>3342</v>
      </c>
      <c r="B335" t="s">
        <v>3187</v>
      </c>
      <c r="C335" t="s">
        <v>2613</v>
      </c>
      <c r="D335" s="34">
        <v>43223</v>
      </c>
      <c r="E335" s="25">
        <v>90000</v>
      </c>
      <c r="F335" t="s">
        <v>2934</v>
      </c>
      <c r="G335" t="s">
        <v>2686</v>
      </c>
      <c r="H335">
        <v>2018</v>
      </c>
    </row>
    <row r="336" spans="1:8" x14ac:dyDescent="0.25">
      <c r="A336" t="s">
        <v>3343</v>
      </c>
      <c r="B336" t="s">
        <v>3344</v>
      </c>
      <c r="C336" t="s">
        <v>2613</v>
      </c>
      <c r="D336" s="34">
        <v>43229</v>
      </c>
      <c r="E336" s="25">
        <v>37479.199999999997</v>
      </c>
      <c r="F336" t="s">
        <v>2934</v>
      </c>
      <c r="G336" t="s">
        <v>3345</v>
      </c>
      <c r="H336">
        <v>2018</v>
      </c>
    </row>
    <row r="337" spans="1:8" x14ac:dyDescent="0.25">
      <c r="A337" t="s">
        <v>3346</v>
      </c>
      <c r="B337" t="s">
        <v>2361</v>
      </c>
      <c r="C337" t="s">
        <v>3018</v>
      </c>
      <c r="D337" s="34">
        <v>43231</v>
      </c>
      <c r="E337" s="25">
        <v>258216.95</v>
      </c>
      <c r="F337" t="s">
        <v>3347</v>
      </c>
      <c r="G337" t="s">
        <v>2957</v>
      </c>
      <c r="H337">
        <v>2018</v>
      </c>
    </row>
    <row r="338" spans="1:8" x14ac:dyDescent="0.25">
      <c r="A338" t="s">
        <v>3348</v>
      </c>
      <c r="B338" t="s">
        <v>3349</v>
      </c>
      <c r="C338" t="s">
        <v>2613</v>
      </c>
      <c r="D338" s="34">
        <v>43233</v>
      </c>
      <c r="E338" s="25">
        <v>176000</v>
      </c>
      <c r="F338" t="s">
        <v>2953</v>
      </c>
      <c r="G338" t="s">
        <v>3200</v>
      </c>
      <c r="H338">
        <v>2018</v>
      </c>
    </row>
    <row r="339" spans="1:8" x14ac:dyDescent="0.25">
      <c r="A339" t="s">
        <v>3350</v>
      </c>
      <c r="B339" t="s">
        <v>2918</v>
      </c>
      <c r="C339" t="s">
        <v>2613</v>
      </c>
      <c r="D339" s="34">
        <v>43237</v>
      </c>
      <c r="E339" s="25">
        <v>65000</v>
      </c>
      <c r="F339" t="s">
        <v>2729</v>
      </c>
      <c r="G339" t="s">
        <v>2782</v>
      </c>
      <c r="H339">
        <v>2018</v>
      </c>
    </row>
    <row r="340" spans="1:8" x14ac:dyDescent="0.25">
      <c r="A340" t="s">
        <v>3351</v>
      </c>
      <c r="B340" t="s">
        <v>2694</v>
      </c>
      <c r="C340" t="s">
        <v>2613</v>
      </c>
      <c r="D340" s="34">
        <v>43238</v>
      </c>
      <c r="E340" s="25">
        <v>95000</v>
      </c>
      <c r="F340" t="s">
        <v>2614</v>
      </c>
      <c r="G340" t="s">
        <v>2638</v>
      </c>
      <c r="H340">
        <v>2018</v>
      </c>
    </row>
    <row r="341" spans="1:8" x14ac:dyDescent="0.25">
      <c r="A341" t="s">
        <v>3352</v>
      </c>
      <c r="B341" t="s">
        <v>3353</v>
      </c>
      <c r="C341" t="s">
        <v>2613</v>
      </c>
      <c r="D341" s="34">
        <v>43241</v>
      </c>
      <c r="E341" s="25">
        <v>348862.97</v>
      </c>
      <c r="F341" t="s">
        <v>100</v>
      </c>
      <c r="G341" t="s">
        <v>2638</v>
      </c>
      <c r="H341">
        <v>2018</v>
      </c>
    </row>
    <row r="342" spans="1:8" x14ac:dyDescent="0.25">
      <c r="A342" t="s">
        <v>3354</v>
      </c>
      <c r="B342" t="s">
        <v>3312</v>
      </c>
      <c r="C342" t="s">
        <v>2613</v>
      </c>
      <c r="D342" s="34">
        <v>43242</v>
      </c>
      <c r="E342" s="25">
        <v>120000</v>
      </c>
      <c r="F342" t="s">
        <v>3355</v>
      </c>
      <c r="G342" t="s">
        <v>3313</v>
      </c>
      <c r="H342">
        <v>2018</v>
      </c>
    </row>
    <row r="343" spans="1:8" x14ac:dyDescent="0.25">
      <c r="A343" t="s">
        <v>3356</v>
      </c>
      <c r="B343" t="s">
        <v>3357</v>
      </c>
      <c r="C343" t="s">
        <v>2613</v>
      </c>
      <c r="D343" s="34">
        <v>43244</v>
      </c>
      <c r="E343" s="25">
        <v>360000</v>
      </c>
      <c r="F343" t="s">
        <v>2953</v>
      </c>
      <c r="G343" t="s">
        <v>3255</v>
      </c>
      <c r="H343">
        <v>2018</v>
      </c>
    </row>
    <row r="344" spans="1:8" x14ac:dyDescent="0.25">
      <c r="A344" t="s">
        <v>3358</v>
      </c>
      <c r="B344" t="s">
        <v>3062</v>
      </c>
      <c r="C344" t="s">
        <v>2613</v>
      </c>
      <c r="D344" s="34">
        <v>43248</v>
      </c>
      <c r="E344" s="25">
        <v>25000</v>
      </c>
      <c r="F344" t="s">
        <v>3359</v>
      </c>
      <c r="G344" t="s">
        <v>2771</v>
      </c>
      <c r="H344">
        <v>2018</v>
      </c>
    </row>
    <row r="345" spans="1:8" x14ac:dyDescent="0.25">
      <c r="A345" t="s">
        <v>3360</v>
      </c>
      <c r="B345" t="s">
        <v>2699</v>
      </c>
      <c r="C345" t="s">
        <v>2613</v>
      </c>
      <c r="D345" s="34">
        <v>43254</v>
      </c>
      <c r="E345" s="25">
        <v>90000</v>
      </c>
      <c r="F345" t="s">
        <v>2934</v>
      </c>
      <c r="G345" t="s">
        <v>2654</v>
      </c>
      <c r="H345">
        <v>2018</v>
      </c>
    </row>
    <row r="346" spans="1:8" x14ac:dyDescent="0.25">
      <c r="A346" t="s">
        <v>3361</v>
      </c>
      <c r="B346" t="s">
        <v>3166</v>
      </c>
      <c r="C346" t="s">
        <v>2613</v>
      </c>
      <c r="D346" s="34">
        <v>43257</v>
      </c>
      <c r="E346" s="25">
        <v>21500</v>
      </c>
      <c r="F346" t="s">
        <v>2934</v>
      </c>
      <c r="G346" t="s">
        <v>2651</v>
      </c>
      <c r="H346">
        <v>2018</v>
      </c>
    </row>
    <row r="347" spans="1:8" x14ac:dyDescent="0.25">
      <c r="A347" t="s">
        <v>3362</v>
      </c>
      <c r="B347" t="s">
        <v>3363</v>
      </c>
      <c r="C347" t="s">
        <v>2613</v>
      </c>
      <c r="D347" s="34">
        <v>43258</v>
      </c>
      <c r="E347" s="25">
        <v>80000</v>
      </c>
      <c r="F347" t="s">
        <v>2923</v>
      </c>
      <c r="G347" t="s">
        <v>3029</v>
      </c>
      <c r="H347">
        <v>2018</v>
      </c>
    </row>
    <row r="348" spans="1:8" x14ac:dyDescent="0.25">
      <c r="A348" t="s">
        <v>3364</v>
      </c>
      <c r="B348" t="s">
        <v>3365</v>
      </c>
      <c r="C348" t="s">
        <v>2613</v>
      </c>
      <c r="D348" s="34">
        <v>43265</v>
      </c>
      <c r="E348" s="25">
        <v>45000</v>
      </c>
      <c r="F348" t="s">
        <v>100</v>
      </c>
      <c r="G348" t="s">
        <v>3366</v>
      </c>
      <c r="H348">
        <v>2018</v>
      </c>
    </row>
    <row r="349" spans="1:8" x14ac:dyDescent="0.25">
      <c r="A349" t="s">
        <v>3367</v>
      </c>
      <c r="B349" t="s">
        <v>3222</v>
      </c>
      <c r="C349" t="s">
        <v>2613</v>
      </c>
      <c r="D349" s="34">
        <v>43278</v>
      </c>
      <c r="E349" s="25">
        <v>0</v>
      </c>
      <c r="F349" t="s">
        <v>2628</v>
      </c>
      <c r="G349" t="s">
        <v>3223</v>
      </c>
      <c r="H349">
        <v>2018</v>
      </c>
    </row>
    <row r="350" spans="1:8" x14ac:dyDescent="0.25">
      <c r="A350" t="s">
        <v>3368</v>
      </c>
      <c r="B350" t="s">
        <v>2456</v>
      </c>
      <c r="C350" t="s">
        <v>3243</v>
      </c>
      <c r="D350" s="34">
        <v>43282</v>
      </c>
      <c r="E350" s="25">
        <v>110000</v>
      </c>
      <c r="F350" t="s">
        <v>2614</v>
      </c>
      <c r="G350" t="s">
        <v>2651</v>
      </c>
      <c r="H350">
        <v>2018</v>
      </c>
    </row>
    <row r="351" spans="1:8" x14ac:dyDescent="0.25">
      <c r="A351" t="s">
        <v>3369</v>
      </c>
      <c r="B351" t="s">
        <v>2200</v>
      </c>
      <c r="C351" t="s">
        <v>3370</v>
      </c>
      <c r="D351" s="34">
        <v>43285</v>
      </c>
      <c r="E351" s="25">
        <v>0</v>
      </c>
      <c r="F351" t="s">
        <v>2685</v>
      </c>
      <c r="G351" t="s">
        <v>3366</v>
      </c>
      <c r="H351">
        <v>2018</v>
      </c>
    </row>
    <row r="352" spans="1:8" x14ac:dyDescent="0.25">
      <c r="A352" t="s">
        <v>3371</v>
      </c>
      <c r="B352" t="s">
        <v>3337</v>
      </c>
      <c r="C352" t="s">
        <v>2613</v>
      </c>
      <c r="D352" s="34">
        <v>43287</v>
      </c>
      <c r="E352" s="25">
        <v>925000</v>
      </c>
      <c r="F352" t="s">
        <v>2664</v>
      </c>
      <c r="G352" t="s">
        <v>2957</v>
      </c>
      <c r="H352">
        <v>2018</v>
      </c>
    </row>
    <row r="353" spans="1:8" x14ac:dyDescent="0.25">
      <c r="A353" t="s">
        <v>3372</v>
      </c>
      <c r="B353" t="s">
        <v>2361</v>
      </c>
      <c r="C353" t="s">
        <v>3018</v>
      </c>
      <c r="D353" s="34">
        <v>43287</v>
      </c>
      <c r="E353" s="25">
        <v>170000</v>
      </c>
      <c r="F353" t="s">
        <v>2664</v>
      </c>
      <c r="G353" t="s">
        <v>2957</v>
      </c>
      <c r="H353">
        <v>2018</v>
      </c>
    </row>
    <row r="354" spans="1:8" x14ac:dyDescent="0.25">
      <c r="A354" t="s">
        <v>3373</v>
      </c>
      <c r="B354" t="s">
        <v>2763</v>
      </c>
      <c r="C354" t="s">
        <v>2613</v>
      </c>
      <c r="D354" s="34">
        <v>43293</v>
      </c>
      <c r="E354" s="25">
        <v>447000</v>
      </c>
      <c r="F354" t="s">
        <v>2685</v>
      </c>
      <c r="G354" t="s">
        <v>2619</v>
      </c>
      <c r="H354">
        <v>2018</v>
      </c>
    </row>
    <row r="355" spans="1:8" x14ac:dyDescent="0.25">
      <c r="A355" t="s">
        <v>3374</v>
      </c>
      <c r="B355" t="s">
        <v>3375</v>
      </c>
      <c r="C355" t="s">
        <v>2613</v>
      </c>
      <c r="D355" s="34">
        <v>43295</v>
      </c>
      <c r="E355" s="25">
        <v>92777.54</v>
      </c>
      <c r="F355" t="s">
        <v>2953</v>
      </c>
      <c r="G355" t="s">
        <v>3376</v>
      </c>
      <c r="H355">
        <v>2018</v>
      </c>
    </row>
    <row r="356" spans="1:8" x14ac:dyDescent="0.25">
      <c r="A356" t="s">
        <v>3377</v>
      </c>
      <c r="B356" t="s">
        <v>3378</v>
      </c>
      <c r="C356" t="s">
        <v>2613</v>
      </c>
      <c r="D356" s="34">
        <v>43298</v>
      </c>
      <c r="E356" s="25">
        <v>73250</v>
      </c>
      <c r="F356" t="s">
        <v>2702</v>
      </c>
      <c r="G356" t="s">
        <v>2643</v>
      </c>
      <c r="H356">
        <v>2018</v>
      </c>
    </row>
    <row r="357" spans="1:8" x14ac:dyDescent="0.25">
      <c r="A357" t="s">
        <v>3379</v>
      </c>
      <c r="B357" t="s">
        <v>2235</v>
      </c>
      <c r="C357" t="s">
        <v>3380</v>
      </c>
      <c r="D357" s="34">
        <v>43298</v>
      </c>
      <c r="E357" s="25">
        <v>119750</v>
      </c>
      <c r="F357" t="s">
        <v>2702</v>
      </c>
      <c r="G357" t="s">
        <v>2643</v>
      </c>
      <c r="H357">
        <v>2018</v>
      </c>
    </row>
    <row r="358" spans="1:8" x14ac:dyDescent="0.25">
      <c r="A358" t="s">
        <v>3381</v>
      </c>
      <c r="B358" t="s">
        <v>2781</v>
      </c>
      <c r="C358" t="s">
        <v>2613</v>
      </c>
      <c r="D358" s="34">
        <v>43300</v>
      </c>
      <c r="E358" s="25">
        <v>250000</v>
      </c>
      <c r="F358" t="s">
        <v>2934</v>
      </c>
      <c r="G358" t="s">
        <v>2782</v>
      </c>
      <c r="H358">
        <v>2018</v>
      </c>
    </row>
    <row r="359" spans="1:8" x14ac:dyDescent="0.25">
      <c r="A359" t="s">
        <v>3382</v>
      </c>
      <c r="B359" t="s">
        <v>2456</v>
      </c>
      <c r="C359" t="s">
        <v>3243</v>
      </c>
      <c r="D359" s="34">
        <v>43307</v>
      </c>
      <c r="E359" s="25">
        <v>350000</v>
      </c>
      <c r="F359" t="s">
        <v>2677</v>
      </c>
      <c r="G359" t="s">
        <v>2651</v>
      </c>
      <c r="H359">
        <v>2018</v>
      </c>
    </row>
    <row r="360" spans="1:8" x14ac:dyDescent="0.25">
      <c r="A360" t="s">
        <v>3383</v>
      </c>
      <c r="B360" t="s">
        <v>3214</v>
      </c>
      <c r="C360" t="s">
        <v>2613</v>
      </c>
      <c r="D360" s="34">
        <v>43309</v>
      </c>
      <c r="E360" s="25">
        <v>402500</v>
      </c>
      <c r="F360" t="s">
        <v>2664</v>
      </c>
      <c r="G360" t="s">
        <v>3065</v>
      </c>
      <c r="H360">
        <v>2018</v>
      </c>
    </row>
    <row r="361" spans="1:8" x14ac:dyDescent="0.25">
      <c r="A361" t="s">
        <v>3384</v>
      </c>
      <c r="B361" t="s">
        <v>3385</v>
      </c>
      <c r="C361" t="s">
        <v>2613</v>
      </c>
      <c r="D361" s="34">
        <v>43311</v>
      </c>
      <c r="E361" s="25">
        <v>1878000</v>
      </c>
      <c r="F361" t="s">
        <v>3386</v>
      </c>
      <c r="G361" t="s">
        <v>2697</v>
      </c>
      <c r="H361">
        <v>2018</v>
      </c>
    </row>
    <row r="362" spans="1:8" x14ac:dyDescent="0.25">
      <c r="A362" t="s">
        <v>3387</v>
      </c>
      <c r="B362" t="s">
        <v>2612</v>
      </c>
      <c r="C362" t="s">
        <v>2613</v>
      </c>
      <c r="D362" s="34">
        <v>43313</v>
      </c>
      <c r="E362" s="25">
        <v>130484.85</v>
      </c>
      <c r="F362" t="s">
        <v>2934</v>
      </c>
      <c r="G362" t="s">
        <v>2674</v>
      </c>
      <c r="H362">
        <v>2018</v>
      </c>
    </row>
    <row r="363" spans="1:8" x14ac:dyDescent="0.25">
      <c r="A363" t="s">
        <v>3388</v>
      </c>
      <c r="B363" t="s">
        <v>2612</v>
      </c>
      <c r="C363" t="s">
        <v>2613</v>
      </c>
      <c r="D363" s="34">
        <v>43319</v>
      </c>
      <c r="E363" s="25">
        <v>57500</v>
      </c>
      <c r="F363" t="s">
        <v>2720</v>
      </c>
      <c r="G363" t="s">
        <v>2686</v>
      </c>
      <c r="H363">
        <v>2018</v>
      </c>
    </row>
    <row r="364" spans="1:8" x14ac:dyDescent="0.25">
      <c r="A364" t="s">
        <v>3389</v>
      </c>
      <c r="B364" t="s">
        <v>2763</v>
      </c>
      <c r="C364" t="s">
        <v>2613</v>
      </c>
      <c r="D364" s="34">
        <v>43321</v>
      </c>
      <c r="E364" s="25">
        <v>35000</v>
      </c>
      <c r="F364" t="s">
        <v>2934</v>
      </c>
      <c r="G364" t="s">
        <v>2619</v>
      </c>
      <c r="H364">
        <v>2018</v>
      </c>
    </row>
    <row r="365" spans="1:8" x14ac:dyDescent="0.25">
      <c r="A365" t="s">
        <v>3390</v>
      </c>
      <c r="B365" t="s">
        <v>2258</v>
      </c>
      <c r="C365" t="s">
        <v>3391</v>
      </c>
      <c r="D365" s="34">
        <v>43321</v>
      </c>
      <c r="E365" s="25">
        <v>74750</v>
      </c>
      <c r="F365" t="s">
        <v>2720</v>
      </c>
      <c r="G365" t="s">
        <v>2619</v>
      </c>
      <c r="H365">
        <v>2018</v>
      </c>
    </row>
    <row r="366" spans="1:8" x14ac:dyDescent="0.25">
      <c r="A366" t="s">
        <v>3392</v>
      </c>
      <c r="B366" t="s">
        <v>2252</v>
      </c>
      <c r="C366" t="s">
        <v>3393</v>
      </c>
      <c r="D366" s="34">
        <v>43321</v>
      </c>
      <c r="E366" s="25">
        <v>11250</v>
      </c>
      <c r="F366" t="s">
        <v>2720</v>
      </c>
      <c r="G366" t="s">
        <v>2619</v>
      </c>
      <c r="H366">
        <v>2018</v>
      </c>
    </row>
    <row r="367" spans="1:8" x14ac:dyDescent="0.25">
      <c r="A367" t="s">
        <v>3394</v>
      </c>
      <c r="B367" t="s">
        <v>3226</v>
      </c>
      <c r="C367" t="s">
        <v>2613</v>
      </c>
      <c r="D367" s="34">
        <v>43322</v>
      </c>
      <c r="E367" s="25">
        <v>50000</v>
      </c>
      <c r="F367" t="s">
        <v>2934</v>
      </c>
      <c r="G367" t="s">
        <v>3227</v>
      </c>
      <c r="H367">
        <v>2018</v>
      </c>
    </row>
    <row r="368" spans="1:8" x14ac:dyDescent="0.25">
      <c r="A368" t="s">
        <v>3395</v>
      </c>
      <c r="B368" t="s">
        <v>3396</v>
      </c>
      <c r="C368" t="s">
        <v>2613</v>
      </c>
      <c r="D368" s="34">
        <v>43323</v>
      </c>
      <c r="E368" s="25">
        <v>0</v>
      </c>
      <c r="F368" t="s">
        <v>2953</v>
      </c>
      <c r="G368" t="s">
        <v>2771</v>
      </c>
      <c r="H368">
        <v>2018</v>
      </c>
    </row>
    <row r="369" spans="1:8" x14ac:dyDescent="0.25">
      <c r="A369" t="s">
        <v>3397</v>
      </c>
      <c r="B369" t="s">
        <v>2694</v>
      </c>
      <c r="C369" t="s">
        <v>2613</v>
      </c>
      <c r="D369" s="34">
        <v>43325</v>
      </c>
      <c r="E369" s="25">
        <v>150000</v>
      </c>
      <c r="F369" t="s">
        <v>2758</v>
      </c>
      <c r="G369" t="s">
        <v>2638</v>
      </c>
      <c r="H369">
        <v>2018</v>
      </c>
    </row>
    <row r="370" spans="1:8" x14ac:dyDescent="0.25">
      <c r="A370" t="s">
        <v>3398</v>
      </c>
      <c r="B370" t="s">
        <v>2612</v>
      </c>
      <c r="C370" t="s">
        <v>2613</v>
      </c>
      <c r="D370" s="34">
        <v>43328</v>
      </c>
      <c r="E370" s="25">
        <v>30000</v>
      </c>
      <c r="F370" t="s">
        <v>2628</v>
      </c>
      <c r="G370" t="s">
        <v>2674</v>
      </c>
      <c r="H370">
        <v>2018</v>
      </c>
    </row>
    <row r="371" spans="1:8" x14ac:dyDescent="0.25">
      <c r="A371" t="s">
        <v>3399</v>
      </c>
      <c r="B371" t="s">
        <v>2694</v>
      </c>
      <c r="C371" t="s">
        <v>2613</v>
      </c>
      <c r="D371" s="34">
        <v>43329</v>
      </c>
      <c r="E371" s="25">
        <v>0</v>
      </c>
      <c r="F371" t="s">
        <v>2906</v>
      </c>
      <c r="G371" t="s">
        <v>2638</v>
      </c>
      <c r="H371">
        <v>2018</v>
      </c>
    </row>
    <row r="372" spans="1:8" x14ac:dyDescent="0.25">
      <c r="A372" t="s">
        <v>3400</v>
      </c>
      <c r="B372" t="s">
        <v>3401</v>
      </c>
      <c r="C372" t="s">
        <v>2613</v>
      </c>
      <c r="D372" s="34">
        <v>43330</v>
      </c>
      <c r="E372" s="25">
        <v>200000</v>
      </c>
      <c r="F372" t="s">
        <v>2953</v>
      </c>
      <c r="G372" t="s">
        <v>3241</v>
      </c>
      <c r="H372">
        <v>2018</v>
      </c>
    </row>
    <row r="373" spans="1:8" x14ac:dyDescent="0.25">
      <c r="A373" t="s">
        <v>3402</v>
      </c>
      <c r="B373" t="s">
        <v>2781</v>
      </c>
      <c r="C373" t="s">
        <v>2613</v>
      </c>
      <c r="D373" s="34">
        <v>43331</v>
      </c>
      <c r="E373" s="25">
        <v>31000</v>
      </c>
      <c r="F373" t="s">
        <v>100</v>
      </c>
      <c r="G373" t="s">
        <v>2782</v>
      </c>
      <c r="H373">
        <v>2018</v>
      </c>
    </row>
    <row r="374" spans="1:8" x14ac:dyDescent="0.25">
      <c r="A374" t="s">
        <v>3403</v>
      </c>
      <c r="B374" t="s">
        <v>2694</v>
      </c>
      <c r="C374" t="s">
        <v>2613</v>
      </c>
      <c r="D374" s="34">
        <v>43332</v>
      </c>
      <c r="E374" s="25">
        <v>100000</v>
      </c>
      <c r="F374" t="s">
        <v>2934</v>
      </c>
      <c r="G374" t="s">
        <v>2638</v>
      </c>
      <c r="H374">
        <v>2018</v>
      </c>
    </row>
    <row r="375" spans="1:8" x14ac:dyDescent="0.25">
      <c r="A375" t="s">
        <v>3404</v>
      </c>
      <c r="B375" t="s">
        <v>2763</v>
      </c>
      <c r="C375" t="s">
        <v>2613</v>
      </c>
      <c r="D375" s="34">
        <v>43335</v>
      </c>
      <c r="E375" s="25">
        <v>60000</v>
      </c>
      <c r="F375" t="s">
        <v>2934</v>
      </c>
      <c r="G375" t="s">
        <v>2619</v>
      </c>
      <c r="H375">
        <v>2018</v>
      </c>
    </row>
    <row r="376" spans="1:8" x14ac:dyDescent="0.25">
      <c r="A376" t="s">
        <v>3405</v>
      </c>
      <c r="B376" t="s">
        <v>2145</v>
      </c>
      <c r="C376" t="s">
        <v>3406</v>
      </c>
      <c r="D376" s="34">
        <v>43335</v>
      </c>
      <c r="E376" s="25">
        <v>23867</v>
      </c>
      <c r="F376" t="s">
        <v>2906</v>
      </c>
      <c r="G376" t="s">
        <v>3085</v>
      </c>
      <c r="H376">
        <v>2018</v>
      </c>
    </row>
    <row r="377" spans="1:8" x14ac:dyDescent="0.25">
      <c r="A377" t="s">
        <v>3407</v>
      </c>
      <c r="B377" t="s">
        <v>2456</v>
      </c>
      <c r="C377" t="s">
        <v>3243</v>
      </c>
      <c r="D377" s="34">
        <v>43336</v>
      </c>
      <c r="E377" s="25">
        <v>0</v>
      </c>
      <c r="F377" t="s">
        <v>2685</v>
      </c>
      <c r="G377" t="s">
        <v>2651</v>
      </c>
      <c r="H377">
        <v>2018</v>
      </c>
    </row>
    <row r="378" spans="1:8" x14ac:dyDescent="0.25">
      <c r="A378" t="s">
        <v>3408</v>
      </c>
      <c r="B378" t="s">
        <v>3409</v>
      </c>
      <c r="C378" t="s">
        <v>2613</v>
      </c>
      <c r="D378" s="34">
        <v>43340</v>
      </c>
      <c r="E378" s="25">
        <v>45000</v>
      </c>
      <c r="F378" t="s">
        <v>2934</v>
      </c>
      <c r="G378" t="s">
        <v>3410</v>
      </c>
      <c r="H378">
        <v>2018</v>
      </c>
    </row>
    <row r="379" spans="1:8" x14ac:dyDescent="0.25">
      <c r="A379" t="s">
        <v>3411</v>
      </c>
      <c r="B379" t="s">
        <v>2472</v>
      </c>
      <c r="C379" t="s">
        <v>2836</v>
      </c>
      <c r="D379" s="34">
        <v>43340</v>
      </c>
      <c r="E379" s="25">
        <v>192000</v>
      </c>
      <c r="F379" t="s">
        <v>100</v>
      </c>
      <c r="G379" t="s">
        <v>2782</v>
      </c>
      <c r="H379">
        <v>2018</v>
      </c>
    </row>
    <row r="380" spans="1:8" x14ac:dyDescent="0.25">
      <c r="A380" t="s">
        <v>3412</v>
      </c>
      <c r="B380" t="s">
        <v>3027</v>
      </c>
      <c r="C380" t="s">
        <v>2613</v>
      </c>
      <c r="D380" s="34">
        <v>43341</v>
      </c>
      <c r="E380" s="25">
        <v>60000</v>
      </c>
      <c r="F380" t="s">
        <v>100</v>
      </c>
      <c r="G380" t="s">
        <v>3029</v>
      </c>
      <c r="H380">
        <v>2018</v>
      </c>
    </row>
    <row r="381" spans="1:8" x14ac:dyDescent="0.25">
      <c r="A381" t="s">
        <v>3413</v>
      </c>
      <c r="B381" t="s">
        <v>3324</v>
      </c>
      <c r="C381" t="s">
        <v>2613</v>
      </c>
      <c r="D381" s="34">
        <v>43342</v>
      </c>
      <c r="E381" s="25">
        <v>5000</v>
      </c>
      <c r="F381" t="s">
        <v>2816</v>
      </c>
      <c r="G381" t="s">
        <v>3325</v>
      </c>
      <c r="H381">
        <v>2018</v>
      </c>
    </row>
    <row r="382" spans="1:8" x14ac:dyDescent="0.25">
      <c r="A382" t="s">
        <v>3414</v>
      </c>
      <c r="B382" t="s">
        <v>2472</v>
      </c>
      <c r="C382" t="s">
        <v>2836</v>
      </c>
      <c r="D382" s="34">
        <v>43342</v>
      </c>
      <c r="E382" s="25">
        <v>141000</v>
      </c>
      <c r="F382" t="s">
        <v>100</v>
      </c>
      <c r="G382" t="s">
        <v>2782</v>
      </c>
      <c r="H382">
        <v>2018</v>
      </c>
    </row>
    <row r="383" spans="1:8" x14ac:dyDescent="0.25">
      <c r="A383" t="s">
        <v>3415</v>
      </c>
      <c r="B383" t="s">
        <v>2781</v>
      </c>
      <c r="C383" t="s">
        <v>2613</v>
      </c>
      <c r="D383" s="34">
        <v>43344</v>
      </c>
      <c r="E383" s="25">
        <v>97000</v>
      </c>
      <c r="F383" t="s">
        <v>100</v>
      </c>
      <c r="G383" t="s">
        <v>2782</v>
      </c>
      <c r="H383">
        <v>2018</v>
      </c>
    </row>
    <row r="384" spans="1:8" x14ac:dyDescent="0.25">
      <c r="A384" t="s">
        <v>3416</v>
      </c>
      <c r="B384" t="s">
        <v>3233</v>
      </c>
      <c r="C384" t="s">
        <v>2613</v>
      </c>
      <c r="D384" s="34">
        <v>43350</v>
      </c>
      <c r="E384" s="25">
        <v>13651.5</v>
      </c>
      <c r="F384" t="s">
        <v>2758</v>
      </c>
      <c r="G384" t="s">
        <v>2786</v>
      </c>
      <c r="H384">
        <v>2018</v>
      </c>
    </row>
    <row r="385" spans="1:8" x14ac:dyDescent="0.25">
      <c r="A385" t="s">
        <v>3417</v>
      </c>
      <c r="B385" t="s">
        <v>3166</v>
      </c>
      <c r="C385" t="s">
        <v>2613</v>
      </c>
      <c r="D385" s="34">
        <v>43355</v>
      </c>
      <c r="E385" s="25">
        <v>55000</v>
      </c>
      <c r="F385" t="s">
        <v>100</v>
      </c>
      <c r="G385" t="s">
        <v>2651</v>
      </c>
      <c r="H385">
        <v>2018</v>
      </c>
    </row>
    <row r="386" spans="1:8" x14ac:dyDescent="0.25">
      <c r="A386" t="s">
        <v>3418</v>
      </c>
      <c r="B386" t="s">
        <v>2612</v>
      </c>
      <c r="C386" t="s">
        <v>2613</v>
      </c>
      <c r="D386" s="34">
        <v>43357</v>
      </c>
      <c r="E386" s="25">
        <v>75000</v>
      </c>
      <c r="F386" t="s">
        <v>3419</v>
      </c>
      <c r="G386" t="s">
        <v>2727</v>
      </c>
      <c r="H386">
        <v>2018</v>
      </c>
    </row>
    <row r="387" spans="1:8" x14ac:dyDescent="0.25">
      <c r="A387" t="s">
        <v>3420</v>
      </c>
      <c r="B387" t="s">
        <v>2496</v>
      </c>
      <c r="C387" t="s">
        <v>3421</v>
      </c>
      <c r="D387" s="34">
        <v>43360</v>
      </c>
      <c r="E387" s="25">
        <v>26906.26</v>
      </c>
      <c r="F387" t="s">
        <v>3091</v>
      </c>
      <c r="G387" t="s">
        <v>3422</v>
      </c>
      <c r="H387">
        <v>2018</v>
      </c>
    </row>
    <row r="388" spans="1:8" x14ac:dyDescent="0.25">
      <c r="A388" t="s">
        <v>3423</v>
      </c>
      <c r="B388" t="s">
        <v>2732</v>
      </c>
      <c r="C388" t="s">
        <v>2613</v>
      </c>
      <c r="D388" s="34">
        <v>43363</v>
      </c>
      <c r="E388" s="25">
        <v>260000</v>
      </c>
      <c r="F388" t="s">
        <v>2906</v>
      </c>
      <c r="G388" t="s">
        <v>3272</v>
      </c>
      <c r="H388">
        <v>2018</v>
      </c>
    </row>
    <row r="389" spans="1:8" x14ac:dyDescent="0.25">
      <c r="A389" t="s">
        <v>3424</v>
      </c>
      <c r="B389" t="s">
        <v>3425</v>
      </c>
      <c r="C389" t="s">
        <v>2613</v>
      </c>
      <c r="D389" s="34">
        <v>43375</v>
      </c>
      <c r="E389" s="25">
        <v>225000</v>
      </c>
      <c r="F389" t="s">
        <v>2906</v>
      </c>
      <c r="G389" t="s">
        <v>3426</v>
      </c>
      <c r="H389">
        <v>2018</v>
      </c>
    </row>
    <row r="390" spans="1:8" x14ac:dyDescent="0.25">
      <c r="A390" t="s">
        <v>3427</v>
      </c>
      <c r="B390" t="s">
        <v>2933</v>
      </c>
      <c r="C390" t="s">
        <v>2613</v>
      </c>
      <c r="D390" s="34">
        <v>43377</v>
      </c>
      <c r="E390" s="25">
        <v>0</v>
      </c>
      <c r="F390" t="s">
        <v>2906</v>
      </c>
      <c r="G390" t="s">
        <v>2798</v>
      </c>
      <c r="H390">
        <v>2018</v>
      </c>
    </row>
    <row r="391" spans="1:8" x14ac:dyDescent="0.25">
      <c r="A391" t="s">
        <v>3428</v>
      </c>
      <c r="B391" t="s">
        <v>2694</v>
      </c>
      <c r="C391" t="s">
        <v>2613</v>
      </c>
      <c r="D391" s="34">
        <v>43384</v>
      </c>
      <c r="E391" s="25">
        <v>50000</v>
      </c>
      <c r="F391" t="s">
        <v>100</v>
      </c>
      <c r="G391" t="s">
        <v>2638</v>
      </c>
      <c r="H391">
        <v>2018</v>
      </c>
    </row>
    <row r="392" spans="1:8" x14ac:dyDescent="0.25">
      <c r="A392" t="s">
        <v>3429</v>
      </c>
      <c r="B392" t="s">
        <v>2694</v>
      </c>
      <c r="C392" t="s">
        <v>2613</v>
      </c>
      <c r="D392" s="34">
        <v>43389</v>
      </c>
      <c r="E392" s="25">
        <v>15000</v>
      </c>
      <c r="F392" t="s">
        <v>2906</v>
      </c>
      <c r="G392" t="s">
        <v>2638</v>
      </c>
      <c r="H392">
        <v>2018</v>
      </c>
    </row>
    <row r="393" spans="1:8" x14ac:dyDescent="0.25">
      <c r="A393" t="s">
        <v>3430</v>
      </c>
      <c r="B393" t="s">
        <v>3431</v>
      </c>
      <c r="C393" t="s">
        <v>2613</v>
      </c>
      <c r="D393" s="34">
        <v>43390</v>
      </c>
      <c r="E393" s="25">
        <v>10000</v>
      </c>
      <c r="F393" t="s">
        <v>2906</v>
      </c>
      <c r="G393" t="s">
        <v>3432</v>
      </c>
      <c r="H393">
        <v>2018</v>
      </c>
    </row>
    <row r="394" spans="1:8" x14ac:dyDescent="0.25">
      <c r="A394" t="s">
        <v>3433</v>
      </c>
      <c r="B394" t="s">
        <v>2612</v>
      </c>
      <c r="C394" t="s">
        <v>2613</v>
      </c>
      <c r="D394" s="34">
        <v>43392</v>
      </c>
      <c r="E394" s="25">
        <v>45000</v>
      </c>
      <c r="F394" t="s">
        <v>100</v>
      </c>
      <c r="G394" t="s">
        <v>2643</v>
      </c>
      <c r="H394">
        <v>2018</v>
      </c>
    </row>
    <row r="395" spans="1:8" x14ac:dyDescent="0.25">
      <c r="A395" t="s">
        <v>3434</v>
      </c>
      <c r="B395" t="s">
        <v>3435</v>
      </c>
      <c r="C395" t="s">
        <v>2613</v>
      </c>
      <c r="D395" s="34">
        <v>43395</v>
      </c>
      <c r="E395" s="25">
        <v>0</v>
      </c>
      <c r="F395" t="s">
        <v>2906</v>
      </c>
      <c r="G395" t="s">
        <v>2619</v>
      </c>
      <c r="H395">
        <v>2018</v>
      </c>
    </row>
    <row r="396" spans="1:8" x14ac:dyDescent="0.25">
      <c r="A396" t="s">
        <v>3436</v>
      </c>
      <c r="B396" t="s">
        <v>2453</v>
      </c>
      <c r="C396" t="s">
        <v>3437</v>
      </c>
      <c r="D396" s="34">
        <v>43397</v>
      </c>
      <c r="E396" s="25">
        <v>0</v>
      </c>
      <c r="F396" t="s">
        <v>2906</v>
      </c>
      <c r="G396" t="s">
        <v>2651</v>
      </c>
      <c r="H396">
        <v>2018</v>
      </c>
    </row>
    <row r="397" spans="1:8" x14ac:dyDescent="0.25">
      <c r="A397" t="s">
        <v>3438</v>
      </c>
      <c r="B397" t="s">
        <v>3439</v>
      </c>
      <c r="C397" t="s">
        <v>2613</v>
      </c>
      <c r="D397" s="34">
        <v>43400</v>
      </c>
      <c r="E397" s="25">
        <v>275000</v>
      </c>
      <c r="F397" t="s">
        <v>2906</v>
      </c>
      <c r="G397" t="s">
        <v>3440</v>
      </c>
      <c r="H397">
        <v>2018</v>
      </c>
    </row>
    <row r="398" spans="1:8" x14ac:dyDescent="0.25">
      <c r="A398" t="s">
        <v>3441</v>
      </c>
      <c r="B398" t="s">
        <v>2915</v>
      </c>
      <c r="C398" t="s">
        <v>2613</v>
      </c>
      <c r="D398" s="34">
        <v>43402</v>
      </c>
      <c r="E398" s="25">
        <v>0</v>
      </c>
      <c r="F398" t="s">
        <v>100</v>
      </c>
      <c r="G398" t="s">
        <v>2916</v>
      </c>
      <c r="H398">
        <v>2018</v>
      </c>
    </row>
    <row r="399" spans="1:8" x14ac:dyDescent="0.25">
      <c r="A399" t="s">
        <v>3442</v>
      </c>
      <c r="B399" t="s">
        <v>3439</v>
      </c>
      <c r="C399" t="s">
        <v>2613</v>
      </c>
      <c r="D399" s="34">
        <v>43405</v>
      </c>
      <c r="E399" s="25">
        <v>40000</v>
      </c>
      <c r="F399" t="s">
        <v>100</v>
      </c>
      <c r="G399" t="s">
        <v>3440</v>
      </c>
      <c r="H399">
        <v>2018</v>
      </c>
    </row>
    <row r="400" spans="1:8" x14ac:dyDescent="0.25">
      <c r="A400" t="s">
        <v>3443</v>
      </c>
      <c r="B400" t="s">
        <v>2694</v>
      </c>
      <c r="C400" t="s">
        <v>2613</v>
      </c>
      <c r="D400" s="34">
        <v>43420</v>
      </c>
      <c r="E400" s="25">
        <v>50000</v>
      </c>
      <c r="F400" t="s">
        <v>100</v>
      </c>
      <c r="G400" t="s">
        <v>2638</v>
      </c>
      <c r="H400">
        <v>2018</v>
      </c>
    </row>
    <row r="401" spans="1:8" x14ac:dyDescent="0.25">
      <c r="A401" t="s">
        <v>3444</v>
      </c>
      <c r="B401" t="s">
        <v>2067</v>
      </c>
      <c r="C401" t="s">
        <v>3445</v>
      </c>
      <c r="D401" s="34">
        <v>43420</v>
      </c>
      <c r="E401" s="25">
        <v>162108</v>
      </c>
      <c r="F401" t="s">
        <v>100</v>
      </c>
      <c r="G401" t="s">
        <v>40</v>
      </c>
      <c r="H401">
        <v>2018</v>
      </c>
    </row>
    <row r="402" spans="1:8" x14ac:dyDescent="0.25">
      <c r="A402" t="s">
        <v>3446</v>
      </c>
      <c r="B402" t="s">
        <v>2440</v>
      </c>
      <c r="C402" t="s">
        <v>3036</v>
      </c>
      <c r="D402" s="34">
        <v>43426</v>
      </c>
      <c r="E402" s="25">
        <v>375000</v>
      </c>
      <c r="F402" t="s">
        <v>100</v>
      </c>
      <c r="G402" t="s">
        <v>2654</v>
      </c>
      <c r="H402">
        <v>2018</v>
      </c>
    </row>
    <row r="403" spans="1:8" x14ac:dyDescent="0.25">
      <c r="A403" t="s">
        <v>3447</v>
      </c>
      <c r="B403" t="s">
        <v>3448</v>
      </c>
      <c r="C403" t="s">
        <v>2613</v>
      </c>
      <c r="D403" s="34">
        <v>43434</v>
      </c>
      <c r="E403" s="25">
        <v>695000</v>
      </c>
      <c r="F403" t="s">
        <v>100</v>
      </c>
      <c r="G403" t="s">
        <v>2651</v>
      </c>
      <c r="H403">
        <v>2018</v>
      </c>
    </row>
    <row r="404" spans="1:8" x14ac:dyDescent="0.25">
      <c r="A404" t="s">
        <v>3449</v>
      </c>
      <c r="B404" t="s">
        <v>3450</v>
      </c>
      <c r="C404" t="s">
        <v>2613</v>
      </c>
      <c r="D404" s="34">
        <v>43439</v>
      </c>
      <c r="E404" s="25">
        <v>385000</v>
      </c>
      <c r="F404" t="s">
        <v>100</v>
      </c>
      <c r="G404" t="s">
        <v>2771</v>
      </c>
      <c r="H404">
        <v>2018</v>
      </c>
    </row>
    <row r="405" spans="1:8" x14ac:dyDescent="0.25">
      <c r="A405" t="s">
        <v>3451</v>
      </c>
      <c r="B405" t="s">
        <v>3448</v>
      </c>
      <c r="C405" t="s">
        <v>2613</v>
      </c>
      <c r="D405" s="34">
        <v>43442</v>
      </c>
      <c r="E405" s="25">
        <v>155000</v>
      </c>
      <c r="F405" t="s">
        <v>100</v>
      </c>
      <c r="G405" t="s">
        <v>2651</v>
      </c>
      <c r="H405">
        <v>2018</v>
      </c>
    </row>
    <row r="406" spans="1:8" x14ac:dyDescent="0.25">
      <c r="A406" t="s">
        <v>3452</v>
      </c>
      <c r="B406" t="s">
        <v>3453</v>
      </c>
      <c r="C406" t="s">
        <v>2613</v>
      </c>
      <c r="D406" s="34">
        <v>43443</v>
      </c>
      <c r="E406" s="25">
        <v>18704.099999999999</v>
      </c>
      <c r="F406" t="s">
        <v>100</v>
      </c>
      <c r="G406" t="s">
        <v>3454</v>
      </c>
      <c r="H406">
        <v>2018</v>
      </c>
    </row>
    <row r="407" spans="1:8" x14ac:dyDescent="0.25">
      <c r="A407" t="s">
        <v>3455</v>
      </c>
      <c r="B407" t="s">
        <v>2612</v>
      </c>
      <c r="C407" t="s">
        <v>2613</v>
      </c>
      <c r="D407" s="34">
        <v>43444</v>
      </c>
      <c r="E407" s="25">
        <v>16260.2699999999</v>
      </c>
      <c r="F407" t="s">
        <v>100</v>
      </c>
      <c r="G407" t="s">
        <v>2782</v>
      </c>
      <c r="H407">
        <v>2018</v>
      </c>
    </row>
    <row r="408" spans="1:8" x14ac:dyDescent="0.25">
      <c r="A408" t="s">
        <v>3456</v>
      </c>
      <c r="B408" t="s">
        <v>2621</v>
      </c>
      <c r="C408" t="s">
        <v>2613</v>
      </c>
      <c r="D408" s="34">
        <v>43446</v>
      </c>
      <c r="E408" s="25">
        <v>975000</v>
      </c>
      <c r="F408" t="s">
        <v>100</v>
      </c>
      <c r="G408" t="s">
        <v>2623</v>
      </c>
      <c r="H408">
        <v>2018</v>
      </c>
    </row>
    <row r="409" spans="1:8" x14ac:dyDescent="0.25">
      <c r="A409" t="s">
        <v>3457</v>
      </c>
      <c r="B409" t="s">
        <v>3166</v>
      </c>
      <c r="C409" t="s">
        <v>2613</v>
      </c>
      <c r="D409" s="34">
        <v>43447</v>
      </c>
      <c r="E409" s="25">
        <v>125000</v>
      </c>
      <c r="F409" t="s">
        <v>100</v>
      </c>
      <c r="G409" t="s">
        <v>2651</v>
      </c>
      <c r="H409">
        <v>2018</v>
      </c>
    </row>
    <row r="410" spans="1:8" x14ac:dyDescent="0.25">
      <c r="A410" t="s">
        <v>3458</v>
      </c>
      <c r="B410" t="s">
        <v>2044</v>
      </c>
      <c r="C410" t="s">
        <v>3459</v>
      </c>
      <c r="D410" s="34">
        <v>43447</v>
      </c>
      <c r="E410" s="25">
        <v>31980.8999999999</v>
      </c>
      <c r="F410" t="s">
        <v>100</v>
      </c>
      <c r="G410" t="s">
        <v>3460</v>
      </c>
      <c r="H410">
        <v>2018</v>
      </c>
    </row>
    <row r="411" spans="1:8" x14ac:dyDescent="0.25">
      <c r="A411" t="s">
        <v>3461</v>
      </c>
      <c r="B411" t="s">
        <v>3462</v>
      </c>
      <c r="C411" t="s">
        <v>2613</v>
      </c>
      <c r="D411" s="34">
        <v>43453</v>
      </c>
      <c r="E411" s="25">
        <v>10000</v>
      </c>
      <c r="F411" t="s">
        <v>100</v>
      </c>
      <c r="G411" t="s">
        <v>3463</v>
      </c>
      <c r="H411">
        <v>2018</v>
      </c>
    </row>
    <row r="412" spans="1:8" x14ac:dyDescent="0.25">
      <c r="A412" t="s">
        <v>3464</v>
      </c>
      <c r="B412" t="s">
        <v>2696</v>
      </c>
      <c r="C412" t="s">
        <v>2613</v>
      </c>
      <c r="D412" s="34">
        <v>43454</v>
      </c>
      <c r="E412" s="25">
        <v>1875000</v>
      </c>
      <c r="F412" t="s">
        <v>100</v>
      </c>
      <c r="G412" t="s">
        <v>2697</v>
      </c>
      <c r="H412">
        <v>2018</v>
      </c>
    </row>
    <row r="413" spans="1:8" x14ac:dyDescent="0.25">
      <c r="A413" t="s">
        <v>3465</v>
      </c>
      <c r="B413" t="s">
        <v>2612</v>
      </c>
      <c r="C413" t="s">
        <v>2613</v>
      </c>
      <c r="D413" s="34">
        <v>43465</v>
      </c>
      <c r="E413" s="25">
        <v>770000</v>
      </c>
      <c r="F413" t="s">
        <v>100</v>
      </c>
      <c r="G413" t="s">
        <v>3466</v>
      </c>
      <c r="H413">
        <v>2018</v>
      </c>
    </row>
    <row r="414" spans="1:8" x14ac:dyDescent="0.25">
      <c r="A414" t="s">
        <v>3467</v>
      </c>
      <c r="B414" t="s">
        <v>2396</v>
      </c>
      <c r="C414" t="s">
        <v>2770</v>
      </c>
      <c r="D414" s="34">
        <v>43465</v>
      </c>
      <c r="E414" s="25">
        <v>2420000</v>
      </c>
      <c r="F414" t="s">
        <v>100</v>
      </c>
      <c r="G414" t="s">
        <v>2771</v>
      </c>
      <c r="H414">
        <v>2018</v>
      </c>
    </row>
    <row r="415" spans="1:8" x14ac:dyDescent="0.25">
      <c r="A415" t="s">
        <v>3468</v>
      </c>
      <c r="B415" t="s">
        <v>2202</v>
      </c>
      <c r="C415" t="s">
        <v>3469</v>
      </c>
      <c r="D415" s="34">
        <v>43465</v>
      </c>
      <c r="E415" s="25">
        <v>200000</v>
      </c>
      <c r="F415" t="s">
        <v>100</v>
      </c>
      <c r="G415" t="s">
        <v>3470</v>
      </c>
      <c r="H415">
        <v>2018</v>
      </c>
    </row>
    <row r="416" spans="1:8" x14ac:dyDescent="0.25">
      <c r="A416" t="s">
        <v>3471</v>
      </c>
      <c r="B416" t="s">
        <v>2612</v>
      </c>
      <c r="C416" t="s">
        <v>2613</v>
      </c>
      <c r="D416" s="34">
        <v>43472</v>
      </c>
      <c r="E416" s="25">
        <v>35000</v>
      </c>
      <c r="F416" t="s">
        <v>100</v>
      </c>
      <c r="G416" t="s">
        <v>2674</v>
      </c>
      <c r="H416">
        <v>2019</v>
      </c>
    </row>
    <row r="417" spans="1:8" x14ac:dyDescent="0.25">
      <c r="A417" t="s">
        <v>3472</v>
      </c>
      <c r="B417" t="s">
        <v>2694</v>
      </c>
      <c r="C417" t="s">
        <v>2613</v>
      </c>
      <c r="D417" s="34">
        <v>43480</v>
      </c>
      <c r="E417" s="25">
        <v>75000</v>
      </c>
      <c r="F417" t="s">
        <v>100</v>
      </c>
      <c r="G417" t="s">
        <v>2638</v>
      </c>
      <c r="H417">
        <v>2019</v>
      </c>
    </row>
    <row r="418" spans="1:8" x14ac:dyDescent="0.25">
      <c r="A418" t="s">
        <v>3473</v>
      </c>
      <c r="B418" t="s">
        <v>3062</v>
      </c>
      <c r="C418" t="s">
        <v>2613</v>
      </c>
      <c r="D418" s="34">
        <v>43487</v>
      </c>
      <c r="E418" s="25">
        <v>179500</v>
      </c>
      <c r="F418" t="s">
        <v>100</v>
      </c>
      <c r="G418" t="s">
        <v>2771</v>
      </c>
      <c r="H418">
        <v>2019</v>
      </c>
    </row>
    <row r="419" spans="1:8" x14ac:dyDescent="0.25">
      <c r="A419" t="s">
        <v>3474</v>
      </c>
      <c r="B419" t="s">
        <v>2394</v>
      </c>
      <c r="C419" t="s">
        <v>3475</v>
      </c>
      <c r="D419" s="34">
        <v>43487</v>
      </c>
      <c r="E419" s="25">
        <v>250500</v>
      </c>
      <c r="F419" t="s">
        <v>100</v>
      </c>
      <c r="G419" t="s">
        <v>2771</v>
      </c>
      <c r="H419">
        <v>2019</v>
      </c>
    </row>
    <row r="420" spans="1:8" x14ac:dyDescent="0.25">
      <c r="A420" t="s">
        <v>3476</v>
      </c>
      <c r="B420" s="34">
        <v>57144</v>
      </c>
      <c r="C420" t="s">
        <v>3259</v>
      </c>
      <c r="D420" s="34">
        <v>43487</v>
      </c>
      <c r="E420" s="25">
        <v>35000</v>
      </c>
      <c r="F420" t="s">
        <v>100</v>
      </c>
      <c r="G420" t="s">
        <v>2990</v>
      </c>
      <c r="H420">
        <v>2019</v>
      </c>
    </row>
    <row r="421" spans="1:8" x14ac:dyDescent="0.25">
      <c r="A421" t="s">
        <v>3477</v>
      </c>
      <c r="B421" t="s">
        <v>3478</v>
      </c>
      <c r="C421" t="s">
        <v>2613</v>
      </c>
      <c r="D421" s="34">
        <v>43488</v>
      </c>
      <c r="E421" s="25">
        <v>80000</v>
      </c>
      <c r="F421" t="s">
        <v>100</v>
      </c>
      <c r="G421" t="s">
        <v>3479</v>
      </c>
      <c r="H421">
        <v>2019</v>
      </c>
    </row>
    <row r="422" spans="1:8" x14ac:dyDescent="0.25">
      <c r="A422" t="s">
        <v>3480</v>
      </c>
      <c r="B422" t="s">
        <v>2427</v>
      </c>
      <c r="C422" t="s">
        <v>3481</v>
      </c>
      <c r="D422" s="34">
        <v>43488</v>
      </c>
      <c r="E422" s="25">
        <v>550000</v>
      </c>
      <c r="F422" t="s">
        <v>100</v>
      </c>
      <c r="G422" t="s">
        <v>3482</v>
      </c>
      <c r="H422">
        <v>2019</v>
      </c>
    </row>
    <row r="423" spans="1:8" x14ac:dyDescent="0.25">
      <c r="A423" t="s">
        <v>3483</v>
      </c>
      <c r="B423" t="s">
        <v>3484</v>
      </c>
      <c r="C423" t="s">
        <v>2613</v>
      </c>
      <c r="D423" s="34">
        <v>43490</v>
      </c>
      <c r="E423" s="25">
        <v>275000</v>
      </c>
      <c r="F423" t="s">
        <v>100</v>
      </c>
      <c r="G423" t="s">
        <v>3485</v>
      </c>
      <c r="H423">
        <v>2019</v>
      </c>
    </row>
    <row r="424" spans="1:8" x14ac:dyDescent="0.25">
      <c r="A424" t="s">
        <v>3486</v>
      </c>
      <c r="B424" t="s">
        <v>3487</v>
      </c>
      <c r="C424" t="s">
        <v>2613</v>
      </c>
      <c r="D424" s="34">
        <v>43494</v>
      </c>
      <c r="E424" s="25">
        <v>1048084.4980940199</v>
      </c>
      <c r="F424" t="s">
        <v>100</v>
      </c>
      <c r="G424" t="s">
        <v>3488</v>
      </c>
      <c r="H424">
        <v>2019</v>
      </c>
    </row>
    <row r="425" spans="1:8" x14ac:dyDescent="0.25">
      <c r="A425" t="s">
        <v>3489</v>
      </c>
      <c r="B425" t="s">
        <v>2989</v>
      </c>
      <c r="C425" t="s">
        <v>2613</v>
      </c>
      <c r="D425" s="34">
        <v>43496</v>
      </c>
      <c r="E425" s="25">
        <v>70856.416772554003</v>
      </c>
      <c r="F425" t="s">
        <v>100</v>
      </c>
      <c r="G425" t="s">
        <v>2990</v>
      </c>
      <c r="H425">
        <v>2019</v>
      </c>
    </row>
    <row r="426" spans="1:8" x14ac:dyDescent="0.25">
      <c r="A426" t="s">
        <v>3490</v>
      </c>
      <c r="B426" t="s">
        <v>3491</v>
      </c>
      <c r="C426" t="s">
        <v>2613</v>
      </c>
      <c r="D426" s="34">
        <v>43497</v>
      </c>
      <c r="E426" s="25">
        <v>354282.08386277</v>
      </c>
      <c r="F426" t="s">
        <v>100</v>
      </c>
      <c r="G426" t="s">
        <v>3154</v>
      </c>
      <c r="H426">
        <v>2019</v>
      </c>
    </row>
    <row r="427" spans="1:8" x14ac:dyDescent="0.25">
      <c r="A427" t="s">
        <v>3492</v>
      </c>
      <c r="B427" t="s">
        <v>2871</v>
      </c>
      <c r="C427" t="s">
        <v>2613</v>
      </c>
      <c r="D427" s="34">
        <v>43498</v>
      </c>
      <c r="E427" s="25">
        <v>75777.001270648005</v>
      </c>
      <c r="F427" t="s">
        <v>100</v>
      </c>
      <c r="G427" t="s">
        <v>2872</v>
      </c>
      <c r="H427">
        <v>2019</v>
      </c>
    </row>
    <row r="428" spans="1:8" x14ac:dyDescent="0.25">
      <c r="A428" t="s">
        <v>3493</v>
      </c>
      <c r="B428" t="s">
        <v>3494</v>
      </c>
      <c r="C428" t="s">
        <v>2613</v>
      </c>
      <c r="D428" s="34">
        <v>43500</v>
      </c>
      <c r="E428" s="25">
        <v>90000</v>
      </c>
      <c r="F428" t="s">
        <v>100</v>
      </c>
      <c r="G428" t="s">
        <v>3460</v>
      </c>
      <c r="H428">
        <v>2019</v>
      </c>
    </row>
    <row r="429" spans="1:8" x14ac:dyDescent="0.25">
      <c r="A429" t="s">
        <v>3495</v>
      </c>
      <c r="B429" t="s">
        <v>3496</v>
      </c>
      <c r="C429" t="s">
        <v>2613</v>
      </c>
      <c r="D429" s="34">
        <v>43502</v>
      </c>
      <c r="E429" s="25">
        <v>12173330</v>
      </c>
      <c r="F429" t="s">
        <v>100</v>
      </c>
      <c r="G429" t="s">
        <v>3497</v>
      </c>
      <c r="H429">
        <v>2019</v>
      </c>
    </row>
    <row r="430" spans="1:8" x14ac:dyDescent="0.25">
      <c r="A430" t="s">
        <v>3498</v>
      </c>
      <c r="B430" t="s">
        <v>2435</v>
      </c>
      <c r="C430" t="s">
        <v>3499</v>
      </c>
      <c r="D430" s="34">
        <v>43502</v>
      </c>
      <c r="E430" s="25">
        <v>1300000</v>
      </c>
      <c r="F430" t="s">
        <v>100</v>
      </c>
      <c r="G430" t="s">
        <v>3500</v>
      </c>
      <c r="H430">
        <v>2019</v>
      </c>
    </row>
    <row r="431" spans="1:8" x14ac:dyDescent="0.25">
      <c r="A431" t="s">
        <v>3501</v>
      </c>
      <c r="B431" t="s">
        <v>2439</v>
      </c>
      <c r="C431" t="s">
        <v>3502</v>
      </c>
      <c r="D431" s="34">
        <v>43502</v>
      </c>
      <c r="E431" s="25">
        <v>960000</v>
      </c>
      <c r="F431" t="s">
        <v>100</v>
      </c>
      <c r="G431" t="s">
        <v>2654</v>
      </c>
      <c r="H431">
        <v>2019</v>
      </c>
    </row>
    <row r="432" spans="1:8" x14ac:dyDescent="0.25">
      <c r="A432" t="s">
        <v>3503</v>
      </c>
      <c r="B432" t="s">
        <v>2699</v>
      </c>
      <c r="C432" t="s">
        <v>2613</v>
      </c>
      <c r="D432" s="34">
        <v>43504</v>
      </c>
      <c r="E432" s="25">
        <v>305000</v>
      </c>
      <c r="F432" t="s">
        <v>100</v>
      </c>
      <c r="G432" t="s">
        <v>2654</v>
      </c>
      <c r="H432">
        <v>2019</v>
      </c>
    </row>
    <row r="433" spans="1:8" x14ac:dyDescent="0.25">
      <c r="A433" t="s">
        <v>3504</v>
      </c>
      <c r="B433" t="s">
        <v>3448</v>
      </c>
      <c r="C433" t="s">
        <v>2613</v>
      </c>
      <c r="D433" s="34">
        <v>43509</v>
      </c>
      <c r="E433" s="25">
        <v>225000</v>
      </c>
      <c r="F433" t="s">
        <v>100</v>
      </c>
      <c r="G433" t="s">
        <v>2651</v>
      </c>
      <c r="H433">
        <v>2019</v>
      </c>
    </row>
    <row r="434" spans="1:8" x14ac:dyDescent="0.25">
      <c r="A434" t="s">
        <v>3505</v>
      </c>
      <c r="B434" t="s">
        <v>2468</v>
      </c>
      <c r="C434" t="s">
        <v>3506</v>
      </c>
      <c r="D434" s="34">
        <v>43509</v>
      </c>
      <c r="E434" s="25">
        <v>225000</v>
      </c>
      <c r="F434" t="s">
        <v>100</v>
      </c>
      <c r="G434" t="s">
        <v>2739</v>
      </c>
      <c r="H434">
        <v>2019</v>
      </c>
    </row>
    <row r="435" spans="1:8" x14ac:dyDescent="0.25">
      <c r="A435" t="s">
        <v>3507</v>
      </c>
      <c r="B435" t="s">
        <v>2634</v>
      </c>
      <c r="C435" t="s">
        <v>2613</v>
      </c>
      <c r="D435" s="34">
        <v>43516</v>
      </c>
      <c r="E435" s="25">
        <v>0</v>
      </c>
      <c r="F435" t="s">
        <v>100</v>
      </c>
      <c r="G435" t="s">
        <v>263</v>
      </c>
      <c r="H435">
        <v>2019</v>
      </c>
    </row>
    <row r="436" spans="1:8" x14ac:dyDescent="0.25">
      <c r="A436" t="s">
        <v>3508</v>
      </c>
      <c r="B436" t="s">
        <v>3509</v>
      </c>
      <c r="C436" t="s">
        <v>2613</v>
      </c>
      <c r="D436" s="34">
        <v>43521</v>
      </c>
      <c r="E436" s="25">
        <v>36111</v>
      </c>
      <c r="F436" t="s">
        <v>100</v>
      </c>
      <c r="G436" t="s">
        <v>2686</v>
      </c>
      <c r="H436">
        <v>2019</v>
      </c>
    </row>
    <row r="437" spans="1:8" x14ac:dyDescent="0.25">
      <c r="A437" t="s">
        <v>3510</v>
      </c>
      <c r="B437" t="s">
        <v>2871</v>
      </c>
      <c r="C437" t="s">
        <v>2613</v>
      </c>
      <c r="D437" s="34">
        <v>43522</v>
      </c>
      <c r="E437" s="25">
        <v>28889</v>
      </c>
      <c r="F437" t="s">
        <v>100</v>
      </c>
      <c r="G437" t="s">
        <v>2872</v>
      </c>
      <c r="H437">
        <v>2019</v>
      </c>
    </row>
    <row r="438" spans="1:8" x14ac:dyDescent="0.25">
      <c r="A438" t="s">
        <v>3511</v>
      </c>
      <c r="B438" t="s">
        <v>3156</v>
      </c>
      <c r="C438" t="s">
        <v>2613</v>
      </c>
      <c r="D438" s="34">
        <v>43536</v>
      </c>
      <c r="E438" s="25">
        <v>205000</v>
      </c>
      <c r="F438" t="s">
        <v>100</v>
      </c>
      <c r="G438" t="s">
        <v>3157</v>
      </c>
      <c r="H438">
        <v>2019</v>
      </c>
    </row>
    <row r="439" spans="1:8" x14ac:dyDescent="0.25">
      <c r="A439" t="s">
        <v>3512</v>
      </c>
      <c r="B439" t="s">
        <v>3513</v>
      </c>
      <c r="C439" t="s">
        <v>2613</v>
      </c>
      <c r="D439" s="34">
        <v>43540</v>
      </c>
      <c r="E439" s="25">
        <v>29474</v>
      </c>
      <c r="F439" t="s">
        <v>100</v>
      </c>
      <c r="G439" t="s">
        <v>2619</v>
      </c>
      <c r="H439">
        <v>2019</v>
      </c>
    </row>
    <row r="440" spans="1:8" x14ac:dyDescent="0.25">
      <c r="A440" t="s">
        <v>3514</v>
      </c>
      <c r="B440" t="s">
        <v>2063</v>
      </c>
      <c r="C440" t="s">
        <v>2631</v>
      </c>
      <c r="D440" s="34">
        <v>43546</v>
      </c>
      <c r="E440" s="25">
        <v>0</v>
      </c>
      <c r="F440" t="s">
        <v>100</v>
      </c>
      <c r="G440" t="s">
        <v>263</v>
      </c>
      <c r="H440">
        <v>2019</v>
      </c>
    </row>
    <row r="441" spans="1:8" x14ac:dyDescent="0.25">
      <c r="A441" t="s">
        <v>3515</v>
      </c>
      <c r="B441" t="s">
        <v>2612</v>
      </c>
      <c r="C441" t="s">
        <v>2613</v>
      </c>
      <c r="D441" s="34">
        <v>43558</v>
      </c>
      <c r="E441" s="25">
        <v>192000</v>
      </c>
      <c r="F441" t="s">
        <v>100</v>
      </c>
      <c r="G441" t="s">
        <v>2674</v>
      </c>
      <c r="H441">
        <v>2019</v>
      </c>
    </row>
    <row r="442" spans="1:8" x14ac:dyDescent="0.25">
      <c r="A442" t="s">
        <v>3516</v>
      </c>
      <c r="B442" t="s">
        <v>3187</v>
      </c>
      <c r="C442" t="s">
        <v>2613</v>
      </c>
      <c r="D442" s="34">
        <v>43562</v>
      </c>
      <c r="E442" s="25">
        <v>405000</v>
      </c>
      <c r="F442" t="s">
        <v>100</v>
      </c>
      <c r="G442" t="s">
        <v>2686</v>
      </c>
      <c r="H442">
        <v>2019</v>
      </c>
    </row>
    <row r="443" spans="1:8" x14ac:dyDescent="0.25">
      <c r="A443" t="s">
        <v>3517</v>
      </c>
      <c r="B443" t="s">
        <v>2426</v>
      </c>
      <c r="C443" t="s">
        <v>3518</v>
      </c>
      <c r="D443" s="34">
        <v>43568</v>
      </c>
      <c r="E443" s="25">
        <v>40000</v>
      </c>
      <c r="F443" t="s">
        <v>100</v>
      </c>
      <c r="G443" t="s">
        <v>3519</v>
      </c>
      <c r="H443">
        <v>2019</v>
      </c>
    </row>
    <row r="444" spans="1:8" x14ac:dyDescent="0.25">
      <c r="A444" t="s">
        <v>3520</v>
      </c>
      <c r="B444" t="s">
        <v>3521</v>
      </c>
      <c r="C444" t="s">
        <v>2613</v>
      </c>
      <c r="D444" s="34">
        <v>43569</v>
      </c>
      <c r="E444" s="25">
        <v>30000</v>
      </c>
      <c r="F444" t="s">
        <v>100</v>
      </c>
      <c r="G444" t="s">
        <v>3522</v>
      </c>
      <c r="H444">
        <v>2019</v>
      </c>
    </row>
    <row r="445" spans="1:8" x14ac:dyDescent="0.25">
      <c r="A445" t="s">
        <v>3523</v>
      </c>
      <c r="B445" t="s">
        <v>3187</v>
      </c>
      <c r="C445" t="s">
        <v>2613</v>
      </c>
      <c r="D445" s="34">
        <v>43581</v>
      </c>
      <c r="E445" s="25">
        <v>85000</v>
      </c>
      <c r="F445" t="s">
        <v>100</v>
      </c>
      <c r="G445" t="s">
        <v>2686</v>
      </c>
      <c r="H445">
        <v>2019</v>
      </c>
    </row>
    <row r="446" spans="1:8" x14ac:dyDescent="0.25">
      <c r="A446" t="s">
        <v>3524</v>
      </c>
      <c r="B446" t="s">
        <v>3525</v>
      </c>
      <c r="C446" t="s">
        <v>2613</v>
      </c>
      <c r="D446" s="34">
        <v>43587</v>
      </c>
      <c r="E446" s="25">
        <v>40000</v>
      </c>
      <c r="F446" t="s">
        <v>100</v>
      </c>
      <c r="G446" t="s">
        <v>3526</v>
      </c>
      <c r="H446">
        <v>2019</v>
      </c>
    </row>
    <row r="447" spans="1:8" x14ac:dyDescent="0.25">
      <c r="A447" t="s">
        <v>3527</v>
      </c>
      <c r="B447" t="s">
        <v>3528</v>
      </c>
      <c r="C447" t="s">
        <v>2613</v>
      </c>
      <c r="D447" s="34">
        <v>43588</v>
      </c>
      <c r="E447" s="25">
        <v>185000</v>
      </c>
      <c r="F447" t="s">
        <v>100</v>
      </c>
      <c r="G447" t="s">
        <v>2895</v>
      </c>
      <c r="H447">
        <v>2019</v>
      </c>
    </row>
    <row r="448" spans="1:8" x14ac:dyDescent="0.25">
      <c r="A448" t="s">
        <v>3529</v>
      </c>
      <c r="B448" t="s">
        <v>2956</v>
      </c>
      <c r="C448" t="s">
        <v>2613</v>
      </c>
      <c r="D448" s="34">
        <v>43590</v>
      </c>
      <c r="E448" s="25">
        <v>880000</v>
      </c>
      <c r="F448" t="s">
        <v>100</v>
      </c>
      <c r="G448" t="s">
        <v>2957</v>
      </c>
      <c r="H448">
        <v>2019</v>
      </c>
    </row>
    <row r="449" spans="1:8" x14ac:dyDescent="0.25">
      <c r="A449" t="s">
        <v>3530</v>
      </c>
      <c r="B449" t="s">
        <v>2627</v>
      </c>
      <c r="C449" t="s">
        <v>2613</v>
      </c>
      <c r="D449" s="34">
        <v>43596</v>
      </c>
      <c r="E449" s="25">
        <v>175000</v>
      </c>
      <c r="F449" t="s">
        <v>100</v>
      </c>
      <c r="G449" t="s">
        <v>2629</v>
      </c>
      <c r="H449">
        <v>2019</v>
      </c>
    </row>
    <row r="450" spans="1:8" x14ac:dyDescent="0.25">
      <c r="A450" t="s">
        <v>3531</v>
      </c>
      <c r="B450" t="s">
        <v>3532</v>
      </c>
      <c r="C450" t="s">
        <v>2613</v>
      </c>
      <c r="D450" s="34">
        <v>43597</v>
      </c>
      <c r="E450" s="25">
        <v>2030000</v>
      </c>
      <c r="F450" t="s">
        <v>100</v>
      </c>
      <c r="G450" t="s">
        <v>2811</v>
      </c>
      <c r="H450">
        <v>2019</v>
      </c>
    </row>
    <row r="451" spans="1:8" x14ac:dyDescent="0.25">
      <c r="A451" t="s">
        <v>3533</v>
      </c>
      <c r="B451" t="s">
        <v>2645</v>
      </c>
      <c r="C451" t="s">
        <v>2613</v>
      </c>
      <c r="D451" s="34">
        <v>43603</v>
      </c>
      <c r="E451" s="25">
        <v>5000</v>
      </c>
      <c r="F451" t="s">
        <v>100</v>
      </c>
      <c r="G451" t="s">
        <v>2647</v>
      </c>
      <c r="H451">
        <v>2019</v>
      </c>
    </row>
    <row r="452" spans="1:8" x14ac:dyDescent="0.25">
      <c r="A452" t="s">
        <v>3534</v>
      </c>
      <c r="B452" t="s">
        <v>2323</v>
      </c>
      <c r="C452" t="s">
        <v>2683</v>
      </c>
      <c r="D452" s="34">
        <v>43604</v>
      </c>
      <c r="E452" s="25">
        <v>25000</v>
      </c>
      <c r="F452" t="s">
        <v>100</v>
      </c>
      <c r="G452" t="s">
        <v>2638</v>
      </c>
      <c r="H452">
        <v>2019</v>
      </c>
    </row>
    <row r="453" spans="1:8" x14ac:dyDescent="0.25">
      <c r="A453" t="s">
        <v>3535</v>
      </c>
      <c r="B453" t="s">
        <v>3496</v>
      </c>
      <c r="C453" t="s">
        <v>2613</v>
      </c>
      <c r="D453" s="34">
        <v>43609</v>
      </c>
      <c r="E453" s="25">
        <v>0</v>
      </c>
      <c r="F453" t="s">
        <v>100</v>
      </c>
      <c r="G453" t="s">
        <v>3497</v>
      </c>
      <c r="H453">
        <v>2019</v>
      </c>
    </row>
    <row r="454" spans="1:8" x14ac:dyDescent="0.25">
      <c r="A454" t="s">
        <v>3536</v>
      </c>
      <c r="B454" t="s">
        <v>2472</v>
      </c>
      <c r="C454" t="s">
        <v>2836</v>
      </c>
      <c r="D454" s="34">
        <v>43613</v>
      </c>
      <c r="E454" s="25">
        <v>260000</v>
      </c>
      <c r="F454" t="s">
        <v>100</v>
      </c>
      <c r="G454" t="s">
        <v>2782</v>
      </c>
      <c r="H454">
        <v>2019</v>
      </c>
    </row>
    <row r="455" spans="1:8" x14ac:dyDescent="0.25">
      <c r="A455" t="s">
        <v>3537</v>
      </c>
      <c r="B455" t="s">
        <v>2323</v>
      </c>
      <c r="C455" t="s">
        <v>2683</v>
      </c>
      <c r="D455" s="34">
        <v>43614</v>
      </c>
      <c r="E455" s="25">
        <v>55000</v>
      </c>
      <c r="F455" t="s">
        <v>100</v>
      </c>
      <c r="G455" t="s">
        <v>2638</v>
      </c>
      <c r="H455">
        <v>2019</v>
      </c>
    </row>
    <row r="456" spans="1:8" x14ac:dyDescent="0.25">
      <c r="A456" t="s">
        <v>3538</v>
      </c>
      <c r="B456" t="s">
        <v>2065</v>
      </c>
      <c r="C456" t="s">
        <v>3539</v>
      </c>
      <c r="D456" s="34">
        <v>43614</v>
      </c>
      <c r="E456" s="25">
        <v>386651</v>
      </c>
      <c r="F456" t="s">
        <v>100</v>
      </c>
      <c r="G456" t="s">
        <v>2730</v>
      </c>
      <c r="H456">
        <v>2019</v>
      </c>
    </row>
    <row r="457" spans="1:8" x14ac:dyDescent="0.25">
      <c r="A457" t="s">
        <v>3540</v>
      </c>
      <c r="B457" t="s">
        <v>2413</v>
      </c>
      <c r="C457" t="s">
        <v>3300</v>
      </c>
      <c r="D457" s="34">
        <v>43614</v>
      </c>
      <c r="E457" s="25">
        <v>30000</v>
      </c>
      <c r="F457" t="s">
        <v>100</v>
      </c>
      <c r="G457" t="s">
        <v>3301</v>
      </c>
      <c r="H457">
        <v>2019</v>
      </c>
    </row>
    <row r="458" spans="1:8" x14ac:dyDescent="0.25">
      <c r="A458" t="s">
        <v>3541</v>
      </c>
      <c r="B458" t="s">
        <v>3542</v>
      </c>
      <c r="C458" t="s">
        <v>2613</v>
      </c>
      <c r="D458" s="34">
        <v>43625</v>
      </c>
      <c r="E458" s="25">
        <v>107415</v>
      </c>
      <c r="F458" t="s">
        <v>100</v>
      </c>
      <c r="G458" t="s">
        <v>2651</v>
      </c>
      <c r="H458">
        <v>2019</v>
      </c>
    </row>
    <row r="459" spans="1:8" x14ac:dyDescent="0.25">
      <c r="A459" t="s">
        <v>3543</v>
      </c>
      <c r="B459" t="s">
        <v>2455</v>
      </c>
      <c r="C459" t="s">
        <v>3544</v>
      </c>
      <c r="D459" s="34">
        <v>43625</v>
      </c>
      <c r="E459" s="25">
        <v>571255</v>
      </c>
      <c r="F459" t="s">
        <v>100</v>
      </c>
      <c r="G459" t="s">
        <v>2651</v>
      </c>
      <c r="H459">
        <v>2019</v>
      </c>
    </row>
    <row r="460" spans="1:8" x14ac:dyDescent="0.25">
      <c r="A460" t="s">
        <v>3545</v>
      </c>
      <c r="B460" t="s">
        <v>2456</v>
      </c>
      <c r="C460" t="s">
        <v>3243</v>
      </c>
      <c r="D460" s="34">
        <v>43625</v>
      </c>
      <c r="E460" s="25">
        <v>197255</v>
      </c>
      <c r="F460" t="s">
        <v>100</v>
      </c>
      <c r="G460" t="s">
        <v>2651</v>
      </c>
      <c r="H460">
        <v>2019</v>
      </c>
    </row>
    <row r="461" spans="1:8" x14ac:dyDescent="0.25">
      <c r="A461" t="s">
        <v>3546</v>
      </c>
      <c r="B461" t="s">
        <v>2454</v>
      </c>
      <c r="C461" t="s">
        <v>3547</v>
      </c>
      <c r="D461" s="34">
        <v>43625</v>
      </c>
      <c r="E461" s="25">
        <v>163075</v>
      </c>
      <c r="F461" t="s">
        <v>100</v>
      </c>
      <c r="G461" t="s">
        <v>2651</v>
      </c>
      <c r="H461">
        <v>2019</v>
      </c>
    </row>
    <row r="462" spans="1:8" x14ac:dyDescent="0.25">
      <c r="A462" t="s">
        <v>3548</v>
      </c>
      <c r="B462" t="s">
        <v>2481</v>
      </c>
      <c r="C462" t="s">
        <v>3549</v>
      </c>
      <c r="D462" s="34">
        <v>43625</v>
      </c>
      <c r="E462" s="25">
        <v>435000</v>
      </c>
      <c r="F462" t="s">
        <v>100</v>
      </c>
      <c r="G462" t="s">
        <v>2647</v>
      </c>
      <c r="H462">
        <v>2019</v>
      </c>
    </row>
    <row r="463" spans="1:8" x14ac:dyDescent="0.25">
      <c r="A463" t="s">
        <v>3550</v>
      </c>
      <c r="B463" t="s">
        <v>2358</v>
      </c>
      <c r="C463" t="s">
        <v>3020</v>
      </c>
      <c r="D463" s="34">
        <v>43638</v>
      </c>
      <c r="E463" s="25">
        <v>25000</v>
      </c>
      <c r="F463" t="s">
        <v>100</v>
      </c>
      <c r="G463" t="s">
        <v>2957</v>
      </c>
      <c r="H463">
        <v>2019</v>
      </c>
    </row>
    <row r="464" spans="1:8" x14ac:dyDescent="0.25">
      <c r="A464" t="s">
        <v>3551</v>
      </c>
      <c r="B464" t="s">
        <v>2612</v>
      </c>
      <c r="C464" t="s">
        <v>2613</v>
      </c>
      <c r="D464" s="34">
        <v>43641</v>
      </c>
      <c r="E464" s="25">
        <v>40000</v>
      </c>
      <c r="F464" t="s">
        <v>100</v>
      </c>
      <c r="G464" t="s">
        <v>2674</v>
      </c>
      <c r="H464">
        <v>2019</v>
      </c>
    </row>
    <row r="465" spans="1:8" x14ac:dyDescent="0.25">
      <c r="A465" t="s">
        <v>3552</v>
      </c>
      <c r="B465" t="s">
        <v>3553</v>
      </c>
      <c r="C465" t="s">
        <v>2613</v>
      </c>
      <c r="D465" s="34">
        <v>43642</v>
      </c>
      <c r="E465" s="25">
        <v>0</v>
      </c>
      <c r="F465" t="s">
        <v>100</v>
      </c>
      <c r="G465" t="s">
        <v>2744</v>
      </c>
      <c r="H465">
        <v>2019</v>
      </c>
    </row>
    <row r="466" spans="1:8" x14ac:dyDescent="0.25">
      <c r="A466" t="s">
        <v>3554</v>
      </c>
      <c r="B466" t="s">
        <v>3555</v>
      </c>
      <c r="C466" t="s">
        <v>2613</v>
      </c>
      <c r="D466" s="34">
        <v>43650</v>
      </c>
      <c r="E466" s="25">
        <v>310000</v>
      </c>
      <c r="F466" t="s">
        <v>100</v>
      </c>
      <c r="G466" t="s">
        <v>3556</v>
      </c>
      <c r="H466">
        <v>2019</v>
      </c>
    </row>
    <row r="467" spans="1:8" x14ac:dyDescent="0.25">
      <c r="A467" t="s">
        <v>3557</v>
      </c>
      <c r="B467" t="s">
        <v>3453</v>
      </c>
      <c r="C467" t="s">
        <v>2613</v>
      </c>
      <c r="D467" s="34">
        <v>43651</v>
      </c>
      <c r="E467" s="25">
        <v>5000</v>
      </c>
      <c r="F467" t="s">
        <v>100</v>
      </c>
      <c r="G467" t="s">
        <v>3454</v>
      </c>
      <c r="H467">
        <v>2019</v>
      </c>
    </row>
    <row r="468" spans="1:8" x14ac:dyDescent="0.25">
      <c r="A468" t="s">
        <v>3558</v>
      </c>
      <c r="B468" t="s">
        <v>3555</v>
      </c>
      <c r="C468" t="s">
        <v>2613</v>
      </c>
      <c r="D468" s="34">
        <v>43652</v>
      </c>
      <c r="E468" s="25">
        <v>820000</v>
      </c>
      <c r="F468" t="s">
        <v>100</v>
      </c>
      <c r="G468" t="s">
        <v>3556</v>
      </c>
      <c r="H468">
        <v>2019</v>
      </c>
    </row>
    <row r="469" spans="1:8" x14ac:dyDescent="0.25">
      <c r="A469" t="s">
        <v>3559</v>
      </c>
      <c r="B469" t="s">
        <v>3532</v>
      </c>
      <c r="C469" t="s">
        <v>2613</v>
      </c>
      <c r="D469" s="34">
        <v>43656</v>
      </c>
      <c r="E469" s="25">
        <v>4025000</v>
      </c>
      <c r="F469" t="s">
        <v>100</v>
      </c>
      <c r="G469" t="s">
        <v>2811</v>
      </c>
      <c r="H469">
        <v>2019</v>
      </c>
    </row>
    <row r="470" spans="1:8" x14ac:dyDescent="0.25">
      <c r="A470" t="s">
        <v>3560</v>
      </c>
      <c r="B470" t="s">
        <v>2226</v>
      </c>
      <c r="C470" t="s">
        <v>3561</v>
      </c>
      <c r="D470" s="34">
        <v>43659</v>
      </c>
      <c r="E470" s="25">
        <v>175000</v>
      </c>
      <c r="F470" t="s">
        <v>100</v>
      </c>
      <c r="G470" t="s">
        <v>2798</v>
      </c>
      <c r="H470">
        <v>2019</v>
      </c>
    </row>
    <row r="471" spans="1:8" x14ac:dyDescent="0.25">
      <c r="A471" t="s">
        <v>3562</v>
      </c>
      <c r="B471" t="s">
        <v>2062</v>
      </c>
      <c r="C471" t="s">
        <v>3563</v>
      </c>
      <c r="D471" s="34">
        <v>43659</v>
      </c>
      <c r="E471" s="25">
        <v>315000</v>
      </c>
      <c r="F471" t="s">
        <v>100</v>
      </c>
      <c r="G471" t="s">
        <v>2811</v>
      </c>
      <c r="H471">
        <v>2019</v>
      </c>
    </row>
    <row r="472" spans="1:8" x14ac:dyDescent="0.25">
      <c r="A472" t="s">
        <v>3564</v>
      </c>
      <c r="B472" t="s">
        <v>3555</v>
      </c>
      <c r="C472" t="s">
        <v>2613</v>
      </c>
      <c r="D472" s="34">
        <v>43665</v>
      </c>
      <c r="E472" s="25">
        <v>0</v>
      </c>
      <c r="F472" t="s">
        <v>100</v>
      </c>
      <c r="G472" t="s">
        <v>2798</v>
      </c>
      <c r="H472">
        <v>2019</v>
      </c>
    </row>
    <row r="473" spans="1:8" x14ac:dyDescent="0.25">
      <c r="A473" t="s">
        <v>3565</v>
      </c>
      <c r="B473" t="s">
        <v>2236</v>
      </c>
      <c r="C473" t="s">
        <v>3566</v>
      </c>
      <c r="D473" s="34">
        <v>43667</v>
      </c>
      <c r="E473" s="25">
        <v>0</v>
      </c>
      <c r="F473" t="s">
        <v>100</v>
      </c>
      <c r="G473" t="s">
        <v>2993</v>
      </c>
      <c r="H473">
        <v>2019</v>
      </c>
    </row>
    <row r="474" spans="1:8" x14ac:dyDescent="0.25">
      <c r="A474" t="s">
        <v>3567</v>
      </c>
      <c r="B474" s="34">
        <v>57143</v>
      </c>
      <c r="C474" t="s">
        <v>3568</v>
      </c>
      <c r="D474" s="34">
        <v>43668</v>
      </c>
      <c r="E474" s="25">
        <v>113500</v>
      </c>
      <c r="F474" t="s">
        <v>100</v>
      </c>
      <c r="G474" t="s">
        <v>3556</v>
      </c>
      <c r="H474">
        <v>2019</v>
      </c>
    </row>
    <row r="475" spans="1:8" x14ac:dyDescent="0.25">
      <c r="A475" t="s">
        <v>3569</v>
      </c>
      <c r="B475" t="s">
        <v>2373</v>
      </c>
      <c r="C475" t="s">
        <v>3570</v>
      </c>
      <c r="D475" s="34">
        <v>43668</v>
      </c>
      <c r="E475" s="25">
        <v>82000</v>
      </c>
      <c r="F475" t="s">
        <v>100</v>
      </c>
      <c r="G475" t="s">
        <v>2643</v>
      </c>
      <c r="H475">
        <v>2019</v>
      </c>
    </row>
    <row r="476" spans="1:8" x14ac:dyDescent="0.25">
      <c r="A476" t="s">
        <v>3571</v>
      </c>
      <c r="B476" s="34">
        <v>33736</v>
      </c>
      <c r="C476" t="s">
        <v>3572</v>
      </c>
      <c r="D476" s="34">
        <v>43669</v>
      </c>
      <c r="E476" s="25">
        <v>75000</v>
      </c>
      <c r="F476" t="s">
        <v>100</v>
      </c>
      <c r="G476" t="s">
        <v>3313</v>
      </c>
      <c r="H476">
        <v>2019</v>
      </c>
    </row>
    <row r="477" spans="1:8" x14ac:dyDescent="0.25">
      <c r="A477" t="s">
        <v>3573</v>
      </c>
      <c r="B477" t="s">
        <v>3574</v>
      </c>
      <c r="C477" t="s">
        <v>2613</v>
      </c>
      <c r="D477" s="34">
        <v>43678</v>
      </c>
      <c r="E477" s="25">
        <v>525000</v>
      </c>
      <c r="F477" t="s">
        <v>100</v>
      </c>
      <c r="G477" t="s">
        <v>3575</v>
      </c>
      <c r="H477">
        <v>2019</v>
      </c>
    </row>
    <row r="478" spans="1:8" x14ac:dyDescent="0.25">
      <c r="A478" t="s">
        <v>3576</v>
      </c>
      <c r="B478" t="s">
        <v>2696</v>
      </c>
      <c r="C478" t="s">
        <v>2613</v>
      </c>
      <c r="D478" s="34">
        <v>43680</v>
      </c>
      <c r="E478" s="25">
        <v>2975000</v>
      </c>
      <c r="F478" t="s">
        <v>100</v>
      </c>
      <c r="G478" t="s">
        <v>3065</v>
      </c>
      <c r="H478">
        <v>2019</v>
      </c>
    </row>
    <row r="479" spans="1:8" x14ac:dyDescent="0.25">
      <c r="A479" t="s">
        <v>3577</v>
      </c>
      <c r="B479" t="s">
        <v>2323</v>
      </c>
      <c r="C479" t="s">
        <v>2683</v>
      </c>
      <c r="D479" s="34">
        <v>43683</v>
      </c>
      <c r="E479" s="25">
        <v>75000</v>
      </c>
      <c r="F479" t="s">
        <v>100</v>
      </c>
      <c r="G479" t="s">
        <v>3578</v>
      </c>
      <c r="H479">
        <v>2019</v>
      </c>
    </row>
    <row r="480" spans="1:8" x14ac:dyDescent="0.25">
      <c r="A480" t="s">
        <v>3579</v>
      </c>
      <c r="B480" t="s">
        <v>3166</v>
      </c>
      <c r="C480" t="s">
        <v>2613</v>
      </c>
      <c r="D480" s="34">
        <v>43685</v>
      </c>
      <c r="E480" s="25">
        <v>75000</v>
      </c>
      <c r="F480" t="s">
        <v>100</v>
      </c>
      <c r="G480" t="s">
        <v>2697</v>
      </c>
      <c r="H480">
        <v>2019</v>
      </c>
    </row>
    <row r="481" spans="1:8" x14ac:dyDescent="0.25">
      <c r="A481" t="s">
        <v>3580</v>
      </c>
      <c r="B481" t="s">
        <v>3439</v>
      </c>
      <c r="C481" t="s">
        <v>2613</v>
      </c>
      <c r="D481" s="34">
        <v>43687</v>
      </c>
      <c r="E481" s="25">
        <v>350000</v>
      </c>
      <c r="F481" t="s">
        <v>100</v>
      </c>
      <c r="G481" t="s">
        <v>3440</v>
      </c>
      <c r="H481">
        <v>2019</v>
      </c>
    </row>
    <row r="482" spans="1:8" x14ac:dyDescent="0.25">
      <c r="A482" t="s">
        <v>3581</v>
      </c>
      <c r="B482" t="s">
        <v>3582</v>
      </c>
      <c r="C482" t="s">
        <v>2613</v>
      </c>
      <c r="D482" s="34">
        <v>43695</v>
      </c>
      <c r="E482" s="25">
        <v>0</v>
      </c>
      <c r="F482" t="s">
        <v>100</v>
      </c>
      <c r="G482" t="s">
        <v>2863</v>
      </c>
      <c r="H482">
        <v>2019</v>
      </c>
    </row>
    <row r="483" spans="1:8" x14ac:dyDescent="0.25">
      <c r="A483" t="s">
        <v>3583</v>
      </c>
      <c r="B483" t="s">
        <v>2183</v>
      </c>
      <c r="C483" t="s">
        <v>3584</v>
      </c>
      <c r="D483" s="34">
        <v>43695</v>
      </c>
      <c r="E483" s="25">
        <v>5000</v>
      </c>
      <c r="F483" t="s">
        <v>100</v>
      </c>
      <c r="G483" t="s">
        <v>3585</v>
      </c>
      <c r="H483">
        <v>2019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FD2F-03AD-4520-A06C-DE289E05F75C}">
  <sheetPr>
    <tabColor rgb="FF7030A0"/>
  </sheetPr>
  <dimension ref="A1:L740"/>
  <sheetViews>
    <sheetView topLeftCell="G1" zoomScale="85" zoomScaleNormal="85" workbookViewId="0">
      <selection activeCell="I1" sqref="I1"/>
    </sheetView>
  </sheetViews>
  <sheetFormatPr defaultRowHeight="15" x14ac:dyDescent="0.25"/>
  <cols>
    <col min="1" max="1" width="10.28515625" bestFit="1" customWidth="1"/>
    <col min="2" max="2" width="10.85546875" bestFit="1" customWidth="1"/>
    <col min="3" max="3" width="19" bestFit="1" customWidth="1"/>
    <col min="4" max="4" width="21.7109375" bestFit="1" customWidth="1"/>
    <col min="5" max="5" width="23.85546875" bestFit="1" customWidth="1"/>
    <col min="6" max="6" width="24.140625" bestFit="1" customWidth="1"/>
    <col min="7" max="7" width="23.5703125" bestFit="1" customWidth="1"/>
    <col min="8" max="8" width="14.85546875" bestFit="1" customWidth="1"/>
    <col min="9" max="9" width="23.5703125" bestFit="1" customWidth="1"/>
    <col min="10" max="10" width="22.140625" bestFit="1" customWidth="1"/>
    <col min="11" max="11" width="33.42578125" bestFit="1" customWidth="1"/>
    <col min="12" max="12" width="33" bestFit="1" customWidth="1"/>
  </cols>
  <sheetData>
    <row r="1" spans="1:12" x14ac:dyDescent="0.25">
      <c r="A1" t="s">
        <v>1996</v>
      </c>
      <c r="B1" t="s">
        <v>1907</v>
      </c>
      <c r="C1" t="s">
        <v>3586</v>
      </c>
      <c r="D1" t="s">
        <v>3587</v>
      </c>
      <c r="E1" t="s">
        <v>3588</v>
      </c>
      <c r="F1" t="s">
        <v>3589</v>
      </c>
      <c r="G1" t="s">
        <v>3590</v>
      </c>
      <c r="H1" t="s">
        <v>3591</v>
      </c>
      <c r="I1" t="s">
        <v>3593</v>
      </c>
      <c r="J1" t="s">
        <v>3592</v>
      </c>
      <c r="K1" t="s">
        <v>3594</v>
      </c>
      <c r="L1" t="s">
        <v>3595</v>
      </c>
    </row>
    <row r="2" spans="1:12" x14ac:dyDescent="0.25">
      <c r="A2" s="24" t="str">
        <f>sov!R2</f>
        <v>entity_1</v>
      </c>
      <c r="B2" s="30" t="e">
        <f>scrubbed!L2</f>
        <v>#REF!</v>
      </c>
      <c r="C2" s="30" t="e">
        <f>scrubbed!W2</f>
        <v>#REF!</v>
      </c>
      <c r="D2" s="30" t="e">
        <f>scrubbed!X2</f>
        <v>#REF!</v>
      </c>
      <c r="E2" s="30" t="e">
        <f>scrubbed!Y2</f>
        <v>#REF!</v>
      </c>
      <c r="F2" s="30" t="e">
        <f>scrubbed!Z2</f>
        <v>#REF!</v>
      </c>
      <c r="G2" s="30" t="e">
        <f>scrubbed!AA2</f>
        <v>#REF!</v>
      </c>
      <c r="H2" s="30" t="e">
        <f>scrubbed!AB2</f>
        <v>#REF!</v>
      </c>
      <c r="I2" s="30" t="e">
        <f>SUM(D2:F2)</f>
        <v>#REF!</v>
      </c>
      <c r="J2" s="30" t="e">
        <f>I2+C2</f>
        <v>#REF!</v>
      </c>
      <c r="K2" s="30" t="e">
        <f>J2+G2</f>
        <v>#REF!</v>
      </c>
      <c r="L2" s="30" t="e">
        <f>K2+H2</f>
        <v>#REF!</v>
      </c>
    </row>
    <row r="3" spans="1:12" x14ac:dyDescent="0.25">
      <c r="A3" t="s">
        <v>3596</v>
      </c>
      <c r="B3" s="31">
        <f>scrubbed!L3</f>
        <v>1897135.9379896773</v>
      </c>
      <c r="C3" s="25">
        <v>16239.344790944722</v>
      </c>
      <c r="D3" s="25">
        <v>103130.38445158402</v>
      </c>
      <c r="E3" s="25">
        <v>0</v>
      </c>
      <c r="F3" s="25">
        <v>0</v>
      </c>
      <c r="G3" s="25">
        <v>66363.520520834936</v>
      </c>
      <c r="H3" s="25">
        <v>18614.414236636308</v>
      </c>
      <c r="I3" s="25">
        <v>103130.38445158402</v>
      </c>
      <c r="J3" s="25">
        <v>119369.72924252875</v>
      </c>
      <c r="K3" s="25">
        <v>185733.24976336368</v>
      </c>
      <c r="L3" s="25">
        <v>204347.66399999999</v>
      </c>
    </row>
    <row r="4" spans="1:12" x14ac:dyDescent="0.25">
      <c r="A4" t="s">
        <v>3597</v>
      </c>
      <c r="B4" s="31">
        <f>scrubbed!L4</f>
        <v>2475885.1167709497</v>
      </c>
      <c r="C4" s="25">
        <v>19058.700997246131</v>
      </c>
      <c r="D4" s="25">
        <v>0</v>
      </c>
      <c r="E4" s="25">
        <v>325483.01053738524</v>
      </c>
      <c r="F4" s="25">
        <v>0</v>
      </c>
      <c r="G4" s="25">
        <v>55561.323335554102</v>
      </c>
      <c r="H4" s="25">
        <v>24484.126955152606</v>
      </c>
      <c r="I4" s="25">
        <v>325483.01053738524</v>
      </c>
      <c r="J4" s="25">
        <v>344541.71153463138</v>
      </c>
      <c r="K4" s="25">
        <v>400103.03487018548</v>
      </c>
      <c r="L4" s="25">
        <v>424587.16182533809</v>
      </c>
    </row>
    <row r="5" spans="1:12" x14ac:dyDescent="0.25">
      <c r="A5" t="s">
        <v>3598</v>
      </c>
      <c r="B5" s="31">
        <f>scrubbed!L5</f>
        <v>1963857.0794078214</v>
      </c>
      <c r="C5" s="25">
        <v>15117.2462018646</v>
      </c>
      <c r="D5" s="25">
        <v>0</v>
      </c>
      <c r="E5" s="25">
        <v>258171.1526682071</v>
      </c>
      <c r="F5" s="25">
        <v>0</v>
      </c>
      <c r="G5" s="25">
        <v>44070.905162232288</v>
      </c>
      <c r="H5" s="25">
        <v>19420.6612125471</v>
      </c>
      <c r="I5" s="25">
        <v>258171.1526682071</v>
      </c>
      <c r="J5" s="25">
        <v>273288.39887007169</v>
      </c>
      <c r="K5" s="25">
        <v>317359.30403230397</v>
      </c>
      <c r="L5" s="25">
        <v>336779.96524485108</v>
      </c>
    </row>
    <row r="6" spans="1:12" x14ac:dyDescent="0.25">
      <c r="A6" t="s">
        <v>3599</v>
      </c>
      <c r="B6" s="31">
        <f>scrubbed!L6</f>
        <v>646728.51799827896</v>
      </c>
      <c r="C6" s="25">
        <v>43048.634103219825</v>
      </c>
      <c r="D6" s="25">
        <v>0</v>
      </c>
      <c r="E6" s="25">
        <v>0</v>
      </c>
      <c r="F6" s="25">
        <v>0</v>
      </c>
      <c r="G6" s="25">
        <v>11178.576855164898</v>
      </c>
      <c r="H6" s="25">
        <v>39667.100341615296</v>
      </c>
      <c r="I6" s="25">
        <v>0</v>
      </c>
      <c r="J6" s="25">
        <v>43048.634103219825</v>
      </c>
      <c r="K6" s="25">
        <v>54227.21095838472</v>
      </c>
      <c r="L6" s="25">
        <v>93894.311300000016</v>
      </c>
    </row>
    <row r="7" spans="1:12" x14ac:dyDescent="0.25">
      <c r="A7" t="s">
        <v>3600</v>
      </c>
      <c r="B7" s="31">
        <f>scrubbed!L7</f>
        <v>1515420.8951213676</v>
      </c>
      <c r="C7" s="25">
        <v>30516.543426694327</v>
      </c>
      <c r="D7" s="25">
        <v>0</v>
      </c>
      <c r="E7" s="25">
        <v>0</v>
      </c>
      <c r="F7" s="25">
        <v>0</v>
      </c>
      <c r="G7" s="25">
        <v>7924.328684420786</v>
      </c>
      <c r="H7" s="25">
        <v>28119.423888884892</v>
      </c>
      <c r="I7" s="25">
        <v>0</v>
      </c>
      <c r="J7" s="25">
        <v>30516.543426694327</v>
      </c>
      <c r="K7" s="25">
        <v>38440.87211111511</v>
      </c>
      <c r="L7" s="25">
        <v>66560.296000000002</v>
      </c>
    </row>
    <row r="8" spans="1:12" x14ac:dyDescent="0.25">
      <c r="A8" t="s">
        <v>3601</v>
      </c>
      <c r="B8" s="31">
        <f>scrubbed!L8</f>
        <v>151817.42329380629</v>
      </c>
      <c r="C8" s="25">
        <v>8748.2943915450742</v>
      </c>
      <c r="D8" s="25">
        <v>0</v>
      </c>
      <c r="E8" s="25">
        <v>0</v>
      </c>
      <c r="F8" s="25">
        <v>0</v>
      </c>
      <c r="G8" s="25">
        <v>2271.6976564926631</v>
      </c>
      <c r="H8" s="25">
        <v>8061.1029519622643</v>
      </c>
      <c r="I8" s="25">
        <v>0</v>
      </c>
      <c r="J8" s="25">
        <v>8748.2943915450742</v>
      </c>
      <c r="K8" s="25">
        <v>11019.992048037737</v>
      </c>
      <c r="L8" s="25">
        <v>19081.095000000001</v>
      </c>
    </row>
    <row r="9" spans="1:12" x14ac:dyDescent="0.25">
      <c r="A9" t="s">
        <v>3602</v>
      </c>
      <c r="B9" s="31">
        <f>scrubbed!L9</f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</row>
    <row r="10" spans="1:12" x14ac:dyDescent="0.25">
      <c r="A10" t="s">
        <v>3603</v>
      </c>
      <c r="B10" s="31">
        <f>scrubbed!L10</f>
        <v>804085.83</v>
      </c>
      <c r="C10" s="25">
        <v>31963.433702658287</v>
      </c>
      <c r="D10" s="25">
        <v>0</v>
      </c>
      <c r="E10" s="25">
        <v>0</v>
      </c>
      <c r="F10" s="25">
        <v>0</v>
      </c>
      <c r="G10" s="25">
        <v>541.57808775435501</v>
      </c>
      <c r="H10" s="25">
        <v>12797.41020958735</v>
      </c>
      <c r="I10" s="25">
        <v>0</v>
      </c>
      <c r="J10" s="25">
        <v>31963.433702658287</v>
      </c>
      <c r="K10" s="25">
        <v>32505.011790412642</v>
      </c>
      <c r="L10" s="25">
        <v>45302.421999999991</v>
      </c>
    </row>
    <row r="11" spans="1:12" x14ac:dyDescent="0.25">
      <c r="A11" t="s">
        <v>2883</v>
      </c>
      <c r="B11" s="31">
        <f>scrubbed!L11</f>
        <v>1433924.7402061888</v>
      </c>
      <c r="C11" s="25">
        <v>40165.937409676284</v>
      </c>
      <c r="D11" s="25">
        <v>0</v>
      </c>
      <c r="E11" s="25">
        <v>0</v>
      </c>
      <c r="F11" s="25">
        <v>0</v>
      </c>
      <c r="G11" s="25">
        <v>10430.017761242427</v>
      </c>
      <c r="H11" s="25">
        <v>37010.843729081302</v>
      </c>
      <c r="I11" s="25">
        <v>0</v>
      </c>
      <c r="J11" s="25">
        <v>40165.937409676284</v>
      </c>
      <c r="K11" s="25">
        <v>50595.955170918707</v>
      </c>
      <c r="L11" s="25">
        <v>87606.798900000009</v>
      </c>
    </row>
    <row r="12" spans="1:12" x14ac:dyDescent="0.25">
      <c r="A12" t="s">
        <v>3008</v>
      </c>
      <c r="B12" s="31">
        <f>scrubbed!L12</f>
        <v>2027002.6713119433</v>
      </c>
      <c r="C12" s="25">
        <v>43161.938966755341</v>
      </c>
      <c r="D12" s="25">
        <v>0</v>
      </c>
      <c r="E12" s="25">
        <v>0</v>
      </c>
      <c r="F12" s="25">
        <v>0</v>
      </c>
      <c r="G12" s="25">
        <v>11207.999092396831</v>
      </c>
      <c r="H12" s="25">
        <v>39771.504940847859</v>
      </c>
      <c r="I12" s="25">
        <v>0</v>
      </c>
      <c r="J12" s="25">
        <v>43161.938966755341</v>
      </c>
      <c r="K12" s="25">
        <v>54369.938059152169</v>
      </c>
      <c r="L12" s="25">
        <v>94141.443000000028</v>
      </c>
    </row>
    <row r="13" spans="1:12" x14ac:dyDescent="0.25">
      <c r="A13" t="s">
        <v>3604</v>
      </c>
      <c r="B13" s="31">
        <f>scrubbed!L13</f>
        <v>810096.47715332871</v>
      </c>
      <c r="C13" s="25">
        <v>7009.7955208221529</v>
      </c>
      <c r="D13" s="25">
        <v>0</v>
      </c>
      <c r="E13" s="25">
        <v>0</v>
      </c>
      <c r="F13" s="25">
        <v>0</v>
      </c>
      <c r="G13" s="25">
        <v>1820.25608014913</v>
      </c>
      <c r="H13" s="25">
        <v>6459.165734084474</v>
      </c>
      <c r="I13" s="25">
        <v>0</v>
      </c>
      <c r="J13" s="25">
        <v>7009.7955208221529</v>
      </c>
      <c r="K13" s="25">
        <v>8830.0516009712828</v>
      </c>
      <c r="L13" s="25">
        <v>15289.217335055757</v>
      </c>
    </row>
    <row r="14" spans="1:12" x14ac:dyDescent="0.25">
      <c r="A14" t="s">
        <v>3605</v>
      </c>
      <c r="B14" s="31">
        <f>scrubbed!L14</f>
        <v>2530534.2285347749</v>
      </c>
      <c r="C14" s="25">
        <v>21896.808591000448</v>
      </c>
      <c r="D14" s="25">
        <v>0</v>
      </c>
      <c r="E14" s="25">
        <v>0</v>
      </c>
      <c r="F14" s="25">
        <v>0</v>
      </c>
      <c r="G14" s="25">
        <v>5686.0145000285975</v>
      </c>
      <c r="H14" s="25">
        <v>20176.78194986895</v>
      </c>
      <c r="I14" s="25">
        <v>0</v>
      </c>
      <c r="J14" s="25">
        <v>21896.808591000448</v>
      </c>
      <c r="K14" s="25">
        <v>27582.823091029044</v>
      </c>
      <c r="L14" s="25">
        <v>47759.605040897994</v>
      </c>
    </row>
    <row r="15" spans="1:12" x14ac:dyDescent="0.25">
      <c r="A15" t="s">
        <v>3606</v>
      </c>
      <c r="B15" s="31">
        <f>scrubbed!L15</f>
        <v>590872.11437497113</v>
      </c>
      <c r="C15" s="25">
        <v>5112.8388007302019</v>
      </c>
      <c r="D15" s="25">
        <v>0</v>
      </c>
      <c r="E15" s="25">
        <v>0</v>
      </c>
      <c r="F15" s="25">
        <v>0</v>
      </c>
      <c r="G15" s="25">
        <v>1327.6672459569825</v>
      </c>
      <c r="H15" s="25">
        <v>4711.2177648372754</v>
      </c>
      <c r="I15" s="25">
        <v>0</v>
      </c>
      <c r="J15" s="25">
        <v>5112.8388007302019</v>
      </c>
      <c r="K15" s="25">
        <v>6440.5060466871846</v>
      </c>
      <c r="L15" s="25">
        <v>11151.72381152446</v>
      </c>
    </row>
    <row r="16" spans="1:12" x14ac:dyDescent="0.25">
      <c r="A16" t="s">
        <v>3607</v>
      </c>
      <c r="B16" s="31">
        <f>scrubbed!L16</f>
        <v>802371.26186170208</v>
      </c>
      <c r="C16" s="25">
        <v>31570.208427717203</v>
      </c>
      <c r="D16" s="25">
        <v>0</v>
      </c>
      <c r="E16" s="25">
        <v>0</v>
      </c>
      <c r="F16" s="25">
        <v>0</v>
      </c>
      <c r="G16" s="25">
        <v>32586.421071438788</v>
      </c>
      <c r="H16" s="25">
        <v>6863.454100844021</v>
      </c>
      <c r="I16" s="25">
        <v>0</v>
      </c>
      <c r="J16" s="25">
        <v>31570.208427717203</v>
      </c>
      <c r="K16" s="25">
        <v>64156.629499155992</v>
      </c>
      <c r="L16" s="25">
        <v>71020.083600000013</v>
      </c>
    </row>
    <row r="17" spans="1:12" x14ac:dyDescent="0.25">
      <c r="A17" t="s">
        <v>3608</v>
      </c>
      <c r="B17" s="31">
        <f>scrubbed!L17</f>
        <v>1648320.9510106384</v>
      </c>
      <c r="C17" s="25">
        <v>65861.818404361664</v>
      </c>
      <c r="D17" s="25">
        <v>0</v>
      </c>
      <c r="E17" s="25">
        <v>0</v>
      </c>
      <c r="F17" s="25">
        <v>0</v>
      </c>
      <c r="G17" s="25">
        <v>67981.842817702141</v>
      </c>
      <c r="H17" s="25">
        <v>14318.548724549764</v>
      </c>
      <c r="I17" s="25">
        <v>0</v>
      </c>
      <c r="J17" s="25">
        <v>65861.818404361664</v>
      </c>
      <c r="K17" s="25">
        <v>133843.66122206382</v>
      </c>
      <c r="L17" s="25">
        <v>148162.20994661358</v>
      </c>
    </row>
    <row r="18" spans="1:12" x14ac:dyDescent="0.25">
      <c r="A18" t="s">
        <v>3609</v>
      </c>
      <c r="B18" s="31">
        <f>scrubbed!L18</f>
        <v>223082.62031</v>
      </c>
      <c r="C18" s="25">
        <v>1717.4091480995498</v>
      </c>
      <c r="D18" s="25">
        <v>10906.66329117766</v>
      </c>
      <c r="E18" s="25">
        <v>38139.865496756247</v>
      </c>
      <c r="F18" s="25">
        <v>0</v>
      </c>
      <c r="G18" s="25">
        <v>5006.7171414665399</v>
      </c>
      <c r="H18" s="25">
        <v>2483.5404417005411</v>
      </c>
      <c r="I18" s="25">
        <v>49046.528787933908</v>
      </c>
      <c r="J18" s="25">
        <v>50763.937936033457</v>
      </c>
      <c r="K18" s="25">
        <v>55770.6550775</v>
      </c>
      <c r="L18" s="25">
        <v>58254.195519200541</v>
      </c>
    </row>
    <row r="19" spans="1:12" x14ac:dyDescent="0.25">
      <c r="A19" t="s">
        <v>3610</v>
      </c>
      <c r="B19" s="31">
        <f>scrubbed!L19</f>
        <v>508686.58216853038</v>
      </c>
      <c r="C19" s="25">
        <v>4823.1527249850451</v>
      </c>
      <c r="D19" s="25">
        <v>0</v>
      </c>
      <c r="E19" s="25">
        <v>0</v>
      </c>
      <c r="F19" s="25">
        <v>0</v>
      </c>
      <c r="G19" s="25">
        <v>51437.583262854416</v>
      </c>
      <c r="H19" s="25">
        <v>4514.0765911782146</v>
      </c>
      <c r="I19" s="25">
        <v>0</v>
      </c>
      <c r="J19" s="25">
        <v>4823.1527249850451</v>
      </c>
      <c r="K19" s="25">
        <v>56260.735987839464</v>
      </c>
      <c r="L19" s="25">
        <v>60774.812579017678</v>
      </c>
    </row>
    <row r="20" spans="1:12" x14ac:dyDescent="0.25">
      <c r="A20" t="s">
        <v>3611</v>
      </c>
      <c r="B20" s="31">
        <f>scrubbed!L20</f>
        <v>765741.80577954662</v>
      </c>
      <c r="C20" s="25">
        <v>6717.5214561892799</v>
      </c>
      <c r="D20" s="25">
        <v>0</v>
      </c>
      <c r="E20" s="25">
        <v>0</v>
      </c>
      <c r="F20" s="25">
        <v>0</v>
      </c>
      <c r="G20" s="25">
        <v>24065.299136148486</v>
      </c>
      <c r="H20" s="25">
        <v>6159.4295243047854</v>
      </c>
      <c r="I20" s="25">
        <v>0</v>
      </c>
      <c r="J20" s="25">
        <v>6717.5214561892799</v>
      </c>
      <c r="K20" s="25">
        <v>30782.820592337765</v>
      </c>
      <c r="L20" s="25">
        <v>36942.25011664255</v>
      </c>
    </row>
    <row r="21" spans="1:12" x14ac:dyDescent="0.25">
      <c r="A21" t="s">
        <v>3612</v>
      </c>
      <c r="B21" s="31">
        <f>scrubbed!L21</f>
        <v>405933.03086552589</v>
      </c>
      <c r="C21" s="25">
        <v>3561.0747957519334</v>
      </c>
      <c r="D21" s="25">
        <v>0</v>
      </c>
      <c r="E21" s="25">
        <v>0</v>
      </c>
      <c r="F21" s="25">
        <v>0</v>
      </c>
      <c r="G21" s="25">
        <v>12757.433045042206</v>
      </c>
      <c r="H21" s="25">
        <v>3265.2205695603261</v>
      </c>
      <c r="I21" s="25">
        <v>0</v>
      </c>
      <c r="J21" s="25">
        <v>3561.0747957519334</v>
      </c>
      <c r="K21" s="25">
        <v>16318.50784079414</v>
      </c>
      <c r="L21" s="25">
        <v>19583.728410354466</v>
      </c>
    </row>
    <row r="22" spans="1:12" x14ac:dyDescent="0.25">
      <c r="A22" t="s">
        <v>2886</v>
      </c>
      <c r="B22" s="31">
        <f>scrubbed!L22</f>
        <v>671053.63905687351</v>
      </c>
      <c r="C22" s="25">
        <v>173325.07513311741</v>
      </c>
      <c r="D22" s="25">
        <v>0</v>
      </c>
      <c r="E22" s="25">
        <v>0</v>
      </c>
      <c r="F22" s="25">
        <v>0</v>
      </c>
      <c r="G22" s="25">
        <v>21146.26946556455</v>
      </c>
      <c r="H22" s="25">
        <v>5790.5580883182411</v>
      </c>
      <c r="I22" s="25">
        <v>0</v>
      </c>
      <c r="J22" s="25">
        <v>173325.07513311741</v>
      </c>
      <c r="K22" s="25">
        <v>194471.34459868196</v>
      </c>
      <c r="L22" s="25">
        <v>200261.9026870002</v>
      </c>
    </row>
    <row r="23" spans="1:12" x14ac:dyDescent="0.25">
      <c r="A23" t="s">
        <v>3613</v>
      </c>
      <c r="B23" s="31">
        <f>scrubbed!L23</f>
        <v>294728.00695682003</v>
      </c>
      <c r="C23" s="25">
        <v>2560.2147300407614</v>
      </c>
      <c r="D23" s="25">
        <v>0</v>
      </c>
      <c r="E23" s="25">
        <v>0</v>
      </c>
      <c r="F23" s="25">
        <v>0</v>
      </c>
      <c r="G23" s="25">
        <v>6605.8262863163418</v>
      </c>
      <c r="H23" s="25">
        <v>2373.4166408626097</v>
      </c>
      <c r="I23" s="25">
        <v>0</v>
      </c>
      <c r="J23" s="25">
        <v>2560.2147300407614</v>
      </c>
      <c r="K23" s="25">
        <v>9166.0410163571032</v>
      </c>
      <c r="L23" s="25">
        <v>11539.457657219713</v>
      </c>
    </row>
    <row r="24" spans="1:12" x14ac:dyDescent="0.25">
      <c r="A24" t="s">
        <v>3459</v>
      </c>
      <c r="B24" s="31">
        <f>scrubbed!L24</f>
        <v>1009883.3996023946</v>
      </c>
      <c r="C24" s="25">
        <v>9680.4794440143396</v>
      </c>
      <c r="D24" s="25">
        <v>0</v>
      </c>
      <c r="E24" s="25">
        <v>0</v>
      </c>
      <c r="F24" s="25">
        <v>0</v>
      </c>
      <c r="G24" s="25">
        <v>22635.789343262277</v>
      </c>
      <c r="H24" s="25">
        <v>8145.2832315642881</v>
      </c>
      <c r="I24" s="25">
        <v>0</v>
      </c>
      <c r="J24" s="25">
        <v>9680.4794440143396</v>
      </c>
      <c r="K24" s="25">
        <v>32316.268787276618</v>
      </c>
      <c r="L24" s="25">
        <v>40461.552018840906</v>
      </c>
    </row>
    <row r="25" spans="1:12" x14ac:dyDescent="0.25">
      <c r="A25" t="s">
        <v>3614</v>
      </c>
      <c r="B25" s="31">
        <f>scrubbed!L25</f>
        <v>531718.25477853557</v>
      </c>
      <c r="C25" s="25">
        <v>5096.9128093573518</v>
      </c>
      <c r="D25" s="25">
        <v>0</v>
      </c>
      <c r="E25" s="25">
        <v>0</v>
      </c>
      <c r="F25" s="25">
        <v>0</v>
      </c>
      <c r="G25" s="25">
        <v>11918.071343555786</v>
      </c>
      <c r="H25" s="25">
        <v>4288.6097407576053</v>
      </c>
      <c r="I25" s="25">
        <v>0</v>
      </c>
      <c r="J25" s="25">
        <v>5096.9128093573518</v>
      </c>
      <c r="K25" s="25">
        <v>17014.984152913137</v>
      </c>
      <c r="L25" s="25">
        <v>21303.593893670743</v>
      </c>
    </row>
    <row r="26" spans="1:12" x14ac:dyDescent="0.25">
      <c r="A26" t="s">
        <v>3615</v>
      </c>
      <c r="B26" s="31">
        <f>scrubbed!L26</f>
        <v>745112.32061082928</v>
      </c>
      <c r="C26" s="25">
        <v>7142.4527881088397</v>
      </c>
      <c r="D26" s="25">
        <v>0</v>
      </c>
      <c r="E26" s="25">
        <v>0</v>
      </c>
      <c r="F26" s="25">
        <v>0</v>
      </c>
      <c r="G26" s="25">
        <v>16701.141471437695</v>
      </c>
      <c r="H26" s="25">
        <v>6009.7540895244492</v>
      </c>
      <c r="I26" s="25">
        <v>0</v>
      </c>
      <c r="J26" s="25">
        <v>7142.4527881088397</v>
      </c>
      <c r="K26" s="25">
        <v>23843.594259546535</v>
      </c>
      <c r="L26" s="25">
        <v>29853.348349070984</v>
      </c>
    </row>
    <row r="27" spans="1:12" x14ac:dyDescent="0.25">
      <c r="A27" t="s">
        <v>3616</v>
      </c>
      <c r="B27" s="31">
        <f>scrubbed!L27</f>
        <v>550611.21098071034</v>
      </c>
      <c r="C27" s="25">
        <v>5278.0157705742831</v>
      </c>
      <c r="D27" s="25">
        <v>0</v>
      </c>
      <c r="E27" s="25">
        <v>0</v>
      </c>
      <c r="F27" s="25">
        <v>0</v>
      </c>
      <c r="G27" s="25">
        <v>12341.542980808443</v>
      </c>
      <c r="H27" s="25">
        <v>4440.9921637272673</v>
      </c>
      <c r="I27" s="25">
        <v>0</v>
      </c>
      <c r="J27" s="25">
        <v>5278.0157705742831</v>
      </c>
      <c r="K27" s="25">
        <v>17619.558751382727</v>
      </c>
      <c r="L27" s="25">
        <v>22060.550915109994</v>
      </c>
    </row>
    <row r="28" spans="1:12" x14ac:dyDescent="0.25">
      <c r="A28" t="s">
        <v>3617</v>
      </c>
      <c r="B28" s="31">
        <f>scrubbed!L28</f>
        <v>228747.644414368</v>
      </c>
      <c r="C28" s="25">
        <v>2192.7153872336421</v>
      </c>
      <c r="D28" s="25">
        <v>0</v>
      </c>
      <c r="E28" s="25">
        <v>0</v>
      </c>
      <c r="F28" s="25">
        <v>0</v>
      </c>
      <c r="G28" s="25">
        <v>5127.2092340261333</v>
      </c>
      <c r="H28" s="25">
        <v>1844.9796808639057</v>
      </c>
      <c r="I28" s="25">
        <v>0</v>
      </c>
      <c r="J28" s="25">
        <v>2192.7153872336421</v>
      </c>
      <c r="K28" s="25">
        <v>7319.9246212597754</v>
      </c>
      <c r="L28" s="25">
        <v>9164.9043021236812</v>
      </c>
    </row>
    <row r="29" spans="1:12" x14ac:dyDescent="0.25">
      <c r="A29" t="s">
        <v>3618</v>
      </c>
      <c r="B29" s="31">
        <f>scrubbed!L29</f>
        <v>1069609.0084271163</v>
      </c>
      <c r="C29" s="25">
        <v>10252.993586475337</v>
      </c>
      <c r="D29" s="25">
        <v>0</v>
      </c>
      <c r="E29" s="25">
        <v>0</v>
      </c>
      <c r="F29" s="25">
        <v>0</v>
      </c>
      <c r="G29" s="25">
        <v>23974.494683192377</v>
      </c>
      <c r="H29" s="25">
        <v>8627.0041908814819</v>
      </c>
      <c r="I29" s="25">
        <v>0</v>
      </c>
      <c r="J29" s="25">
        <v>10252.993586475337</v>
      </c>
      <c r="K29" s="25">
        <v>34227.488269667716</v>
      </c>
      <c r="L29" s="25">
        <v>42854.492460549198</v>
      </c>
    </row>
    <row r="30" spans="1:12" x14ac:dyDescent="0.25">
      <c r="A30" t="s">
        <v>3619</v>
      </c>
      <c r="B30" s="31">
        <f>scrubbed!L30</f>
        <v>729107.38107208058</v>
      </c>
      <c r="C30" s="25">
        <v>6993.6002179752395</v>
      </c>
      <c r="D30" s="25">
        <v>18285.35056991443</v>
      </c>
      <c r="E30" s="25">
        <v>0</v>
      </c>
      <c r="F30" s="25">
        <v>0</v>
      </c>
      <c r="G30" s="25">
        <v>16353.080671326119</v>
      </c>
      <c r="H30" s="25">
        <v>6138.1545367160579</v>
      </c>
      <c r="I30" s="25">
        <v>18285.35056991443</v>
      </c>
      <c r="J30" s="25">
        <v>25278.950787889669</v>
      </c>
      <c r="K30" s="25">
        <v>41632.031459215788</v>
      </c>
      <c r="L30" s="25">
        <v>47770.185995931846</v>
      </c>
    </row>
    <row r="31" spans="1:12" x14ac:dyDescent="0.25">
      <c r="A31" t="s">
        <v>3620</v>
      </c>
      <c r="B31" s="31">
        <f>scrubbed!L31</f>
        <v>868466.86550231953</v>
      </c>
      <c r="C31" s="25">
        <v>8330.3368167121062</v>
      </c>
      <c r="D31" s="25">
        <v>21780.359802028532</v>
      </c>
      <c r="E31" s="25">
        <v>0</v>
      </c>
      <c r="F31" s="25">
        <v>0</v>
      </c>
      <c r="G31" s="25">
        <v>19478.7614014418</v>
      </c>
      <c r="H31" s="25">
        <v>7311.383712276016</v>
      </c>
      <c r="I31" s="25">
        <v>21780.359802028532</v>
      </c>
      <c r="J31" s="25">
        <v>30110.696618740636</v>
      </c>
      <c r="K31" s="25">
        <v>49589.458020182436</v>
      </c>
      <c r="L31" s="25">
        <v>56900.841732458452</v>
      </c>
    </row>
    <row r="32" spans="1:12" x14ac:dyDescent="0.25">
      <c r="A32" t="s">
        <v>3621</v>
      </c>
      <c r="B32" s="31">
        <f>scrubbed!L32</f>
        <v>724586.53060647519</v>
      </c>
      <c r="C32" s="25">
        <v>6950.2362065518473</v>
      </c>
      <c r="D32" s="25">
        <v>18171.971748380354</v>
      </c>
      <c r="E32" s="25">
        <v>0</v>
      </c>
      <c r="F32" s="25">
        <v>0</v>
      </c>
      <c r="G32" s="25">
        <v>16251.682942697533</v>
      </c>
      <c r="H32" s="25">
        <v>6100.0947398800054</v>
      </c>
      <c r="I32" s="25">
        <v>18171.971748380354</v>
      </c>
      <c r="J32" s="25">
        <v>25122.207954932201</v>
      </c>
      <c r="K32" s="25">
        <v>41373.890897629732</v>
      </c>
      <c r="L32" s="25">
        <v>47473.985637509737</v>
      </c>
    </row>
    <row r="33" spans="1:12" x14ac:dyDescent="0.25">
      <c r="A33" t="s">
        <v>3622</v>
      </c>
      <c r="B33" s="31">
        <f>scrubbed!L33</f>
        <v>880001.15975711588</v>
      </c>
      <c r="C33" s="25">
        <v>8435.4620950215867</v>
      </c>
      <c r="D33" s="25">
        <v>0</v>
      </c>
      <c r="E33" s="25">
        <v>0</v>
      </c>
      <c r="F33" s="25">
        <v>0</v>
      </c>
      <c r="G33" s="25">
        <v>19724.575017206113</v>
      </c>
      <c r="H33" s="25">
        <v>7097.7091940998871</v>
      </c>
      <c r="I33" s="25">
        <v>0</v>
      </c>
      <c r="J33" s="25">
        <v>8435.4620950215867</v>
      </c>
      <c r="K33" s="25">
        <v>28160.037112227699</v>
      </c>
      <c r="L33" s="25">
        <v>35257.746306327586</v>
      </c>
    </row>
    <row r="34" spans="1:12" x14ac:dyDescent="0.25">
      <c r="A34" t="s">
        <v>3623</v>
      </c>
      <c r="B34" s="31">
        <f>scrubbed!L34</f>
        <v>549691.78284198954</v>
      </c>
      <c r="C34" s="25">
        <v>5269.2023717198826</v>
      </c>
      <c r="D34" s="25">
        <v>0</v>
      </c>
      <c r="E34" s="25">
        <v>0</v>
      </c>
      <c r="F34" s="25">
        <v>0</v>
      </c>
      <c r="G34" s="25">
        <v>12320.934679223787</v>
      </c>
      <c r="H34" s="25">
        <v>4433.5764535532981</v>
      </c>
      <c r="I34" s="25">
        <v>0</v>
      </c>
      <c r="J34" s="25">
        <v>5269.2023717198826</v>
      </c>
      <c r="K34" s="25">
        <v>17590.137050943667</v>
      </c>
      <c r="L34" s="25">
        <v>22023.713504496965</v>
      </c>
    </row>
    <row r="35" spans="1:12" x14ac:dyDescent="0.25">
      <c r="A35" t="s">
        <v>3624</v>
      </c>
      <c r="B35" s="31">
        <f>scrubbed!L35</f>
        <v>897337.01508987334</v>
      </c>
      <c r="C35" s="25">
        <v>8601.6390925435171</v>
      </c>
      <c r="D35" s="25">
        <v>0</v>
      </c>
      <c r="E35" s="25">
        <v>0</v>
      </c>
      <c r="F35" s="25">
        <v>0</v>
      </c>
      <c r="G35" s="25">
        <v>20113.145390332429</v>
      </c>
      <c r="H35" s="25">
        <v>7237.5327141243979</v>
      </c>
      <c r="I35" s="25">
        <v>0</v>
      </c>
      <c r="J35" s="25">
        <v>8601.6390925435171</v>
      </c>
      <c r="K35" s="25">
        <v>28714.784482875948</v>
      </c>
      <c r="L35" s="25">
        <v>35952.317197000346</v>
      </c>
    </row>
    <row r="36" spans="1:12" x14ac:dyDescent="0.25">
      <c r="A36" t="s">
        <v>3625</v>
      </c>
      <c r="B36" s="31">
        <f>scrubbed!L36</f>
        <v>227365.47847266513</v>
      </c>
      <c r="C36" s="25">
        <v>2179.4663042284765</v>
      </c>
      <c r="D36" s="25">
        <v>0</v>
      </c>
      <c r="E36" s="25">
        <v>0</v>
      </c>
      <c r="F36" s="25">
        <v>0</v>
      </c>
      <c r="G36" s="25">
        <v>5096.2290068968086</v>
      </c>
      <c r="H36" s="25">
        <v>1833.8317274738156</v>
      </c>
      <c r="I36" s="25">
        <v>0</v>
      </c>
      <c r="J36" s="25">
        <v>2179.4663042284765</v>
      </c>
      <c r="K36" s="25">
        <v>7275.6953111252851</v>
      </c>
      <c r="L36" s="25">
        <v>9109.5270385991007</v>
      </c>
    </row>
    <row r="37" spans="1:12" x14ac:dyDescent="0.25">
      <c r="A37" t="s">
        <v>2660</v>
      </c>
      <c r="B37" s="31">
        <f>scrubbed!L37</f>
        <v>1001596.5807211936</v>
      </c>
      <c r="C37" s="25">
        <v>9601.0441548836134</v>
      </c>
      <c r="D37" s="25">
        <v>0</v>
      </c>
      <c r="E37" s="25">
        <v>0</v>
      </c>
      <c r="F37" s="25">
        <v>0</v>
      </c>
      <c r="G37" s="25">
        <v>22450.046428194575</v>
      </c>
      <c r="H37" s="25">
        <v>8078.4453303742812</v>
      </c>
      <c r="I37" s="25">
        <v>0</v>
      </c>
      <c r="J37" s="25">
        <v>9601.0441548836134</v>
      </c>
      <c r="K37" s="25">
        <v>32051.090583078189</v>
      </c>
      <c r="L37" s="25">
        <v>40129.53591345247</v>
      </c>
    </row>
    <row r="38" spans="1:12" x14ac:dyDescent="0.25">
      <c r="A38" t="s">
        <v>3626</v>
      </c>
      <c r="B38" s="31">
        <f>scrubbed!L38</f>
        <v>235067.36295913727</v>
      </c>
      <c r="C38" s="25">
        <v>2253.2945644819079</v>
      </c>
      <c r="D38" s="25">
        <v>0</v>
      </c>
      <c r="E38" s="25">
        <v>0</v>
      </c>
      <c r="F38" s="25">
        <v>0</v>
      </c>
      <c r="G38" s="25">
        <v>5268.861050210483</v>
      </c>
      <c r="H38" s="25">
        <v>1895.9518005276041</v>
      </c>
      <c r="I38" s="25">
        <v>0</v>
      </c>
      <c r="J38" s="25">
        <v>2253.2945644819079</v>
      </c>
      <c r="K38" s="25">
        <v>7522.1556146923904</v>
      </c>
      <c r="L38" s="25">
        <v>9418.1074152199944</v>
      </c>
    </row>
    <row r="39" spans="1:12" x14ac:dyDescent="0.25">
      <c r="A39" t="s">
        <v>3627</v>
      </c>
      <c r="B39" s="31">
        <f>scrubbed!L39</f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</row>
    <row r="40" spans="1:12" x14ac:dyDescent="0.25">
      <c r="A40" t="s">
        <v>3628</v>
      </c>
      <c r="B40" s="31">
        <f>scrubbed!L40</f>
        <v>2554697.1274192766</v>
      </c>
      <c r="C40" s="25">
        <v>24483.1514451355</v>
      </c>
      <c r="D40" s="25">
        <v>0</v>
      </c>
      <c r="E40" s="25">
        <v>0</v>
      </c>
      <c r="F40" s="25">
        <v>0</v>
      </c>
      <c r="G40" s="25">
        <v>101974.35636211866</v>
      </c>
      <c r="H40" s="25">
        <v>21065.120485824868</v>
      </c>
      <c r="I40" s="25">
        <v>0</v>
      </c>
      <c r="J40" s="25">
        <v>24483.1514451355</v>
      </c>
      <c r="K40" s="25">
        <v>126457.50780725417</v>
      </c>
      <c r="L40" s="25">
        <v>147522.62829307903</v>
      </c>
    </row>
    <row r="41" spans="1:12" x14ac:dyDescent="0.25">
      <c r="A41" t="s">
        <v>3629</v>
      </c>
      <c r="B41" s="31">
        <f>scrubbed!L41</f>
        <v>1152853.1915454958</v>
      </c>
      <c r="C41" s="25">
        <v>11050.950661350029</v>
      </c>
      <c r="D41" s="25">
        <v>0</v>
      </c>
      <c r="E41" s="25">
        <v>0</v>
      </c>
      <c r="F41" s="25">
        <v>0</v>
      </c>
      <c r="G41" s="25">
        <v>25840.35146810583</v>
      </c>
      <c r="H41" s="25">
        <v>9298.4158104272283</v>
      </c>
      <c r="I41" s="25">
        <v>0</v>
      </c>
      <c r="J41" s="25">
        <v>11050.950661350029</v>
      </c>
      <c r="K41" s="25">
        <v>36891.302129455857</v>
      </c>
      <c r="L41" s="25">
        <v>46189.717939883085</v>
      </c>
    </row>
    <row r="42" spans="1:12" x14ac:dyDescent="0.25">
      <c r="A42" t="s">
        <v>3630</v>
      </c>
      <c r="B42" s="31">
        <f>scrubbed!L42</f>
        <v>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</row>
    <row r="43" spans="1:12" x14ac:dyDescent="0.25">
      <c r="A43" t="s">
        <v>3563</v>
      </c>
      <c r="B43" s="31">
        <f>scrubbed!L43</f>
        <v>2520889.9038889124</v>
      </c>
      <c r="C43" s="25">
        <v>24159.157119252501</v>
      </c>
      <c r="D43" s="25">
        <v>0</v>
      </c>
      <c r="E43" s="25">
        <v>0</v>
      </c>
      <c r="F43" s="25">
        <v>0</v>
      </c>
      <c r="G43" s="25">
        <v>100624.89312324868</v>
      </c>
      <c r="H43" s="25">
        <v>20786.358189772276</v>
      </c>
      <c r="I43" s="25">
        <v>0</v>
      </c>
      <c r="J43" s="25">
        <v>24159.157119252501</v>
      </c>
      <c r="K43" s="25">
        <v>124784.05024250118</v>
      </c>
      <c r="L43" s="25">
        <v>145570.40843227346</v>
      </c>
    </row>
    <row r="44" spans="1:12" x14ac:dyDescent="0.25">
      <c r="A44" t="s">
        <v>2631</v>
      </c>
      <c r="B44" s="31">
        <f>scrubbed!L44</f>
        <v>2373590.3531999998</v>
      </c>
      <c r="C44" s="25">
        <v>22747.499679076736</v>
      </c>
      <c r="D44" s="25">
        <v>0</v>
      </c>
      <c r="E44" s="25">
        <v>0</v>
      </c>
      <c r="F44" s="25">
        <v>0</v>
      </c>
      <c r="G44" s="25">
        <v>94745.222804323261</v>
      </c>
      <c r="H44" s="25">
        <v>19571.778680731106</v>
      </c>
      <c r="I44" s="25">
        <v>0</v>
      </c>
      <c r="J44" s="25">
        <v>22747.499679076736</v>
      </c>
      <c r="K44" s="25">
        <v>117492.72248339999</v>
      </c>
      <c r="L44" s="25">
        <v>137064.5011641311</v>
      </c>
    </row>
    <row r="45" spans="1:12" x14ac:dyDescent="0.25">
      <c r="A45" t="s">
        <v>2711</v>
      </c>
      <c r="B45" s="31">
        <f>scrubbed!L45</f>
        <v>936227.52128205751</v>
      </c>
      <c r="C45" s="25">
        <v>24140.18294319406</v>
      </c>
      <c r="D45" s="25">
        <v>0</v>
      </c>
      <c r="E45" s="25">
        <v>0</v>
      </c>
      <c r="F45" s="25">
        <v>0</v>
      </c>
      <c r="G45" s="25">
        <v>100545.8641062777</v>
      </c>
      <c r="H45" s="25">
        <v>20770.032950528228</v>
      </c>
      <c r="I45" s="25">
        <v>0</v>
      </c>
      <c r="J45" s="25">
        <v>24140.18294319406</v>
      </c>
      <c r="K45" s="25">
        <v>124686.04704947176</v>
      </c>
      <c r="L45" s="25">
        <v>145456.07999999999</v>
      </c>
    </row>
    <row r="46" spans="1:12" x14ac:dyDescent="0.25">
      <c r="A46" t="s">
        <v>3631</v>
      </c>
      <c r="B46" s="31">
        <f>scrubbed!L46</f>
        <v>0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</row>
    <row r="47" spans="1:12" x14ac:dyDescent="0.25">
      <c r="A47" t="s">
        <v>3539</v>
      </c>
      <c r="B47" s="31">
        <f>scrubbed!L47</f>
        <v>1279501.9974423125</v>
      </c>
      <c r="C47" s="25">
        <v>36943.325408239929</v>
      </c>
      <c r="D47" s="25">
        <v>0</v>
      </c>
      <c r="E47" s="25">
        <v>0</v>
      </c>
      <c r="F47" s="25">
        <v>0</v>
      </c>
      <c r="G47" s="25">
        <v>28695.127060550698</v>
      </c>
      <c r="H47" s="25">
        <v>10667.360413414266</v>
      </c>
      <c r="I47" s="25">
        <v>0</v>
      </c>
      <c r="J47" s="25">
        <v>36943.325408239929</v>
      </c>
      <c r="K47" s="25">
        <v>65638.452468790623</v>
      </c>
      <c r="L47" s="25">
        <v>76305.812882204889</v>
      </c>
    </row>
    <row r="48" spans="1:12" x14ac:dyDescent="0.25">
      <c r="A48" t="s">
        <v>3632</v>
      </c>
      <c r="B48" s="31">
        <f>scrubbed!L48</f>
        <v>999457.50395368855</v>
      </c>
      <c r="C48" s="25">
        <v>9580.539521690167</v>
      </c>
      <c r="D48" s="25">
        <v>0</v>
      </c>
      <c r="E48" s="25">
        <v>0</v>
      </c>
      <c r="F48" s="25">
        <v>0</v>
      </c>
      <c r="G48" s="25">
        <v>22402.100604827869</v>
      </c>
      <c r="H48" s="25">
        <v>8061.1924612487455</v>
      </c>
      <c r="I48" s="25">
        <v>0</v>
      </c>
      <c r="J48" s="25">
        <v>9580.539521690167</v>
      </c>
      <c r="K48" s="25">
        <v>31982.640126518036</v>
      </c>
      <c r="L48" s="25">
        <v>40043.832587766781</v>
      </c>
    </row>
    <row r="49" spans="1:12" x14ac:dyDescent="0.25">
      <c r="A49" t="s">
        <v>3445</v>
      </c>
      <c r="B49" s="31">
        <f>scrubbed!L49</f>
        <v>209077.41007045648</v>
      </c>
      <c r="C49" s="25">
        <v>2004.1616400385199</v>
      </c>
      <c r="D49" s="25">
        <v>0</v>
      </c>
      <c r="E49" s="25">
        <v>0</v>
      </c>
      <c r="F49" s="25">
        <v>0</v>
      </c>
      <c r="G49" s="25">
        <v>4686.3154822160877</v>
      </c>
      <c r="H49" s="25">
        <v>1686.3280681871511</v>
      </c>
      <c r="I49" s="25">
        <v>0</v>
      </c>
      <c r="J49" s="25">
        <v>2004.1616400385199</v>
      </c>
      <c r="K49" s="25">
        <v>6690.4771222546078</v>
      </c>
      <c r="L49" s="25">
        <v>8376.8051904417589</v>
      </c>
    </row>
    <row r="50" spans="1:12" x14ac:dyDescent="0.25">
      <c r="A50" t="s">
        <v>3633</v>
      </c>
      <c r="B50" s="31">
        <f>scrubbed!L50</f>
        <v>874214.12459448283</v>
      </c>
      <c r="C50" s="25">
        <v>8379.9890820423552</v>
      </c>
      <c r="D50" s="25">
        <v>0</v>
      </c>
      <c r="E50" s="25">
        <v>0</v>
      </c>
      <c r="F50" s="25">
        <v>0</v>
      </c>
      <c r="G50" s="25">
        <v>19594.862904981095</v>
      </c>
      <c r="H50" s="25">
        <v>7051.0334684772752</v>
      </c>
      <c r="I50" s="25">
        <v>0</v>
      </c>
      <c r="J50" s="25">
        <v>8379.9890820423552</v>
      </c>
      <c r="K50" s="25">
        <v>27974.851987023452</v>
      </c>
      <c r="L50" s="25">
        <v>35025.885455500727</v>
      </c>
    </row>
    <row r="51" spans="1:12" x14ac:dyDescent="0.25">
      <c r="A51" t="s">
        <v>2760</v>
      </c>
      <c r="B51" s="31">
        <f>scrubbed!L51</f>
        <v>730478.34771331993</v>
      </c>
      <c r="C51" s="25">
        <v>6750.1724583063678</v>
      </c>
      <c r="D51" s="25">
        <v>201102.54051110146</v>
      </c>
      <c r="E51" s="25">
        <v>0</v>
      </c>
      <c r="F51" s="25">
        <v>0</v>
      </c>
      <c r="G51" s="25">
        <v>27585.177494709082</v>
      </c>
      <c r="H51" s="25">
        <v>9960.3845358831168</v>
      </c>
      <c r="I51" s="25">
        <v>201102.54051110146</v>
      </c>
      <c r="J51" s="25">
        <v>207852.71296940782</v>
      </c>
      <c r="K51" s="25">
        <v>235437.89046411691</v>
      </c>
      <c r="L51" s="25">
        <v>245398.27500000002</v>
      </c>
    </row>
    <row r="52" spans="1:12" x14ac:dyDescent="0.25">
      <c r="A52" t="s">
        <v>3634</v>
      </c>
      <c r="B52" s="31">
        <f>scrubbed!L52</f>
        <v>446249.03216103668</v>
      </c>
      <c r="C52" s="25">
        <v>5749.4169057028867</v>
      </c>
      <c r="D52" s="25">
        <v>171287.82313873278</v>
      </c>
      <c r="E52" s="25">
        <v>0</v>
      </c>
      <c r="F52" s="25">
        <v>40021.91508385387</v>
      </c>
      <c r="G52" s="25">
        <v>23495.501309708448</v>
      </c>
      <c r="H52" s="25">
        <v>9046.5690620020323</v>
      </c>
      <c r="I52" s="25">
        <v>211309.73822258666</v>
      </c>
      <c r="J52" s="25">
        <v>217059.15512828954</v>
      </c>
      <c r="K52" s="25">
        <v>240554.656437998</v>
      </c>
      <c r="L52" s="25">
        <v>249601.22550000003</v>
      </c>
    </row>
    <row r="53" spans="1:12" x14ac:dyDescent="0.25">
      <c r="A53" t="s">
        <v>3635</v>
      </c>
      <c r="B53" s="31">
        <f>scrubbed!L53</f>
        <v>579211.58347369137</v>
      </c>
      <c r="C53" s="25">
        <v>4458.8210162480518</v>
      </c>
      <c r="D53" s="25">
        <v>132838.12222432511</v>
      </c>
      <c r="E53" s="25">
        <v>0</v>
      </c>
      <c r="F53" s="25">
        <v>0</v>
      </c>
      <c r="G53" s="25">
        <v>18221.366922112971</v>
      </c>
      <c r="H53" s="25">
        <v>6579.3240354707523</v>
      </c>
      <c r="I53" s="25">
        <v>132838.12222432511</v>
      </c>
      <c r="J53" s="25">
        <v>137296.94324057316</v>
      </c>
      <c r="K53" s="25">
        <v>155518.31016268613</v>
      </c>
      <c r="L53" s="25">
        <v>162097.63419815688</v>
      </c>
    </row>
    <row r="54" spans="1:12" x14ac:dyDescent="0.25">
      <c r="A54" t="s">
        <v>3636</v>
      </c>
      <c r="B54" s="31">
        <f>scrubbed!L54</f>
        <v>133154.81063646296</v>
      </c>
      <c r="C54" s="25">
        <v>1025.0279414596505</v>
      </c>
      <c r="D54" s="25">
        <v>6509.5930308281695</v>
      </c>
      <c r="E54" s="25">
        <v>22763.607531116912</v>
      </c>
      <c r="F54" s="25">
        <v>0</v>
      </c>
      <c r="G54" s="25">
        <v>4188.8674514391769</v>
      </c>
      <c r="H54" s="25">
        <v>1494.7210712013548</v>
      </c>
      <c r="I54" s="25">
        <v>29273.200561945079</v>
      </c>
      <c r="J54" s="25">
        <v>30298.228503404731</v>
      </c>
      <c r="K54" s="25">
        <v>34487.095954843906</v>
      </c>
      <c r="L54" s="25">
        <v>35981.817026045261</v>
      </c>
    </row>
    <row r="55" spans="1:12" x14ac:dyDescent="0.25">
      <c r="A55" t="s">
        <v>3637</v>
      </c>
      <c r="B55" s="31">
        <f>scrubbed!L55</f>
        <v>145447.84740098446</v>
      </c>
      <c r="C55" s="25">
        <v>1119.8941463920494</v>
      </c>
      <c r="D55" s="25">
        <v>7112.0550335806793</v>
      </c>
      <c r="E55" s="25">
        <v>131362.12896380509</v>
      </c>
      <c r="F55" s="25">
        <v>0</v>
      </c>
      <c r="G55" s="25">
        <v>3264.7975734691395</v>
      </c>
      <c r="H55" s="25">
        <v>3117.6574461940909</v>
      </c>
      <c r="I55" s="25">
        <v>138474.18399738579</v>
      </c>
      <c r="J55" s="25">
        <v>139594.07814377785</v>
      </c>
      <c r="K55" s="25">
        <v>142858.87571724699</v>
      </c>
      <c r="L55" s="25">
        <v>145976.53316344108</v>
      </c>
    </row>
    <row r="56" spans="1:12" x14ac:dyDescent="0.25">
      <c r="A56" t="s">
        <v>3638</v>
      </c>
      <c r="B56" s="31">
        <f>scrubbed!L56</f>
        <v>592019.34412722453</v>
      </c>
      <c r="C56" s="25">
        <v>4558.2818114075226</v>
      </c>
      <c r="D56" s="25">
        <v>28948.04942569193</v>
      </c>
      <c r="E56" s="25">
        <v>434102.34445521259</v>
      </c>
      <c r="F56" s="25">
        <v>0</v>
      </c>
      <c r="G56" s="25">
        <v>13288.637542232487</v>
      </c>
      <c r="H56" s="25">
        <v>11274.64668508363</v>
      </c>
      <c r="I56" s="25">
        <v>463050.39388090454</v>
      </c>
      <c r="J56" s="25">
        <v>467608.67569231207</v>
      </c>
      <c r="K56" s="25">
        <v>480897.31323454453</v>
      </c>
      <c r="L56" s="25">
        <v>492171.95991962816</v>
      </c>
    </row>
    <row r="57" spans="1:12" x14ac:dyDescent="0.25">
      <c r="A57" t="s">
        <v>3639</v>
      </c>
      <c r="B57" s="31">
        <f>scrubbed!L57</f>
        <v>180564.35851999998</v>
      </c>
      <c r="C57" s="25">
        <v>1389.2920375076419</v>
      </c>
      <c r="D57" s="25">
        <v>8822.9065758602192</v>
      </c>
      <c r="E57" s="25">
        <v>0</v>
      </c>
      <c r="F57" s="25">
        <v>0</v>
      </c>
      <c r="G57" s="25">
        <v>5677.4649363921371</v>
      </c>
      <c r="H57" s="25">
        <v>1592.4815819076684</v>
      </c>
      <c r="I57" s="25">
        <v>8822.9065758602192</v>
      </c>
      <c r="J57" s="25">
        <v>10212.198613367862</v>
      </c>
      <c r="K57" s="25">
        <v>15889.66354976</v>
      </c>
      <c r="L57" s="25">
        <v>17482.145131667668</v>
      </c>
    </row>
    <row r="58" spans="1:12" x14ac:dyDescent="0.25">
      <c r="A58" t="s">
        <v>3640</v>
      </c>
      <c r="B58" s="31">
        <f>scrubbed!L58</f>
        <v>52528.590199999999</v>
      </c>
      <c r="C58" s="25">
        <v>1740.3918004143477</v>
      </c>
      <c r="D58" s="25">
        <v>0</v>
      </c>
      <c r="E58" s="25">
        <v>0</v>
      </c>
      <c r="F58" s="25">
        <v>0</v>
      </c>
      <c r="G58" s="25">
        <v>4601.8452163207548</v>
      </c>
      <c r="H58" s="25">
        <v>1907.7629832648972</v>
      </c>
      <c r="I58" s="25">
        <v>0</v>
      </c>
      <c r="J58" s="25">
        <v>1740.3918004143477</v>
      </c>
      <c r="K58" s="25">
        <v>6342.2370167351028</v>
      </c>
      <c r="L58" s="25">
        <v>8250</v>
      </c>
    </row>
    <row r="59" spans="1:12" x14ac:dyDescent="0.25">
      <c r="A59" t="s">
        <v>3641</v>
      </c>
      <c r="B59" s="31">
        <f>scrubbed!L59</f>
        <v>628032.69607168471</v>
      </c>
      <c r="C59" s="25">
        <v>21464.832205110288</v>
      </c>
      <c r="D59" s="25">
        <v>0</v>
      </c>
      <c r="E59" s="25">
        <v>0</v>
      </c>
      <c r="F59" s="25">
        <v>0</v>
      </c>
      <c r="G59" s="25">
        <v>56756.091001289322</v>
      </c>
      <c r="H59" s="25">
        <v>23529.076793600412</v>
      </c>
      <c r="I59" s="25">
        <v>0</v>
      </c>
      <c r="J59" s="25">
        <v>21464.832205110288</v>
      </c>
      <c r="K59" s="25">
        <v>78220.923206399602</v>
      </c>
      <c r="L59" s="25">
        <v>101750.00000000001</v>
      </c>
    </row>
    <row r="60" spans="1:12" x14ac:dyDescent="0.25">
      <c r="A60" t="s">
        <v>3642</v>
      </c>
      <c r="B60" s="31">
        <f>scrubbed!L60</f>
        <v>769408.78859270841</v>
      </c>
      <c r="C60" s="25">
        <v>24365.485205800869</v>
      </c>
      <c r="D60" s="25">
        <v>0</v>
      </c>
      <c r="E60" s="25">
        <v>0</v>
      </c>
      <c r="F60" s="25">
        <v>0</v>
      </c>
      <c r="G60" s="25">
        <v>64425.833028490597</v>
      </c>
      <c r="H60" s="25">
        <v>26708.681765708548</v>
      </c>
      <c r="I60" s="25">
        <v>0</v>
      </c>
      <c r="J60" s="25">
        <v>24365.485205800869</v>
      </c>
      <c r="K60" s="25">
        <v>88791.318234291466</v>
      </c>
      <c r="L60" s="25">
        <v>115500.00000000001</v>
      </c>
    </row>
    <row r="61" spans="1:12" x14ac:dyDescent="0.25">
      <c r="A61" t="s">
        <v>3643</v>
      </c>
      <c r="B61" s="31">
        <f>scrubbed!L61</f>
        <v>322181.94154590007</v>
      </c>
      <c r="C61" s="25">
        <v>10442.350802486086</v>
      </c>
      <c r="D61" s="25">
        <v>0</v>
      </c>
      <c r="E61" s="25">
        <v>0</v>
      </c>
      <c r="F61" s="25">
        <v>0</v>
      </c>
      <c r="G61" s="25">
        <v>27611.07129792454</v>
      </c>
      <c r="H61" s="25">
        <v>11446.577899589385</v>
      </c>
      <c r="I61" s="25">
        <v>0</v>
      </c>
      <c r="J61" s="25">
        <v>10442.350802486086</v>
      </c>
      <c r="K61" s="25">
        <v>38053.422100410622</v>
      </c>
      <c r="L61" s="25">
        <v>49500.000000000007</v>
      </c>
    </row>
    <row r="62" spans="1:12" x14ac:dyDescent="0.25">
      <c r="A62" t="s">
        <v>2927</v>
      </c>
      <c r="B62" s="31">
        <f>scrubbed!L62</f>
        <v>1922169.3261798162</v>
      </c>
      <c r="C62" s="25">
        <v>45529.999670972546</v>
      </c>
      <c r="D62" s="25">
        <v>0</v>
      </c>
      <c r="E62" s="25">
        <v>0</v>
      </c>
      <c r="F62" s="25">
        <v>0</v>
      </c>
      <c r="G62" s="25">
        <v>10827.306608026982</v>
      </c>
      <c r="H62" s="25">
        <v>38460.658321000476</v>
      </c>
      <c r="I62" s="25">
        <v>0</v>
      </c>
      <c r="J62" s="25">
        <v>45529.999670972546</v>
      </c>
      <c r="K62" s="25">
        <v>56357.306278999531</v>
      </c>
      <c r="L62" s="25">
        <v>94817.964600000007</v>
      </c>
    </row>
    <row r="63" spans="1:12" x14ac:dyDescent="0.25">
      <c r="A63" t="s">
        <v>3644</v>
      </c>
      <c r="B63" s="31">
        <f>scrubbed!L63</f>
        <v>136159.32690093989</v>
      </c>
      <c r="C63" s="25">
        <v>1287.0063149615703</v>
      </c>
      <c r="D63" s="25">
        <v>0</v>
      </c>
      <c r="E63" s="25">
        <v>0</v>
      </c>
      <c r="F63" s="25">
        <v>0</v>
      </c>
      <c r="G63" s="25">
        <v>306.05780977942641</v>
      </c>
      <c r="H63" s="25">
        <v>1087.1757191833412</v>
      </c>
      <c r="I63" s="25">
        <v>0</v>
      </c>
      <c r="J63" s="25">
        <v>1287.0063149615703</v>
      </c>
      <c r="K63" s="25">
        <v>1593.0641247409967</v>
      </c>
      <c r="L63" s="25">
        <v>2680.2398439243379</v>
      </c>
    </row>
    <row r="64" spans="1:12" x14ac:dyDescent="0.25">
      <c r="A64" t="s">
        <v>3645</v>
      </c>
      <c r="B64" s="31">
        <f>scrubbed!L64</f>
        <v>1179473.6944989539</v>
      </c>
      <c r="C64" s="25">
        <v>9028.0011311905</v>
      </c>
      <c r="D64" s="25">
        <v>0</v>
      </c>
      <c r="E64" s="25">
        <v>0</v>
      </c>
      <c r="F64" s="25">
        <v>0</v>
      </c>
      <c r="G64" s="25">
        <v>2648.7884443491462</v>
      </c>
      <c r="H64" s="25">
        <v>9387.7366182040496</v>
      </c>
      <c r="I64" s="25">
        <v>0</v>
      </c>
      <c r="J64" s="25">
        <v>9028.0011311905</v>
      </c>
      <c r="K64" s="25">
        <v>11676.789575539646</v>
      </c>
      <c r="L64" s="25">
        <v>21064.526193743695</v>
      </c>
    </row>
    <row r="65" spans="1:12" x14ac:dyDescent="0.25">
      <c r="A65" t="s">
        <v>3646</v>
      </c>
      <c r="B65" s="31">
        <f>scrubbed!L65</f>
        <v>559840.15816177521</v>
      </c>
      <c r="C65" s="25">
        <v>4285.1634629439013</v>
      </c>
      <c r="D65" s="25">
        <v>0</v>
      </c>
      <c r="E65" s="25">
        <v>0</v>
      </c>
      <c r="F65" s="25">
        <v>0</v>
      </c>
      <c r="G65" s="25">
        <v>1257.2541028576741</v>
      </c>
      <c r="H65" s="25">
        <v>4455.9128174105317</v>
      </c>
      <c r="I65" s="25">
        <v>0</v>
      </c>
      <c r="J65" s="25">
        <v>4285.1634629439013</v>
      </c>
      <c r="K65" s="25">
        <v>5542.4175658015756</v>
      </c>
      <c r="L65" s="25">
        <v>9998.3303832121073</v>
      </c>
    </row>
    <row r="66" spans="1:12" x14ac:dyDescent="0.25">
      <c r="A66" t="s">
        <v>3647</v>
      </c>
      <c r="B66" s="31">
        <f>scrubbed!L66</f>
        <v>482647.80776668253</v>
      </c>
      <c r="C66" s="25">
        <v>3694.312959082351</v>
      </c>
      <c r="D66" s="25">
        <v>0</v>
      </c>
      <c r="E66" s="25">
        <v>0</v>
      </c>
      <c r="F66" s="25">
        <v>0</v>
      </c>
      <c r="G66" s="25">
        <v>1083.9003378078055</v>
      </c>
      <c r="H66" s="25">
        <v>3841.5189077972373</v>
      </c>
      <c r="I66" s="25">
        <v>0</v>
      </c>
      <c r="J66" s="25">
        <v>3694.312959082351</v>
      </c>
      <c r="K66" s="25">
        <v>4778.2132968901569</v>
      </c>
      <c r="L66" s="25">
        <v>8619.7322046873942</v>
      </c>
    </row>
    <row r="67" spans="1:12" x14ac:dyDescent="0.25">
      <c r="A67" t="s">
        <v>3648</v>
      </c>
      <c r="B67" s="31">
        <f>scrubbed!L67</f>
        <v>367951.69367955788</v>
      </c>
      <c r="C67" s="25">
        <v>2816.398807583118</v>
      </c>
      <c r="D67" s="25">
        <v>0</v>
      </c>
      <c r="E67" s="25">
        <v>0</v>
      </c>
      <c r="F67" s="25">
        <v>0</v>
      </c>
      <c r="G67" s="25">
        <v>826.32295984450548</v>
      </c>
      <c r="H67" s="25">
        <v>2928.622829484264</v>
      </c>
      <c r="I67" s="25">
        <v>0</v>
      </c>
      <c r="J67" s="25">
        <v>2816.398807583118</v>
      </c>
      <c r="K67" s="25">
        <v>3642.7217674276235</v>
      </c>
      <c r="L67" s="25">
        <v>6571.3445969118875</v>
      </c>
    </row>
    <row r="68" spans="1:12" x14ac:dyDescent="0.25">
      <c r="A68" t="s">
        <v>3649</v>
      </c>
      <c r="B68" s="31">
        <f>scrubbed!L68</f>
        <v>468052.41366870585</v>
      </c>
      <c r="C68" s="25">
        <v>4439.8722362796298</v>
      </c>
      <c r="D68" s="25">
        <v>0</v>
      </c>
      <c r="E68" s="25">
        <v>0</v>
      </c>
      <c r="F68" s="25">
        <v>0</v>
      </c>
      <c r="G68" s="25">
        <v>10490.999759752092</v>
      </c>
      <c r="H68" s="25">
        <v>3774.4500202630406</v>
      </c>
      <c r="I68" s="25">
        <v>0</v>
      </c>
      <c r="J68" s="25">
        <v>4439.8722362796298</v>
      </c>
      <c r="K68" s="25">
        <v>14930.871996031721</v>
      </c>
      <c r="L68" s="25">
        <v>18705.322016294762</v>
      </c>
    </row>
    <row r="69" spans="1:12" x14ac:dyDescent="0.25">
      <c r="A69" t="s">
        <v>3650</v>
      </c>
      <c r="B69" s="31">
        <f>scrubbed!L69</f>
        <v>392701.40313472209</v>
      </c>
      <c r="C69" s="25">
        <v>3725.1042960329896</v>
      </c>
      <c r="D69" s="25">
        <v>0</v>
      </c>
      <c r="E69" s="25">
        <v>0</v>
      </c>
      <c r="F69" s="25">
        <v>0</v>
      </c>
      <c r="G69" s="25">
        <v>8802.0704639646465</v>
      </c>
      <c r="H69" s="25">
        <v>3166.8073398043016</v>
      </c>
      <c r="I69" s="25">
        <v>0</v>
      </c>
      <c r="J69" s="25">
        <v>3725.1042960329896</v>
      </c>
      <c r="K69" s="25">
        <v>12527.174759997637</v>
      </c>
      <c r="L69" s="25">
        <v>15693.982099801939</v>
      </c>
    </row>
    <row r="70" spans="1:12" x14ac:dyDescent="0.25">
      <c r="A70" t="s">
        <v>3651</v>
      </c>
      <c r="B70" s="31">
        <f>scrubbed!L70</f>
        <v>492177.8566756408</v>
      </c>
      <c r="C70" s="25">
        <v>4668.7224279811362</v>
      </c>
      <c r="D70" s="25">
        <v>0</v>
      </c>
      <c r="E70" s="25">
        <v>0</v>
      </c>
      <c r="F70" s="25">
        <v>0</v>
      </c>
      <c r="G70" s="25">
        <v>11031.751199971806</v>
      </c>
      <c r="H70" s="25">
        <v>3969.0014768672918</v>
      </c>
      <c r="I70" s="25">
        <v>0</v>
      </c>
      <c r="J70" s="25">
        <v>4668.7224279811362</v>
      </c>
      <c r="K70" s="25">
        <v>15700.473627952942</v>
      </c>
      <c r="L70" s="25">
        <v>19669.475104820234</v>
      </c>
    </row>
    <row r="71" spans="1:12" x14ac:dyDescent="0.25">
      <c r="A71" t="s">
        <v>3652</v>
      </c>
      <c r="B71" s="31">
        <f>scrubbed!L71</f>
        <v>388171.57282652671</v>
      </c>
      <c r="C71" s="25">
        <v>3682.1350318371856</v>
      </c>
      <c r="D71" s="25">
        <v>0</v>
      </c>
      <c r="E71" s="25">
        <v>0</v>
      </c>
      <c r="F71" s="25">
        <v>0</v>
      </c>
      <c r="G71" s="25">
        <v>8700.5381413290143</v>
      </c>
      <c r="H71" s="25">
        <v>3130.278058896336</v>
      </c>
      <c r="I71" s="25">
        <v>0</v>
      </c>
      <c r="J71" s="25">
        <v>3682.1350318371856</v>
      </c>
      <c r="K71" s="25">
        <v>12382.6731731662</v>
      </c>
      <c r="L71" s="25">
        <v>15512.951232062536</v>
      </c>
    </row>
    <row r="72" spans="1:12" x14ac:dyDescent="0.25">
      <c r="A72" t="s">
        <v>3653</v>
      </c>
      <c r="B72" s="31">
        <f>scrubbed!L72</f>
        <v>21579.62</v>
      </c>
      <c r="C72" s="25">
        <v>431.10837013897816</v>
      </c>
      <c r="D72" s="25">
        <v>0</v>
      </c>
      <c r="E72" s="25">
        <v>0</v>
      </c>
      <c r="F72" s="25">
        <v>0</v>
      </c>
      <c r="G72" s="25">
        <v>483.86751786102201</v>
      </c>
      <c r="H72" s="25">
        <v>177.20959515951995</v>
      </c>
      <c r="I72" s="25">
        <v>0</v>
      </c>
      <c r="J72" s="25">
        <v>431.10837013897816</v>
      </c>
      <c r="K72" s="25">
        <v>914.97588800000017</v>
      </c>
      <c r="L72" s="25">
        <v>1092.1854831595201</v>
      </c>
    </row>
    <row r="73" spans="1:12" x14ac:dyDescent="0.25">
      <c r="A73" t="s">
        <v>3654</v>
      </c>
      <c r="B73" s="31">
        <f>scrubbed!L73</f>
        <v>933273.63186035003</v>
      </c>
      <c r="C73" s="25">
        <v>8852.8881935892168</v>
      </c>
      <c r="D73" s="25">
        <v>0</v>
      </c>
      <c r="E73" s="25">
        <v>0</v>
      </c>
      <c r="F73" s="25">
        <v>0</v>
      </c>
      <c r="G73" s="25">
        <v>20918.54066275595</v>
      </c>
      <c r="H73" s="25">
        <v>7526.0688243765944</v>
      </c>
      <c r="I73" s="25">
        <v>0</v>
      </c>
      <c r="J73" s="25">
        <v>8852.8881935892168</v>
      </c>
      <c r="K73" s="25">
        <v>29771.428856345166</v>
      </c>
      <c r="L73" s="25">
        <v>37297.497680721761</v>
      </c>
    </row>
    <row r="74" spans="1:12" x14ac:dyDescent="0.25">
      <c r="A74" t="s">
        <v>3655</v>
      </c>
      <c r="B74" s="31">
        <f>scrubbed!L74</f>
        <v>150852.61964448827</v>
      </c>
      <c r="C74" s="25">
        <v>10478.828953331424</v>
      </c>
      <c r="D74" s="25">
        <v>0</v>
      </c>
      <c r="E74" s="25">
        <v>0</v>
      </c>
      <c r="F74" s="25">
        <v>0</v>
      </c>
      <c r="G74" s="25">
        <v>3384.5267919970461</v>
      </c>
      <c r="H74" s="25">
        <v>1343.8495935887931</v>
      </c>
      <c r="I74" s="25">
        <v>0</v>
      </c>
      <c r="J74" s="25">
        <v>10478.828953331424</v>
      </c>
      <c r="K74" s="25">
        <v>13863.35574532847</v>
      </c>
      <c r="L74" s="25">
        <v>15207.205338917263</v>
      </c>
    </row>
    <row r="75" spans="1:12" x14ac:dyDescent="0.25">
      <c r="A75" t="s">
        <v>3656</v>
      </c>
      <c r="B75" s="31">
        <f>scrubbed!L75</f>
        <v>172576.68072605305</v>
      </c>
      <c r="C75" s="25">
        <v>11987.869504181144</v>
      </c>
      <c r="D75" s="25">
        <v>0</v>
      </c>
      <c r="E75" s="25">
        <v>0</v>
      </c>
      <c r="F75" s="25">
        <v>0</v>
      </c>
      <c r="G75" s="25">
        <v>3871.9274545431313</v>
      </c>
      <c r="H75" s="25">
        <v>1537.3753720894219</v>
      </c>
      <c r="I75" s="25">
        <v>0</v>
      </c>
      <c r="J75" s="25">
        <v>11987.869504181144</v>
      </c>
      <c r="K75" s="25">
        <v>15859.796958724275</v>
      </c>
      <c r="L75" s="25">
        <v>17397.172330813697</v>
      </c>
    </row>
    <row r="76" spans="1:12" x14ac:dyDescent="0.25">
      <c r="A76" t="s">
        <v>3657</v>
      </c>
      <c r="B76" s="31">
        <f>scrubbed!L76</f>
        <v>137100.38707992947</v>
      </c>
      <c r="C76" s="25">
        <v>1300.5129006988122</v>
      </c>
      <c r="D76" s="25">
        <v>0</v>
      </c>
      <c r="E76" s="25">
        <v>0</v>
      </c>
      <c r="F76" s="25">
        <v>0</v>
      </c>
      <c r="G76" s="25">
        <v>3072.9894471509378</v>
      </c>
      <c r="H76" s="25">
        <v>1105.5995945748709</v>
      </c>
      <c r="I76" s="25">
        <v>0</v>
      </c>
      <c r="J76" s="25">
        <v>1300.5129006988122</v>
      </c>
      <c r="K76" s="25">
        <v>4373.5023478497496</v>
      </c>
      <c r="L76" s="25">
        <v>5479.1019424246206</v>
      </c>
    </row>
    <row r="77" spans="1:12" x14ac:dyDescent="0.25">
      <c r="A77" t="s">
        <v>3658</v>
      </c>
      <c r="B77" s="31">
        <f>scrubbed!L77</f>
        <v>559917.43892065133</v>
      </c>
      <c r="C77" s="25">
        <v>38894.114562042188</v>
      </c>
      <c r="D77" s="25">
        <v>0</v>
      </c>
      <c r="E77" s="25">
        <v>0</v>
      </c>
      <c r="F77" s="25">
        <v>0</v>
      </c>
      <c r="G77" s="25">
        <v>12562.298074765675</v>
      </c>
      <c r="H77" s="25">
        <v>4987.9466761006115</v>
      </c>
      <c r="I77" s="25">
        <v>0</v>
      </c>
      <c r="J77" s="25">
        <v>38894.114562042188</v>
      </c>
      <c r="K77" s="25">
        <v>51456.412636807865</v>
      </c>
      <c r="L77" s="25">
        <v>56444.359312908477</v>
      </c>
    </row>
    <row r="78" spans="1:12" x14ac:dyDescent="0.25">
      <c r="A78" t="s">
        <v>3659</v>
      </c>
      <c r="B78" s="31">
        <f>scrubbed!L78</f>
        <v>489286.56627870398</v>
      </c>
      <c r="C78" s="25">
        <v>4646.2457575426524</v>
      </c>
      <c r="D78" s="25">
        <v>39126.280063517072</v>
      </c>
      <c r="E78" s="25">
        <v>0</v>
      </c>
      <c r="F78" s="25">
        <v>0</v>
      </c>
      <c r="G78" s="25">
        <v>10978.640945527244</v>
      </c>
      <c r="H78" s="25">
        <v>4496.4266046119519</v>
      </c>
      <c r="I78" s="25">
        <v>39126.280063517072</v>
      </c>
      <c r="J78" s="25">
        <v>43772.525821059724</v>
      </c>
      <c r="K78" s="25">
        <v>54751.166766586968</v>
      </c>
      <c r="L78" s="25">
        <v>59247.59337119892</v>
      </c>
    </row>
    <row r="79" spans="1:12" x14ac:dyDescent="0.25">
      <c r="A79" t="s">
        <v>3660</v>
      </c>
      <c r="B79" s="31">
        <f>scrubbed!L79</f>
        <v>1603001.7971062297</v>
      </c>
      <c r="C79" s="25">
        <v>12340.849927155563</v>
      </c>
      <c r="D79" s="25">
        <v>367661.16536227084</v>
      </c>
      <c r="E79" s="25">
        <v>0</v>
      </c>
      <c r="F79" s="25">
        <v>0</v>
      </c>
      <c r="G79" s="25">
        <v>35976.951059640181</v>
      </c>
      <c r="H79" s="25">
        <v>18060.208526084782</v>
      </c>
      <c r="I79" s="25">
        <v>367661.16536227084</v>
      </c>
      <c r="J79" s="25">
        <v>380002.01528942643</v>
      </c>
      <c r="K79" s="25">
        <v>415978.96634906658</v>
      </c>
      <c r="L79" s="25">
        <v>434039.17487515137</v>
      </c>
    </row>
    <row r="80" spans="1:12" x14ac:dyDescent="0.25">
      <c r="A80" t="s">
        <v>3113</v>
      </c>
      <c r="B80" s="31">
        <f>scrubbed!L80</f>
        <v>820891.23871910188</v>
      </c>
      <c r="C80" s="25">
        <v>25626.629508469072</v>
      </c>
      <c r="D80" s="25">
        <v>0</v>
      </c>
      <c r="E80" s="25">
        <v>0</v>
      </c>
      <c r="F80" s="25">
        <v>0</v>
      </c>
      <c r="G80" s="25">
        <v>26451.524440097426</v>
      </c>
      <c r="H80" s="25">
        <v>5571.302951433514</v>
      </c>
      <c r="I80" s="25">
        <v>0</v>
      </c>
      <c r="J80" s="25">
        <v>25626.629508469072</v>
      </c>
      <c r="K80" s="25">
        <v>52078.153948566498</v>
      </c>
      <c r="L80" s="25">
        <v>57649.456900000012</v>
      </c>
    </row>
    <row r="81" spans="1:12" x14ac:dyDescent="0.25">
      <c r="A81" t="s">
        <v>3661</v>
      </c>
      <c r="B81" s="31">
        <f>scrubbed!L81</f>
        <v>1299355.9769608229</v>
      </c>
      <c r="C81" s="25">
        <v>11416.912697841764</v>
      </c>
      <c r="D81" s="25">
        <v>0</v>
      </c>
      <c r="E81" s="25">
        <v>0</v>
      </c>
      <c r="F81" s="25">
        <v>0</v>
      </c>
      <c r="G81" s="25">
        <v>29122.993783335907</v>
      </c>
      <c r="H81" s="25">
        <v>10465.418437507287</v>
      </c>
      <c r="I81" s="25">
        <v>0</v>
      </c>
      <c r="J81" s="25">
        <v>11416.912697841764</v>
      </c>
      <c r="K81" s="25">
        <v>40539.90648117767</v>
      </c>
      <c r="L81" s="25">
        <v>51005.324918684957</v>
      </c>
    </row>
    <row r="82" spans="1:12" x14ac:dyDescent="0.25">
      <c r="A82" t="s">
        <v>3274</v>
      </c>
      <c r="B82" s="31">
        <f>scrubbed!L82</f>
        <v>327409.9704967846</v>
      </c>
      <c r="C82" s="25">
        <v>2520.4073849644487</v>
      </c>
      <c r="D82" s="25">
        <v>16006.223522696306</v>
      </c>
      <c r="E82" s="25">
        <v>55972.683484275418</v>
      </c>
      <c r="F82" s="25">
        <v>0</v>
      </c>
      <c r="G82" s="25">
        <v>10299.867966731037</v>
      </c>
      <c r="H82" s="25">
        <v>3675.320324393484</v>
      </c>
      <c r="I82" s="25">
        <v>71978.907006971727</v>
      </c>
      <c r="J82" s="25">
        <v>74499.314391936176</v>
      </c>
      <c r="K82" s="25">
        <v>84799.182358667211</v>
      </c>
      <c r="L82" s="25">
        <v>88474.502683060695</v>
      </c>
    </row>
    <row r="83" spans="1:12" x14ac:dyDescent="0.25">
      <c r="A83" t="s">
        <v>3662</v>
      </c>
      <c r="B83" s="31">
        <f>scrubbed!L83</f>
        <v>445468.86082003085</v>
      </c>
      <c r="C83" s="25">
        <v>4225.6481742702899</v>
      </c>
      <c r="D83" s="25">
        <v>0</v>
      </c>
      <c r="E83" s="25">
        <v>0</v>
      </c>
      <c r="F83" s="25">
        <v>0</v>
      </c>
      <c r="G83" s="25">
        <v>9984.8084858886996</v>
      </c>
      <c r="H83" s="25">
        <v>3592.332614139319</v>
      </c>
      <c r="I83" s="25">
        <v>0</v>
      </c>
      <c r="J83" s="25">
        <v>4225.6481742702899</v>
      </c>
      <c r="K83" s="25">
        <v>14210.45666015899</v>
      </c>
      <c r="L83" s="25">
        <v>17802.789274298309</v>
      </c>
    </row>
    <row r="84" spans="1:12" x14ac:dyDescent="0.25">
      <c r="A84" t="s">
        <v>3663</v>
      </c>
      <c r="B84" s="31">
        <f>scrubbed!L84</f>
        <v>1597913.4666703623</v>
      </c>
      <c r="C84" s="25">
        <v>15157.558062864055</v>
      </c>
      <c r="D84" s="25">
        <v>0</v>
      </c>
      <c r="E84" s="25">
        <v>0</v>
      </c>
      <c r="F84" s="25">
        <v>0</v>
      </c>
      <c r="G84" s="25">
        <v>35815.881523920507</v>
      </c>
      <c r="H84" s="25">
        <v>12885.83145929793</v>
      </c>
      <c r="I84" s="25">
        <v>0</v>
      </c>
      <c r="J84" s="25">
        <v>15157.558062864055</v>
      </c>
      <c r="K84" s="25">
        <v>50973.43958678456</v>
      </c>
      <c r="L84" s="25">
        <v>63859.271046082489</v>
      </c>
    </row>
    <row r="85" spans="1:12" x14ac:dyDescent="0.25">
      <c r="A85" t="s">
        <v>3664</v>
      </c>
      <c r="B85" s="31">
        <f>scrubbed!L85</f>
        <v>28392.87</v>
      </c>
      <c r="C85" s="25">
        <v>476.97229363595892</v>
      </c>
      <c r="D85" s="25">
        <v>0</v>
      </c>
      <c r="E85" s="25">
        <v>0</v>
      </c>
      <c r="F85" s="25">
        <v>0</v>
      </c>
      <c r="G85" s="25">
        <v>535.34427952699878</v>
      </c>
      <c r="H85" s="25">
        <v>196.06222683704254</v>
      </c>
      <c r="I85" s="25">
        <v>0</v>
      </c>
      <c r="J85" s="25">
        <v>476.97229363595892</v>
      </c>
      <c r="K85" s="25">
        <v>1012.3165731629576</v>
      </c>
      <c r="L85" s="25">
        <v>1208.3788000000002</v>
      </c>
    </row>
    <row r="86" spans="1:12" x14ac:dyDescent="0.25">
      <c r="A86" t="s">
        <v>3665</v>
      </c>
      <c r="B86" s="31">
        <f>scrubbed!L86</f>
        <v>51259.92</v>
      </c>
      <c r="C86" s="25">
        <v>1024.0486424067897</v>
      </c>
      <c r="D86" s="25">
        <v>0</v>
      </c>
      <c r="E86" s="25">
        <v>0</v>
      </c>
      <c r="F86" s="25">
        <v>0</v>
      </c>
      <c r="G86" s="25">
        <v>1149.3719655932105</v>
      </c>
      <c r="H86" s="25">
        <v>420.94113200831953</v>
      </c>
      <c r="I86" s="25">
        <v>0</v>
      </c>
      <c r="J86" s="25">
        <v>1024.0486424067897</v>
      </c>
      <c r="K86" s="25">
        <v>2173.4206080000004</v>
      </c>
      <c r="L86" s="25">
        <v>2594.3617400083199</v>
      </c>
    </row>
    <row r="87" spans="1:12" x14ac:dyDescent="0.25">
      <c r="A87" t="s">
        <v>3666</v>
      </c>
      <c r="B87" s="31">
        <f>scrubbed!L87</f>
        <v>716962.01617382513</v>
      </c>
      <c r="C87" s="25">
        <v>6798.9700627429984</v>
      </c>
      <c r="D87" s="25">
        <v>0</v>
      </c>
      <c r="E87" s="25">
        <v>0</v>
      </c>
      <c r="F87" s="25">
        <v>0</v>
      </c>
      <c r="G87" s="25">
        <v>36362.143310921281</v>
      </c>
      <c r="H87" s="25">
        <v>5990.4814871542549</v>
      </c>
      <c r="I87" s="25">
        <v>0</v>
      </c>
      <c r="J87" s="25">
        <v>6798.9700627429984</v>
      </c>
      <c r="K87" s="25">
        <v>43161.113373664281</v>
      </c>
      <c r="L87" s="25">
        <v>49151.594860818535</v>
      </c>
    </row>
    <row r="88" spans="1:12" x14ac:dyDescent="0.25">
      <c r="A88" t="s">
        <v>3667</v>
      </c>
      <c r="B88" s="31">
        <f>scrubbed!L88</f>
        <v>716204.25016300008</v>
      </c>
      <c r="C88" s="25">
        <v>5512.249552907936</v>
      </c>
      <c r="D88" s="25">
        <v>35006.364043791953</v>
      </c>
      <c r="E88" s="25">
        <v>0</v>
      </c>
      <c r="F88" s="25">
        <v>17896.914132817972</v>
      </c>
      <c r="G88" s="25">
        <v>16069.714287434137</v>
      </c>
      <c r="H88" s="25">
        <v>6502.1376351638028</v>
      </c>
      <c r="I88" s="25">
        <v>52903.278176609922</v>
      </c>
      <c r="J88" s="25">
        <v>58415.52772951786</v>
      </c>
      <c r="K88" s="25">
        <v>74485.24201695199</v>
      </c>
      <c r="L88" s="25">
        <v>80987.379652115793</v>
      </c>
    </row>
    <row r="89" spans="1:12" x14ac:dyDescent="0.25">
      <c r="A89" t="s">
        <v>3668</v>
      </c>
      <c r="B89" s="31">
        <f>scrubbed!L89</f>
        <v>929793.84104247834</v>
      </c>
      <c r="C89" s="25">
        <v>7156.1369307938403</v>
      </c>
      <c r="D89" s="25">
        <v>45446.116352703735</v>
      </c>
      <c r="E89" s="25">
        <v>0</v>
      </c>
      <c r="F89" s="25">
        <v>23234.21081426572</v>
      </c>
      <c r="G89" s="25">
        <v>20862.095370654471</v>
      </c>
      <c r="H89" s="25">
        <v>8441.2338036389701</v>
      </c>
      <c r="I89" s="25">
        <v>68680.327166969451</v>
      </c>
      <c r="J89" s="25">
        <v>75836.464097763295</v>
      </c>
      <c r="K89" s="25">
        <v>96698.559468417763</v>
      </c>
      <c r="L89" s="25">
        <v>105139.79327205673</v>
      </c>
    </row>
    <row r="90" spans="1:12" x14ac:dyDescent="0.25">
      <c r="A90" t="s">
        <v>3669</v>
      </c>
      <c r="B90" s="31">
        <f>scrubbed!L90</f>
        <v>362689.61104346754</v>
      </c>
      <c r="C90" s="25">
        <v>2791.4322567391964</v>
      </c>
      <c r="D90" s="25">
        <v>17727.407448642429</v>
      </c>
      <c r="E90" s="25">
        <v>0</v>
      </c>
      <c r="F90" s="25">
        <v>9063.091742659728</v>
      </c>
      <c r="G90" s="25">
        <v>8137.7881004792707</v>
      </c>
      <c r="H90" s="25">
        <v>3292.7168043361089</v>
      </c>
      <c r="I90" s="25">
        <v>26790.499191302159</v>
      </c>
      <c r="J90" s="25">
        <v>29581.931448041356</v>
      </c>
      <c r="K90" s="25">
        <v>37719.719548520625</v>
      </c>
      <c r="L90" s="25">
        <v>41012.436352856734</v>
      </c>
    </row>
    <row r="91" spans="1:12" x14ac:dyDescent="0.25">
      <c r="A91" t="s">
        <v>3670</v>
      </c>
      <c r="B91" s="31">
        <f>scrubbed!L91</f>
        <v>27785.37</v>
      </c>
      <c r="C91" s="25">
        <v>1930.4305308299583</v>
      </c>
      <c r="D91" s="25">
        <v>1358.2453662961866</v>
      </c>
      <c r="E91" s="25">
        <v>0</v>
      </c>
      <c r="F91" s="25">
        <v>0</v>
      </c>
      <c r="G91" s="25">
        <v>623.50419887385556</v>
      </c>
      <c r="H91" s="25">
        <v>266.63908010207888</v>
      </c>
      <c r="I91" s="25">
        <v>1358.2453662961866</v>
      </c>
      <c r="J91" s="25">
        <v>3288.6758971261452</v>
      </c>
      <c r="K91" s="25">
        <v>3912.180096000001</v>
      </c>
      <c r="L91" s="25">
        <v>4178.8191761020798</v>
      </c>
    </row>
    <row r="92" spans="1:12" x14ac:dyDescent="0.25">
      <c r="A92" t="s">
        <v>3671</v>
      </c>
      <c r="B92" s="31">
        <f>scrubbed!L92</f>
        <v>1288014.251640311</v>
      </c>
      <c r="C92" s="25">
        <v>35660.846985967881</v>
      </c>
      <c r="D92" s="25">
        <v>62953.625184614772</v>
      </c>
      <c r="E92" s="25">
        <v>0</v>
      </c>
      <c r="F92" s="25">
        <v>0</v>
      </c>
      <c r="G92" s="25">
        <v>28898.938741808117</v>
      </c>
      <c r="H92" s="25">
        <v>11602.764686452836</v>
      </c>
      <c r="I92" s="25">
        <v>62953.625184614772</v>
      </c>
      <c r="J92" s="25">
        <v>98614.472170582652</v>
      </c>
      <c r="K92" s="25">
        <v>127513.41091239077</v>
      </c>
      <c r="L92" s="25">
        <v>139116.17559884361</v>
      </c>
    </row>
    <row r="93" spans="1:12" x14ac:dyDescent="0.25">
      <c r="A93" t="s">
        <v>3672</v>
      </c>
      <c r="B93" s="31">
        <f>scrubbed!L93</f>
        <v>961742.47304767976</v>
      </c>
      <c r="C93" s="25">
        <v>26627.462489318219</v>
      </c>
      <c r="D93" s="25">
        <v>47006.603455872239</v>
      </c>
      <c r="E93" s="25">
        <v>0</v>
      </c>
      <c r="F93" s="25">
        <v>0</v>
      </c>
      <c r="G93" s="25">
        <v>21578.438886529861</v>
      </c>
      <c r="H93" s="25">
        <v>8663.6243267715181</v>
      </c>
      <c r="I93" s="25">
        <v>47006.603455872239</v>
      </c>
      <c r="J93" s="25">
        <v>73634.065945190465</v>
      </c>
      <c r="K93" s="25">
        <v>95212.504831720318</v>
      </c>
      <c r="L93" s="25">
        <v>103876.12915849184</v>
      </c>
    </row>
    <row r="94" spans="1:12" x14ac:dyDescent="0.25">
      <c r="A94" t="s">
        <v>3673</v>
      </c>
      <c r="B94" s="31">
        <f>scrubbed!L94</f>
        <v>1352410.6090564805</v>
      </c>
      <c r="C94" s="25">
        <v>37443.768755154189</v>
      </c>
      <c r="D94" s="25">
        <v>66101.0935785935</v>
      </c>
      <c r="E94" s="25">
        <v>0</v>
      </c>
      <c r="F94" s="25">
        <v>0</v>
      </c>
      <c r="G94" s="25">
        <v>30343.787962843879</v>
      </c>
      <c r="H94" s="25">
        <v>12182.863688317913</v>
      </c>
      <c r="I94" s="25">
        <v>66101.0935785935</v>
      </c>
      <c r="J94" s="25">
        <v>103544.86233374769</v>
      </c>
      <c r="K94" s="25">
        <v>133888.65029659157</v>
      </c>
      <c r="L94" s="25">
        <v>146071.51398490948</v>
      </c>
    </row>
    <row r="95" spans="1:12" x14ac:dyDescent="0.25">
      <c r="A95" t="s">
        <v>3674</v>
      </c>
      <c r="B95" s="31">
        <f>scrubbed!L95</f>
        <v>820325.1954742634</v>
      </c>
      <c r="C95" s="25">
        <v>22712.086638239456</v>
      </c>
      <c r="D95" s="25">
        <v>40094.622260285534</v>
      </c>
      <c r="E95" s="25">
        <v>0</v>
      </c>
      <c r="F95" s="25">
        <v>0</v>
      </c>
      <c r="G95" s="25">
        <v>18405.485453427074</v>
      </c>
      <c r="H95" s="25">
        <v>7389.7010047326039</v>
      </c>
      <c r="I95" s="25">
        <v>40094.622260285534</v>
      </c>
      <c r="J95" s="25">
        <v>62806.708898524987</v>
      </c>
      <c r="K95" s="25">
        <v>81212.194351952057</v>
      </c>
      <c r="L95" s="25">
        <v>88601.895356684661</v>
      </c>
    </row>
    <row r="96" spans="1:12" x14ac:dyDescent="0.25">
      <c r="A96" t="s">
        <v>3675</v>
      </c>
      <c r="B96" s="31">
        <f>scrubbed!L96</f>
        <v>1081927.8828648254</v>
      </c>
      <c r="C96" s="25">
        <v>8325.8276081968888</v>
      </c>
      <c r="D96" s="25">
        <v>52874.411693613998</v>
      </c>
      <c r="E96" s="25">
        <v>0</v>
      </c>
      <c r="F96" s="25">
        <v>0</v>
      </c>
      <c r="G96" s="25">
        <v>24272.063444510328</v>
      </c>
      <c r="H96" s="25">
        <v>9441.8310000019555</v>
      </c>
      <c r="I96" s="25">
        <v>52874.411693613998</v>
      </c>
      <c r="J96" s="25">
        <v>61200.239301810885</v>
      </c>
      <c r="K96" s="25">
        <v>85472.30274632122</v>
      </c>
      <c r="L96" s="25">
        <v>94914.133746323176</v>
      </c>
    </row>
    <row r="97" spans="1:12" x14ac:dyDescent="0.25">
      <c r="A97" t="s">
        <v>2967</v>
      </c>
      <c r="B97" s="31">
        <f>scrubbed!L97</f>
        <v>1386631.0695265252</v>
      </c>
      <c r="C97" s="25">
        <v>10672.444698158861</v>
      </c>
      <c r="D97" s="25">
        <v>110882.54231853361</v>
      </c>
      <c r="E97" s="25">
        <v>0</v>
      </c>
      <c r="F97" s="25">
        <v>0</v>
      </c>
      <c r="G97" s="25">
        <v>31113.093738177959</v>
      </c>
      <c r="H97" s="25">
        <v>12707.690305656317</v>
      </c>
      <c r="I97" s="25">
        <v>110882.54231853361</v>
      </c>
      <c r="J97" s="25">
        <v>121554.98701669247</v>
      </c>
      <c r="K97" s="25">
        <v>152668.08075487043</v>
      </c>
      <c r="L97" s="25">
        <v>165375.77106052675</v>
      </c>
    </row>
    <row r="98" spans="1:12" x14ac:dyDescent="0.25">
      <c r="A98" t="s">
        <v>3676</v>
      </c>
      <c r="B98" s="31">
        <f>scrubbed!L98</f>
        <v>772917.60522704409</v>
      </c>
      <c r="C98" s="25">
        <v>5947.9350018250534</v>
      </c>
      <c r="D98" s="25">
        <v>19388.72318776738</v>
      </c>
      <c r="E98" s="25">
        <v>0</v>
      </c>
      <c r="F98" s="25">
        <v>19311.477278652768</v>
      </c>
      <c r="G98" s="25">
        <v>17339.856470963732</v>
      </c>
      <c r="H98" s="25">
        <v>6758.192127363116</v>
      </c>
      <c r="I98" s="25">
        <v>38700.200466420152</v>
      </c>
      <c r="J98" s="25">
        <v>44648.135468245207</v>
      </c>
      <c r="K98" s="25">
        <v>61987.991939208936</v>
      </c>
      <c r="L98" s="25">
        <v>68746.184066572052</v>
      </c>
    </row>
    <row r="99" spans="1:12" x14ac:dyDescent="0.25">
      <c r="A99" t="s">
        <v>3677</v>
      </c>
      <c r="B99" s="31">
        <f>scrubbed!L99</f>
        <v>1072941.1533049364</v>
      </c>
      <c r="C99" s="25">
        <v>8260.9434976931534</v>
      </c>
      <c r="D99" s="25">
        <v>567537.54678956862</v>
      </c>
      <c r="E99" s="25">
        <v>0</v>
      </c>
      <c r="F99" s="25">
        <v>0</v>
      </c>
      <c r="G99" s="25">
        <v>24082.908525528252</v>
      </c>
      <c r="H99" s="25">
        <v>16611.130088411272</v>
      </c>
      <c r="I99" s="25">
        <v>567537.54678956862</v>
      </c>
      <c r="J99" s="25">
        <v>575798.49028726178</v>
      </c>
      <c r="K99" s="25">
        <v>599881.39881279005</v>
      </c>
      <c r="L99" s="25">
        <v>616492.52890120132</v>
      </c>
    </row>
    <row r="100" spans="1:12" x14ac:dyDescent="0.25">
      <c r="A100" t="s">
        <v>3678</v>
      </c>
      <c r="B100" s="31">
        <f>scrubbed!L100</f>
        <v>1152337.77678</v>
      </c>
      <c r="C100" s="25">
        <v>79149.626006260136</v>
      </c>
      <c r="D100" s="25">
        <v>0</v>
      </c>
      <c r="E100" s="25">
        <v>166709.61984142417</v>
      </c>
      <c r="F100" s="25">
        <v>0</v>
      </c>
      <c r="G100" s="25">
        <v>25862.001917039692</v>
      </c>
      <c r="H100" s="25">
        <v>12598.548093020101</v>
      </c>
      <c r="I100" s="25">
        <v>166709.61984142417</v>
      </c>
      <c r="J100" s="25">
        <v>245859.2458476843</v>
      </c>
      <c r="K100" s="25">
        <v>271721.24776472402</v>
      </c>
      <c r="L100" s="25">
        <v>284319.79585774412</v>
      </c>
    </row>
    <row r="101" spans="1:12" x14ac:dyDescent="0.25">
      <c r="A101" t="s">
        <v>3679</v>
      </c>
      <c r="B101" s="31">
        <f>scrubbed!L101</f>
        <v>855835.66564000014</v>
      </c>
      <c r="C101" s="25">
        <v>58784.042511831314</v>
      </c>
      <c r="D101" s="25">
        <v>0</v>
      </c>
      <c r="E101" s="25">
        <v>123814.42432986888</v>
      </c>
      <c r="F101" s="25">
        <v>0</v>
      </c>
      <c r="G101" s="25">
        <v>19207.583116211848</v>
      </c>
      <c r="H101" s="25">
        <v>9356.8804308547697</v>
      </c>
      <c r="I101" s="25">
        <v>123814.42432986888</v>
      </c>
      <c r="J101" s="25">
        <v>182598.4668417002</v>
      </c>
      <c r="K101" s="25">
        <v>201806.04995791204</v>
      </c>
      <c r="L101" s="25">
        <v>211162.93038876681</v>
      </c>
    </row>
    <row r="102" spans="1:12" x14ac:dyDescent="0.25">
      <c r="A102" t="s">
        <v>2971</v>
      </c>
      <c r="B102" s="31">
        <f>scrubbed!L102</f>
        <v>386903.89610385941</v>
      </c>
      <c r="C102" s="25">
        <v>3994.5214818994727</v>
      </c>
      <c r="D102" s="25">
        <v>256583.1590840882</v>
      </c>
      <c r="E102" s="25">
        <v>0</v>
      </c>
      <c r="F102" s="25">
        <v>0</v>
      </c>
      <c r="G102" s="25">
        <v>16323.96576016845</v>
      </c>
      <c r="H102" s="25">
        <v>7829.4456738439039</v>
      </c>
      <c r="I102" s="25">
        <v>256583.1590840882</v>
      </c>
      <c r="J102" s="25">
        <v>260577.68056598768</v>
      </c>
      <c r="K102" s="25">
        <v>276901.64632615616</v>
      </c>
      <c r="L102" s="25">
        <v>284731.09200000006</v>
      </c>
    </row>
    <row r="103" spans="1:12" x14ac:dyDescent="0.25">
      <c r="A103" t="s">
        <v>3680</v>
      </c>
      <c r="B103" s="31">
        <f>scrubbed!L103</f>
        <v>1551599.0582594692</v>
      </c>
      <c r="C103" s="25">
        <v>14523.319674582906</v>
      </c>
      <c r="D103" s="25">
        <v>932887.5209154163</v>
      </c>
      <c r="E103" s="25">
        <v>0</v>
      </c>
      <c r="F103" s="25">
        <v>0</v>
      </c>
      <c r="G103" s="25">
        <v>59350.831924713275</v>
      </c>
      <c r="H103" s="25">
        <v>28466.373985287733</v>
      </c>
      <c r="I103" s="25">
        <v>932887.5209154163</v>
      </c>
      <c r="J103" s="25">
        <v>947410.84058999922</v>
      </c>
      <c r="K103" s="25">
        <v>1006761.6725147124</v>
      </c>
      <c r="L103" s="25">
        <v>1035228.0465000002</v>
      </c>
    </row>
    <row r="104" spans="1:12" x14ac:dyDescent="0.25">
      <c r="A104" t="s">
        <v>2774</v>
      </c>
      <c r="B104" s="31">
        <f>scrubbed!L104</f>
        <v>621061.8299814614</v>
      </c>
      <c r="C104" s="25">
        <v>6185.143641185562</v>
      </c>
      <c r="D104" s="25">
        <v>184269.08458285296</v>
      </c>
      <c r="E104" s="25">
        <v>725509.31645698706</v>
      </c>
      <c r="F104" s="25">
        <v>0</v>
      </c>
      <c r="G104" s="25">
        <v>25276.137198898094</v>
      </c>
      <c r="H104" s="25">
        <v>139333.39162007649</v>
      </c>
      <c r="I104" s="25">
        <v>909778.40103983996</v>
      </c>
      <c r="J104" s="25">
        <v>915963.54468102555</v>
      </c>
      <c r="K104" s="25">
        <v>941239.68187992368</v>
      </c>
      <c r="L104" s="25">
        <v>1080573.0735000002</v>
      </c>
    </row>
    <row r="105" spans="1:12" x14ac:dyDescent="0.25">
      <c r="A105" t="s">
        <v>3681</v>
      </c>
      <c r="B105" s="31">
        <f>scrubbed!L105</f>
        <v>1102783.0531039492</v>
      </c>
      <c r="C105" s="25">
        <v>8491.0606369434772</v>
      </c>
      <c r="D105" s="25">
        <v>53923.748720329357</v>
      </c>
      <c r="E105" s="25">
        <v>1537764.1634048934</v>
      </c>
      <c r="F105" s="25">
        <v>59106.603914307838</v>
      </c>
      <c r="G105" s="25">
        <v>34699.471196502069</v>
      </c>
      <c r="H105" s="25">
        <v>88448.896356880199</v>
      </c>
      <c r="I105" s="25">
        <v>1650794.5160395305</v>
      </c>
      <c r="J105" s="25">
        <v>1659285.576676474</v>
      </c>
      <c r="K105" s="25">
        <v>1693985.0478729759</v>
      </c>
      <c r="L105" s="25">
        <v>1782433.9442298561</v>
      </c>
    </row>
    <row r="106" spans="1:12" x14ac:dyDescent="0.25">
      <c r="A106" t="s">
        <v>3682</v>
      </c>
      <c r="B106" s="31">
        <f>scrubbed!L106</f>
        <v>262497.48985649733</v>
      </c>
      <c r="C106" s="25">
        <v>2021.1591160068199</v>
      </c>
      <c r="D106" s="25">
        <v>12835.672827627726</v>
      </c>
      <c r="E106" s="25">
        <v>457595.6736278818</v>
      </c>
      <c r="F106" s="25">
        <v>14069.367352982537</v>
      </c>
      <c r="G106" s="25">
        <v>8259.6457060130033</v>
      </c>
      <c r="H106" s="25">
        <v>8951.6502869602409</v>
      </c>
      <c r="I106" s="25">
        <v>484500.71380849206</v>
      </c>
      <c r="J106" s="25">
        <v>486521.87292449886</v>
      </c>
      <c r="K106" s="25">
        <v>494781.51863051188</v>
      </c>
      <c r="L106" s="25">
        <v>503733.16891747213</v>
      </c>
    </row>
    <row r="107" spans="1:12" x14ac:dyDescent="0.25">
      <c r="A107" t="s">
        <v>3683</v>
      </c>
      <c r="B107" s="31">
        <f>scrubbed!L107</f>
        <v>925780.73676321004</v>
      </c>
      <c r="C107" s="25">
        <v>7128.123463748796</v>
      </c>
      <c r="D107" s="25">
        <v>212362.53540051603</v>
      </c>
      <c r="E107" s="25">
        <v>836119.62499453395</v>
      </c>
      <c r="F107" s="25">
        <v>49619.145150251352</v>
      </c>
      <c r="G107" s="25">
        <v>29129.707746910812</v>
      </c>
      <c r="H107" s="25">
        <v>123291.483449972</v>
      </c>
      <c r="I107" s="25">
        <v>1098101.3055453014</v>
      </c>
      <c r="J107" s="25">
        <v>1105229.4290090501</v>
      </c>
      <c r="K107" s="25">
        <v>1134359.136755961</v>
      </c>
      <c r="L107" s="25">
        <v>1257650.620205933</v>
      </c>
    </row>
    <row r="108" spans="1:12" x14ac:dyDescent="0.25">
      <c r="A108" t="s">
        <v>2766</v>
      </c>
      <c r="B108" s="31">
        <f>scrubbed!L108</f>
        <v>406137.38337015302</v>
      </c>
      <c r="C108" s="25">
        <v>12950.815807810814</v>
      </c>
      <c r="D108" s="25">
        <v>0</v>
      </c>
      <c r="E108" s="25">
        <v>0</v>
      </c>
      <c r="F108" s="25">
        <v>0</v>
      </c>
      <c r="G108" s="25">
        <v>30601.557499363083</v>
      </c>
      <c r="H108" s="25">
        <v>11009.822892826101</v>
      </c>
      <c r="I108" s="25">
        <v>0</v>
      </c>
      <c r="J108" s="25">
        <v>12950.815807810814</v>
      </c>
      <c r="K108" s="25">
        <v>43552.373307173897</v>
      </c>
      <c r="L108" s="25">
        <v>54562.196199999998</v>
      </c>
    </row>
    <row r="109" spans="1:12" x14ac:dyDescent="0.25">
      <c r="A109" t="s">
        <v>3684</v>
      </c>
      <c r="B109" s="31">
        <f>scrubbed!L109</f>
        <v>851474.89804244007</v>
      </c>
      <c r="C109" s="25">
        <v>6550.6970922779883</v>
      </c>
      <c r="D109" s="25">
        <v>0</v>
      </c>
      <c r="E109" s="25">
        <v>0</v>
      </c>
      <c r="F109" s="25">
        <v>21268.497052850613</v>
      </c>
      <c r="G109" s="25">
        <v>19097.07273700985</v>
      </c>
      <c r="H109" s="25">
        <v>7144.372507391432</v>
      </c>
      <c r="I109" s="25">
        <v>21268.497052850613</v>
      </c>
      <c r="J109" s="25">
        <v>27819.1941451286</v>
      </c>
      <c r="K109" s="25">
        <v>46916.26688213845</v>
      </c>
      <c r="L109" s="25">
        <v>54060.639389529882</v>
      </c>
    </row>
    <row r="110" spans="1:12" x14ac:dyDescent="0.25">
      <c r="A110" t="s">
        <v>3685</v>
      </c>
      <c r="B110" s="31">
        <f>scrubbed!L110</f>
        <v>689587.32429414662</v>
      </c>
      <c r="C110" s="25">
        <v>6317.0490953121152</v>
      </c>
      <c r="D110" s="25">
        <v>188198.83928111679</v>
      </c>
      <c r="E110" s="25">
        <v>0</v>
      </c>
      <c r="F110" s="25">
        <v>0</v>
      </c>
      <c r="G110" s="25">
        <v>25815.180517728215</v>
      </c>
      <c r="H110" s="25">
        <v>9321.2786058429338</v>
      </c>
      <c r="I110" s="25">
        <v>188198.83928111679</v>
      </c>
      <c r="J110" s="25">
        <v>194515.88837642889</v>
      </c>
      <c r="K110" s="25">
        <v>220331.0688941571</v>
      </c>
      <c r="L110" s="25">
        <v>229652.34750000003</v>
      </c>
    </row>
    <row r="111" spans="1:12" x14ac:dyDescent="0.25">
      <c r="A111" t="s">
        <v>3686</v>
      </c>
      <c r="B111" s="31">
        <f>scrubbed!L111</f>
        <v>803951.0029393452</v>
      </c>
      <c r="C111" s="25">
        <v>13304.563309064828</v>
      </c>
      <c r="D111" s="25">
        <v>0</v>
      </c>
      <c r="E111" s="25">
        <v>0</v>
      </c>
      <c r="F111" s="25">
        <v>0</v>
      </c>
      <c r="G111" s="25">
        <v>31437.429513954772</v>
      </c>
      <c r="H111" s="25">
        <v>11310.552776980396</v>
      </c>
      <c r="I111" s="25">
        <v>0</v>
      </c>
      <c r="J111" s="25">
        <v>13304.563309064828</v>
      </c>
      <c r="K111" s="25">
        <v>44741.992823019602</v>
      </c>
      <c r="L111" s="25">
        <v>56052.545599999998</v>
      </c>
    </row>
    <row r="112" spans="1:12" x14ac:dyDescent="0.25">
      <c r="A112" t="s">
        <v>3687</v>
      </c>
      <c r="B112" s="31">
        <f>scrubbed!L112</f>
        <v>1318685.3860412941</v>
      </c>
      <c r="C112" s="25">
        <v>23898.15103246623</v>
      </c>
      <c r="D112" s="25">
        <v>0</v>
      </c>
      <c r="E112" s="25">
        <v>0</v>
      </c>
      <c r="F112" s="25">
        <v>0</v>
      </c>
      <c r="G112" s="25">
        <v>56469.079153099301</v>
      </c>
      <c r="H112" s="25">
        <v>20316.435214434474</v>
      </c>
      <c r="I112" s="25">
        <v>0</v>
      </c>
      <c r="J112" s="25">
        <v>23898.15103246623</v>
      </c>
      <c r="K112" s="25">
        <v>80367.230185565539</v>
      </c>
      <c r="L112" s="25">
        <v>100683.66540000001</v>
      </c>
    </row>
    <row r="113" spans="1:12" x14ac:dyDescent="0.25">
      <c r="A113" t="s">
        <v>3688</v>
      </c>
      <c r="B113" s="31">
        <f>scrubbed!L113</f>
        <v>782041.23219200002</v>
      </c>
      <c r="C113" s="25">
        <v>42699.504390263435</v>
      </c>
      <c r="D113" s="25">
        <v>0</v>
      </c>
      <c r="E113" s="25">
        <v>0</v>
      </c>
      <c r="F113" s="25">
        <v>0</v>
      </c>
      <c r="G113" s="25">
        <v>44073.957661339555</v>
      </c>
      <c r="H113" s="25">
        <v>9282.9950483970315</v>
      </c>
      <c r="I113" s="25">
        <v>0</v>
      </c>
      <c r="J113" s="25">
        <v>42699.504390263435</v>
      </c>
      <c r="K113" s="25">
        <v>86773.462051602983</v>
      </c>
      <c r="L113" s="25">
        <v>96056.457100000014</v>
      </c>
    </row>
    <row r="114" spans="1:12" x14ac:dyDescent="0.25">
      <c r="A114" t="s">
        <v>3689</v>
      </c>
      <c r="B114" s="31">
        <f>scrubbed!L114</f>
        <v>635770.99181866669</v>
      </c>
      <c r="C114" s="25">
        <v>21044.220157334406</v>
      </c>
      <c r="D114" s="25">
        <v>0</v>
      </c>
      <c r="E114" s="25">
        <v>0</v>
      </c>
      <c r="F114" s="25">
        <v>0</v>
      </c>
      <c r="G114" s="25">
        <v>21723.237615059479</v>
      </c>
      <c r="H114" s="25">
        <v>4565.3671276061214</v>
      </c>
      <c r="I114" s="25">
        <v>0</v>
      </c>
      <c r="J114" s="25">
        <v>21044.220157334406</v>
      </c>
      <c r="K114" s="25">
        <v>42767.457772393886</v>
      </c>
      <c r="L114" s="25">
        <v>47332.824900000007</v>
      </c>
    </row>
    <row r="115" spans="1:12" x14ac:dyDescent="0.25">
      <c r="A115" t="s">
        <v>3690</v>
      </c>
      <c r="B115" s="31">
        <f>scrubbed!L115</f>
        <v>19445.62956345901</v>
      </c>
      <c r="C115" s="25">
        <v>170.20618834484122</v>
      </c>
      <c r="D115" s="25">
        <v>0</v>
      </c>
      <c r="E115" s="25">
        <v>0</v>
      </c>
      <c r="F115" s="25">
        <v>0</v>
      </c>
      <c r="G115" s="25">
        <v>43.695736853207926</v>
      </c>
      <c r="H115" s="25">
        <v>155.07376212238083</v>
      </c>
      <c r="I115" s="25">
        <v>0</v>
      </c>
      <c r="J115" s="25">
        <v>170.20618834484122</v>
      </c>
      <c r="K115" s="25">
        <v>213.90192519804916</v>
      </c>
      <c r="L115" s="25">
        <v>368.97568732042998</v>
      </c>
    </row>
    <row r="116" spans="1:12" x14ac:dyDescent="0.25">
      <c r="A116" t="s">
        <v>3691</v>
      </c>
      <c r="B116" s="31">
        <f>scrubbed!L116</f>
        <v>36657.002866858224</v>
      </c>
      <c r="C116" s="25">
        <v>320.85609333205923</v>
      </c>
      <c r="D116" s="25">
        <v>0</v>
      </c>
      <c r="E116" s="25">
        <v>0</v>
      </c>
      <c r="F116" s="25">
        <v>0</v>
      </c>
      <c r="G116" s="25">
        <v>82.370938203381243</v>
      </c>
      <c r="H116" s="25">
        <v>292.32992041443754</v>
      </c>
      <c r="I116" s="25">
        <v>0</v>
      </c>
      <c r="J116" s="25">
        <v>320.85609333205923</v>
      </c>
      <c r="K116" s="25">
        <v>403.22703153544046</v>
      </c>
      <c r="L116" s="25">
        <v>695.556951949878</v>
      </c>
    </row>
    <row r="117" spans="1:12" x14ac:dyDescent="0.25">
      <c r="A117" t="s">
        <v>3692</v>
      </c>
      <c r="B117" s="31">
        <f>scrubbed!L117</f>
        <v>36406.656363283</v>
      </c>
      <c r="C117" s="25">
        <v>318.66482850311968</v>
      </c>
      <c r="D117" s="25">
        <v>0</v>
      </c>
      <c r="E117" s="25">
        <v>0</v>
      </c>
      <c r="F117" s="25">
        <v>0</v>
      </c>
      <c r="G117" s="25">
        <v>81.808391492993465</v>
      </c>
      <c r="H117" s="25">
        <v>290.33347313990203</v>
      </c>
      <c r="I117" s="25">
        <v>0</v>
      </c>
      <c r="J117" s="25">
        <v>318.66482850311968</v>
      </c>
      <c r="K117" s="25">
        <v>400.47321999611313</v>
      </c>
      <c r="L117" s="25">
        <v>690.80669313601516</v>
      </c>
    </row>
    <row r="118" spans="1:12" x14ac:dyDescent="0.25">
      <c r="A118" t="s">
        <v>3693</v>
      </c>
      <c r="B118" s="31">
        <f>scrubbed!L118</f>
        <v>40264.105955442457</v>
      </c>
      <c r="C118" s="25">
        <v>352.42880563079228</v>
      </c>
      <c r="D118" s="25">
        <v>0</v>
      </c>
      <c r="E118" s="25">
        <v>0</v>
      </c>
      <c r="F118" s="25">
        <v>0</v>
      </c>
      <c r="G118" s="25">
        <v>90.47635987907492</v>
      </c>
      <c r="H118" s="25">
        <v>321.09561527068126</v>
      </c>
      <c r="I118" s="25">
        <v>0</v>
      </c>
      <c r="J118" s="25">
        <v>352.42880563079228</v>
      </c>
      <c r="K118" s="25">
        <v>442.90516550986717</v>
      </c>
      <c r="L118" s="25">
        <v>764.00078078054844</v>
      </c>
    </row>
    <row r="119" spans="1:12" x14ac:dyDescent="0.25">
      <c r="A119" t="s">
        <v>3694</v>
      </c>
      <c r="B119" s="31">
        <f>scrubbed!L119</f>
        <v>44705.063454522562</v>
      </c>
      <c r="C119" s="25">
        <v>391.30018524095721</v>
      </c>
      <c r="D119" s="25">
        <v>0</v>
      </c>
      <c r="E119" s="25">
        <v>0</v>
      </c>
      <c r="F119" s="25">
        <v>0</v>
      </c>
      <c r="G119" s="25">
        <v>100.45551275879102</v>
      </c>
      <c r="H119" s="25">
        <v>356.51107891306549</v>
      </c>
      <c r="I119" s="25">
        <v>0</v>
      </c>
      <c r="J119" s="25">
        <v>391.30018524095721</v>
      </c>
      <c r="K119" s="25">
        <v>491.75569799974824</v>
      </c>
      <c r="L119" s="25">
        <v>848.26677691281373</v>
      </c>
    </row>
    <row r="120" spans="1:12" x14ac:dyDescent="0.25">
      <c r="A120" t="s">
        <v>3695</v>
      </c>
      <c r="B120" s="31">
        <f>scrubbed!L120</f>
        <v>44650.756552555431</v>
      </c>
      <c r="C120" s="25">
        <v>390.8248408580726</v>
      </c>
      <c r="D120" s="25">
        <v>0</v>
      </c>
      <c r="E120" s="25">
        <v>0</v>
      </c>
      <c r="F120" s="25">
        <v>0</v>
      </c>
      <c r="G120" s="25">
        <v>100.33348122003702</v>
      </c>
      <c r="H120" s="25">
        <v>356.07799570689969</v>
      </c>
      <c r="I120" s="25">
        <v>0</v>
      </c>
      <c r="J120" s="25">
        <v>390.8248408580726</v>
      </c>
      <c r="K120" s="25">
        <v>491.15832207810962</v>
      </c>
      <c r="L120" s="25">
        <v>847.23631778500931</v>
      </c>
    </row>
    <row r="121" spans="1:12" x14ac:dyDescent="0.25">
      <c r="A121" t="s">
        <v>3696</v>
      </c>
      <c r="B121" s="31">
        <f>scrubbed!L121</f>
        <v>270666.82686166605</v>
      </c>
      <c r="C121" s="25">
        <v>2369.1271481427125</v>
      </c>
      <c r="D121" s="25">
        <v>0</v>
      </c>
      <c r="E121" s="25">
        <v>0</v>
      </c>
      <c r="F121" s="25">
        <v>0</v>
      </c>
      <c r="G121" s="25">
        <v>608.2079473356149</v>
      </c>
      <c r="H121" s="25">
        <v>2158.4964881794949</v>
      </c>
      <c r="I121" s="25">
        <v>0</v>
      </c>
      <c r="J121" s="25">
        <v>2369.1271481427125</v>
      </c>
      <c r="K121" s="25">
        <v>2977.3350954783273</v>
      </c>
      <c r="L121" s="25">
        <v>5135.8315836578222</v>
      </c>
    </row>
    <row r="122" spans="1:12" x14ac:dyDescent="0.25">
      <c r="A122" t="s">
        <v>3697</v>
      </c>
      <c r="B122" s="31">
        <f>scrubbed!L122</f>
        <v>50052.095603720896</v>
      </c>
      <c r="C122" s="25">
        <v>438.1023706935984</v>
      </c>
      <c r="D122" s="25">
        <v>0</v>
      </c>
      <c r="E122" s="25">
        <v>0</v>
      </c>
      <c r="F122" s="25">
        <v>0</v>
      </c>
      <c r="G122" s="25">
        <v>112.47068094733139</v>
      </c>
      <c r="H122" s="25">
        <v>399.15224868643475</v>
      </c>
      <c r="I122" s="25">
        <v>0</v>
      </c>
      <c r="J122" s="25">
        <v>438.1023706935984</v>
      </c>
      <c r="K122" s="25">
        <v>550.57305164092975</v>
      </c>
      <c r="L122" s="25">
        <v>949.72530032736449</v>
      </c>
    </row>
    <row r="123" spans="1:12" x14ac:dyDescent="0.25">
      <c r="A123" t="s">
        <v>3698</v>
      </c>
      <c r="B123" s="31">
        <f>scrubbed!L123</f>
        <v>11468.373887103957</v>
      </c>
      <c r="C123" s="25">
        <v>100.38184670068624</v>
      </c>
      <c r="D123" s="25">
        <v>0</v>
      </c>
      <c r="E123" s="25">
        <v>0</v>
      </c>
      <c r="F123" s="25">
        <v>0</v>
      </c>
      <c r="G123" s="25">
        <v>25.770266057457292</v>
      </c>
      <c r="H123" s="25">
        <v>91.457254098947843</v>
      </c>
      <c r="I123" s="25">
        <v>0</v>
      </c>
      <c r="J123" s="25">
        <v>100.38184670068624</v>
      </c>
      <c r="K123" s="25">
        <v>126.15211275814353</v>
      </c>
      <c r="L123" s="25">
        <v>217.60936685709137</v>
      </c>
    </row>
    <row r="124" spans="1:12" x14ac:dyDescent="0.25">
      <c r="A124" t="s">
        <v>3699</v>
      </c>
      <c r="B124" s="31">
        <f>scrubbed!L124</f>
        <v>2085526.2440333129</v>
      </c>
      <c r="C124" s="25">
        <v>57594.339390951805</v>
      </c>
      <c r="D124" s="25">
        <v>0</v>
      </c>
      <c r="E124" s="25">
        <v>0</v>
      </c>
      <c r="F124" s="25">
        <v>0</v>
      </c>
      <c r="G124" s="25">
        <v>13696.2788486504</v>
      </c>
      <c r="H124" s="25">
        <v>48651.79496039779</v>
      </c>
      <c r="I124" s="25">
        <v>0</v>
      </c>
      <c r="J124" s="25">
        <v>57594.339390951805</v>
      </c>
      <c r="K124" s="25">
        <v>71290.618239602205</v>
      </c>
      <c r="L124" s="25">
        <v>119942.4132</v>
      </c>
    </row>
    <row r="125" spans="1:12" x14ac:dyDescent="0.25">
      <c r="A125" t="s">
        <v>3700</v>
      </c>
      <c r="B125" s="31">
        <f>scrubbed!L125</f>
        <v>798757.519046576</v>
      </c>
      <c r="C125" s="25">
        <v>18702.739557485231</v>
      </c>
      <c r="D125" s="25">
        <v>0</v>
      </c>
      <c r="E125" s="25">
        <v>0</v>
      </c>
      <c r="F125" s="25">
        <v>0</v>
      </c>
      <c r="G125" s="25">
        <v>4447.6234803944135</v>
      </c>
      <c r="H125" s="25">
        <v>15798.806962120361</v>
      </c>
      <c r="I125" s="25">
        <v>0</v>
      </c>
      <c r="J125" s="25">
        <v>18702.739557485231</v>
      </c>
      <c r="K125" s="25">
        <v>23150.363037879644</v>
      </c>
      <c r="L125" s="25">
        <v>38949.170000000006</v>
      </c>
    </row>
    <row r="126" spans="1:12" x14ac:dyDescent="0.25">
      <c r="A126" t="s">
        <v>3701</v>
      </c>
      <c r="B126" s="31">
        <f>scrubbed!L126</f>
        <v>1224620.282427677</v>
      </c>
      <c r="C126" s="25">
        <v>51520.305521435504</v>
      </c>
      <c r="D126" s="25">
        <v>0</v>
      </c>
      <c r="E126" s="25">
        <v>0</v>
      </c>
      <c r="F126" s="25">
        <v>0</v>
      </c>
      <c r="G126" s="25">
        <v>12251.837216143163</v>
      </c>
      <c r="H126" s="25">
        <v>43520.862762421333</v>
      </c>
      <c r="I126" s="25">
        <v>0</v>
      </c>
      <c r="J126" s="25">
        <v>51520.305521435504</v>
      </c>
      <c r="K126" s="25">
        <v>63772.142737578666</v>
      </c>
      <c r="L126" s="25">
        <v>107293.0055</v>
      </c>
    </row>
    <row r="127" spans="1:12" x14ac:dyDescent="0.25">
      <c r="A127" t="s">
        <v>3702</v>
      </c>
      <c r="B127" s="31">
        <f>scrubbed!L127</f>
        <v>881275.0925660159</v>
      </c>
      <c r="C127" s="25">
        <v>25949.190196904441</v>
      </c>
      <c r="D127" s="25">
        <v>0</v>
      </c>
      <c r="E127" s="25">
        <v>0</v>
      </c>
      <c r="F127" s="25">
        <v>0</v>
      </c>
      <c r="G127" s="25">
        <v>1987.2302374382691</v>
      </c>
      <c r="H127" s="25">
        <v>7284.606696024297</v>
      </c>
      <c r="I127" s="25">
        <v>0</v>
      </c>
      <c r="J127" s="25">
        <v>25949.190196904441</v>
      </c>
      <c r="K127" s="25">
        <v>27936.420434342712</v>
      </c>
      <c r="L127" s="25">
        <v>35221.027130367009</v>
      </c>
    </row>
    <row r="128" spans="1:12" x14ac:dyDescent="0.25">
      <c r="A128" t="s">
        <v>3703</v>
      </c>
      <c r="B128" s="31">
        <f>scrubbed!L128</f>
        <v>1886785.7820282998</v>
      </c>
      <c r="C128" s="25">
        <v>17897.755817073979</v>
      </c>
      <c r="D128" s="25">
        <v>0</v>
      </c>
      <c r="E128" s="25">
        <v>0</v>
      </c>
      <c r="F128" s="25">
        <v>0</v>
      </c>
      <c r="G128" s="25">
        <v>42290.710629628797</v>
      </c>
      <c r="H128" s="25">
        <v>15215.344318787102</v>
      </c>
      <c r="I128" s="25">
        <v>0</v>
      </c>
      <c r="J128" s="25">
        <v>17897.755817073979</v>
      </c>
      <c r="K128" s="25">
        <v>60188.466446702776</v>
      </c>
      <c r="L128" s="25">
        <v>75403.810765489878</v>
      </c>
    </row>
    <row r="129" spans="1:12" x14ac:dyDescent="0.25">
      <c r="A129" t="s">
        <v>3704</v>
      </c>
      <c r="B129" s="31">
        <f>scrubbed!L129</f>
        <v>13672.09</v>
      </c>
      <c r="C129" s="25">
        <v>273.13513566473466</v>
      </c>
      <c r="D129" s="25">
        <v>0</v>
      </c>
      <c r="E129" s="25">
        <v>0</v>
      </c>
      <c r="F129" s="25">
        <v>0</v>
      </c>
      <c r="G129" s="25">
        <v>306.5614803352654</v>
      </c>
      <c r="H129" s="25">
        <v>112.27378118263994</v>
      </c>
      <c r="I129" s="25">
        <v>0</v>
      </c>
      <c r="J129" s="25">
        <v>273.13513566473466</v>
      </c>
      <c r="K129" s="25">
        <v>579.69661600000006</v>
      </c>
      <c r="L129" s="25">
        <v>691.97039718264</v>
      </c>
    </row>
    <row r="130" spans="1:12" x14ac:dyDescent="0.25">
      <c r="A130" t="s">
        <v>3705</v>
      </c>
      <c r="B130" s="31">
        <f>scrubbed!L130</f>
        <v>160175.70158379889</v>
      </c>
      <c r="C130" s="25">
        <v>1233.1180923956031</v>
      </c>
      <c r="D130" s="25">
        <v>7831.1006127461033</v>
      </c>
      <c r="E130" s="25">
        <v>27384.830363590667</v>
      </c>
      <c r="F130" s="25">
        <v>0</v>
      </c>
      <c r="G130" s="25">
        <v>3594.8763272173483</v>
      </c>
      <c r="H130" s="25">
        <v>1783.2085355117597</v>
      </c>
      <c r="I130" s="25">
        <v>35215.930976336771</v>
      </c>
      <c r="J130" s="25">
        <v>36449.049068732376</v>
      </c>
      <c r="K130" s="25">
        <v>40043.925395949722</v>
      </c>
      <c r="L130" s="25">
        <v>41827.133931461482</v>
      </c>
    </row>
    <row r="131" spans="1:12" x14ac:dyDescent="0.25">
      <c r="A131" t="s">
        <v>3706</v>
      </c>
      <c r="B131" s="31">
        <f>scrubbed!L131</f>
        <v>206769.79313367821</v>
      </c>
      <c r="C131" s="25">
        <v>5818.1993064464659</v>
      </c>
      <c r="D131" s="25">
        <v>0</v>
      </c>
      <c r="E131" s="25">
        <v>0</v>
      </c>
      <c r="F131" s="25">
        <v>0</v>
      </c>
      <c r="G131" s="25">
        <v>1705.4400430801147</v>
      </c>
      <c r="H131" s="25">
        <v>1219.9636504734208</v>
      </c>
      <c r="I131" s="25">
        <v>0</v>
      </c>
      <c r="J131" s="25">
        <v>5818.1993064464659</v>
      </c>
      <c r="K131" s="25">
        <v>7523.6393495265802</v>
      </c>
      <c r="L131" s="25">
        <v>8743.603000000001</v>
      </c>
    </row>
    <row r="132" spans="1:12" x14ac:dyDescent="0.25">
      <c r="A132" t="s">
        <v>3707</v>
      </c>
      <c r="B132" s="31">
        <f>scrubbed!L132</f>
        <v>242179.66090389327</v>
      </c>
      <c r="C132" s="25">
        <v>9682.3653841611631</v>
      </c>
      <c r="D132" s="25">
        <v>0</v>
      </c>
      <c r="E132" s="25">
        <v>0</v>
      </c>
      <c r="F132" s="25">
        <v>0</v>
      </c>
      <c r="G132" s="25">
        <v>2838.3230845701182</v>
      </c>
      <c r="H132" s="25">
        <v>2025.6955475933355</v>
      </c>
      <c r="I132" s="25">
        <v>0</v>
      </c>
      <c r="J132" s="25">
        <v>9682.3653841611631</v>
      </c>
      <c r="K132" s="25">
        <v>12520.688468731281</v>
      </c>
      <c r="L132" s="25">
        <v>14546.384016324617</v>
      </c>
    </row>
    <row r="133" spans="1:12" x14ac:dyDescent="0.25">
      <c r="A133" t="s">
        <v>3708</v>
      </c>
      <c r="B133" s="31">
        <f>scrubbed!L133</f>
        <v>1133975.1280186025</v>
      </c>
      <c r="C133" s="25">
        <v>35218.488166434843</v>
      </c>
      <c r="D133" s="25">
        <v>0</v>
      </c>
      <c r="E133" s="25">
        <v>0</v>
      </c>
      <c r="F133" s="25">
        <v>0</v>
      </c>
      <c r="G133" s="25">
        <v>8375.1674149971441</v>
      </c>
      <c r="H133" s="25">
        <v>36456.908418568011</v>
      </c>
      <c r="I133" s="25">
        <v>0</v>
      </c>
      <c r="J133" s="25">
        <v>35218.488166434843</v>
      </c>
      <c r="K133" s="25">
        <v>43593.655581431987</v>
      </c>
      <c r="L133" s="25">
        <v>80050.563999999998</v>
      </c>
    </row>
    <row r="134" spans="1:12" x14ac:dyDescent="0.25">
      <c r="A134" t="s">
        <v>3709</v>
      </c>
      <c r="B134" s="31">
        <f>scrubbed!L134</f>
        <v>440447.69250781072</v>
      </c>
      <c r="C134" s="25">
        <v>14821.038765382305</v>
      </c>
      <c r="D134" s="25">
        <v>0</v>
      </c>
      <c r="E134" s="25">
        <v>0</v>
      </c>
      <c r="F134" s="25">
        <v>0</v>
      </c>
      <c r="G134" s="25">
        <v>3524.5317839208342</v>
      </c>
      <c r="H134" s="25">
        <v>15342.204650696865</v>
      </c>
      <c r="I134" s="25">
        <v>0</v>
      </c>
      <c r="J134" s="25">
        <v>14821.038765382305</v>
      </c>
      <c r="K134" s="25">
        <v>18345.570549303138</v>
      </c>
      <c r="L134" s="25">
        <v>33687.775200000004</v>
      </c>
    </row>
    <row r="135" spans="1:12" x14ac:dyDescent="0.25">
      <c r="A135" t="s">
        <v>3710</v>
      </c>
      <c r="B135" s="31">
        <f>scrubbed!L135</f>
        <v>120954.55740000001</v>
      </c>
      <c r="C135" s="25">
        <v>1143.2876670316966</v>
      </c>
      <c r="D135" s="25">
        <v>0</v>
      </c>
      <c r="E135" s="25">
        <v>0</v>
      </c>
      <c r="F135" s="25">
        <v>0</v>
      </c>
      <c r="G135" s="25">
        <v>271.88065454830303</v>
      </c>
      <c r="H135" s="25">
        <v>1183.4901480176793</v>
      </c>
      <c r="I135" s="25">
        <v>0</v>
      </c>
      <c r="J135" s="25">
        <v>1143.2876670316966</v>
      </c>
      <c r="K135" s="25">
        <v>1415.1683215799997</v>
      </c>
      <c r="L135" s="25">
        <v>2598.658469597679</v>
      </c>
    </row>
    <row r="136" spans="1:12" x14ac:dyDescent="0.25">
      <c r="A136" t="s">
        <v>3711</v>
      </c>
      <c r="B136" s="31">
        <f>scrubbed!L136</f>
        <v>359829.84510977211</v>
      </c>
      <c r="C136" s="25">
        <v>3401.1866356011178</v>
      </c>
      <c r="D136" s="25">
        <v>0</v>
      </c>
      <c r="E136" s="25">
        <v>0</v>
      </c>
      <c r="F136" s="25">
        <v>0</v>
      </c>
      <c r="G136" s="25">
        <v>808.82255218321666</v>
      </c>
      <c r="H136" s="25">
        <v>3520.7857050133998</v>
      </c>
      <c r="I136" s="25">
        <v>0</v>
      </c>
      <c r="J136" s="25">
        <v>3401.1866356011178</v>
      </c>
      <c r="K136" s="25">
        <v>4210.0091877843342</v>
      </c>
      <c r="L136" s="25">
        <v>7730.7948927977341</v>
      </c>
    </row>
    <row r="137" spans="1:12" x14ac:dyDescent="0.25">
      <c r="A137" t="s">
        <v>3712</v>
      </c>
      <c r="B137" s="31">
        <f>scrubbed!L137</f>
        <v>424862.06042902271</v>
      </c>
      <c r="C137" s="25">
        <v>4015.884678671704</v>
      </c>
      <c r="D137" s="25">
        <v>0</v>
      </c>
      <c r="E137" s="25">
        <v>0</v>
      </c>
      <c r="F137" s="25">
        <v>0</v>
      </c>
      <c r="G137" s="25">
        <v>955.00142834786175</v>
      </c>
      <c r="H137" s="25">
        <v>4157.0989435429092</v>
      </c>
      <c r="I137" s="25">
        <v>0</v>
      </c>
      <c r="J137" s="25">
        <v>4015.884678671704</v>
      </c>
      <c r="K137" s="25">
        <v>4970.8861070195653</v>
      </c>
      <c r="L137" s="25">
        <v>9127.9850505624745</v>
      </c>
    </row>
    <row r="138" spans="1:12" x14ac:dyDescent="0.25">
      <c r="A138" t="s">
        <v>3713</v>
      </c>
      <c r="B138" s="31">
        <f>scrubbed!L138</f>
        <v>487604.27459676506</v>
      </c>
      <c r="C138" s="25">
        <v>4608.9371539333024</v>
      </c>
      <c r="D138" s="25">
        <v>0</v>
      </c>
      <c r="E138" s="25">
        <v>0</v>
      </c>
      <c r="F138" s="25">
        <v>0</v>
      </c>
      <c r="G138" s="25">
        <v>1096.0328588488471</v>
      </c>
      <c r="H138" s="25">
        <v>4771.0054711553885</v>
      </c>
      <c r="I138" s="25">
        <v>0</v>
      </c>
      <c r="J138" s="25">
        <v>4608.9371539333024</v>
      </c>
      <c r="K138" s="25">
        <v>5704.9700127821498</v>
      </c>
      <c r="L138" s="25">
        <v>10475.975483937538</v>
      </c>
    </row>
    <row r="139" spans="1:12" x14ac:dyDescent="0.25">
      <c r="A139" t="s">
        <v>3714</v>
      </c>
      <c r="B139" s="31">
        <f>scrubbed!L139</f>
        <v>73361.248185537566</v>
      </c>
      <c r="C139" s="25">
        <v>693.42579636091114</v>
      </c>
      <c r="D139" s="25">
        <v>0</v>
      </c>
      <c r="E139" s="25">
        <v>0</v>
      </c>
      <c r="F139" s="25">
        <v>0</v>
      </c>
      <c r="G139" s="25">
        <v>164.90080740987827</v>
      </c>
      <c r="H139" s="25">
        <v>717.80936857748793</v>
      </c>
      <c r="I139" s="25">
        <v>0</v>
      </c>
      <c r="J139" s="25">
        <v>693.42579636091114</v>
      </c>
      <c r="K139" s="25">
        <v>858.32660377078946</v>
      </c>
      <c r="L139" s="25">
        <v>1576.1359723482774</v>
      </c>
    </row>
    <row r="140" spans="1:12" x14ac:dyDescent="0.25">
      <c r="A140" t="s">
        <v>3715</v>
      </c>
      <c r="B140" s="31">
        <f>scrubbed!L140</f>
        <v>644658.20409624372</v>
      </c>
      <c r="C140" s="25">
        <v>6093.4436042509788</v>
      </c>
      <c r="D140" s="25">
        <v>0</v>
      </c>
      <c r="E140" s="25">
        <v>0</v>
      </c>
      <c r="F140" s="25">
        <v>0</v>
      </c>
      <c r="G140" s="25">
        <v>1449.0573836750716</v>
      </c>
      <c r="H140" s="25">
        <v>6307.7129939270453</v>
      </c>
      <c r="I140" s="25">
        <v>0</v>
      </c>
      <c r="J140" s="25">
        <v>6093.4436042509788</v>
      </c>
      <c r="K140" s="25">
        <v>7542.5009879260506</v>
      </c>
      <c r="L140" s="25">
        <v>13850.213981853096</v>
      </c>
    </row>
    <row r="141" spans="1:12" x14ac:dyDescent="0.25">
      <c r="A141" t="s">
        <v>3716</v>
      </c>
      <c r="B141" s="31">
        <f>scrubbed!L141</f>
        <v>1289934.9607877648</v>
      </c>
      <c r="C141" s="25">
        <v>12192.733896454793</v>
      </c>
      <c r="D141" s="25">
        <v>0</v>
      </c>
      <c r="E141" s="25">
        <v>0</v>
      </c>
      <c r="F141" s="25">
        <v>0</v>
      </c>
      <c r="G141" s="25">
        <v>2899.5051447620549</v>
      </c>
      <c r="H141" s="25">
        <v>12621.478268299548</v>
      </c>
      <c r="I141" s="25">
        <v>0</v>
      </c>
      <c r="J141" s="25">
        <v>12192.733896454793</v>
      </c>
      <c r="K141" s="25">
        <v>15092.239041216848</v>
      </c>
      <c r="L141" s="25">
        <v>27713.717309516396</v>
      </c>
    </row>
    <row r="142" spans="1:12" x14ac:dyDescent="0.25">
      <c r="A142" t="s">
        <v>3717</v>
      </c>
      <c r="B142" s="31">
        <f>scrubbed!L142</f>
        <v>1000961.1278140025</v>
      </c>
      <c r="C142" s="25">
        <v>9461.2930443238238</v>
      </c>
      <c r="D142" s="25">
        <v>0</v>
      </c>
      <c r="E142" s="25">
        <v>0</v>
      </c>
      <c r="F142" s="25">
        <v>0</v>
      </c>
      <c r="G142" s="25">
        <v>2249.9521511000021</v>
      </c>
      <c r="H142" s="25">
        <v>9793.9892367919729</v>
      </c>
      <c r="I142" s="25">
        <v>0</v>
      </c>
      <c r="J142" s="25">
        <v>9461.2930443238238</v>
      </c>
      <c r="K142" s="25">
        <v>11711.245195423826</v>
      </c>
      <c r="L142" s="25">
        <v>21505.234432215799</v>
      </c>
    </row>
    <row r="143" spans="1:12" x14ac:dyDescent="0.25">
      <c r="A143" t="s">
        <v>3718</v>
      </c>
      <c r="B143" s="31">
        <f>scrubbed!L143</f>
        <v>178153.26714379384</v>
      </c>
      <c r="C143" s="25">
        <v>1683.9417839654111</v>
      </c>
      <c r="D143" s="25">
        <v>0</v>
      </c>
      <c r="E143" s="25">
        <v>0</v>
      </c>
      <c r="F143" s="25">
        <v>0</v>
      </c>
      <c r="G143" s="25">
        <v>400.45144161697681</v>
      </c>
      <c r="H143" s="25">
        <v>1743.1557853961585</v>
      </c>
      <c r="I143" s="25">
        <v>0</v>
      </c>
      <c r="J143" s="25">
        <v>1683.9417839654111</v>
      </c>
      <c r="K143" s="25">
        <v>2084.3932255823879</v>
      </c>
      <c r="L143" s="25">
        <v>3827.5490109785464</v>
      </c>
    </row>
    <row r="144" spans="1:12" x14ac:dyDescent="0.25">
      <c r="A144" t="s">
        <v>3719</v>
      </c>
      <c r="B144" s="31">
        <f>scrubbed!L144</f>
        <v>467869.00990610162</v>
      </c>
      <c r="C144" s="25">
        <v>4422.3953219308514</v>
      </c>
      <c r="D144" s="25">
        <v>0</v>
      </c>
      <c r="E144" s="25">
        <v>0</v>
      </c>
      <c r="F144" s="25">
        <v>0</v>
      </c>
      <c r="G144" s="25">
        <v>1051.6720939705363</v>
      </c>
      <c r="H144" s="25">
        <v>4577.9040962920944</v>
      </c>
      <c r="I144" s="25">
        <v>0</v>
      </c>
      <c r="J144" s="25">
        <v>4422.3953219308514</v>
      </c>
      <c r="K144" s="25">
        <v>5474.0674159013879</v>
      </c>
      <c r="L144" s="25">
        <v>10051.971512193482</v>
      </c>
    </row>
    <row r="145" spans="1:12" x14ac:dyDescent="0.25">
      <c r="A145" t="s">
        <v>3720</v>
      </c>
      <c r="B145" s="31">
        <f>scrubbed!L145</f>
        <v>473200.81268445874</v>
      </c>
      <c r="C145" s="25">
        <v>4472.7926322147641</v>
      </c>
      <c r="D145" s="25">
        <v>0</v>
      </c>
      <c r="E145" s="25">
        <v>0</v>
      </c>
      <c r="F145" s="25">
        <v>0</v>
      </c>
      <c r="G145" s="25">
        <v>1063.6568761934029</v>
      </c>
      <c r="H145" s="25">
        <v>4630.0735737801633</v>
      </c>
      <c r="I145" s="25">
        <v>0</v>
      </c>
      <c r="J145" s="25">
        <v>4472.7926322147641</v>
      </c>
      <c r="K145" s="25">
        <v>5536.4495084081673</v>
      </c>
      <c r="L145" s="25">
        <v>10166.523082188331</v>
      </c>
    </row>
    <row r="146" spans="1:12" x14ac:dyDescent="0.25">
      <c r="A146" t="s">
        <v>3721</v>
      </c>
      <c r="B146" s="31">
        <f>scrubbed!L146</f>
        <v>377254.71198007179</v>
      </c>
      <c r="C146" s="25">
        <v>3565.8901062326645</v>
      </c>
      <c r="D146" s="25">
        <v>0</v>
      </c>
      <c r="E146" s="25">
        <v>0</v>
      </c>
      <c r="F146" s="25">
        <v>0</v>
      </c>
      <c r="G146" s="25">
        <v>847.99002393417436</v>
      </c>
      <c r="H146" s="25">
        <v>3691.2807960195314</v>
      </c>
      <c r="I146" s="25">
        <v>0</v>
      </c>
      <c r="J146" s="25">
        <v>3565.8901062326645</v>
      </c>
      <c r="K146" s="25">
        <v>4413.8801301668391</v>
      </c>
      <c r="L146" s="25">
        <v>8105.1609261863705</v>
      </c>
    </row>
    <row r="147" spans="1:12" x14ac:dyDescent="0.25">
      <c r="A147" t="s">
        <v>3722</v>
      </c>
      <c r="B147" s="31">
        <f>scrubbed!L147</f>
        <v>697621.98434546392</v>
      </c>
      <c r="C147" s="25">
        <v>6594.0682856183839</v>
      </c>
      <c r="D147" s="25">
        <v>0</v>
      </c>
      <c r="E147" s="25">
        <v>0</v>
      </c>
      <c r="F147" s="25">
        <v>0</v>
      </c>
      <c r="G147" s="25">
        <v>1568.1089312235438</v>
      </c>
      <c r="H147" s="25">
        <v>6825.9416036968605</v>
      </c>
      <c r="I147" s="25">
        <v>0</v>
      </c>
      <c r="J147" s="25">
        <v>6594.0682856183839</v>
      </c>
      <c r="K147" s="25">
        <v>8162.1772168419275</v>
      </c>
      <c r="L147" s="25">
        <v>14988.118820538788</v>
      </c>
    </row>
    <row r="148" spans="1:12" x14ac:dyDescent="0.25">
      <c r="A148" t="s">
        <v>3723</v>
      </c>
      <c r="B148" s="31">
        <f>scrubbed!L148</f>
        <v>411201.07881172129</v>
      </c>
      <c r="C148" s="25">
        <v>3886.758235333511</v>
      </c>
      <c r="D148" s="25">
        <v>0</v>
      </c>
      <c r="E148" s="25">
        <v>0</v>
      </c>
      <c r="F148" s="25">
        <v>0</v>
      </c>
      <c r="G148" s="25">
        <v>924.29438676362884</v>
      </c>
      <c r="H148" s="25">
        <v>4023.4319077249866</v>
      </c>
      <c r="I148" s="25">
        <v>0</v>
      </c>
      <c r="J148" s="25">
        <v>3886.758235333511</v>
      </c>
      <c r="K148" s="25">
        <v>4811.0526220971396</v>
      </c>
      <c r="L148" s="25">
        <v>8834.4845298221262</v>
      </c>
    </row>
    <row r="149" spans="1:12" x14ac:dyDescent="0.25">
      <c r="A149" t="s">
        <v>3724</v>
      </c>
      <c r="B149" s="31">
        <f>scrubbed!L149</f>
        <v>438040.56838647596</v>
      </c>
      <c r="C149" s="25">
        <v>4140.4506804950915</v>
      </c>
      <c r="D149" s="25">
        <v>0</v>
      </c>
      <c r="E149" s="25">
        <v>0</v>
      </c>
      <c r="F149" s="25">
        <v>0</v>
      </c>
      <c r="G149" s="25">
        <v>984.62396962667788</v>
      </c>
      <c r="H149" s="25">
        <v>4286.0451748257874</v>
      </c>
      <c r="I149" s="25">
        <v>0</v>
      </c>
      <c r="J149" s="25">
        <v>4140.4506804950915</v>
      </c>
      <c r="K149" s="25">
        <v>5125.0746501217691</v>
      </c>
      <c r="L149" s="25">
        <v>9411.1198249475565</v>
      </c>
    </row>
    <row r="150" spans="1:12" x14ac:dyDescent="0.25">
      <c r="A150" t="s">
        <v>3725</v>
      </c>
      <c r="B150" s="31">
        <f>scrubbed!L150</f>
        <v>845289.14685649658</v>
      </c>
      <c r="C150" s="25">
        <v>7989.8490594350878</v>
      </c>
      <c r="D150" s="25">
        <v>0</v>
      </c>
      <c r="E150" s="25">
        <v>0</v>
      </c>
      <c r="F150" s="25">
        <v>0</v>
      </c>
      <c r="G150" s="25">
        <v>1900.0339587859221</v>
      </c>
      <c r="H150" s="25">
        <v>8270.8035069948728</v>
      </c>
      <c r="I150" s="25">
        <v>0</v>
      </c>
      <c r="J150" s="25">
        <v>7989.8490594350878</v>
      </c>
      <c r="K150" s="25">
        <v>9889.8830182210095</v>
      </c>
      <c r="L150" s="25">
        <v>18160.686525215882</v>
      </c>
    </row>
    <row r="151" spans="1:12" x14ac:dyDescent="0.25">
      <c r="A151" t="s">
        <v>3726</v>
      </c>
      <c r="B151" s="31">
        <f>scrubbed!L151</f>
        <v>1119574.8744484039</v>
      </c>
      <c r="C151" s="25">
        <v>10582.45488049234</v>
      </c>
      <c r="D151" s="25">
        <v>0</v>
      </c>
      <c r="E151" s="25">
        <v>0</v>
      </c>
      <c r="F151" s="25">
        <v>0</v>
      </c>
      <c r="G151" s="25">
        <v>2516.571150553988</v>
      </c>
      <c r="H151" s="25">
        <v>10954.575522904735</v>
      </c>
      <c r="I151" s="25">
        <v>0</v>
      </c>
      <c r="J151" s="25">
        <v>10582.45488049234</v>
      </c>
      <c r="K151" s="25">
        <v>13099.026031046327</v>
      </c>
      <c r="L151" s="25">
        <v>24053.601553951063</v>
      </c>
    </row>
    <row r="152" spans="1:12" x14ac:dyDescent="0.25">
      <c r="A152" t="s">
        <v>3727</v>
      </c>
      <c r="B152" s="31">
        <f>scrubbed!L152</f>
        <v>64620.601200000005</v>
      </c>
      <c r="C152" s="25">
        <v>610.80738069100369</v>
      </c>
      <c r="D152" s="25">
        <v>0</v>
      </c>
      <c r="E152" s="25">
        <v>0</v>
      </c>
      <c r="F152" s="25">
        <v>0</v>
      </c>
      <c r="G152" s="25">
        <v>145.25365334899618</v>
      </c>
      <c r="H152" s="25">
        <v>632.28576519250214</v>
      </c>
      <c r="I152" s="25">
        <v>0</v>
      </c>
      <c r="J152" s="25">
        <v>610.80738069100369</v>
      </c>
      <c r="K152" s="25">
        <v>756.06103403999987</v>
      </c>
      <c r="L152" s="25">
        <v>1388.346799232502</v>
      </c>
    </row>
    <row r="153" spans="1:12" x14ac:dyDescent="0.25">
      <c r="A153" t="s">
        <v>3728</v>
      </c>
      <c r="B153" s="31">
        <f>scrubbed!L153</f>
        <v>784770.00311334431</v>
      </c>
      <c r="C153" s="25">
        <v>54496.552218811579</v>
      </c>
      <c r="D153" s="25">
        <v>0</v>
      </c>
      <c r="E153" s="25">
        <v>0</v>
      </c>
      <c r="F153" s="25">
        <v>0</v>
      </c>
      <c r="G153" s="25">
        <v>1771.4570044152017</v>
      </c>
      <c r="H153" s="25">
        <v>8341.151637541072</v>
      </c>
      <c r="I153" s="25">
        <v>0</v>
      </c>
      <c r="J153" s="25">
        <v>54496.552218811579</v>
      </c>
      <c r="K153" s="25">
        <v>56268.009223226778</v>
      </c>
      <c r="L153" s="25">
        <v>64609.16086076785</v>
      </c>
    </row>
    <row r="154" spans="1:12" x14ac:dyDescent="0.25">
      <c r="A154" t="s">
        <v>3729</v>
      </c>
      <c r="B154" s="31">
        <f>scrubbed!L154</f>
        <v>434809.02743133635</v>
      </c>
      <c r="C154" s="25">
        <v>4109.9054823732795</v>
      </c>
      <c r="D154" s="25">
        <v>0</v>
      </c>
      <c r="E154" s="25">
        <v>0</v>
      </c>
      <c r="F154" s="25">
        <v>0</v>
      </c>
      <c r="G154" s="25">
        <v>977.36013857335479</v>
      </c>
      <c r="H154" s="25">
        <v>4254.4258876692411</v>
      </c>
      <c r="I154" s="25">
        <v>0</v>
      </c>
      <c r="J154" s="25">
        <v>4109.9054823732795</v>
      </c>
      <c r="K154" s="25">
        <v>5087.265620946634</v>
      </c>
      <c r="L154" s="25">
        <v>9341.6915086158751</v>
      </c>
    </row>
    <row r="155" spans="1:12" x14ac:dyDescent="0.25">
      <c r="A155" t="s">
        <v>3730</v>
      </c>
      <c r="B155" s="31">
        <f>scrubbed!L155</f>
        <v>751931.08601225703</v>
      </c>
      <c r="C155" s="25">
        <v>7107.4092252067849</v>
      </c>
      <c r="D155" s="25">
        <v>0</v>
      </c>
      <c r="E155" s="25">
        <v>0</v>
      </c>
      <c r="F155" s="25">
        <v>0</v>
      </c>
      <c r="G155" s="25">
        <v>1690.1844811366229</v>
      </c>
      <c r="H155" s="25">
        <v>7357.3336252292393</v>
      </c>
      <c r="I155" s="25">
        <v>0</v>
      </c>
      <c r="J155" s="25">
        <v>7107.4092252067849</v>
      </c>
      <c r="K155" s="25">
        <v>8797.5937063434085</v>
      </c>
      <c r="L155" s="25">
        <v>16154.927331572648</v>
      </c>
    </row>
    <row r="156" spans="1:12" x14ac:dyDescent="0.25">
      <c r="A156" t="s">
        <v>3731</v>
      </c>
      <c r="B156" s="31">
        <f>scrubbed!L156</f>
        <v>692369.33780406625</v>
      </c>
      <c r="C156" s="25">
        <v>6544.4191765716141</v>
      </c>
      <c r="D156" s="25">
        <v>0</v>
      </c>
      <c r="E156" s="25">
        <v>0</v>
      </c>
      <c r="F156" s="25">
        <v>0</v>
      </c>
      <c r="G156" s="25">
        <v>1556.3020757359634</v>
      </c>
      <c r="H156" s="25">
        <v>6774.5466371375987</v>
      </c>
      <c r="I156" s="25">
        <v>0</v>
      </c>
      <c r="J156" s="25">
        <v>6544.4191765716141</v>
      </c>
      <c r="K156" s="25">
        <v>8100.7212523075777</v>
      </c>
      <c r="L156" s="25">
        <v>14875.267889445176</v>
      </c>
    </row>
    <row r="157" spans="1:12" x14ac:dyDescent="0.25">
      <c r="A157" t="s">
        <v>3732</v>
      </c>
      <c r="B157" s="31">
        <f>scrubbed!L157</f>
        <v>468507.28626393585</v>
      </c>
      <c r="C157" s="25">
        <v>4428.4284429951258</v>
      </c>
      <c r="D157" s="25">
        <v>0</v>
      </c>
      <c r="E157" s="25">
        <v>0</v>
      </c>
      <c r="F157" s="25">
        <v>0</v>
      </c>
      <c r="G157" s="25">
        <v>1053.1068062929235</v>
      </c>
      <c r="H157" s="25">
        <v>4584.1493655688128</v>
      </c>
      <c r="I157" s="25">
        <v>0</v>
      </c>
      <c r="J157" s="25">
        <v>4428.4284429951258</v>
      </c>
      <c r="K157" s="25">
        <v>5481.5352492880493</v>
      </c>
      <c r="L157" s="25">
        <v>10065.684614856862</v>
      </c>
    </row>
    <row r="158" spans="1:12" x14ac:dyDescent="0.25">
      <c r="A158" t="s">
        <v>3733</v>
      </c>
      <c r="B158" s="31">
        <f>scrubbed!L158</f>
        <v>8942.2199999999993</v>
      </c>
      <c r="C158" s="25">
        <v>178.36909539634698</v>
      </c>
      <c r="D158" s="25">
        <v>0</v>
      </c>
      <c r="E158" s="25">
        <v>0</v>
      </c>
      <c r="F158" s="25">
        <v>0</v>
      </c>
      <c r="G158" s="25">
        <v>20.148188603653015</v>
      </c>
      <c r="H158" s="25">
        <v>72.720994550399979</v>
      </c>
      <c r="I158" s="25">
        <v>0</v>
      </c>
      <c r="J158" s="25">
        <v>178.36909539634698</v>
      </c>
      <c r="K158" s="25">
        <v>198.51728399999999</v>
      </c>
      <c r="L158" s="25">
        <v>271.23827855039997</v>
      </c>
    </row>
    <row r="159" spans="1:12" x14ac:dyDescent="0.25">
      <c r="A159" t="s">
        <v>3734</v>
      </c>
      <c r="B159" s="31">
        <f>scrubbed!L159</f>
        <v>116215.92</v>
      </c>
      <c r="C159" s="25">
        <v>2318.1411910078523</v>
      </c>
      <c r="D159" s="25">
        <v>0</v>
      </c>
      <c r="E159" s="25">
        <v>0</v>
      </c>
      <c r="F159" s="25">
        <v>0</v>
      </c>
      <c r="G159" s="25">
        <v>261.85223299214857</v>
      </c>
      <c r="H159" s="25">
        <v>1154.2937065343999</v>
      </c>
      <c r="I159" s="25">
        <v>0</v>
      </c>
      <c r="J159" s="25">
        <v>2318.1411910078523</v>
      </c>
      <c r="K159" s="25">
        <v>2579.9934240000007</v>
      </c>
      <c r="L159" s="25">
        <v>3734.2871305344006</v>
      </c>
    </row>
    <row r="160" spans="1:12" x14ac:dyDescent="0.25">
      <c r="A160" t="s">
        <v>3735</v>
      </c>
      <c r="B160" s="31">
        <f>scrubbed!L160</f>
        <v>1475733.8557156783</v>
      </c>
      <c r="C160" s="25">
        <v>13948.943746545167</v>
      </c>
      <c r="D160" s="25">
        <v>0</v>
      </c>
      <c r="E160" s="25">
        <v>0</v>
      </c>
      <c r="F160" s="25">
        <v>0</v>
      </c>
      <c r="G160" s="25">
        <v>3317.1423653282673</v>
      </c>
      <c r="H160" s="25">
        <v>14439.443348627792</v>
      </c>
      <c r="I160" s="25">
        <v>0</v>
      </c>
      <c r="J160" s="25">
        <v>13948.943746545167</v>
      </c>
      <c r="K160" s="25">
        <v>17266.086111873432</v>
      </c>
      <c r="L160" s="25">
        <v>31705.529460501224</v>
      </c>
    </row>
    <row r="161" spans="1:12" x14ac:dyDescent="0.25">
      <c r="A161" t="s">
        <v>3736</v>
      </c>
      <c r="B161" s="31">
        <f>scrubbed!L161</f>
        <v>1106141.1409113365</v>
      </c>
      <c r="C161" s="25">
        <v>10455.476433336124</v>
      </c>
      <c r="D161" s="25">
        <v>0</v>
      </c>
      <c r="E161" s="25">
        <v>0</v>
      </c>
      <c r="F161" s="25">
        <v>0</v>
      </c>
      <c r="G161" s="25">
        <v>2486.3749153265135</v>
      </c>
      <c r="H161" s="25">
        <v>10823.132015243951</v>
      </c>
      <c r="I161" s="25">
        <v>0</v>
      </c>
      <c r="J161" s="25">
        <v>10455.476433336124</v>
      </c>
      <c r="K161" s="25">
        <v>12941.851348662636</v>
      </c>
      <c r="L161" s="25">
        <v>23764.983363906587</v>
      </c>
    </row>
    <row r="162" spans="1:12" x14ac:dyDescent="0.25">
      <c r="A162" t="s">
        <v>3737</v>
      </c>
      <c r="B162" s="31">
        <f>scrubbed!L162</f>
        <v>937643.30471275584</v>
      </c>
      <c r="C162" s="25">
        <v>8862.7997935440926</v>
      </c>
      <c r="D162" s="25">
        <v>0</v>
      </c>
      <c r="E162" s="25">
        <v>0</v>
      </c>
      <c r="F162" s="25">
        <v>0</v>
      </c>
      <c r="G162" s="25">
        <v>2107.6268715951505</v>
      </c>
      <c r="H162" s="25">
        <v>9174.4506146428612</v>
      </c>
      <c r="I162" s="25">
        <v>0</v>
      </c>
      <c r="J162" s="25">
        <v>8862.7997935440926</v>
      </c>
      <c r="K162" s="25">
        <v>10970.426665139243</v>
      </c>
      <c r="L162" s="25">
        <v>20144.877279782104</v>
      </c>
    </row>
    <row r="163" spans="1:12" x14ac:dyDescent="0.25">
      <c r="A163" t="s">
        <v>3738</v>
      </c>
      <c r="B163" s="31">
        <f>scrubbed!L163</f>
        <v>880111.22065563092</v>
      </c>
      <c r="C163" s="25">
        <v>8318.9945531708854</v>
      </c>
      <c r="D163" s="25">
        <v>0</v>
      </c>
      <c r="E163" s="25">
        <v>0</v>
      </c>
      <c r="F163" s="25">
        <v>0</v>
      </c>
      <c r="G163" s="25">
        <v>1978.3067284999963</v>
      </c>
      <c r="H163" s="25">
        <v>8611.5230479587754</v>
      </c>
      <c r="I163" s="25">
        <v>0</v>
      </c>
      <c r="J163" s="25">
        <v>8318.9945531708854</v>
      </c>
      <c r="K163" s="25">
        <v>10297.301281670882</v>
      </c>
      <c r="L163" s="25">
        <v>18908.824329629657</v>
      </c>
    </row>
    <row r="164" spans="1:12" x14ac:dyDescent="0.25">
      <c r="A164" t="s">
        <v>3739</v>
      </c>
      <c r="B164" s="31">
        <f>scrubbed!L164</f>
        <v>698444.47699928051</v>
      </c>
      <c r="C164" s="25">
        <v>6601.8426574779169</v>
      </c>
      <c r="D164" s="25">
        <v>0</v>
      </c>
      <c r="E164" s="25">
        <v>0</v>
      </c>
      <c r="F164" s="25">
        <v>0</v>
      </c>
      <c r="G164" s="25">
        <v>1569.9577234136661</v>
      </c>
      <c r="H164" s="25">
        <v>6833.9893529800056</v>
      </c>
      <c r="I164" s="25">
        <v>0</v>
      </c>
      <c r="J164" s="25">
        <v>6601.8426574779169</v>
      </c>
      <c r="K164" s="25">
        <v>8171.8003808915828</v>
      </c>
      <c r="L164" s="25">
        <v>15005.789733871588</v>
      </c>
    </row>
    <row r="165" spans="1:12" x14ac:dyDescent="0.25">
      <c r="A165" t="s">
        <v>3740</v>
      </c>
      <c r="B165" s="31">
        <f>scrubbed!L165</f>
        <v>283946.8728468378</v>
      </c>
      <c r="C165" s="25">
        <v>2683.9249780761638</v>
      </c>
      <c r="D165" s="25">
        <v>0</v>
      </c>
      <c r="E165" s="25">
        <v>0</v>
      </c>
      <c r="F165" s="25">
        <v>0</v>
      </c>
      <c r="G165" s="25">
        <v>638.25343423183881</v>
      </c>
      <c r="H165" s="25">
        <v>2778.3023128540763</v>
      </c>
      <c r="I165" s="25">
        <v>0</v>
      </c>
      <c r="J165" s="25">
        <v>2683.9249780761638</v>
      </c>
      <c r="K165" s="25">
        <v>3322.1784123080024</v>
      </c>
      <c r="L165" s="25">
        <v>6100.4807251620787</v>
      </c>
    </row>
    <row r="166" spans="1:12" x14ac:dyDescent="0.25">
      <c r="A166" t="s">
        <v>3741</v>
      </c>
      <c r="B166" s="31">
        <f>scrubbed!L166</f>
        <v>15856.88</v>
      </c>
      <c r="C166" s="25">
        <v>316.29476141365632</v>
      </c>
      <c r="D166" s="25">
        <v>0</v>
      </c>
      <c r="E166" s="25">
        <v>0</v>
      </c>
      <c r="F166" s="25">
        <v>0</v>
      </c>
      <c r="G166" s="25">
        <v>35.727974586343592</v>
      </c>
      <c r="H166" s="25">
        <v>157.49560636160004</v>
      </c>
      <c r="I166" s="25">
        <v>0</v>
      </c>
      <c r="J166" s="25">
        <v>316.29476141365632</v>
      </c>
      <c r="K166" s="25">
        <v>352.0227359999999</v>
      </c>
      <c r="L166" s="25">
        <v>509.51834236159993</v>
      </c>
    </row>
    <row r="167" spans="1:12" x14ac:dyDescent="0.25">
      <c r="A167" t="s">
        <v>3742</v>
      </c>
      <c r="B167" s="31">
        <f>scrubbed!L167</f>
        <v>61200.570299999999</v>
      </c>
      <c r="C167" s="25">
        <v>578.48053635469182</v>
      </c>
      <c r="D167" s="25">
        <v>0</v>
      </c>
      <c r="E167" s="25">
        <v>0</v>
      </c>
      <c r="F167" s="25">
        <v>0</v>
      </c>
      <c r="G167" s="25">
        <v>137.56613615530819</v>
      </c>
      <c r="H167" s="25">
        <v>598.8221821488255</v>
      </c>
      <c r="I167" s="25">
        <v>0</v>
      </c>
      <c r="J167" s="25">
        <v>578.48053635469182</v>
      </c>
      <c r="K167" s="25">
        <v>716.04667251000001</v>
      </c>
      <c r="L167" s="25">
        <v>1314.8688546588255</v>
      </c>
    </row>
    <row r="168" spans="1:12" x14ac:dyDescent="0.25">
      <c r="A168" t="s">
        <v>3743</v>
      </c>
      <c r="B168" s="31">
        <f>scrubbed!L168</f>
        <v>412725.80925916915</v>
      </c>
      <c r="C168" s="25">
        <v>3901.1703050693368</v>
      </c>
      <c r="D168" s="25">
        <v>0</v>
      </c>
      <c r="E168" s="25">
        <v>0</v>
      </c>
      <c r="F168" s="25">
        <v>0</v>
      </c>
      <c r="G168" s="25">
        <v>927.72166326294234</v>
      </c>
      <c r="H168" s="25">
        <v>4038.3507623901269</v>
      </c>
      <c r="I168" s="25">
        <v>0</v>
      </c>
      <c r="J168" s="25">
        <v>3901.1703050693368</v>
      </c>
      <c r="K168" s="25">
        <v>4828.8919683322792</v>
      </c>
      <c r="L168" s="25">
        <v>8867.2427307224061</v>
      </c>
    </row>
    <row r="169" spans="1:12" x14ac:dyDescent="0.25">
      <c r="A169" t="s">
        <v>3744</v>
      </c>
      <c r="B169" s="31">
        <f>scrubbed!L169</f>
        <v>61552.810700000002</v>
      </c>
      <c r="C169" s="25">
        <v>581.80998597450673</v>
      </c>
      <c r="D169" s="25">
        <v>0</v>
      </c>
      <c r="E169" s="25">
        <v>0</v>
      </c>
      <c r="F169" s="25">
        <v>0</v>
      </c>
      <c r="G169" s="25">
        <v>138.35789921549326</v>
      </c>
      <c r="H169" s="25">
        <v>602.26870828305971</v>
      </c>
      <c r="I169" s="25">
        <v>0</v>
      </c>
      <c r="J169" s="25">
        <v>581.80998597450673</v>
      </c>
      <c r="K169" s="25">
        <v>720.16788518999999</v>
      </c>
      <c r="L169" s="25">
        <v>1322.4365934730597</v>
      </c>
    </row>
    <row r="170" spans="1:12" x14ac:dyDescent="0.25">
      <c r="A170" t="s">
        <v>3745</v>
      </c>
      <c r="B170" s="31">
        <f>scrubbed!L170</f>
        <v>486268.23708567792</v>
      </c>
      <c r="C170" s="25">
        <v>4596.3086491299146</v>
      </c>
      <c r="D170" s="25">
        <v>0</v>
      </c>
      <c r="E170" s="25">
        <v>0</v>
      </c>
      <c r="F170" s="25">
        <v>0</v>
      </c>
      <c r="G170" s="25">
        <v>1093.0297247725164</v>
      </c>
      <c r="H170" s="25">
        <v>4757.9328985649672</v>
      </c>
      <c r="I170" s="25">
        <v>0</v>
      </c>
      <c r="J170" s="25">
        <v>4596.3086491299146</v>
      </c>
      <c r="K170" s="25">
        <v>5689.3383739024312</v>
      </c>
      <c r="L170" s="25">
        <v>10447.271272467398</v>
      </c>
    </row>
    <row r="171" spans="1:12" x14ac:dyDescent="0.25">
      <c r="A171" t="s">
        <v>3746</v>
      </c>
      <c r="B171" s="31">
        <f>scrubbed!L171</f>
        <v>587358.64717145648</v>
      </c>
      <c r="C171" s="25">
        <v>5551.8362587596712</v>
      </c>
      <c r="D171" s="25">
        <v>0</v>
      </c>
      <c r="E171" s="25">
        <v>0</v>
      </c>
      <c r="F171" s="25">
        <v>0</v>
      </c>
      <c r="G171" s="25">
        <v>1320.2599131463676</v>
      </c>
      <c r="H171" s="25">
        <v>5747.0606087341266</v>
      </c>
      <c r="I171" s="25">
        <v>0</v>
      </c>
      <c r="J171" s="25">
        <v>5551.8362587596712</v>
      </c>
      <c r="K171" s="25">
        <v>6872.0961719060388</v>
      </c>
      <c r="L171" s="25">
        <v>12619.156780640165</v>
      </c>
    </row>
    <row r="172" spans="1:12" x14ac:dyDescent="0.25">
      <c r="A172" t="s">
        <v>3747</v>
      </c>
      <c r="B172" s="31">
        <f>scrubbed!L172</f>
        <v>125216.4957</v>
      </c>
      <c r="C172" s="25">
        <v>1183.5723954518596</v>
      </c>
      <c r="D172" s="25">
        <v>0</v>
      </c>
      <c r="E172" s="25">
        <v>0</v>
      </c>
      <c r="F172" s="25">
        <v>0</v>
      </c>
      <c r="G172" s="25">
        <v>281.46060423813987</v>
      </c>
      <c r="H172" s="25">
        <v>1225.1914455787846</v>
      </c>
      <c r="I172" s="25">
        <v>0</v>
      </c>
      <c r="J172" s="25">
        <v>1183.5723954518596</v>
      </c>
      <c r="K172" s="25">
        <v>1465.0329996899995</v>
      </c>
      <c r="L172" s="25">
        <v>2690.2244452687842</v>
      </c>
    </row>
    <row r="173" spans="1:12" x14ac:dyDescent="0.25">
      <c r="A173" t="s">
        <v>3748</v>
      </c>
      <c r="B173" s="31">
        <f>scrubbed!L173</f>
        <v>508775.69098489283</v>
      </c>
      <c r="C173" s="25">
        <v>4809.0537908789674</v>
      </c>
      <c r="D173" s="25">
        <v>0</v>
      </c>
      <c r="E173" s="25">
        <v>0</v>
      </c>
      <c r="F173" s="25">
        <v>0</v>
      </c>
      <c r="G173" s="25">
        <v>1143.6217936442788</v>
      </c>
      <c r="H173" s="25">
        <v>4978.1589943754161</v>
      </c>
      <c r="I173" s="25">
        <v>0</v>
      </c>
      <c r="J173" s="25">
        <v>4809.0537908789674</v>
      </c>
      <c r="K173" s="25">
        <v>5952.6755845232465</v>
      </c>
      <c r="L173" s="25">
        <v>10930.834578898663</v>
      </c>
    </row>
    <row r="174" spans="1:12" x14ac:dyDescent="0.25">
      <c r="A174" t="s">
        <v>3749</v>
      </c>
      <c r="B174" s="31">
        <f>scrubbed!L174</f>
        <v>317472.15171486832</v>
      </c>
      <c r="C174" s="25">
        <v>3000.8128960473941</v>
      </c>
      <c r="D174" s="25">
        <v>0</v>
      </c>
      <c r="E174" s="25">
        <v>0</v>
      </c>
      <c r="F174" s="25">
        <v>0</v>
      </c>
      <c r="G174" s="25">
        <v>713.6112790165655</v>
      </c>
      <c r="H174" s="25">
        <v>3106.333253587025</v>
      </c>
      <c r="I174" s="25">
        <v>0</v>
      </c>
      <c r="J174" s="25">
        <v>3000.8128960473941</v>
      </c>
      <c r="K174" s="25">
        <v>3714.4241750639594</v>
      </c>
      <c r="L174" s="25">
        <v>6820.7574286509844</v>
      </c>
    </row>
    <row r="175" spans="1:12" x14ac:dyDescent="0.25">
      <c r="A175" t="s">
        <v>3750</v>
      </c>
      <c r="B175" s="31">
        <f>scrubbed!L175</f>
        <v>119684.80099999999</v>
      </c>
      <c r="C175" s="25">
        <v>1131.2856650942774</v>
      </c>
      <c r="D175" s="25">
        <v>0</v>
      </c>
      <c r="E175" s="25">
        <v>0</v>
      </c>
      <c r="F175" s="25">
        <v>0</v>
      </c>
      <c r="G175" s="25">
        <v>269.026506605723</v>
      </c>
      <c r="H175" s="25">
        <v>1171.0661085925849</v>
      </c>
      <c r="I175" s="25">
        <v>0</v>
      </c>
      <c r="J175" s="25">
        <v>1131.2856650942774</v>
      </c>
      <c r="K175" s="25">
        <v>1400.3121717000004</v>
      </c>
      <c r="L175" s="25">
        <v>2571.3782802925853</v>
      </c>
    </row>
    <row r="176" spans="1:12" x14ac:dyDescent="0.25">
      <c r="A176" t="s">
        <v>3751</v>
      </c>
      <c r="B176" s="31">
        <f>scrubbed!L176</f>
        <v>295371.54249917693</v>
      </c>
      <c r="C176" s="25">
        <v>2791.9133349781314</v>
      </c>
      <c r="D176" s="25">
        <v>0</v>
      </c>
      <c r="E176" s="25">
        <v>0</v>
      </c>
      <c r="F176" s="25">
        <v>0</v>
      </c>
      <c r="G176" s="25">
        <v>663.93371226223985</v>
      </c>
      <c r="H176" s="25">
        <v>2890.0879641643087</v>
      </c>
      <c r="I176" s="25">
        <v>0</v>
      </c>
      <c r="J176" s="25">
        <v>2791.9133349781314</v>
      </c>
      <c r="K176" s="25">
        <v>3455.8470472403715</v>
      </c>
      <c r="L176" s="25">
        <v>6345.9350114046802</v>
      </c>
    </row>
    <row r="177" spans="1:12" x14ac:dyDescent="0.25">
      <c r="A177" t="s">
        <v>3752</v>
      </c>
      <c r="B177" s="31">
        <f>scrubbed!L177</f>
        <v>414309.43318927428</v>
      </c>
      <c r="C177" s="25">
        <v>3916.1390482686356</v>
      </c>
      <c r="D177" s="25">
        <v>0</v>
      </c>
      <c r="E177" s="25">
        <v>0</v>
      </c>
      <c r="F177" s="25">
        <v>0</v>
      </c>
      <c r="G177" s="25">
        <v>931.28132004587314</v>
      </c>
      <c r="H177" s="25">
        <v>4053.8458653422758</v>
      </c>
      <c r="I177" s="25">
        <v>0</v>
      </c>
      <c r="J177" s="25">
        <v>3916.1390482686356</v>
      </c>
      <c r="K177" s="25">
        <v>4847.4203683145088</v>
      </c>
      <c r="L177" s="25">
        <v>8901.2662336567846</v>
      </c>
    </row>
    <row r="178" spans="1:12" x14ac:dyDescent="0.25">
      <c r="A178" t="s">
        <v>3753</v>
      </c>
      <c r="B178" s="31">
        <f>scrubbed!L178</f>
        <v>460366.70269193768</v>
      </c>
      <c r="C178" s="25">
        <v>4351.4819516816333</v>
      </c>
      <c r="D178" s="25">
        <v>0</v>
      </c>
      <c r="E178" s="25">
        <v>0</v>
      </c>
      <c r="F178" s="25">
        <v>0</v>
      </c>
      <c r="G178" s="25">
        <v>1034.8084698140367</v>
      </c>
      <c r="H178" s="25">
        <v>4504.4971336589924</v>
      </c>
      <c r="I178" s="25">
        <v>0</v>
      </c>
      <c r="J178" s="25">
        <v>4351.4819516816333</v>
      </c>
      <c r="K178" s="25">
        <v>5386.2904214956698</v>
      </c>
      <c r="L178" s="25">
        <v>9890.7875551546622</v>
      </c>
    </row>
    <row r="179" spans="1:12" x14ac:dyDescent="0.25">
      <c r="A179" t="s">
        <v>3754</v>
      </c>
      <c r="B179" s="31">
        <f>scrubbed!L179</f>
        <v>436188.61526687443</v>
      </c>
      <c r="C179" s="25">
        <v>4122.9456339133467</v>
      </c>
      <c r="D179" s="25">
        <v>0</v>
      </c>
      <c r="E179" s="25">
        <v>0</v>
      </c>
      <c r="F179" s="25">
        <v>0</v>
      </c>
      <c r="G179" s="25">
        <v>980.4611647090843</v>
      </c>
      <c r="H179" s="25">
        <v>4267.9245821110308</v>
      </c>
      <c r="I179" s="25">
        <v>0</v>
      </c>
      <c r="J179" s="25">
        <v>4122.9456339133467</v>
      </c>
      <c r="K179" s="25">
        <v>5103.4067986224309</v>
      </c>
      <c r="L179" s="25">
        <v>9371.3313807334616</v>
      </c>
    </row>
    <row r="180" spans="1:12" x14ac:dyDescent="0.25">
      <c r="A180" t="s">
        <v>3755</v>
      </c>
      <c r="B180" s="31">
        <f>scrubbed!L180</f>
        <v>1113000.3700791609</v>
      </c>
      <c r="C180" s="25">
        <v>10520.311295961301</v>
      </c>
      <c r="D180" s="25">
        <v>0</v>
      </c>
      <c r="E180" s="25">
        <v>0</v>
      </c>
      <c r="F180" s="25">
        <v>0</v>
      </c>
      <c r="G180" s="25">
        <v>2501.793033964886</v>
      </c>
      <c r="H180" s="25">
        <v>10890.246726071004</v>
      </c>
      <c r="I180" s="25">
        <v>0</v>
      </c>
      <c r="J180" s="25">
        <v>10520.311295961301</v>
      </c>
      <c r="K180" s="25">
        <v>13022.104329926187</v>
      </c>
      <c r="L180" s="25">
        <v>23912.351055997191</v>
      </c>
    </row>
    <row r="181" spans="1:12" x14ac:dyDescent="0.25">
      <c r="A181" t="s">
        <v>3756</v>
      </c>
      <c r="B181" s="31">
        <f>scrubbed!L181</f>
        <v>336179.26108846412</v>
      </c>
      <c r="C181" s="25">
        <v>3177.6363898651234</v>
      </c>
      <c r="D181" s="25">
        <v>0</v>
      </c>
      <c r="E181" s="25">
        <v>0</v>
      </c>
      <c r="F181" s="25">
        <v>0</v>
      </c>
      <c r="G181" s="25">
        <v>755.66096486990682</v>
      </c>
      <c r="H181" s="25">
        <v>3289.3745553572689</v>
      </c>
      <c r="I181" s="25">
        <v>0</v>
      </c>
      <c r="J181" s="25">
        <v>3177.6363898651234</v>
      </c>
      <c r="K181" s="25">
        <v>3933.2973547350302</v>
      </c>
      <c r="L181" s="25">
        <v>7222.6719100922992</v>
      </c>
    </row>
    <row r="182" spans="1:12" x14ac:dyDescent="0.25">
      <c r="A182" t="s">
        <v>3757</v>
      </c>
      <c r="B182" s="31">
        <f>scrubbed!L182</f>
        <v>412036.16658736975</v>
      </c>
      <c r="C182" s="25">
        <v>3894.6516589077078</v>
      </c>
      <c r="D182" s="25">
        <v>0</v>
      </c>
      <c r="E182" s="25">
        <v>0</v>
      </c>
      <c r="F182" s="25">
        <v>0</v>
      </c>
      <c r="G182" s="25">
        <v>926.17149016451822</v>
      </c>
      <c r="H182" s="25">
        <v>4031.6028950482778</v>
      </c>
      <c r="I182" s="25">
        <v>0</v>
      </c>
      <c r="J182" s="25">
        <v>3894.6516589077078</v>
      </c>
      <c r="K182" s="25">
        <v>4820.8231490722264</v>
      </c>
      <c r="L182" s="25">
        <v>8852.4260441205042</v>
      </c>
    </row>
    <row r="183" spans="1:12" x14ac:dyDescent="0.25">
      <c r="A183" t="s">
        <v>3758</v>
      </c>
      <c r="B183" s="31">
        <f>scrubbed!L183</f>
        <v>396792.47676407278</v>
      </c>
      <c r="C183" s="25">
        <v>3750.5651279852113</v>
      </c>
      <c r="D183" s="25">
        <v>0</v>
      </c>
      <c r="E183" s="25">
        <v>0</v>
      </c>
      <c r="F183" s="25">
        <v>0</v>
      </c>
      <c r="G183" s="25">
        <v>891.90685015444035</v>
      </c>
      <c r="H183" s="25">
        <v>3882.4497162585949</v>
      </c>
      <c r="I183" s="25">
        <v>0</v>
      </c>
      <c r="J183" s="25">
        <v>3750.5651279852113</v>
      </c>
      <c r="K183" s="25">
        <v>4642.4719781396516</v>
      </c>
      <c r="L183" s="25">
        <v>8524.9216943982465</v>
      </c>
    </row>
    <row r="184" spans="1:12" x14ac:dyDescent="0.25">
      <c r="A184" t="s">
        <v>3759</v>
      </c>
      <c r="B184" s="31">
        <f>scrubbed!L184</f>
        <v>102538.5193483</v>
      </c>
      <c r="C184" s="25">
        <v>981.19043484520262</v>
      </c>
      <c r="D184" s="25">
        <v>0</v>
      </c>
      <c r="E184" s="25">
        <v>0</v>
      </c>
      <c r="F184" s="25">
        <v>0</v>
      </c>
      <c r="G184" s="25">
        <v>177.49483379058728</v>
      </c>
      <c r="H184" s="25">
        <v>478.53291440580733</v>
      </c>
      <c r="I184" s="25">
        <v>0</v>
      </c>
      <c r="J184" s="25">
        <v>981.19043484520262</v>
      </c>
      <c r="K184" s="25">
        <v>1158.68526863579</v>
      </c>
      <c r="L184" s="25">
        <v>1637.2181830415973</v>
      </c>
    </row>
    <row r="185" spans="1:12" x14ac:dyDescent="0.25">
      <c r="A185" t="s">
        <v>3254</v>
      </c>
      <c r="B185" s="31">
        <f>scrubbed!L185</f>
        <v>110484.82249717999</v>
      </c>
      <c r="C185" s="25">
        <v>1057.2285587777055</v>
      </c>
      <c r="D185" s="25">
        <v>0</v>
      </c>
      <c r="E185" s="25">
        <v>0</v>
      </c>
      <c r="F185" s="25">
        <v>0</v>
      </c>
      <c r="G185" s="25">
        <v>191.2499354404286</v>
      </c>
      <c r="H185" s="25">
        <v>515.61719871918945</v>
      </c>
      <c r="I185" s="25">
        <v>0</v>
      </c>
      <c r="J185" s="25">
        <v>1057.2285587777055</v>
      </c>
      <c r="K185" s="25">
        <v>1248.4784942181341</v>
      </c>
      <c r="L185" s="25">
        <v>1764.0956929373235</v>
      </c>
    </row>
    <row r="186" spans="1:12" x14ac:dyDescent="0.25">
      <c r="A186" t="s">
        <v>3760</v>
      </c>
      <c r="B186" s="31">
        <f>scrubbed!L186</f>
        <v>170614.5252</v>
      </c>
      <c r="C186" s="25">
        <v>1632.6092987871023</v>
      </c>
      <c r="D186" s="25">
        <v>0</v>
      </c>
      <c r="E186" s="25">
        <v>0</v>
      </c>
      <c r="F186" s="25">
        <v>0</v>
      </c>
      <c r="G186" s="25">
        <v>295.33483597289762</v>
      </c>
      <c r="H186" s="25">
        <v>796.23410307487211</v>
      </c>
      <c r="I186" s="25">
        <v>0</v>
      </c>
      <c r="J186" s="25">
        <v>1632.6092987871023</v>
      </c>
      <c r="K186" s="25">
        <v>1927.94413476</v>
      </c>
      <c r="L186" s="25">
        <v>2724.1782378348721</v>
      </c>
    </row>
    <row r="187" spans="1:12" x14ac:dyDescent="0.25">
      <c r="A187" t="s">
        <v>3761</v>
      </c>
      <c r="B187" s="31">
        <f>scrubbed!L187</f>
        <v>139267.83608962002</v>
      </c>
      <c r="C187" s="25">
        <v>1332.6530314774843</v>
      </c>
      <c r="D187" s="25">
        <v>0</v>
      </c>
      <c r="E187" s="25">
        <v>0</v>
      </c>
      <c r="F187" s="25">
        <v>0</v>
      </c>
      <c r="G187" s="25">
        <v>241.07351633522188</v>
      </c>
      <c r="H187" s="25">
        <v>649.94349353320399</v>
      </c>
      <c r="I187" s="25">
        <v>0</v>
      </c>
      <c r="J187" s="25">
        <v>1332.6530314774843</v>
      </c>
      <c r="K187" s="25">
        <v>1573.7265478127063</v>
      </c>
      <c r="L187" s="25">
        <v>2223.6700413459102</v>
      </c>
    </row>
    <row r="188" spans="1:12" x14ac:dyDescent="0.25">
      <c r="A188" t="s">
        <v>2743</v>
      </c>
      <c r="B188" s="31">
        <f>scrubbed!L188</f>
        <v>2839382.34014</v>
      </c>
      <c r="C188" s="25">
        <v>27098.888185095879</v>
      </c>
      <c r="D188" s="25">
        <v>0</v>
      </c>
      <c r="E188" s="25">
        <v>0</v>
      </c>
      <c r="F188" s="25">
        <v>0</v>
      </c>
      <c r="G188" s="25">
        <v>10380.958704752116</v>
      </c>
      <c r="H188" s="25">
        <v>13621.084962119618</v>
      </c>
      <c r="I188" s="25">
        <v>0</v>
      </c>
      <c r="J188" s="25">
        <v>27098.888185095879</v>
      </c>
      <c r="K188" s="25">
        <v>37479.846889847991</v>
      </c>
      <c r="L188" s="25">
        <v>51100.931851967609</v>
      </c>
    </row>
    <row r="189" spans="1:12" x14ac:dyDescent="0.25">
      <c r="A189" t="s">
        <v>3762</v>
      </c>
      <c r="B189" s="31">
        <f>scrubbed!L189</f>
        <v>55495.094299999997</v>
      </c>
      <c r="C189" s="25">
        <v>531.03220188926275</v>
      </c>
      <c r="D189" s="25">
        <v>0</v>
      </c>
      <c r="E189" s="25">
        <v>0</v>
      </c>
      <c r="F189" s="25">
        <v>0</v>
      </c>
      <c r="G189" s="25">
        <v>96.062363700737151</v>
      </c>
      <c r="H189" s="25">
        <v>258.98783578489804</v>
      </c>
      <c r="I189" s="25">
        <v>0</v>
      </c>
      <c r="J189" s="25">
        <v>531.03220188926275</v>
      </c>
      <c r="K189" s="25">
        <v>627.09456558999989</v>
      </c>
      <c r="L189" s="25">
        <v>886.08240137489793</v>
      </c>
    </row>
    <row r="190" spans="1:12" x14ac:dyDescent="0.25">
      <c r="A190" t="s">
        <v>3406</v>
      </c>
      <c r="B190" s="31">
        <f>scrubbed!L190</f>
        <v>1482731.4538</v>
      </c>
      <c r="C190" s="25">
        <v>14188.247783946586</v>
      </c>
      <c r="D190" s="25">
        <v>0</v>
      </c>
      <c r="E190" s="25">
        <v>0</v>
      </c>
      <c r="F190" s="25">
        <v>0</v>
      </c>
      <c r="G190" s="25">
        <v>2566.6176439934143</v>
      </c>
      <c r="H190" s="25">
        <v>6919.7001124810704</v>
      </c>
      <c r="I190" s="25">
        <v>0</v>
      </c>
      <c r="J190" s="25">
        <v>14188.247783946586</v>
      </c>
      <c r="K190" s="25">
        <v>16754.86542794</v>
      </c>
      <c r="L190" s="25">
        <v>23674.56554042107</v>
      </c>
    </row>
    <row r="191" spans="1:12" x14ac:dyDescent="0.25">
      <c r="A191" t="s">
        <v>3763</v>
      </c>
      <c r="B191" s="31">
        <f>scrubbed!L191</f>
        <v>664275.04220000003</v>
      </c>
      <c r="C191" s="25">
        <v>6356.4436238744975</v>
      </c>
      <c r="D191" s="25">
        <v>0</v>
      </c>
      <c r="E191" s="25">
        <v>0</v>
      </c>
      <c r="F191" s="25">
        <v>0</v>
      </c>
      <c r="G191" s="25">
        <v>1149.8643529855021</v>
      </c>
      <c r="H191" s="25">
        <v>3100.0786234414918</v>
      </c>
      <c r="I191" s="25">
        <v>0</v>
      </c>
      <c r="J191" s="25">
        <v>6356.4436238744975</v>
      </c>
      <c r="K191" s="25">
        <v>7506.3079768600001</v>
      </c>
      <c r="L191" s="25">
        <v>10606.386600301492</v>
      </c>
    </row>
    <row r="192" spans="1:12" x14ac:dyDescent="0.25">
      <c r="A192" t="s">
        <v>3764</v>
      </c>
      <c r="B192" s="31">
        <f>scrubbed!L192</f>
        <v>168012.8345</v>
      </c>
      <c r="C192" s="25">
        <v>1607.7137371436322</v>
      </c>
      <c r="D192" s="25">
        <v>0</v>
      </c>
      <c r="E192" s="25">
        <v>0</v>
      </c>
      <c r="F192" s="25">
        <v>0</v>
      </c>
      <c r="G192" s="25">
        <v>290.83129270636732</v>
      </c>
      <c r="H192" s="25">
        <v>784.09237681466993</v>
      </c>
      <c r="I192" s="25">
        <v>0</v>
      </c>
      <c r="J192" s="25">
        <v>1607.7137371436322</v>
      </c>
      <c r="K192" s="25">
        <v>1898.5450298499995</v>
      </c>
      <c r="L192" s="25">
        <v>2682.6374066646695</v>
      </c>
    </row>
    <row r="193" spans="1:12" x14ac:dyDescent="0.25">
      <c r="A193" t="s">
        <v>3765</v>
      </c>
      <c r="B193" s="31">
        <f>scrubbed!L193</f>
        <v>176780.60676</v>
      </c>
      <c r="C193" s="25">
        <v>14918.404570675997</v>
      </c>
      <c r="D193" s="25">
        <v>0</v>
      </c>
      <c r="E193" s="25">
        <v>0</v>
      </c>
      <c r="F193" s="25">
        <v>0</v>
      </c>
      <c r="G193" s="25">
        <v>2698.7011345158758</v>
      </c>
      <c r="H193" s="25">
        <v>7275.8022948081234</v>
      </c>
      <c r="I193" s="25">
        <v>0</v>
      </c>
      <c r="J193" s="25">
        <v>14918.404570675997</v>
      </c>
      <c r="K193" s="25">
        <v>17617.105705191872</v>
      </c>
      <c r="L193" s="25">
        <v>24892.907999999996</v>
      </c>
    </row>
    <row r="194" spans="1:12" x14ac:dyDescent="0.25">
      <c r="A194" t="s">
        <v>3766</v>
      </c>
      <c r="B194" s="31">
        <f>scrubbed!L194</f>
        <v>410342.62</v>
      </c>
      <c r="C194" s="25">
        <v>12519.266505523887</v>
      </c>
      <c r="D194" s="25">
        <v>0</v>
      </c>
      <c r="E194" s="25">
        <v>0</v>
      </c>
      <c r="F194" s="25">
        <v>0</v>
      </c>
      <c r="G194" s="25">
        <v>2302.0042042157156</v>
      </c>
      <c r="H194" s="25">
        <v>3319.0602902604005</v>
      </c>
      <c r="I194" s="25">
        <v>0</v>
      </c>
      <c r="J194" s="25">
        <v>12519.266505523887</v>
      </c>
      <c r="K194" s="25">
        <v>14821.270709739601</v>
      </c>
      <c r="L194" s="25">
        <v>18140.331000000002</v>
      </c>
    </row>
    <row r="195" spans="1:12" x14ac:dyDescent="0.25">
      <c r="A195" t="s">
        <v>3767</v>
      </c>
      <c r="B195" s="31">
        <f>scrubbed!L195</f>
        <v>165311.82990000001</v>
      </c>
      <c r="C195" s="25">
        <v>1581.8678414272065</v>
      </c>
      <c r="D195" s="25">
        <v>0</v>
      </c>
      <c r="E195" s="25">
        <v>0</v>
      </c>
      <c r="F195" s="25">
        <v>0</v>
      </c>
      <c r="G195" s="25">
        <v>286.15583644279343</v>
      </c>
      <c r="H195" s="25">
        <v>771.48716648711388</v>
      </c>
      <c r="I195" s="25">
        <v>0</v>
      </c>
      <c r="J195" s="25">
        <v>1581.8678414272065</v>
      </c>
      <c r="K195" s="25">
        <v>1868.02367787</v>
      </c>
      <c r="L195" s="25">
        <v>2639.5108443571139</v>
      </c>
    </row>
    <row r="196" spans="1:12" x14ac:dyDescent="0.25">
      <c r="A196" t="s">
        <v>3768</v>
      </c>
      <c r="B196" s="31">
        <f>scrubbed!L196</f>
        <v>177576.0448</v>
      </c>
      <c r="C196" s="25">
        <v>1699.22403524829</v>
      </c>
      <c r="D196" s="25">
        <v>0</v>
      </c>
      <c r="E196" s="25">
        <v>0</v>
      </c>
      <c r="F196" s="25">
        <v>0</v>
      </c>
      <c r="G196" s="25">
        <v>307.38527099170989</v>
      </c>
      <c r="H196" s="25">
        <v>828.72254043532826</v>
      </c>
      <c r="I196" s="25">
        <v>0</v>
      </c>
      <c r="J196" s="25">
        <v>1699.22403524829</v>
      </c>
      <c r="K196" s="25">
        <v>2006.6093062399998</v>
      </c>
      <c r="L196" s="25">
        <v>2835.3318466753281</v>
      </c>
    </row>
    <row r="197" spans="1:12" x14ac:dyDescent="0.25">
      <c r="A197" t="s">
        <v>3769</v>
      </c>
      <c r="B197" s="31">
        <f>scrubbed!L197</f>
        <v>3012066.8388199997</v>
      </c>
      <c r="C197" s="25">
        <v>86841.545186163916</v>
      </c>
      <c r="D197" s="25">
        <v>0</v>
      </c>
      <c r="E197" s="25">
        <v>0</v>
      </c>
      <c r="F197" s="25">
        <v>0</v>
      </c>
      <c r="G197" s="25">
        <v>11050.627075486089</v>
      </c>
      <c r="H197" s="25">
        <v>17175.919579681999</v>
      </c>
      <c r="I197" s="25">
        <v>0</v>
      </c>
      <c r="J197" s="25">
        <v>86841.545186163916</v>
      </c>
      <c r="K197" s="25">
        <v>97892.172261650005</v>
      </c>
      <c r="L197" s="25">
        <v>115068.091841332</v>
      </c>
    </row>
    <row r="198" spans="1:12" x14ac:dyDescent="0.25">
      <c r="A198" t="s">
        <v>3770</v>
      </c>
      <c r="B198" s="31">
        <f>scrubbed!L198</f>
        <v>1254970.9828999999</v>
      </c>
      <c r="C198" s="25">
        <v>11977.364886854279</v>
      </c>
      <c r="D198" s="25">
        <v>0</v>
      </c>
      <c r="E198" s="25">
        <v>0</v>
      </c>
      <c r="F198" s="25">
        <v>0</v>
      </c>
      <c r="G198" s="25">
        <v>4588.2520874257161</v>
      </c>
      <c r="H198" s="25">
        <v>6020.3467991678845</v>
      </c>
      <c r="I198" s="25">
        <v>0</v>
      </c>
      <c r="J198" s="25">
        <v>11977.364886854279</v>
      </c>
      <c r="K198" s="25">
        <v>16565.616974279994</v>
      </c>
      <c r="L198" s="25">
        <v>22585.963773447878</v>
      </c>
    </row>
    <row r="199" spans="1:12" x14ac:dyDescent="0.25">
      <c r="A199" t="s">
        <v>3771</v>
      </c>
      <c r="B199" s="31">
        <f>scrubbed!L199</f>
        <v>3305127.9753799997</v>
      </c>
      <c r="C199" s="25">
        <v>119002.10422412267</v>
      </c>
      <c r="D199" s="25">
        <v>0</v>
      </c>
      <c r="E199" s="25">
        <v>0</v>
      </c>
      <c r="F199" s="25">
        <v>0</v>
      </c>
      <c r="G199" s="25">
        <v>45586.95992585623</v>
      </c>
      <c r="H199" s="25">
        <v>59815.655950021144</v>
      </c>
      <c r="I199" s="25">
        <v>0</v>
      </c>
      <c r="J199" s="25">
        <v>119002.10422412267</v>
      </c>
      <c r="K199" s="25">
        <v>164589.06414997889</v>
      </c>
      <c r="L199" s="25">
        <v>224404.72010000004</v>
      </c>
    </row>
    <row r="200" spans="1:12" x14ac:dyDescent="0.25">
      <c r="A200" t="s">
        <v>3772</v>
      </c>
      <c r="B200" s="31">
        <f>scrubbed!L200</f>
        <v>51310.69</v>
      </c>
      <c r="C200" s="25">
        <v>13170.584989193629</v>
      </c>
      <c r="D200" s="25">
        <v>0</v>
      </c>
      <c r="E200" s="25">
        <v>0</v>
      </c>
      <c r="F200" s="25">
        <v>0</v>
      </c>
      <c r="G200" s="25">
        <v>2421.7666429360347</v>
      </c>
      <c r="H200" s="25">
        <v>3491.7353678703366</v>
      </c>
      <c r="I200" s="25">
        <v>0</v>
      </c>
      <c r="J200" s="25">
        <v>13170.584989193629</v>
      </c>
      <c r="K200" s="25">
        <v>15592.351632129663</v>
      </c>
      <c r="L200" s="25">
        <v>19084.087</v>
      </c>
    </row>
    <row r="201" spans="1:12" x14ac:dyDescent="0.25">
      <c r="A201" t="s">
        <v>3773</v>
      </c>
      <c r="B201" s="31">
        <f>scrubbed!L201</f>
        <v>166099.6869</v>
      </c>
      <c r="C201" s="25">
        <v>1589.4068400136791</v>
      </c>
      <c r="D201" s="25">
        <v>0</v>
      </c>
      <c r="E201" s="25">
        <v>0</v>
      </c>
      <c r="F201" s="25">
        <v>0</v>
      </c>
      <c r="G201" s="25">
        <v>287.51962195632069</v>
      </c>
      <c r="H201" s="25">
        <v>775.16398480613407</v>
      </c>
      <c r="I201" s="25">
        <v>0</v>
      </c>
      <c r="J201" s="25">
        <v>1589.4068400136791</v>
      </c>
      <c r="K201" s="25">
        <v>1876.9264619699998</v>
      </c>
      <c r="L201" s="25">
        <v>2652.0904467761338</v>
      </c>
    </row>
    <row r="202" spans="1:12" x14ac:dyDescent="0.25">
      <c r="A202" t="s">
        <v>3774</v>
      </c>
      <c r="B202" s="31">
        <f>scrubbed!L202</f>
        <v>259282.73670000001</v>
      </c>
      <c r="C202" s="25">
        <v>2474.5782879710796</v>
      </c>
      <c r="D202" s="25">
        <v>0</v>
      </c>
      <c r="E202" s="25">
        <v>0</v>
      </c>
      <c r="F202" s="25">
        <v>0</v>
      </c>
      <c r="G202" s="25">
        <v>947.95383646892105</v>
      </c>
      <c r="H202" s="25">
        <v>1243.8311444972401</v>
      </c>
      <c r="I202" s="25">
        <v>0</v>
      </c>
      <c r="J202" s="25">
        <v>2474.5782879710796</v>
      </c>
      <c r="K202" s="25">
        <v>3422.5321244400006</v>
      </c>
      <c r="L202" s="25">
        <v>4666.3632689372407</v>
      </c>
    </row>
    <row r="203" spans="1:12" x14ac:dyDescent="0.25">
      <c r="A203" t="s">
        <v>3775</v>
      </c>
      <c r="B203" s="31">
        <f>scrubbed!L203</f>
        <v>1091814.1513</v>
      </c>
      <c r="C203" s="25">
        <v>10420.206249337038</v>
      </c>
      <c r="D203" s="25">
        <v>0</v>
      </c>
      <c r="E203" s="25">
        <v>0</v>
      </c>
      <c r="F203" s="25">
        <v>0</v>
      </c>
      <c r="G203" s="25">
        <v>3991.7405478229593</v>
      </c>
      <c r="H203" s="25">
        <v>5237.6508466163632</v>
      </c>
      <c r="I203" s="25">
        <v>0</v>
      </c>
      <c r="J203" s="25">
        <v>10420.206249337038</v>
      </c>
      <c r="K203" s="25">
        <v>14411.946797159997</v>
      </c>
      <c r="L203" s="25">
        <v>19649.59764377636</v>
      </c>
    </row>
    <row r="204" spans="1:12" x14ac:dyDescent="0.25">
      <c r="A204" t="s">
        <v>3776</v>
      </c>
      <c r="B204" s="31">
        <f>scrubbed!L204</f>
        <v>147918.95777564001</v>
      </c>
      <c r="C204" s="25">
        <v>1415.4355594772455</v>
      </c>
      <c r="D204" s="25">
        <v>0</v>
      </c>
      <c r="E204" s="25">
        <v>0</v>
      </c>
      <c r="F204" s="25">
        <v>0</v>
      </c>
      <c r="G204" s="25">
        <v>256.04866338748639</v>
      </c>
      <c r="H204" s="25">
        <v>690.31706728482345</v>
      </c>
      <c r="I204" s="25">
        <v>0</v>
      </c>
      <c r="J204" s="25">
        <v>1415.4355594772455</v>
      </c>
      <c r="K204" s="25">
        <v>1671.4842228647319</v>
      </c>
      <c r="L204" s="25">
        <v>2361.8012901495554</v>
      </c>
    </row>
    <row r="205" spans="1:12" x14ac:dyDescent="0.25">
      <c r="A205" t="s">
        <v>3777</v>
      </c>
      <c r="B205" s="31">
        <f>scrubbed!L205</f>
        <v>131800.91475016001</v>
      </c>
      <c r="C205" s="25">
        <v>1261.2021090086962</v>
      </c>
      <c r="D205" s="25">
        <v>0</v>
      </c>
      <c r="E205" s="25">
        <v>0</v>
      </c>
      <c r="F205" s="25">
        <v>0</v>
      </c>
      <c r="G205" s="25">
        <v>228.14822766811159</v>
      </c>
      <c r="H205" s="25">
        <v>615.09641701093187</v>
      </c>
      <c r="I205" s="25">
        <v>0</v>
      </c>
      <c r="J205" s="25">
        <v>1261.2021090086962</v>
      </c>
      <c r="K205" s="25">
        <v>1489.3503366768077</v>
      </c>
      <c r="L205" s="25">
        <v>2104.4467536877396</v>
      </c>
    </row>
    <row r="206" spans="1:12" x14ac:dyDescent="0.25">
      <c r="A206" t="s">
        <v>3778</v>
      </c>
      <c r="B206" s="31">
        <f>scrubbed!L206</f>
        <v>155642.9348092</v>
      </c>
      <c r="C206" s="25">
        <v>1489.3462462363354</v>
      </c>
      <c r="D206" s="25">
        <v>0</v>
      </c>
      <c r="E206" s="25">
        <v>0</v>
      </c>
      <c r="F206" s="25">
        <v>0</v>
      </c>
      <c r="G206" s="25">
        <v>269.41891710762417</v>
      </c>
      <c r="H206" s="25">
        <v>726.36378674366324</v>
      </c>
      <c r="I206" s="25">
        <v>0</v>
      </c>
      <c r="J206" s="25">
        <v>1489.3462462363354</v>
      </c>
      <c r="K206" s="25">
        <v>1758.7651633439596</v>
      </c>
      <c r="L206" s="25">
        <v>2485.1289500876228</v>
      </c>
    </row>
    <row r="207" spans="1:12" x14ac:dyDescent="0.25">
      <c r="A207" t="s">
        <v>3779</v>
      </c>
      <c r="B207" s="31">
        <f>scrubbed!L207</f>
        <v>147397.69940819999</v>
      </c>
      <c r="C207" s="25">
        <v>1410.4476414980725</v>
      </c>
      <c r="D207" s="25">
        <v>0</v>
      </c>
      <c r="E207" s="25">
        <v>0</v>
      </c>
      <c r="F207" s="25">
        <v>0</v>
      </c>
      <c r="G207" s="25">
        <v>255.14636181458721</v>
      </c>
      <c r="H207" s="25">
        <v>687.88442746015221</v>
      </c>
      <c r="I207" s="25">
        <v>0</v>
      </c>
      <c r="J207" s="25">
        <v>1410.4476414980725</v>
      </c>
      <c r="K207" s="25">
        <v>1665.5940033126597</v>
      </c>
      <c r="L207" s="25">
        <v>2353.4784307728119</v>
      </c>
    </row>
    <row r="208" spans="1:12" x14ac:dyDescent="0.25">
      <c r="A208" t="s">
        <v>3780</v>
      </c>
      <c r="B208" s="31">
        <f>scrubbed!L208</f>
        <v>173733.97030000002</v>
      </c>
      <c r="C208" s="25">
        <v>1658.1061904048943</v>
      </c>
      <c r="D208" s="25">
        <v>0</v>
      </c>
      <c r="E208" s="25">
        <v>0</v>
      </c>
      <c r="F208" s="25">
        <v>0</v>
      </c>
      <c r="G208" s="25">
        <v>635.18221755510558</v>
      </c>
      <c r="H208" s="25">
        <v>833.43660232316006</v>
      </c>
      <c r="I208" s="25">
        <v>0</v>
      </c>
      <c r="J208" s="25">
        <v>1658.1061904048943</v>
      </c>
      <c r="K208" s="25">
        <v>2293.2884079599999</v>
      </c>
      <c r="L208" s="25">
        <v>3126.7250102831599</v>
      </c>
    </row>
    <row r="209" spans="1:12" x14ac:dyDescent="0.25">
      <c r="A209" t="s">
        <v>3781</v>
      </c>
      <c r="B209" s="31">
        <f>scrubbed!L209</f>
        <v>1793648.2316799997</v>
      </c>
      <c r="C209" s="25">
        <v>17118.466994231807</v>
      </c>
      <c r="D209" s="25">
        <v>0</v>
      </c>
      <c r="E209" s="25">
        <v>0</v>
      </c>
      <c r="F209" s="25">
        <v>0</v>
      </c>
      <c r="G209" s="25">
        <v>6557.6896639441866</v>
      </c>
      <c r="H209" s="25">
        <v>8604.4892970152978</v>
      </c>
      <c r="I209" s="25">
        <v>0</v>
      </c>
      <c r="J209" s="25">
        <v>17118.466994231807</v>
      </c>
      <c r="K209" s="25">
        <v>23676.156658175994</v>
      </c>
      <c r="L209" s="25">
        <v>32280.645955191292</v>
      </c>
    </row>
    <row r="210" spans="1:12" x14ac:dyDescent="0.25">
      <c r="A210" t="s">
        <v>3782</v>
      </c>
      <c r="B210" s="31">
        <f>scrubbed!L210</f>
        <v>518397.59268013999</v>
      </c>
      <c r="C210" s="25">
        <v>3990.8945545319471</v>
      </c>
      <c r="D210" s="25">
        <v>203276.47328408176</v>
      </c>
      <c r="E210" s="25">
        <v>0</v>
      </c>
      <c r="F210" s="25">
        <v>0</v>
      </c>
      <c r="G210" s="25">
        <v>1906.0608078228101</v>
      </c>
      <c r="H210" s="25">
        <v>11976.161153446592</v>
      </c>
      <c r="I210" s="25">
        <v>203276.47328408176</v>
      </c>
      <c r="J210" s="25">
        <v>207267.36783861372</v>
      </c>
      <c r="K210" s="25">
        <v>209173.42864643651</v>
      </c>
      <c r="L210" s="25">
        <v>221149.58979988311</v>
      </c>
    </row>
    <row r="211" spans="1:12" x14ac:dyDescent="0.25">
      <c r="A211" t="s">
        <v>3783</v>
      </c>
      <c r="B211" s="31">
        <f>scrubbed!L211</f>
        <v>2617109.6085999999</v>
      </c>
      <c r="C211" s="25">
        <v>24977.531080965509</v>
      </c>
      <c r="D211" s="25">
        <v>0</v>
      </c>
      <c r="E211" s="25">
        <v>0</v>
      </c>
      <c r="F211" s="25">
        <v>0</v>
      </c>
      <c r="G211" s="25">
        <v>9568.315752554483</v>
      </c>
      <c r="H211" s="25">
        <v>12554.798214375922</v>
      </c>
      <c r="I211" s="25">
        <v>0</v>
      </c>
      <c r="J211" s="25">
        <v>24977.531080965509</v>
      </c>
      <c r="K211" s="25">
        <v>34545.846833519994</v>
      </c>
      <c r="L211" s="25">
        <v>47100.645047895916</v>
      </c>
    </row>
    <row r="212" spans="1:12" x14ac:dyDescent="0.25">
      <c r="A212" t="s">
        <v>3784</v>
      </c>
      <c r="B212" s="31">
        <f>scrubbed!L212</f>
        <v>150446.45845828002</v>
      </c>
      <c r="C212" s="25">
        <v>1158.2151620450004</v>
      </c>
      <c r="D212" s="25">
        <v>58993.764487538836</v>
      </c>
      <c r="E212" s="25">
        <v>0</v>
      </c>
      <c r="F212" s="25">
        <v>0</v>
      </c>
      <c r="G212" s="25">
        <v>553.16633833214155</v>
      </c>
      <c r="H212" s="25">
        <v>3475.6547038469653</v>
      </c>
      <c r="I212" s="25">
        <v>58993.764487538836</v>
      </c>
      <c r="J212" s="25">
        <v>60151.979649583838</v>
      </c>
      <c r="K212" s="25">
        <v>60705.145987915981</v>
      </c>
      <c r="L212" s="25">
        <v>64180.800691762946</v>
      </c>
    </row>
    <row r="213" spans="1:12" x14ac:dyDescent="0.25">
      <c r="A213" t="s">
        <v>3785</v>
      </c>
      <c r="B213" s="31">
        <f>scrubbed!L213</f>
        <v>164544.05970000001</v>
      </c>
      <c r="C213" s="25">
        <v>1266.8177174638072</v>
      </c>
      <c r="D213" s="25">
        <v>42940.184968578389</v>
      </c>
      <c r="E213" s="25">
        <v>0</v>
      </c>
      <c r="F213" s="25">
        <v>0</v>
      </c>
      <c r="G213" s="25">
        <v>285.71105683779126</v>
      </c>
      <c r="H213" s="25">
        <v>2767.4089496734232</v>
      </c>
      <c r="I213" s="25">
        <v>42940.184968578389</v>
      </c>
      <c r="J213" s="25">
        <v>44207.002686042193</v>
      </c>
      <c r="K213" s="25">
        <v>44492.713742879983</v>
      </c>
      <c r="L213" s="25">
        <v>47260.122692553407</v>
      </c>
    </row>
    <row r="214" spans="1:12" x14ac:dyDescent="0.25">
      <c r="A214" t="s">
        <v>3786</v>
      </c>
      <c r="B214" s="31">
        <f>scrubbed!L214</f>
        <v>241749.44055947999</v>
      </c>
      <c r="C214" s="25">
        <v>1861.1130520532124</v>
      </c>
      <c r="D214" s="25">
        <v>94795.914157827239</v>
      </c>
      <c r="E214" s="25">
        <v>0</v>
      </c>
      <c r="F214" s="25">
        <v>0</v>
      </c>
      <c r="G214" s="25">
        <v>888.87205586972993</v>
      </c>
      <c r="H214" s="25">
        <v>5584.960848154049</v>
      </c>
      <c r="I214" s="25">
        <v>94795.914157827239</v>
      </c>
      <c r="J214" s="25">
        <v>96657.027209880456</v>
      </c>
      <c r="K214" s="25">
        <v>97545.89926575018</v>
      </c>
      <c r="L214" s="25">
        <v>103130.86011390423</v>
      </c>
    </row>
    <row r="215" spans="1:12" x14ac:dyDescent="0.25">
      <c r="A215" t="s">
        <v>3787</v>
      </c>
      <c r="B215" s="31">
        <f>scrubbed!L215</f>
        <v>244694.82723316003</v>
      </c>
      <c r="C215" s="25">
        <v>1883.7881720826244</v>
      </c>
      <c r="D215" s="25">
        <v>95950.872868935738</v>
      </c>
      <c r="E215" s="25">
        <v>0</v>
      </c>
      <c r="F215" s="25">
        <v>0</v>
      </c>
      <c r="G215" s="25">
        <v>899.70174756169945</v>
      </c>
      <c r="H215" s="25">
        <v>5653.0059663438151</v>
      </c>
      <c r="I215" s="25">
        <v>95950.872868935738</v>
      </c>
      <c r="J215" s="25">
        <v>97834.661041018364</v>
      </c>
      <c r="K215" s="25">
        <v>98734.362788580067</v>
      </c>
      <c r="L215" s="25">
        <v>104387.36875492388</v>
      </c>
    </row>
    <row r="216" spans="1:12" x14ac:dyDescent="0.25">
      <c r="A216" t="s">
        <v>3788</v>
      </c>
      <c r="B216" s="31">
        <f>scrubbed!L216</f>
        <v>172604.1023</v>
      </c>
      <c r="C216" s="25">
        <v>1328.6732429463373</v>
      </c>
      <c r="D216" s="25">
        <v>45036.846286882348</v>
      </c>
      <c r="E216" s="25">
        <v>0</v>
      </c>
      <c r="F216" s="25">
        <v>0</v>
      </c>
      <c r="G216" s="25">
        <v>634.57752646132349</v>
      </c>
      <c r="H216" s="25">
        <v>2925.465203841668</v>
      </c>
      <c r="I216" s="25">
        <v>45036.846286882348</v>
      </c>
      <c r="J216" s="25">
        <v>46365.519529828685</v>
      </c>
      <c r="K216" s="25">
        <v>47000.097056290011</v>
      </c>
      <c r="L216" s="25">
        <v>49925.562260131679</v>
      </c>
    </row>
    <row r="217" spans="1:12" x14ac:dyDescent="0.25">
      <c r="A217" t="s">
        <v>3789</v>
      </c>
      <c r="B217" s="31">
        <f>scrubbed!L217</f>
        <v>191982.71937499999</v>
      </c>
      <c r="C217" s="25">
        <v>1477.8461168801425</v>
      </c>
      <c r="D217" s="25">
        <v>50093.225520223001</v>
      </c>
      <c r="E217" s="25">
        <v>0</v>
      </c>
      <c r="F217" s="25">
        <v>0</v>
      </c>
      <c r="G217" s="25">
        <v>705.82284870934916</v>
      </c>
      <c r="H217" s="25">
        <v>3253.9131908596828</v>
      </c>
      <c r="I217" s="25">
        <v>50093.225520223001</v>
      </c>
      <c r="J217" s="25">
        <v>51571.071637103145</v>
      </c>
      <c r="K217" s="25">
        <v>52276.894485812496</v>
      </c>
      <c r="L217" s="25">
        <v>55530.807676672179</v>
      </c>
    </row>
    <row r="218" spans="1:12" x14ac:dyDescent="0.25">
      <c r="A218" t="s">
        <v>3790</v>
      </c>
      <c r="B218" s="31">
        <f>scrubbed!L218</f>
        <v>178409.12482937999</v>
      </c>
      <c r="C218" s="25">
        <v>4941.0281067282203</v>
      </c>
      <c r="D218" s="25">
        <v>69959.249944361291</v>
      </c>
      <c r="E218" s="25">
        <v>0</v>
      </c>
      <c r="F218" s="25">
        <v>0</v>
      </c>
      <c r="G218" s="25">
        <v>655.98631415290936</v>
      </c>
      <c r="H218" s="25">
        <v>4289.0035313620028</v>
      </c>
      <c r="I218" s="25">
        <v>69959.249944361291</v>
      </c>
      <c r="J218" s="25">
        <v>74900.27805108951</v>
      </c>
      <c r="K218" s="25">
        <v>75556.264365242416</v>
      </c>
      <c r="L218" s="25">
        <v>79845.267896604419</v>
      </c>
    </row>
    <row r="219" spans="1:12" x14ac:dyDescent="0.25">
      <c r="A219" t="s">
        <v>3791</v>
      </c>
      <c r="B219" s="31">
        <f>scrubbed!L219</f>
        <v>191990.74950000001</v>
      </c>
      <c r="C219" s="25">
        <v>1478.0447431067153</v>
      </c>
      <c r="D219" s="25">
        <v>75284.304967071905</v>
      </c>
      <c r="E219" s="25">
        <v>0</v>
      </c>
      <c r="F219" s="25">
        <v>0</v>
      </c>
      <c r="G219" s="25">
        <v>705.91771307138686</v>
      </c>
      <c r="H219" s="25">
        <v>4435.4221324513637</v>
      </c>
      <c r="I219" s="25">
        <v>75284.304967071905</v>
      </c>
      <c r="J219" s="25">
        <v>76762.34971017862</v>
      </c>
      <c r="K219" s="25">
        <v>77468.267423249999</v>
      </c>
      <c r="L219" s="25">
        <v>81903.689555701363</v>
      </c>
    </row>
    <row r="220" spans="1:12" x14ac:dyDescent="0.25">
      <c r="A220" t="s">
        <v>3792</v>
      </c>
      <c r="B220" s="31">
        <f>scrubbed!L220</f>
        <v>181810.18230000001</v>
      </c>
      <c r="C220" s="25">
        <v>1399.6694366349593</v>
      </c>
      <c r="D220" s="25">
        <v>71292.253642627416</v>
      </c>
      <c r="E220" s="25">
        <v>0</v>
      </c>
      <c r="F220" s="25">
        <v>0</v>
      </c>
      <c r="G220" s="25">
        <v>668.48547878765362</v>
      </c>
      <c r="H220" s="25">
        <v>4200.2279202438076</v>
      </c>
      <c r="I220" s="25">
        <v>71292.253642627416</v>
      </c>
      <c r="J220" s="25">
        <v>72691.923079262371</v>
      </c>
      <c r="K220" s="25">
        <v>73360.408558050025</v>
      </c>
      <c r="L220" s="25">
        <v>77560.636478293833</v>
      </c>
    </row>
    <row r="221" spans="1:12" x14ac:dyDescent="0.25">
      <c r="A221" t="s">
        <v>3793</v>
      </c>
      <c r="B221" s="31">
        <f>scrubbed!L221</f>
        <v>815773.15775371995</v>
      </c>
      <c r="C221" s="25">
        <v>6280.8806631568186</v>
      </c>
      <c r="D221" s="25">
        <v>319917.06442728633</v>
      </c>
      <c r="E221" s="25">
        <v>0</v>
      </c>
      <c r="F221" s="25">
        <v>0</v>
      </c>
      <c r="G221" s="25">
        <v>1416.5550634508322</v>
      </c>
      <c r="H221" s="25">
        <v>16118.967874566268</v>
      </c>
      <c r="I221" s="25">
        <v>319917.06442728633</v>
      </c>
      <c r="J221" s="25">
        <v>326197.94509044313</v>
      </c>
      <c r="K221" s="25">
        <v>327614.50015389395</v>
      </c>
      <c r="L221" s="25">
        <v>343733.46802846022</v>
      </c>
    </row>
    <row r="222" spans="1:12" x14ac:dyDescent="0.25">
      <c r="A222" t="s">
        <v>3794</v>
      </c>
      <c r="B222" s="31">
        <f>scrubbed!L222</f>
        <v>190634.44030000002</v>
      </c>
      <c r="C222" s="25">
        <v>1467.6031687688469</v>
      </c>
      <c r="D222" s="25">
        <v>74752.462700148273</v>
      </c>
      <c r="E222" s="25">
        <v>0</v>
      </c>
      <c r="F222" s="25">
        <v>0</v>
      </c>
      <c r="G222" s="25">
        <v>700.93079213287729</v>
      </c>
      <c r="H222" s="25">
        <v>4404.0883111094881</v>
      </c>
      <c r="I222" s="25">
        <v>74752.462700148273</v>
      </c>
      <c r="J222" s="25">
        <v>76220.065868917125</v>
      </c>
      <c r="K222" s="25">
        <v>76920.996661049998</v>
      </c>
      <c r="L222" s="25">
        <v>81325.084972159486</v>
      </c>
    </row>
    <row r="223" spans="1:12" x14ac:dyDescent="0.25">
      <c r="A223" t="s">
        <v>3795</v>
      </c>
      <c r="B223" s="31">
        <f>scrubbed!L223</f>
        <v>172031.46609999999</v>
      </c>
      <c r="C223" s="25">
        <v>1324.3877883712626</v>
      </c>
      <c r="D223" s="25">
        <v>67457.777999897269</v>
      </c>
      <c r="E223" s="25">
        <v>0</v>
      </c>
      <c r="F223" s="25">
        <v>0</v>
      </c>
      <c r="G223" s="25">
        <v>632.53078308145166</v>
      </c>
      <c r="H223" s="25">
        <v>3974.3173783380626</v>
      </c>
      <c r="I223" s="25">
        <v>67457.777999897269</v>
      </c>
      <c r="J223" s="25">
        <v>68782.165788268525</v>
      </c>
      <c r="K223" s="25">
        <v>69414.696571349981</v>
      </c>
      <c r="L223" s="25">
        <v>73389.013949688044</v>
      </c>
    </row>
    <row r="224" spans="1:12" x14ac:dyDescent="0.25">
      <c r="A224" t="s">
        <v>3796</v>
      </c>
      <c r="B224" s="31">
        <f>scrubbed!L224</f>
        <v>220482.03228879999</v>
      </c>
      <c r="C224" s="25">
        <v>1697.3854710325295</v>
      </c>
      <c r="D224" s="25">
        <v>86456.439186877673</v>
      </c>
      <c r="E224" s="25">
        <v>0</v>
      </c>
      <c r="F224" s="25">
        <v>0</v>
      </c>
      <c r="G224" s="25">
        <v>810.67537062061115</v>
      </c>
      <c r="H224" s="25">
        <v>5093.6354400845739</v>
      </c>
      <c r="I224" s="25">
        <v>86456.439186877673</v>
      </c>
      <c r="J224" s="25">
        <v>88153.824657910198</v>
      </c>
      <c r="K224" s="25">
        <v>88964.500028530805</v>
      </c>
      <c r="L224" s="25">
        <v>94058.135468615379</v>
      </c>
    </row>
    <row r="225" spans="1:12" x14ac:dyDescent="0.25">
      <c r="A225" t="s">
        <v>3797</v>
      </c>
      <c r="B225" s="31">
        <f>scrubbed!L225</f>
        <v>177285.24789999999</v>
      </c>
      <c r="C225" s="25">
        <v>1364.7955508287059</v>
      </c>
      <c r="D225" s="25">
        <v>27774.475690241328</v>
      </c>
      <c r="E225" s="25">
        <v>0</v>
      </c>
      <c r="F225" s="25">
        <v>0</v>
      </c>
      <c r="G225" s="25">
        <v>307.80843511996864</v>
      </c>
      <c r="H225" s="25">
        <v>2114.4776059983378</v>
      </c>
      <c r="I225" s="25">
        <v>27774.475690241328</v>
      </c>
      <c r="J225" s="25">
        <v>29139.271241070033</v>
      </c>
      <c r="K225" s="25">
        <v>29447.079676190002</v>
      </c>
      <c r="L225" s="25">
        <v>31561.55728218834</v>
      </c>
    </row>
    <row r="226" spans="1:12" x14ac:dyDescent="0.25">
      <c r="A226" t="s">
        <v>3798</v>
      </c>
      <c r="B226" s="31">
        <f>scrubbed!L226</f>
        <v>182836.85654168003</v>
      </c>
      <c r="C226" s="25">
        <v>1407.5335161352209</v>
      </c>
      <c r="D226" s="25">
        <v>28644.221036154428</v>
      </c>
      <c r="E226" s="25">
        <v>0</v>
      </c>
      <c r="F226" s="25">
        <v>0</v>
      </c>
      <c r="G226" s="25">
        <v>317.44731928340406</v>
      </c>
      <c r="H226" s="25">
        <v>2180.6915312354868</v>
      </c>
      <c r="I226" s="25">
        <v>28644.221036154428</v>
      </c>
      <c r="J226" s="25">
        <v>30051.754552289647</v>
      </c>
      <c r="K226" s="25">
        <v>30369.201871573052</v>
      </c>
      <c r="L226" s="25">
        <v>32549.893402808539</v>
      </c>
    </row>
    <row r="227" spans="1:12" x14ac:dyDescent="0.25">
      <c r="A227" t="s">
        <v>3799</v>
      </c>
      <c r="B227" s="31">
        <f>scrubbed!L227</f>
        <v>178407.26240000001</v>
      </c>
      <c r="C227" s="25">
        <v>1373.4719876302181</v>
      </c>
      <c r="D227" s="25">
        <v>69957.884876437878</v>
      </c>
      <c r="E227" s="25">
        <v>0</v>
      </c>
      <c r="F227" s="25">
        <v>0</v>
      </c>
      <c r="G227" s="25">
        <v>655.97351433192273</v>
      </c>
      <c r="H227" s="25">
        <v>4121.6127459256386</v>
      </c>
      <c r="I227" s="25">
        <v>69957.884876437878</v>
      </c>
      <c r="J227" s="25">
        <v>71331.35686406809</v>
      </c>
      <c r="K227" s="25">
        <v>71987.330378400016</v>
      </c>
      <c r="L227" s="25">
        <v>76108.943124325655</v>
      </c>
    </row>
    <row r="228" spans="1:12" x14ac:dyDescent="0.25">
      <c r="A228" t="s">
        <v>3800</v>
      </c>
      <c r="B228" s="31">
        <f>scrubbed!L228</f>
        <v>180581.30322220002</v>
      </c>
      <c r="C228" s="25">
        <v>1390.2088857199469</v>
      </c>
      <c r="D228" s="25">
        <v>70810.379867449752</v>
      </c>
      <c r="E228" s="25">
        <v>0</v>
      </c>
      <c r="F228" s="25">
        <v>0</v>
      </c>
      <c r="G228" s="25">
        <v>663.96709698800407</v>
      </c>
      <c r="H228" s="25">
        <v>4171.8380239911348</v>
      </c>
      <c r="I228" s="25">
        <v>70810.379867449752</v>
      </c>
      <c r="J228" s="25">
        <v>72200.588753169694</v>
      </c>
      <c r="K228" s="25">
        <v>72864.555850157703</v>
      </c>
      <c r="L228" s="25">
        <v>77036.393874148838</v>
      </c>
    </row>
    <row r="229" spans="1:12" x14ac:dyDescent="0.25">
      <c r="A229" t="s">
        <v>3801</v>
      </c>
      <c r="B229" s="31">
        <f>scrubbed!L229</f>
        <v>1012954.02728</v>
      </c>
      <c r="C229" s="25">
        <v>7798.2474620735857</v>
      </c>
      <c r="D229" s="25">
        <v>397204.24086042342</v>
      </c>
      <c r="E229" s="25">
        <v>0</v>
      </c>
      <c r="F229" s="25">
        <v>0</v>
      </c>
      <c r="G229" s="25">
        <v>3724.4616849831559</v>
      </c>
      <c r="H229" s="25">
        <v>20131.721835749981</v>
      </c>
      <c r="I229" s="25">
        <v>397204.24086042342</v>
      </c>
      <c r="J229" s="25">
        <v>405002.488322497</v>
      </c>
      <c r="K229" s="25">
        <v>408726.95000748016</v>
      </c>
      <c r="L229" s="25">
        <v>428858.67184323014</v>
      </c>
    </row>
    <row r="230" spans="1:12" x14ac:dyDescent="0.25">
      <c r="A230" t="s">
        <v>3802</v>
      </c>
      <c r="B230" s="31">
        <f>scrubbed!L230</f>
        <v>135042.90413675999</v>
      </c>
      <c r="C230" s="25">
        <v>1039.6305815411288</v>
      </c>
      <c r="D230" s="25">
        <v>52953.651179276712</v>
      </c>
      <c r="E230" s="25">
        <v>0</v>
      </c>
      <c r="F230" s="25">
        <v>0</v>
      </c>
      <c r="G230" s="25">
        <v>496.53005836481793</v>
      </c>
      <c r="H230" s="25">
        <v>3119.7976329515441</v>
      </c>
      <c r="I230" s="25">
        <v>52953.651179276712</v>
      </c>
      <c r="J230" s="25">
        <v>53993.281760817845</v>
      </c>
      <c r="K230" s="25">
        <v>54489.811819182665</v>
      </c>
      <c r="L230" s="25">
        <v>57609.609452134209</v>
      </c>
    </row>
    <row r="231" spans="1:12" x14ac:dyDescent="0.25">
      <c r="A231" t="s">
        <v>3803</v>
      </c>
      <c r="B231" s="31">
        <f>scrubbed!L231</f>
        <v>361293.69488056004</v>
      </c>
      <c r="C231" s="25">
        <v>10005.181272367796</v>
      </c>
      <c r="D231" s="25">
        <v>94272.646645775996</v>
      </c>
      <c r="E231" s="25">
        <v>0</v>
      </c>
      <c r="F231" s="25">
        <v>0</v>
      </c>
      <c r="G231" s="25">
        <v>1328.3190954439312</v>
      </c>
      <c r="H231" s="25">
        <v>6462.4567073916114</v>
      </c>
      <c r="I231" s="25">
        <v>94272.646645775996</v>
      </c>
      <c r="J231" s="25">
        <v>104277.8279181438</v>
      </c>
      <c r="K231" s="25">
        <v>105606.14701358773</v>
      </c>
      <c r="L231" s="25">
        <v>112068.60372097934</v>
      </c>
    </row>
    <row r="232" spans="1:12" x14ac:dyDescent="0.25">
      <c r="A232" t="s">
        <v>3804</v>
      </c>
      <c r="B232" s="31">
        <f>scrubbed!L232</f>
        <v>169214.26180000001</v>
      </c>
      <c r="C232" s="25">
        <v>1302.6994829882333</v>
      </c>
      <c r="D232" s="25">
        <v>66353.08275688118</v>
      </c>
      <c r="E232" s="25">
        <v>0</v>
      </c>
      <c r="F232" s="25">
        <v>0</v>
      </c>
      <c r="G232" s="25">
        <v>622.17239643058394</v>
      </c>
      <c r="H232" s="25">
        <v>3909.2335639542871</v>
      </c>
      <c r="I232" s="25">
        <v>66353.08275688118</v>
      </c>
      <c r="J232" s="25">
        <v>67655.782239869412</v>
      </c>
      <c r="K232" s="25">
        <v>68277.954636299997</v>
      </c>
      <c r="L232" s="25">
        <v>72187.188200254284</v>
      </c>
    </row>
    <row r="233" spans="1:12" x14ac:dyDescent="0.25">
      <c r="A233" t="s">
        <v>3805</v>
      </c>
      <c r="B233" s="31">
        <f>scrubbed!L233</f>
        <v>196787.6329</v>
      </c>
      <c r="C233" s="25">
        <v>1514.9736488541548</v>
      </c>
      <c r="D233" s="25">
        <v>77165.281179298632</v>
      </c>
      <c r="E233" s="25">
        <v>0</v>
      </c>
      <c r="F233" s="25">
        <v>0</v>
      </c>
      <c r="G233" s="25">
        <v>723.55504699719734</v>
      </c>
      <c r="H233" s="25">
        <v>4546.2410279166797</v>
      </c>
      <c r="I233" s="25">
        <v>77165.281179298632</v>
      </c>
      <c r="J233" s="25">
        <v>78680.254828152785</v>
      </c>
      <c r="K233" s="25">
        <v>79403.809875149978</v>
      </c>
      <c r="L233" s="25">
        <v>83950.050903066658</v>
      </c>
    </row>
    <row r="234" spans="1:12" x14ac:dyDescent="0.25">
      <c r="A234" t="s">
        <v>3806</v>
      </c>
      <c r="B234" s="31">
        <f>scrubbed!L234</f>
        <v>369895.78655535995</v>
      </c>
      <c r="C234" s="25">
        <v>2847.6503385673445</v>
      </c>
      <c r="D234" s="25">
        <v>145045.25490728737</v>
      </c>
      <c r="E234" s="25">
        <v>0</v>
      </c>
      <c r="F234" s="25">
        <v>0</v>
      </c>
      <c r="G234" s="25">
        <v>1360.044629233043</v>
      </c>
      <c r="H234" s="25">
        <v>8545.4323328642931</v>
      </c>
      <c r="I234" s="25">
        <v>145045.25490728737</v>
      </c>
      <c r="J234" s="25">
        <v>147892.90524585472</v>
      </c>
      <c r="K234" s="25">
        <v>149252.94987508777</v>
      </c>
      <c r="L234" s="25">
        <v>157798.38220795206</v>
      </c>
    </row>
    <row r="235" spans="1:12" x14ac:dyDescent="0.25">
      <c r="A235" t="s">
        <v>3807</v>
      </c>
      <c r="B235" s="31">
        <f>scrubbed!L235</f>
        <v>443541.04063082003</v>
      </c>
      <c r="C235" s="25">
        <v>3414.6098453377072</v>
      </c>
      <c r="D235" s="25">
        <v>173923.37420018812</v>
      </c>
      <c r="E235" s="25">
        <v>0</v>
      </c>
      <c r="F235" s="25">
        <v>0</v>
      </c>
      <c r="G235" s="25">
        <v>1630.8258490100409</v>
      </c>
      <c r="H235" s="25">
        <v>10246.804876734182</v>
      </c>
      <c r="I235" s="25">
        <v>173923.37420018812</v>
      </c>
      <c r="J235" s="25">
        <v>177337.98404552584</v>
      </c>
      <c r="K235" s="25">
        <v>178968.80989453587</v>
      </c>
      <c r="L235" s="25">
        <v>189215.61477127005</v>
      </c>
    </row>
    <row r="236" spans="1:12" x14ac:dyDescent="0.25">
      <c r="A236" t="s">
        <v>3808</v>
      </c>
      <c r="B236" s="31">
        <f>scrubbed!L236</f>
        <v>259545.20152038001</v>
      </c>
      <c r="C236" s="25">
        <v>7188.0860180501923</v>
      </c>
      <c r="D236" s="25">
        <v>101774.99408950488</v>
      </c>
      <c r="E236" s="25">
        <v>0</v>
      </c>
      <c r="F236" s="25">
        <v>0</v>
      </c>
      <c r="G236" s="25">
        <v>954.31273632586351</v>
      </c>
      <c r="H236" s="25">
        <v>6239.5367217543389</v>
      </c>
      <c r="I236" s="25">
        <v>101774.99408950488</v>
      </c>
      <c r="J236" s="25">
        <v>108963.08010755507</v>
      </c>
      <c r="K236" s="25">
        <v>109917.39284388094</v>
      </c>
      <c r="L236" s="25">
        <v>116156.92956563528</v>
      </c>
    </row>
    <row r="237" spans="1:12" x14ac:dyDescent="0.25">
      <c r="A237" t="s">
        <v>3809</v>
      </c>
      <c r="B237" s="31">
        <f>scrubbed!L237</f>
        <v>187947.02670995999</v>
      </c>
      <c r="C237" s="25">
        <v>1446.91405984221</v>
      </c>
      <c r="D237" s="25">
        <v>73698.661593521392</v>
      </c>
      <c r="E237" s="25">
        <v>0</v>
      </c>
      <c r="F237" s="25">
        <v>0</v>
      </c>
      <c r="G237" s="25">
        <v>691.04962410525854</v>
      </c>
      <c r="H237" s="25">
        <v>4342.0029567507008</v>
      </c>
      <c r="I237" s="25">
        <v>73698.661593521392</v>
      </c>
      <c r="J237" s="25">
        <v>75145.575653363601</v>
      </c>
      <c r="K237" s="25">
        <v>75836.625277468862</v>
      </c>
      <c r="L237" s="25">
        <v>80178.628234219563</v>
      </c>
    </row>
    <row r="238" spans="1:12" x14ac:dyDescent="0.25">
      <c r="A238" t="s">
        <v>3810</v>
      </c>
      <c r="B238" s="31">
        <f>scrubbed!L238</f>
        <v>159799.20011976</v>
      </c>
      <c r="C238" s="25">
        <v>1230.2451528528727</v>
      </c>
      <c r="D238" s="25">
        <v>62662.616746609965</v>
      </c>
      <c r="E238" s="25">
        <v>0</v>
      </c>
      <c r="F238" s="25">
        <v>8563.7844406381791</v>
      </c>
      <c r="G238" s="25">
        <v>587.5680346412604</v>
      </c>
      <c r="H238" s="25">
        <v>4093.433888179803</v>
      </c>
      <c r="I238" s="25">
        <v>71226.40118724815</v>
      </c>
      <c r="J238" s="25">
        <v>72456.646340101026</v>
      </c>
      <c r="K238" s="25">
        <v>73044.214374742282</v>
      </c>
      <c r="L238" s="25">
        <v>77137.648262922085</v>
      </c>
    </row>
    <row r="239" spans="1:12" x14ac:dyDescent="0.25">
      <c r="A239" t="s">
        <v>3811</v>
      </c>
      <c r="B239" s="31">
        <f>scrubbed!L239</f>
        <v>1036303.16322</v>
      </c>
      <c r="C239" s="25">
        <v>7978.0012664734213</v>
      </c>
      <c r="D239" s="25">
        <v>406360.01255985396</v>
      </c>
      <c r="E239" s="25">
        <v>0</v>
      </c>
      <c r="F239" s="25">
        <v>0</v>
      </c>
      <c r="G239" s="25">
        <v>3810.3125329426693</v>
      </c>
      <c r="H239" s="25">
        <v>20595.768867688312</v>
      </c>
      <c r="I239" s="25">
        <v>406360.01255985396</v>
      </c>
      <c r="J239" s="25">
        <v>414338.0138263274</v>
      </c>
      <c r="K239" s="25">
        <v>418148.32635927008</v>
      </c>
      <c r="L239" s="25">
        <v>438744.09522695839</v>
      </c>
    </row>
    <row r="240" spans="1:12" x14ac:dyDescent="0.25">
      <c r="A240" t="s">
        <v>3812</v>
      </c>
      <c r="B240" s="31">
        <f>scrubbed!L240</f>
        <v>165227.28634813998</v>
      </c>
      <c r="C240" s="25">
        <v>1272.0056702766096</v>
      </c>
      <c r="D240" s="25">
        <v>64789.691413309898</v>
      </c>
      <c r="E240" s="25">
        <v>0</v>
      </c>
      <c r="F240" s="25">
        <v>0</v>
      </c>
      <c r="G240" s="25">
        <v>607.51295788795369</v>
      </c>
      <c r="H240" s="25">
        <v>3817.1253805820597</v>
      </c>
      <c r="I240" s="25">
        <v>64789.691413309898</v>
      </c>
      <c r="J240" s="25">
        <v>66061.697083586507</v>
      </c>
      <c r="K240" s="25">
        <v>66669.210041474464</v>
      </c>
      <c r="L240" s="25">
        <v>70486.335422056523</v>
      </c>
    </row>
    <row r="241" spans="1:12" x14ac:dyDescent="0.25">
      <c r="A241" t="s">
        <v>3813</v>
      </c>
      <c r="B241" s="31">
        <f>scrubbed!L241</f>
        <v>156132.79029688</v>
      </c>
      <c r="C241" s="25">
        <v>1201.8802453110409</v>
      </c>
      <c r="D241" s="25">
        <v>40739.057665737877</v>
      </c>
      <c r="E241" s="25">
        <v>0</v>
      </c>
      <c r="F241" s="25">
        <v>0</v>
      </c>
      <c r="G241" s="25">
        <v>574.02088679151086</v>
      </c>
      <c r="H241" s="25">
        <v>2646.2931014139103</v>
      </c>
      <c r="I241" s="25">
        <v>40739.057665737877</v>
      </c>
      <c r="J241" s="25">
        <v>41940.937911048917</v>
      </c>
      <c r="K241" s="25">
        <v>42514.958797840431</v>
      </c>
      <c r="L241" s="25">
        <v>45161.251899254341</v>
      </c>
    </row>
    <row r="242" spans="1:12" x14ac:dyDescent="0.25">
      <c r="A242" t="s">
        <v>3814</v>
      </c>
      <c r="B242" s="31">
        <f>scrubbed!L242</f>
        <v>166930.33525492001</v>
      </c>
      <c r="C242" s="25">
        <v>1284.997673483881</v>
      </c>
      <c r="D242" s="25">
        <v>43556.414646661433</v>
      </c>
      <c r="E242" s="25">
        <v>0</v>
      </c>
      <c r="F242" s="25">
        <v>0</v>
      </c>
      <c r="G242" s="25">
        <v>613.71796976940448</v>
      </c>
      <c r="H242" s="25">
        <v>2829.3005829322938</v>
      </c>
      <c r="I242" s="25">
        <v>43556.414646661433</v>
      </c>
      <c r="J242" s="25">
        <v>44841.412320145311</v>
      </c>
      <c r="K242" s="25">
        <v>45455.130289914712</v>
      </c>
      <c r="L242" s="25">
        <v>48284.430872847006</v>
      </c>
    </row>
    <row r="243" spans="1:12" x14ac:dyDescent="0.25">
      <c r="A243" t="s">
        <v>3815</v>
      </c>
      <c r="B243" s="31">
        <f>scrubbed!L243</f>
        <v>173893.5454</v>
      </c>
      <c r="C243" s="25">
        <v>1338.6851973922733</v>
      </c>
      <c r="D243" s="25">
        <v>27243.113043034959</v>
      </c>
      <c r="E243" s="25">
        <v>0</v>
      </c>
      <c r="F243" s="25">
        <v>0</v>
      </c>
      <c r="G243" s="25">
        <v>301.91965051276679</v>
      </c>
      <c r="H243" s="25">
        <v>2074.0248381148958</v>
      </c>
      <c r="I243" s="25">
        <v>27243.113043034959</v>
      </c>
      <c r="J243" s="25">
        <v>28581.798240427233</v>
      </c>
      <c r="K243" s="25">
        <v>28883.717890939999</v>
      </c>
      <c r="L243" s="25">
        <v>30957.742729054895</v>
      </c>
    </row>
    <row r="244" spans="1:12" x14ac:dyDescent="0.25">
      <c r="A244" t="s">
        <v>3816</v>
      </c>
      <c r="B244" s="31">
        <f>scrubbed!L244</f>
        <v>131684.31931326</v>
      </c>
      <c r="C244" s="25">
        <v>1013.7744470368351</v>
      </c>
      <c r="D244" s="25">
        <v>51636.66728933074</v>
      </c>
      <c r="E244" s="25">
        <v>0</v>
      </c>
      <c r="F244" s="25">
        <v>0</v>
      </c>
      <c r="G244" s="25">
        <v>484.18110653283725</v>
      </c>
      <c r="H244" s="25">
        <v>3042.2066995411442</v>
      </c>
      <c r="I244" s="25">
        <v>51636.66728933074</v>
      </c>
      <c r="J244" s="25">
        <v>52650.441736367575</v>
      </c>
      <c r="K244" s="25">
        <v>53134.622842900411</v>
      </c>
      <c r="L244" s="25">
        <v>56176.829542441556</v>
      </c>
    </row>
    <row r="245" spans="1:12" x14ac:dyDescent="0.25">
      <c r="A245" t="s">
        <v>3584</v>
      </c>
      <c r="B245" s="31">
        <f>scrubbed!L245</f>
        <v>158666.12226614001</v>
      </c>
      <c r="C245" s="25">
        <v>1221.4944133263855</v>
      </c>
      <c r="D245" s="25">
        <v>62216.897260598496</v>
      </c>
      <c r="E245" s="25">
        <v>0</v>
      </c>
      <c r="F245" s="25">
        <v>0</v>
      </c>
      <c r="G245" s="25">
        <v>583.3886604626158</v>
      </c>
      <c r="H245" s="25">
        <v>3665.5475964453653</v>
      </c>
      <c r="I245" s="25">
        <v>62216.897260598496</v>
      </c>
      <c r="J245" s="25">
        <v>63438.391673924882</v>
      </c>
      <c r="K245" s="25">
        <v>64021.780334387498</v>
      </c>
      <c r="L245" s="25">
        <v>67687.327930832864</v>
      </c>
    </row>
    <row r="246" spans="1:12" x14ac:dyDescent="0.25">
      <c r="A246" t="s">
        <v>3817</v>
      </c>
      <c r="B246" s="31">
        <f>scrubbed!L246</f>
        <v>157357.61811047999</v>
      </c>
      <c r="C246" s="25">
        <v>1211.420867107918</v>
      </c>
      <c r="D246" s="25">
        <v>61703.800529834465</v>
      </c>
      <c r="E246" s="25">
        <v>0</v>
      </c>
      <c r="F246" s="25">
        <v>0</v>
      </c>
      <c r="G246" s="25">
        <v>578.5775106363169</v>
      </c>
      <c r="H246" s="25">
        <v>3635.3181801451938</v>
      </c>
      <c r="I246" s="25">
        <v>61703.800529834465</v>
      </c>
      <c r="J246" s="25">
        <v>62915.221396942383</v>
      </c>
      <c r="K246" s="25">
        <v>63493.798907578697</v>
      </c>
      <c r="L246" s="25">
        <v>67129.117087723891</v>
      </c>
    </row>
    <row r="247" spans="1:12" x14ac:dyDescent="0.25">
      <c r="A247" t="s">
        <v>3818</v>
      </c>
      <c r="B247" s="31">
        <f>scrubbed!L247</f>
        <v>176240.51516392</v>
      </c>
      <c r="C247" s="25">
        <v>1356.5772965612207</v>
      </c>
      <c r="D247" s="25">
        <v>27607.228879369264</v>
      </c>
      <c r="E247" s="25">
        <v>0</v>
      </c>
      <c r="F247" s="25">
        <v>9443.1874150235635</v>
      </c>
      <c r="G247" s="25">
        <v>647.90456937061776</v>
      </c>
      <c r="H247" s="25">
        <v>2568.0287449359021</v>
      </c>
      <c r="I247" s="25">
        <v>37050.416294392824</v>
      </c>
      <c r="J247" s="25">
        <v>38406.993590954044</v>
      </c>
      <c r="K247" s="25">
        <v>39054.898160324665</v>
      </c>
      <c r="L247" s="25">
        <v>41622.926905260567</v>
      </c>
    </row>
    <row r="248" spans="1:12" x14ac:dyDescent="0.25">
      <c r="A248" t="s">
        <v>3819</v>
      </c>
      <c r="B248" s="31">
        <f>scrubbed!L248</f>
        <v>184011.60328546003</v>
      </c>
      <c r="C248" s="25">
        <v>1416.485995518816</v>
      </c>
      <c r="D248" s="25">
        <v>48013.356471481944</v>
      </c>
      <c r="E248" s="25">
        <v>0</v>
      </c>
      <c r="F248" s="25">
        <v>0</v>
      </c>
      <c r="G248" s="25">
        <v>676.51710763000551</v>
      </c>
      <c r="H248" s="25">
        <v>3118.8108239692301</v>
      </c>
      <c r="I248" s="25">
        <v>48013.356471481944</v>
      </c>
      <c r="J248" s="25">
        <v>49429.842467000759</v>
      </c>
      <c r="K248" s="25">
        <v>50106.359574630762</v>
      </c>
      <c r="L248" s="25">
        <v>53225.170398599992</v>
      </c>
    </row>
    <row r="249" spans="1:12" x14ac:dyDescent="0.25">
      <c r="A249" t="s">
        <v>3820</v>
      </c>
      <c r="B249" s="31">
        <f>scrubbed!L249</f>
        <v>206181.00201984</v>
      </c>
      <c r="C249" s="25">
        <v>1587.141770891885</v>
      </c>
      <c r="D249" s="25">
        <v>53797.922363997655</v>
      </c>
      <c r="E249" s="25">
        <v>0</v>
      </c>
      <c r="F249" s="25">
        <v>0</v>
      </c>
      <c r="G249" s="25">
        <v>758.02271511287938</v>
      </c>
      <c r="H249" s="25">
        <v>3494.5597414242657</v>
      </c>
      <c r="I249" s="25">
        <v>53797.922363997655</v>
      </c>
      <c r="J249" s="25">
        <v>55385.064134889537</v>
      </c>
      <c r="K249" s="25">
        <v>56143.086850002415</v>
      </c>
      <c r="L249" s="25">
        <v>59637.646591426681</v>
      </c>
    </row>
    <row r="250" spans="1:12" x14ac:dyDescent="0.25">
      <c r="A250" t="s">
        <v>3821</v>
      </c>
      <c r="B250" s="31">
        <f>scrubbed!L250</f>
        <v>40331.03</v>
      </c>
      <c r="C250" s="25">
        <v>805.77927920985962</v>
      </c>
      <c r="D250" s="25">
        <v>15801.331665305348</v>
      </c>
      <c r="E250" s="25">
        <v>0</v>
      </c>
      <c r="F250" s="25">
        <v>0</v>
      </c>
      <c r="G250" s="25">
        <v>864.29125148479102</v>
      </c>
      <c r="H250" s="25">
        <v>1003.1448363634008</v>
      </c>
      <c r="I250" s="25">
        <v>15801.331665305348</v>
      </c>
      <c r="J250" s="25">
        <v>16607.110944515207</v>
      </c>
      <c r="K250" s="25">
        <v>17471.402195999999</v>
      </c>
      <c r="L250" s="25">
        <v>18474.5470323634</v>
      </c>
    </row>
    <row r="251" spans="1:12" x14ac:dyDescent="0.25">
      <c r="A251" t="s">
        <v>3822</v>
      </c>
      <c r="B251" s="31">
        <f>scrubbed!L251</f>
        <v>1075690.375</v>
      </c>
      <c r="C251" s="25">
        <v>8281.2245283684424</v>
      </c>
      <c r="D251" s="25">
        <v>421804.70909429906</v>
      </c>
      <c r="E251" s="25">
        <v>0</v>
      </c>
      <c r="F251" s="25">
        <v>0</v>
      </c>
      <c r="G251" s="25">
        <v>3955.132689832551</v>
      </c>
      <c r="H251" s="25">
        <v>21378.56094915123</v>
      </c>
      <c r="I251" s="25">
        <v>421804.70909429906</v>
      </c>
      <c r="J251" s="25">
        <v>430085.93362266751</v>
      </c>
      <c r="K251" s="25">
        <v>434041.06631250004</v>
      </c>
      <c r="L251" s="25">
        <v>455419.62726165127</v>
      </c>
    </row>
    <row r="252" spans="1:12" x14ac:dyDescent="0.25">
      <c r="A252" t="s">
        <v>3823</v>
      </c>
      <c r="B252" s="31">
        <f>scrubbed!L252</f>
        <v>198025.98910000001</v>
      </c>
      <c r="C252" s="25">
        <v>1524.5071595898044</v>
      </c>
      <c r="D252" s="25">
        <v>77650.871167678095</v>
      </c>
      <c r="E252" s="25">
        <v>0</v>
      </c>
      <c r="F252" s="25">
        <v>0</v>
      </c>
      <c r="G252" s="25">
        <v>728.10827458211156</v>
      </c>
      <c r="H252" s="25">
        <v>4574.8498672052228</v>
      </c>
      <c r="I252" s="25">
        <v>77650.871167678095</v>
      </c>
      <c r="J252" s="25">
        <v>79175.378327267899</v>
      </c>
      <c r="K252" s="25">
        <v>79903.486601850018</v>
      </c>
      <c r="L252" s="25">
        <v>84478.336469055241</v>
      </c>
    </row>
    <row r="253" spans="1:12" x14ac:dyDescent="0.25">
      <c r="A253" t="s">
        <v>3824</v>
      </c>
      <c r="B253" s="31">
        <f>scrubbed!L253</f>
        <v>179116.39323884004</v>
      </c>
      <c r="C253" s="25">
        <v>1378.9312460124679</v>
      </c>
      <c r="D253" s="25">
        <v>70235.952556635049</v>
      </c>
      <c r="E253" s="25">
        <v>0</v>
      </c>
      <c r="F253" s="25">
        <v>0</v>
      </c>
      <c r="G253" s="25">
        <v>658.58086922441623</v>
      </c>
      <c r="H253" s="25">
        <v>4137.9952780298627</v>
      </c>
      <c r="I253" s="25">
        <v>70235.952556635049</v>
      </c>
      <c r="J253" s="25">
        <v>71614.883802647513</v>
      </c>
      <c r="K253" s="25">
        <v>72273.46467187193</v>
      </c>
      <c r="L253" s="25">
        <v>76411.459949901793</v>
      </c>
    </row>
    <row r="254" spans="1:12" x14ac:dyDescent="0.25">
      <c r="A254" t="s">
        <v>3825</v>
      </c>
      <c r="B254" s="31">
        <f>scrubbed!L254</f>
        <v>161431.05502477998</v>
      </c>
      <c r="C254" s="25">
        <v>1242.7803051706242</v>
      </c>
      <c r="D254" s="25">
        <v>63301.095543885553</v>
      </c>
      <c r="E254" s="25">
        <v>0</v>
      </c>
      <c r="F254" s="25">
        <v>0</v>
      </c>
      <c r="G254" s="25">
        <v>593.55485344252941</v>
      </c>
      <c r="H254" s="25">
        <v>3729.4238195673388</v>
      </c>
      <c r="I254" s="25">
        <v>63301.095543885553</v>
      </c>
      <c r="J254" s="25">
        <v>64543.875849056174</v>
      </c>
      <c r="K254" s="25">
        <v>65137.430702498707</v>
      </c>
      <c r="L254" s="25">
        <v>68866.854522066045</v>
      </c>
    </row>
    <row r="255" spans="1:12" x14ac:dyDescent="0.25">
      <c r="A255" t="s">
        <v>3826</v>
      </c>
      <c r="B255" s="31">
        <f>scrubbed!L255</f>
        <v>133244.4516043</v>
      </c>
      <c r="C255" s="25">
        <v>1025.785157643091</v>
      </c>
      <c r="D255" s="25">
        <v>52248.433613976667</v>
      </c>
      <c r="E255" s="25">
        <v>0</v>
      </c>
      <c r="F255" s="25">
        <v>0</v>
      </c>
      <c r="G255" s="25">
        <v>489.91745071529374</v>
      </c>
      <c r="H255" s="25">
        <v>3078.2492969644736</v>
      </c>
      <c r="I255" s="25">
        <v>52248.433613976667</v>
      </c>
      <c r="J255" s="25">
        <v>53274.218771619759</v>
      </c>
      <c r="K255" s="25">
        <v>53764.136222335052</v>
      </c>
      <c r="L255" s="25">
        <v>56842.385519299525</v>
      </c>
    </row>
    <row r="256" spans="1:12" x14ac:dyDescent="0.25">
      <c r="A256" t="s">
        <v>3827</v>
      </c>
      <c r="B256" s="31">
        <f>scrubbed!L256</f>
        <v>323605.02230171999</v>
      </c>
      <c r="C256" s="25">
        <v>2491.3360631791311</v>
      </c>
      <c r="D256" s="25">
        <v>126896.36415309808</v>
      </c>
      <c r="E256" s="25">
        <v>0</v>
      </c>
      <c r="F256" s="25">
        <v>17342.287400831352</v>
      </c>
      <c r="G256" s="25">
        <v>1189.8680770076712</v>
      </c>
      <c r="H256" s="25">
        <v>8289.5018478333077</v>
      </c>
      <c r="I256" s="25">
        <v>144238.65155392943</v>
      </c>
      <c r="J256" s="25">
        <v>146729.98761710856</v>
      </c>
      <c r="K256" s="25">
        <v>147919.85569411624</v>
      </c>
      <c r="L256" s="25">
        <v>156209.35754194955</v>
      </c>
    </row>
    <row r="257" spans="1:12" x14ac:dyDescent="0.25">
      <c r="A257" t="s">
        <v>3828</v>
      </c>
      <c r="B257" s="31">
        <f>scrubbed!L257</f>
        <v>283858.70985490002</v>
      </c>
      <c r="C257" s="25">
        <v>2185.2921298486276</v>
      </c>
      <c r="D257" s="25">
        <v>111307.99653592618</v>
      </c>
      <c r="E257" s="25">
        <v>0</v>
      </c>
      <c r="F257" s="25">
        <v>0</v>
      </c>
      <c r="G257" s="25">
        <v>1043.7007606773543</v>
      </c>
      <c r="H257" s="25">
        <v>6557.780556919548</v>
      </c>
      <c r="I257" s="25">
        <v>111307.99653592618</v>
      </c>
      <c r="J257" s="25">
        <v>113493.28866577482</v>
      </c>
      <c r="K257" s="25">
        <v>114536.98942645217</v>
      </c>
      <c r="L257" s="25">
        <v>121094.76998337172</v>
      </c>
    </row>
    <row r="258" spans="1:12" x14ac:dyDescent="0.25">
      <c r="A258" t="s">
        <v>3829</v>
      </c>
      <c r="B258" s="31">
        <f>scrubbed!L258</f>
        <v>177672.55259999997</v>
      </c>
      <c r="C258" s="25">
        <v>1367.815809088142</v>
      </c>
      <c r="D258" s="25">
        <v>69669.787055112887</v>
      </c>
      <c r="E258" s="25">
        <v>0</v>
      </c>
      <c r="F258" s="25">
        <v>0</v>
      </c>
      <c r="G258" s="25">
        <v>653.27210989895991</v>
      </c>
      <c r="H258" s="25">
        <v>4104.6392817543965</v>
      </c>
      <c r="I258" s="25">
        <v>69669.787055112887</v>
      </c>
      <c r="J258" s="25">
        <v>71037.602864201035</v>
      </c>
      <c r="K258" s="25">
        <v>71690.874974099992</v>
      </c>
      <c r="L258" s="25">
        <v>75795.514255854388</v>
      </c>
    </row>
    <row r="259" spans="1:12" x14ac:dyDescent="0.25">
      <c r="A259" t="s">
        <v>3830</v>
      </c>
      <c r="B259" s="31">
        <f>scrubbed!L259</f>
        <v>179152.44</v>
      </c>
      <c r="C259" s="25">
        <v>1379.2087527463982</v>
      </c>
      <c r="D259" s="25">
        <v>70250.087380147714</v>
      </c>
      <c r="E259" s="25">
        <v>0</v>
      </c>
      <c r="F259" s="25">
        <v>0</v>
      </c>
      <c r="G259" s="25">
        <v>658.71340710589232</v>
      </c>
      <c r="H259" s="25">
        <v>4138.8280400387885</v>
      </c>
      <c r="I259" s="25">
        <v>70250.087380147714</v>
      </c>
      <c r="J259" s="25">
        <v>71629.296132894116</v>
      </c>
      <c r="K259" s="25">
        <v>72288.009540000014</v>
      </c>
      <c r="L259" s="25">
        <v>76426.837580038802</v>
      </c>
    </row>
    <row r="260" spans="1:12" x14ac:dyDescent="0.25">
      <c r="A260" t="s">
        <v>3831</v>
      </c>
      <c r="B260" s="31">
        <f>scrubbed!L260</f>
        <v>284675.06</v>
      </c>
      <c r="C260" s="25">
        <v>2191.5768182705528</v>
      </c>
      <c r="D260" s="25">
        <v>111628.10754879359</v>
      </c>
      <c r="E260" s="25">
        <v>0</v>
      </c>
      <c r="F260" s="25">
        <v>0</v>
      </c>
      <c r="G260" s="25">
        <v>1046.7023429358501</v>
      </c>
      <c r="H260" s="25">
        <v>6576.6400983861968</v>
      </c>
      <c r="I260" s="25">
        <v>111628.10754879359</v>
      </c>
      <c r="J260" s="25">
        <v>113819.68436706414</v>
      </c>
      <c r="K260" s="25">
        <v>114866.38670999999</v>
      </c>
      <c r="L260" s="25">
        <v>121443.02680838619</v>
      </c>
    </row>
    <row r="261" spans="1:12" x14ac:dyDescent="0.25">
      <c r="A261" t="s">
        <v>3832</v>
      </c>
      <c r="B261" s="31">
        <f>scrubbed!L261</f>
        <v>66748.13</v>
      </c>
      <c r="C261" s="25">
        <v>513.63801003446838</v>
      </c>
      <c r="D261" s="25">
        <v>3261.9348948942211</v>
      </c>
      <c r="E261" s="25">
        <v>0</v>
      </c>
      <c r="F261" s="25">
        <v>0</v>
      </c>
      <c r="G261" s="25">
        <v>115.84307407131027</v>
      </c>
      <c r="H261" s="25">
        <v>458.63708093080095</v>
      </c>
      <c r="I261" s="25">
        <v>3261.9348948942211</v>
      </c>
      <c r="J261" s="25">
        <v>3775.5729049286892</v>
      </c>
      <c r="K261" s="25">
        <v>3891.4159789999994</v>
      </c>
      <c r="L261" s="25">
        <v>4350.0530599308004</v>
      </c>
    </row>
    <row r="262" spans="1:12" x14ac:dyDescent="0.25">
      <c r="A262" t="s">
        <v>3833</v>
      </c>
      <c r="B262" s="31">
        <f>scrubbed!L262</f>
        <v>171764.43989677998</v>
      </c>
      <c r="C262" s="25">
        <v>1322.3320816407615</v>
      </c>
      <c r="D262" s="25">
        <v>67353.070444091762</v>
      </c>
      <c r="E262" s="25">
        <v>0</v>
      </c>
      <c r="F262" s="25">
        <v>0</v>
      </c>
      <c r="G262" s="25">
        <v>631.54897261819701</v>
      </c>
      <c r="H262" s="25">
        <v>3968.1484668941848</v>
      </c>
      <c r="I262" s="25">
        <v>67353.070444091762</v>
      </c>
      <c r="J262" s="25">
        <v>68675.402525732527</v>
      </c>
      <c r="K262" s="25">
        <v>69306.951498350725</v>
      </c>
      <c r="L262" s="25">
        <v>73275.09996524491</v>
      </c>
    </row>
    <row r="263" spans="1:12" x14ac:dyDescent="0.25">
      <c r="A263" t="s">
        <v>3834</v>
      </c>
      <c r="B263" s="31">
        <f>scrubbed!L263</f>
        <v>200434.24572415999</v>
      </c>
      <c r="C263" s="25">
        <v>1543.0471728595146</v>
      </c>
      <c r="D263" s="25">
        <v>78595.20794746773</v>
      </c>
      <c r="E263" s="25">
        <v>0</v>
      </c>
      <c r="F263" s="25">
        <v>0</v>
      </c>
      <c r="G263" s="25">
        <v>736.96302937130531</v>
      </c>
      <c r="H263" s="25">
        <v>4630.4860619659012</v>
      </c>
      <c r="I263" s="25">
        <v>78595.20794746773</v>
      </c>
      <c r="J263" s="25">
        <v>80138.255120327245</v>
      </c>
      <c r="K263" s="25">
        <v>80875.218149698543</v>
      </c>
      <c r="L263" s="25">
        <v>85505.704211664444</v>
      </c>
    </row>
    <row r="264" spans="1:12" x14ac:dyDescent="0.25">
      <c r="A264" t="s">
        <v>3835</v>
      </c>
      <c r="B264" s="31">
        <f>scrubbed!L264</f>
        <v>16300.31</v>
      </c>
      <c r="C264" s="25">
        <v>325.94541763773657</v>
      </c>
      <c r="D264" s="25">
        <v>6391.789639876014</v>
      </c>
      <c r="E264" s="25">
        <v>0</v>
      </c>
      <c r="F264" s="25">
        <v>0</v>
      </c>
      <c r="G264" s="25">
        <v>59.933840486249643</v>
      </c>
      <c r="H264" s="25">
        <v>385.97732253339927</v>
      </c>
      <c r="I264" s="25">
        <v>6391.789639876014</v>
      </c>
      <c r="J264" s="25">
        <v>6717.7350575137507</v>
      </c>
      <c r="K264" s="25">
        <v>6777.6688979999999</v>
      </c>
      <c r="L264" s="25">
        <v>7163.6462205333992</v>
      </c>
    </row>
    <row r="265" spans="1:12" x14ac:dyDescent="0.25">
      <c r="A265" t="s">
        <v>3836</v>
      </c>
      <c r="B265" s="31">
        <f>scrubbed!L265</f>
        <v>554602.5932</v>
      </c>
      <c r="C265" s="25">
        <v>5306.9886618877426</v>
      </c>
      <c r="D265" s="25">
        <v>0</v>
      </c>
      <c r="E265" s="25">
        <v>0</v>
      </c>
      <c r="F265" s="25">
        <v>0</v>
      </c>
      <c r="G265" s="25">
        <v>960.02064127225708</v>
      </c>
      <c r="H265" s="25">
        <v>2588.2526581013526</v>
      </c>
      <c r="I265" s="25">
        <v>0</v>
      </c>
      <c r="J265" s="25">
        <v>5306.9886618877426</v>
      </c>
      <c r="K265" s="25">
        <v>6267.0093031599999</v>
      </c>
      <c r="L265" s="25">
        <v>8855.2619612613526</v>
      </c>
    </row>
    <row r="266" spans="1:12" x14ac:dyDescent="0.25">
      <c r="A266" t="s">
        <v>3837</v>
      </c>
      <c r="B266" s="31">
        <f>scrubbed!L266</f>
        <v>40206.230799999998</v>
      </c>
      <c r="C266" s="25">
        <v>384.73316498881769</v>
      </c>
      <c r="D266" s="25">
        <v>0</v>
      </c>
      <c r="E266" s="25">
        <v>0</v>
      </c>
      <c r="F266" s="25">
        <v>0</v>
      </c>
      <c r="G266" s="25">
        <v>69.597243051182261</v>
      </c>
      <c r="H266" s="25">
        <v>187.63685027128804</v>
      </c>
      <c r="I266" s="25">
        <v>0</v>
      </c>
      <c r="J266" s="25">
        <v>384.73316498881769</v>
      </c>
      <c r="K266" s="25">
        <v>454.33040803999995</v>
      </c>
      <c r="L266" s="25">
        <v>641.96725831128799</v>
      </c>
    </row>
    <row r="267" spans="1:12" x14ac:dyDescent="0.25">
      <c r="A267" t="s">
        <v>3838</v>
      </c>
      <c r="B267" s="31">
        <f>scrubbed!L267</f>
        <v>876960.43599999999</v>
      </c>
      <c r="C267" s="25">
        <v>8391.6287948148929</v>
      </c>
      <c r="D267" s="25">
        <v>0</v>
      </c>
      <c r="E267" s="25">
        <v>0</v>
      </c>
      <c r="F267" s="25">
        <v>0</v>
      </c>
      <c r="G267" s="25">
        <v>1518.0241319851045</v>
      </c>
      <c r="H267" s="25">
        <v>4092.651580350961</v>
      </c>
      <c r="I267" s="25">
        <v>0</v>
      </c>
      <c r="J267" s="25">
        <v>8391.6287948148929</v>
      </c>
      <c r="K267" s="25">
        <v>9909.6529267999977</v>
      </c>
      <c r="L267" s="25">
        <v>14002.304507150959</v>
      </c>
    </row>
    <row r="268" spans="1:12" x14ac:dyDescent="0.25">
      <c r="A268" t="s">
        <v>3370</v>
      </c>
      <c r="B268" s="31">
        <f>scrubbed!L268</f>
        <v>1414311.66108</v>
      </c>
      <c r="C268" s="25">
        <v>49292.237756333503</v>
      </c>
      <c r="D268" s="25">
        <v>0</v>
      </c>
      <c r="E268" s="25">
        <v>0</v>
      </c>
      <c r="F268" s="25">
        <v>0</v>
      </c>
      <c r="G268" s="25">
        <v>8916.8394197675098</v>
      </c>
      <c r="H268" s="25">
        <v>24040.142823899005</v>
      </c>
      <c r="I268" s="25">
        <v>0</v>
      </c>
      <c r="J268" s="25">
        <v>49292.237756333503</v>
      </c>
      <c r="K268" s="25">
        <v>58209.077176101011</v>
      </c>
      <c r="L268" s="25">
        <v>82249.220000000016</v>
      </c>
    </row>
    <row r="269" spans="1:12" x14ac:dyDescent="0.25">
      <c r="A269" t="s">
        <v>3839</v>
      </c>
      <c r="B269" s="31">
        <f>scrubbed!L269</f>
        <v>0</v>
      </c>
      <c r="C269" s="25">
        <v>0</v>
      </c>
      <c r="D269" s="25">
        <v>0</v>
      </c>
      <c r="E269" s="25">
        <v>0</v>
      </c>
      <c r="F269" s="25">
        <v>0</v>
      </c>
      <c r="G269" s="25">
        <v>0</v>
      </c>
      <c r="H269" s="25">
        <v>0</v>
      </c>
      <c r="I269" s="25">
        <v>0</v>
      </c>
      <c r="J269" s="25">
        <v>0</v>
      </c>
      <c r="K269" s="25">
        <v>0</v>
      </c>
      <c r="L269" s="25">
        <v>0</v>
      </c>
    </row>
    <row r="270" spans="1:12" x14ac:dyDescent="0.25">
      <c r="A270" t="s">
        <v>3469</v>
      </c>
      <c r="B270" s="31">
        <f>scrubbed!L270</f>
        <v>7606486.5546399998</v>
      </c>
      <c r="C270" s="25">
        <v>72595.833858521903</v>
      </c>
      <c r="D270" s="25">
        <v>0</v>
      </c>
      <c r="E270" s="25">
        <v>0</v>
      </c>
      <c r="F270" s="25">
        <v>0</v>
      </c>
      <c r="G270" s="25">
        <v>27809.788662726081</v>
      </c>
      <c r="H270" s="25">
        <v>36489.837299919018</v>
      </c>
      <c r="I270" s="25">
        <v>0</v>
      </c>
      <c r="J270" s="25">
        <v>72595.833858521903</v>
      </c>
      <c r="K270" s="25">
        <v>100405.62252124798</v>
      </c>
      <c r="L270" s="25">
        <v>136895.45982116699</v>
      </c>
    </row>
    <row r="271" spans="1:12" x14ac:dyDescent="0.25">
      <c r="A271" t="s">
        <v>2818</v>
      </c>
      <c r="B271" s="31">
        <f>scrubbed!L271</f>
        <v>1735985.6254000003</v>
      </c>
      <c r="C271" s="25">
        <v>16611.635329796547</v>
      </c>
      <c r="D271" s="25">
        <v>0</v>
      </c>
      <c r="E271" s="25">
        <v>0</v>
      </c>
      <c r="F271" s="25">
        <v>0</v>
      </c>
      <c r="G271" s="25">
        <v>3005.0022372234521</v>
      </c>
      <c r="H271" s="25">
        <v>8101.6018757542479</v>
      </c>
      <c r="I271" s="25">
        <v>0</v>
      </c>
      <c r="J271" s="25">
        <v>16611.635329796547</v>
      </c>
      <c r="K271" s="25">
        <v>19616.63756702</v>
      </c>
      <c r="L271" s="25">
        <v>27718.239442774247</v>
      </c>
    </row>
    <row r="272" spans="1:12" x14ac:dyDescent="0.25">
      <c r="A272" t="s">
        <v>3840</v>
      </c>
      <c r="B272" s="31">
        <f>scrubbed!L272</f>
        <v>183731.50199999998</v>
      </c>
      <c r="C272" s="25">
        <v>1758.125565767017</v>
      </c>
      <c r="D272" s="25">
        <v>0</v>
      </c>
      <c r="E272" s="25">
        <v>0</v>
      </c>
      <c r="F272" s="25">
        <v>0</v>
      </c>
      <c r="G272" s="25">
        <v>318.04040683298223</v>
      </c>
      <c r="H272" s="25">
        <v>857.44919742371985</v>
      </c>
      <c r="I272" s="25">
        <v>0</v>
      </c>
      <c r="J272" s="25">
        <v>1758.125565767017</v>
      </c>
      <c r="K272" s="25">
        <v>2076.1659725999993</v>
      </c>
      <c r="L272" s="25">
        <v>2933.6151700237192</v>
      </c>
    </row>
    <row r="273" spans="1:12" x14ac:dyDescent="0.25">
      <c r="A273" t="s">
        <v>3841</v>
      </c>
      <c r="B273" s="31">
        <f>scrubbed!L273</f>
        <v>152637.72818231999</v>
      </c>
      <c r="C273" s="25">
        <v>1460.5894432732257</v>
      </c>
      <c r="D273" s="25">
        <v>0</v>
      </c>
      <c r="E273" s="25">
        <v>0</v>
      </c>
      <c r="F273" s="25">
        <v>0</v>
      </c>
      <c r="G273" s="25">
        <v>264.21688518698994</v>
      </c>
      <c r="H273" s="25">
        <v>712.33890814494202</v>
      </c>
      <c r="I273" s="25">
        <v>0</v>
      </c>
      <c r="J273" s="25">
        <v>1460.5894432732257</v>
      </c>
      <c r="K273" s="25">
        <v>1724.8063284602156</v>
      </c>
      <c r="L273" s="25">
        <v>2437.1452366051576</v>
      </c>
    </row>
    <row r="274" spans="1:12" x14ac:dyDescent="0.25">
      <c r="A274" t="s">
        <v>3842</v>
      </c>
      <c r="B274" s="31">
        <f>scrubbed!L274</f>
        <v>173474.0007</v>
      </c>
      <c r="C274" s="25">
        <v>1655.6250567363734</v>
      </c>
      <c r="D274" s="25">
        <v>0</v>
      </c>
      <c r="E274" s="25">
        <v>0</v>
      </c>
      <c r="F274" s="25">
        <v>0</v>
      </c>
      <c r="G274" s="25">
        <v>634.23175250362613</v>
      </c>
      <c r="H274" s="25">
        <v>832.18947615804018</v>
      </c>
      <c r="I274" s="25">
        <v>0</v>
      </c>
      <c r="J274" s="25">
        <v>1655.6250567363734</v>
      </c>
      <c r="K274" s="25">
        <v>2289.8568092399996</v>
      </c>
      <c r="L274" s="25">
        <v>3122.0462853980398</v>
      </c>
    </row>
    <row r="275" spans="1:12" x14ac:dyDescent="0.25">
      <c r="A275" t="s">
        <v>3843</v>
      </c>
      <c r="B275" s="31">
        <f>scrubbed!L275</f>
        <v>175248.92120000001</v>
      </c>
      <c r="C275" s="25">
        <v>1676.9558044260123</v>
      </c>
      <c r="D275" s="25">
        <v>0</v>
      </c>
      <c r="E275" s="25">
        <v>0</v>
      </c>
      <c r="F275" s="25">
        <v>0</v>
      </c>
      <c r="G275" s="25">
        <v>303.35700513398763</v>
      </c>
      <c r="H275" s="25">
        <v>817.86218039143205</v>
      </c>
      <c r="I275" s="25">
        <v>0</v>
      </c>
      <c r="J275" s="25">
        <v>1676.9558044260123</v>
      </c>
      <c r="K275" s="25">
        <v>1980.31280956</v>
      </c>
      <c r="L275" s="25">
        <v>2798.1749899514321</v>
      </c>
    </row>
    <row r="276" spans="1:12" x14ac:dyDescent="0.25">
      <c r="A276" t="s">
        <v>3844</v>
      </c>
      <c r="B276" s="31">
        <f>scrubbed!L276</f>
        <v>279395.53499999997</v>
      </c>
      <c r="C276" s="25">
        <v>2673.5340847790676</v>
      </c>
      <c r="D276" s="25">
        <v>0</v>
      </c>
      <c r="E276" s="25">
        <v>0</v>
      </c>
      <c r="F276" s="25">
        <v>0</v>
      </c>
      <c r="G276" s="25">
        <v>483.63546072093135</v>
      </c>
      <c r="H276" s="25">
        <v>1303.8998464700999</v>
      </c>
      <c r="I276" s="25">
        <v>0</v>
      </c>
      <c r="J276" s="25">
        <v>2673.5340847790676</v>
      </c>
      <c r="K276" s="25">
        <v>3157.169545499999</v>
      </c>
      <c r="L276" s="25">
        <v>4461.0693919700989</v>
      </c>
    </row>
    <row r="277" spans="1:12" x14ac:dyDescent="0.25">
      <c r="A277" t="s">
        <v>3845</v>
      </c>
      <c r="B277" s="31">
        <f>scrubbed!L277</f>
        <v>2983968.97</v>
      </c>
      <c r="C277" s="25">
        <v>28553.57996046032</v>
      </c>
      <c r="D277" s="25">
        <v>0</v>
      </c>
      <c r="E277" s="25">
        <v>0</v>
      </c>
      <c r="F277" s="25">
        <v>0</v>
      </c>
      <c r="G277" s="25">
        <v>5165.2694005396816</v>
      </c>
      <c r="H277" s="25">
        <v>13925.765427334205</v>
      </c>
      <c r="I277" s="25">
        <v>0</v>
      </c>
      <c r="J277" s="25">
        <v>28553.57996046032</v>
      </c>
      <c r="K277" s="25">
        <v>33718.849361</v>
      </c>
      <c r="L277" s="25">
        <v>47644.614788334206</v>
      </c>
    </row>
    <row r="278" spans="1:12" x14ac:dyDescent="0.25">
      <c r="A278" t="s">
        <v>3846</v>
      </c>
      <c r="B278" s="31">
        <f>scrubbed!L278</f>
        <v>178368.88219999999</v>
      </c>
      <c r="C278" s="25">
        <v>1706.8106912504616</v>
      </c>
      <c r="D278" s="25">
        <v>0</v>
      </c>
      <c r="E278" s="25">
        <v>0</v>
      </c>
      <c r="F278" s="25">
        <v>0</v>
      </c>
      <c r="G278" s="25">
        <v>308.75767760953852</v>
      </c>
      <c r="H278" s="25">
        <v>832.42260158389172</v>
      </c>
      <c r="I278" s="25">
        <v>0</v>
      </c>
      <c r="J278" s="25">
        <v>1706.8106912504616</v>
      </c>
      <c r="K278" s="25">
        <v>2015.5683688600002</v>
      </c>
      <c r="L278" s="25">
        <v>2847.9909704438919</v>
      </c>
    </row>
    <row r="279" spans="1:12" x14ac:dyDescent="0.25">
      <c r="A279" t="s">
        <v>3847</v>
      </c>
      <c r="B279" s="31">
        <f>scrubbed!L279</f>
        <v>2478212.15</v>
      </c>
      <c r="C279" s="25">
        <v>102675.67875866374</v>
      </c>
      <c r="D279" s="25">
        <v>0</v>
      </c>
      <c r="E279" s="25">
        <v>0</v>
      </c>
      <c r="F279" s="25">
        <v>0</v>
      </c>
      <c r="G279" s="25">
        <v>8915.4081679061255</v>
      </c>
      <c r="H279" s="25">
        <v>26507.35707343019</v>
      </c>
      <c r="I279" s="25">
        <v>0</v>
      </c>
      <c r="J279" s="25">
        <v>102675.67875866374</v>
      </c>
      <c r="K279" s="25">
        <v>111591.08692656986</v>
      </c>
      <c r="L279" s="25">
        <v>138098.44400000005</v>
      </c>
    </row>
    <row r="280" spans="1:12" x14ac:dyDescent="0.25">
      <c r="A280" t="s">
        <v>3848</v>
      </c>
      <c r="B280" s="31">
        <f>scrubbed!L280</f>
        <v>823844.14203999995</v>
      </c>
      <c r="C280" s="25">
        <v>7883.3593181419601</v>
      </c>
      <c r="D280" s="25">
        <v>0</v>
      </c>
      <c r="E280" s="25">
        <v>0</v>
      </c>
      <c r="F280" s="25">
        <v>0</v>
      </c>
      <c r="G280" s="25">
        <v>1426.0794869100393</v>
      </c>
      <c r="H280" s="25">
        <v>3844.7652727207951</v>
      </c>
      <c r="I280" s="25">
        <v>0</v>
      </c>
      <c r="J280" s="25">
        <v>7883.3593181419601</v>
      </c>
      <c r="K280" s="25">
        <v>9309.4388050519992</v>
      </c>
      <c r="L280" s="25">
        <v>13154.204077772794</v>
      </c>
    </row>
    <row r="281" spans="1:12" x14ac:dyDescent="0.25">
      <c r="A281" t="s">
        <v>3849</v>
      </c>
      <c r="B281" s="31">
        <f>scrubbed!L281</f>
        <v>170158.26639999999</v>
      </c>
      <c r="C281" s="25">
        <v>1623.9798951190207</v>
      </c>
      <c r="D281" s="25">
        <v>0</v>
      </c>
      <c r="E281" s="25">
        <v>0</v>
      </c>
      <c r="F281" s="25">
        <v>0</v>
      </c>
      <c r="G281" s="25">
        <v>622.10922136097884</v>
      </c>
      <c r="H281" s="25">
        <v>816.28323557408021</v>
      </c>
      <c r="I281" s="25">
        <v>0</v>
      </c>
      <c r="J281" s="25">
        <v>1623.9798951190207</v>
      </c>
      <c r="K281" s="25">
        <v>2246.0891164799996</v>
      </c>
      <c r="L281" s="25">
        <v>3062.3723520540798</v>
      </c>
    </row>
    <row r="282" spans="1:12" x14ac:dyDescent="0.25">
      <c r="A282" t="s">
        <v>3850</v>
      </c>
      <c r="B282" s="31">
        <f>scrubbed!L282</f>
        <v>397756.55264873995</v>
      </c>
      <c r="C282" s="25">
        <v>3762.8432019897441</v>
      </c>
      <c r="D282" s="25">
        <v>0</v>
      </c>
      <c r="E282" s="25">
        <v>0</v>
      </c>
      <c r="F282" s="25">
        <v>0</v>
      </c>
      <c r="G282" s="25">
        <v>8408.507309061697</v>
      </c>
      <c r="H282" s="25">
        <v>2382.8958658701777</v>
      </c>
      <c r="I282" s="25">
        <v>0</v>
      </c>
      <c r="J282" s="25">
        <v>3762.8432019897441</v>
      </c>
      <c r="K282" s="25">
        <v>12171.350511051442</v>
      </c>
      <c r="L282" s="25">
        <v>14554.246376921619</v>
      </c>
    </row>
    <row r="283" spans="1:12" x14ac:dyDescent="0.25">
      <c r="A283" t="s">
        <v>3851</v>
      </c>
      <c r="B283" s="31">
        <f>scrubbed!L283</f>
        <v>2990480.1788999997</v>
      </c>
      <c r="C283" s="25">
        <v>28290.440313113428</v>
      </c>
      <c r="D283" s="25">
        <v>0</v>
      </c>
      <c r="E283" s="25">
        <v>0</v>
      </c>
      <c r="F283" s="25">
        <v>0</v>
      </c>
      <c r="G283" s="25">
        <v>63218.253161226552</v>
      </c>
      <c r="H283" s="25">
        <v>17915.488274961288</v>
      </c>
      <c r="I283" s="25">
        <v>0</v>
      </c>
      <c r="J283" s="25">
        <v>28290.440313113428</v>
      </c>
      <c r="K283" s="25">
        <v>91508.693474339976</v>
      </c>
      <c r="L283" s="25">
        <v>109424.18174930126</v>
      </c>
    </row>
    <row r="284" spans="1:12" x14ac:dyDescent="0.25">
      <c r="A284" t="s">
        <v>3852</v>
      </c>
      <c r="B284" s="31">
        <f>scrubbed!L284</f>
        <v>832016.48907999997</v>
      </c>
      <c r="C284" s="25">
        <v>7871.0144912253027</v>
      </c>
      <c r="D284" s="25">
        <v>0</v>
      </c>
      <c r="E284" s="25">
        <v>0</v>
      </c>
      <c r="F284" s="25">
        <v>0</v>
      </c>
      <c r="G284" s="25">
        <v>17588.690074622693</v>
      </c>
      <c r="H284" s="25">
        <v>4984.4776634400296</v>
      </c>
      <c r="I284" s="25">
        <v>0</v>
      </c>
      <c r="J284" s="25">
        <v>7871.0144912253027</v>
      </c>
      <c r="K284" s="25">
        <v>25459.704565847995</v>
      </c>
      <c r="L284" s="25">
        <v>30444.182229288024</v>
      </c>
    </row>
    <row r="285" spans="1:12" x14ac:dyDescent="0.25">
      <c r="A285" t="s">
        <v>3853</v>
      </c>
      <c r="B285" s="31">
        <f>scrubbed!L285</f>
        <v>5856350.4480799995</v>
      </c>
      <c r="C285" s="25">
        <v>55402.050136652164</v>
      </c>
      <c r="D285" s="25">
        <v>0</v>
      </c>
      <c r="E285" s="25">
        <v>0</v>
      </c>
      <c r="F285" s="25">
        <v>0</v>
      </c>
      <c r="G285" s="25">
        <v>123802.27357459582</v>
      </c>
      <c r="H285" s="25">
        <v>35084.458518375555</v>
      </c>
      <c r="I285" s="25">
        <v>0</v>
      </c>
      <c r="J285" s="25">
        <v>55402.050136652164</v>
      </c>
      <c r="K285" s="25">
        <v>179204.323711248</v>
      </c>
      <c r="L285" s="25">
        <v>214288.78222962355</v>
      </c>
    </row>
    <row r="286" spans="1:12" x14ac:dyDescent="0.25">
      <c r="A286" t="s">
        <v>2784</v>
      </c>
      <c r="B286" s="31">
        <f>scrubbed!L286</f>
        <v>444579.28502312006</v>
      </c>
      <c r="C286" s="25">
        <v>4205.7940447609308</v>
      </c>
      <c r="D286" s="25">
        <v>0</v>
      </c>
      <c r="E286" s="25">
        <v>0</v>
      </c>
      <c r="F286" s="25">
        <v>0</v>
      </c>
      <c r="G286" s="25">
        <v>9398.3320769465427</v>
      </c>
      <c r="H286" s="25">
        <v>2663.40336388791</v>
      </c>
      <c r="I286" s="25">
        <v>0</v>
      </c>
      <c r="J286" s="25">
        <v>4205.7940447609308</v>
      </c>
      <c r="K286" s="25">
        <v>13604.126121707473</v>
      </c>
      <c r="L286" s="25">
        <v>16267.529485595383</v>
      </c>
    </row>
    <row r="287" spans="1:12" x14ac:dyDescent="0.25">
      <c r="A287" t="s">
        <v>2974</v>
      </c>
      <c r="B287" s="31">
        <f>scrubbed!L287</f>
        <v>1121939.6288000001</v>
      </c>
      <c r="C287" s="25">
        <v>36554.184876345695</v>
      </c>
      <c r="D287" s="25">
        <v>0</v>
      </c>
      <c r="E287" s="25">
        <v>0</v>
      </c>
      <c r="F287" s="25">
        <v>0</v>
      </c>
      <c r="G287" s="25">
        <v>81684.543896757124</v>
      </c>
      <c r="H287" s="25">
        <v>23148.67012689721</v>
      </c>
      <c r="I287" s="25">
        <v>0</v>
      </c>
      <c r="J287" s="25">
        <v>36554.184876345695</v>
      </c>
      <c r="K287" s="25">
        <v>118238.72877310282</v>
      </c>
      <c r="L287" s="25">
        <v>141387.39890000003</v>
      </c>
    </row>
    <row r="288" spans="1:12" x14ac:dyDescent="0.25">
      <c r="A288" t="s">
        <v>3854</v>
      </c>
      <c r="B288" s="31">
        <f>scrubbed!L288</f>
        <v>170733.3885</v>
      </c>
      <c r="C288" s="25">
        <v>1633.746700943437</v>
      </c>
      <c r="D288" s="25">
        <v>0</v>
      </c>
      <c r="E288" s="25">
        <v>0</v>
      </c>
      <c r="F288" s="25">
        <v>0</v>
      </c>
      <c r="G288" s="25">
        <v>295.54058910656278</v>
      </c>
      <c r="H288" s="25">
        <v>796.78882145511034</v>
      </c>
      <c r="I288" s="25">
        <v>0</v>
      </c>
      <c r="J288" s="25">
        <v>1633.746700943437</v>
      </c>
      <c r="K288" s="25">
        <v>1929.2872900499997</v>
      </c>
      <c r="L288" s="25">
        <v>2726.07611150511</v>
      </c>
    </row>
    <row r="289" spans="1:12" x14ac:dyDescent="0.25">
      <c r="A289" t="s">
        <v>3855</v>
      </c>
      <c r="B289" s="31">
        <f>scrubbed!L289</f>
        <v>156592.5918345</v>
      </c>
      <c r="C289" s="25">
        <v>1494.5099420912229</v>
      </c>
      <c r="D289" s="25">
        <v>0</v>
      </c>
      <c r="E289" s="25">
        <v>0</v>
      </c>
      <c r="F289" s="25">
        <v>0</v>
      </c>
      <c r="G289" s="25">
        <v>572.51227012417621</v>
      </c>
      <c r="H289" s="25">
        <v>751.20598154846402</v>
      </c>
      <c r="I289" s="25">
        <v>0</v>
      </c>
      <c r="J289" s="25">
        <v>1494.5099420912229</v>
      </c>
      <c r="K289" s="25">
        <v>2067.0222122153991</v>
      </c>
      <c r="L289" s="25">
        <v>2818.2281937638631</v>
      </c>
    </row>
    <row r="290" spans="1:12" x14ac:dyDescent="0.25">
      <c r="A290" t="s">
        <v>3856</v>
      </c>
      <c r="B290" s="31">
        <f>scrubbed!L290</f>
        <v>189921.24987999999</v>
      </c>
      <c r="C290" s="25">
        <v>1462.3309170250288</v>
      </c>
      <c r="D290" s="25">
        <v>0</v>
      </c>
      <c r="E290" s="25">
        <v>331075.51787658862</v>
      </c>
      <c r="F290" s="25">
        <v>10179.342487343056</v>
      </c>
      <c r="G290" s="25">
        <v>698.41275205926661</v>
      </c>
      <c r="H290" s="25">
        <v>14152.380769432872</v>
      </c>
      <c r="I290" s="25">
        <v>341254.86036393169</v>
      </c>
      <c r="J290" s="25">
        <v>342717.19128095673</v>
      </c>
      <c r="K290" s="25">
        <v>343415.60403301602</v>
      </c>
      <c r="L290" s="25">
        <v>357567.98480244889</v>
      </c>
    </row>
    <row r="291" spans="1:12" x14ac:dyDescent="0.25">
      <c r="A291" t="s">
        <v>3857</v>
      </c>
      <c r="B291" s="31">
        <f>scrubbed!L291</f>
        <v>177048.79689999999</v>
      </c>
      <c r="C291" s="25">
        <v>1363.221040904569</v>
      </c>
      <c r="D291" s="25">
        <v>0</v>
      </c>
      <c r="E291" s="25">
        <v>159904.05768116965</v>
      </c>
      <c r="F291" s="25">
        <v>0</v>
      </c>
      <c r="G291" s="25">
        <v>307.4533288657496</v>
      </c>
      <c r="H291" s="25">
        <v>8310.2863305967185</v>
      </c>
      <c r="I291" s="25">
        <v>159904.05768116965</v>
      </c>
      <c r="J291" s="25">
        <v>161267.27872207423</v>
      </c>
      <c r="K291" s="25">
        <v>161574.73205093999</v>
      </c>
      <c r="L291" s="25">
        <v>169885.01838153671</v>
      </c>
    </row>
    <row r="292" spans="1:12" x14ac:dyDescent="0.25">
      <c r="A292" t="s">
        <v>3858</v>
      </c>
      <c r="B292" s="31">
        <f>scrubbed!L292</f>
        <v>173704.47259999998</v>
      </c>
      <c r="C292" s="25">
        <v>1337.4737537416863</v>
      </c>
      <c r="D292" s="25">
        <v>0</v>
      </c>
      <c r="E292" s="25">
        <v>156883.93433499883</v>
      </c>
      <c r="F292" s="25">
        <v>9310.2069091629091</v>
      </c>
      <c r="G292" s="25">
        <v>301.64642821650659</v>
      </c>
      <c r="H292" s="25">
        <v>8589.9762565392884</v>
      </c>
      <c r="I292" s="25">
        <v>166194.14124416176</v>
      </c>
      <c r="J292" s="25">
        <v>167531.61499790344</v>
      </c>
      <c r="K292" s="25">
        <v>167833.26142611995</v>
      </c>
      <c r="L292" s="25">
        <v>176423.23768265924</v>
      </c>
    </row>
    <row r="293" spans="1:12" x14ac:dyDescent="0.25">
      <c r="A293" t="s">
        <v>3859</v>
      </c>
      <c r="B293" s="31">
        <f>scrubbed!L293</f>
        <v>122818.65126024</v>
      </c>
      <c r="C293" s="25">
        <v>945.58208837232416</v>
      </c>
      <c r="D293" s="25">
        <v>0</v>
      </c>
      <c r="E293" s="25">
        <v>33832.190304750038</v>
      </c>
      <c r="F293" s="25">
        <v>0</v>
      </c>
      <c r="G293" s="25">
        <v>213.26135092001587</v>
      </c>
      <c r="H293" s="25">
        <v>2149.1667328075637</v>
      </c>
      <c r="I293" s="25">
        <v>33832.190304750038</v>
      </c>
      <c r="J293" s="25">
        <v>34777.772393122359</v>
      </c>
      <c r="K293" s="25">
        <v>34991.033744042375</v>
      </c>
      <c r="L293" s="25">
        <v>37140.200476849939</v>
      </c>
    </row>
    <row r="294" spans="1:12" x14ac:dyDescent="0.25">
      <c r="A294" t="s">
        <v>3860</v>
      </c>
      <c r="B294" s="31">
        <f>scrubbed!L294</f>
        <v>158194.88728534</v>
      </c>
      <c r="C294" s="25">
        <v>1217.9441017646291</v>
      </c>
      <c r="D294" s="25">
        <v>0</v>
      </c>
      <c r="E294" s="25">
        <v>43577.090913786407</v>
      </c>
      <c r="F294" s="25">
        <v>0</v>
      </c>
      <c r="G294" s="25">
        <v>274.68837204234023</v>
      </c>
      <c r="H294" s="25">
        <v>2768.2048741399776</v>
      </c>
      <c r="I294" s="25">
        <v>43577.090913786407</v>
      </c>
      <c r="J294" s="25">
        <v>44795.035015551039</v>
      </c>
      <c r="K294" s="25">
        <v>45069.723387593382</v>
      </c>
      <c r="L294" s="25">
        <v>47837.928261733359</v>
      </c>
    </row>
    <row r="295" spans="1:12" x14ac:dyDescent="0.25">
      <c r="A295" t="s">
        <v>3861</v>
      </c>
      <c r="B295" s="31">
        <f>scrubbed!L295</f>
        <v>182510.68710000001</v>
      </c>
      <c r="C295" s="25">
        <v>1405.1517003928755</v>
      </c>
      <c r="D295" s="25">
        <v>0</v>
      </c>
      <c r="E295" s="25">
        <v>50275.232916654182</v>
      </c>
      <c r="F295" s="25">
        <v>0</v>
      </c>
      <c r="G295" s="25">
        <v>316.91013774295254</v>
      </c>
      <c r="H295" s="25">
        <v>3193.6997603567725</v>
      </c>
      <c r="I295" s="25">
        <v>50275.232916654182</v>
      </c>
      <c r="J295" s="25">
        <v>51680.384617047057</v>
      </c>
      <c r="K295" s="25">
        <v>51997.294754790011</v>
      </c>
      <c r="L295" s="25">
        <v>55190.994515146784</v>
      </c>
    </row>
    <row r="296" spans="1:12" x14ac:dyDescent="0.25">
      <c r="A296" t="s">
        <v>3862</v>
      </c>
      <c r="B296" s="31">
        <f>scrubbed!L296</f>
        <v>7304767.9772799993</v>
      </c>
      <c r="C296" s="25">
        <v>56225.570630459471</v>
      </c>
      <c r="D296" s="25">
        <v>0</v>
      </c>
      <c r="E296" s="25">
        <v>1423164.118945006</v>
      </c>
      <c r="F296" s="25">
        <v>0</v>
      </c>
      <c r="G296" s="25">
        <v>26853.467339670391</v>
      </c>
      <c r="H296" s="25">
        <v>72243.132627782412</v>
      </c>
      <c r="I296" s="25">
        <v>1423164.118945006</v>
      </c>
      <c r="J296" s="25">
        <v>1479389.6895754656</v>
      </c>
      <c r="K296" s="25">
        <v>1506243.1569151359</v>
      </c>
      <c r="L296" s="25">
        <v>1578486.2895429183</v>
      </c>
    </row>
    <row r="297" spans="1:12" x14ac:dyDescent="0.25">
      <c r="A297" t="s">
        <v>3863</v>
      </c>
      <c r="B297" s="31">
        <f>scrubbed!L297</f>
        <v>1588720.78</v>
      </c>
      <c r="C297" s="25">
        <v>12232.687388938781</v>
      </c>
      <c r="D297" s="25">
        <v>0</v>
      </c>
      <c r="E297" s="25">
        <v>3154126.953506371</v>
      </c>
      <c r="F297" s="25">
        <v>85152.213512612812</v>
      </c>
      <c r="G297" s="25">
        <v>5842.3608260777737</v>
      </c>
      <c r="H297" s="25">
        <v>96866.577827314381</v>
      </c>
      <c r="I297" s="25">
        <v>3239279.167018984</v>
      </c>
      <c r="J297" s="25">
        <v>3251511.8544079228</v>
      </c>
      <c r="K297" s="25">
        <v>3257354.2152340007</v>
      </c>
      <c r="L297" s="25">
        <v>3354220.7930613151</v>
      </c>
    </row>
    <row r="298" spans="1:12" x14ac:dyDescent="0.25">
      <c r="A298" t="s">
        <v>2909</v>
      </c>
      <c r="B298" s="31">
        <f>scrubbed!L298</f>
        <v>25586.46</v>
      </c>
      <c r="C298" s="25">
        <v>279.34448603998368</v>
      </c>
      <c r="D298" s="25">
        <v>0</v>
      </c>
      <c r="E298" s="25">
        <v>21643.610778377937</v>
      </c>
      <c r="F298" s="25">
        <v>748.6432225871564</v>
      </c>
      <c r="G298" s="25">
        <v>51.365004571536694</v>
      </c>
      <c r="H298" s="25">
        <v>1124.0665084233879</v>
      </c>
      <c r="I298" s="25">
        <v>22392.254000965095</v>
      </c>
      <c r="J298" s="25">
        <v>22671.598487005078</v>
      </c>
      <c r="K298" s="25">
        <v>22722.963491576615</v>
      </c>
      <c r="L298" s="25">
        <v>23847.030000000002</v>
      </c>
    </row>
    <row r="299" spans="1:12" x14ac:dyDescent="0.25">
      <c r="A299" t="s">
        <v>3561</v>
      </c>
      <c r="B299" s="31">
        <f>scrubbed!L299</f>
        <v>1368998.92</v>
      </c>
      <c r="C299" s="25">
        <v>10540.731651030486</v>
      </c>
      <c r="D299" s="25">
        <v>0</v>
      </c>
      <c r="E299" s="25">
        <v>1908967.5697872741</v>
      </c>
      <c r="F299" s="25">
        <v>73374.443700679753</v>
      </c>
      <c r="G299" s="25">
        <v>5034.2787090156389</v>
      </c>
      <c r="H299" s="25">
        <v>61062.143328220118</v>
      </c>
      <c r="I299" s="25">
        <v>1982342.0134879539</v>
      </c>
      <c r="J299" s="25">
        <v>1992882.7451389844</v>
      </c>
      <c r="K299" s="25">
        <v>1997917.023848</v>
      </c>
      <c r="L299" s="25">
        <v>2058979.1671762201</v>
      </c>
    </row>
    <row r="300" spans="1:12" x14ac:dyDescent="0.25">
      <c r="A300" t="s">
        <v>3864</v>
      </c>
      <c r="B300" s="31">
        <f>scrubbed!L300</f>
        <v>291231.57</v>
      </c>
      <c r="C300" s="25">
        <v>2242.3639513742646</v>
      </c>
      <c r="D300" s="25">
        <v>0</v>
      </c>
      <c r="E300" s="25">
        <v>406100.84807680669</v>
      </c>
      <c r="F300" s="25">
        <v>15609.182830345528</v>
      </c>
      <c r="G300" s="25">
        <v>1070.9583994735347</v>
      </c>
      <c r="H300" s="25">
        <v>17750.208888984635</v>
      </c>
      <c r="I300" s="25">
        <v>421710.03090715222</v>
      </c>
      <c r="J300" s="25">
        <v>423952.39485852647</v>
      </c>
      <c r="K300" s="25">
        <v>425023.35325799999</v>
      </c>
      <c r="L300" s="25">
        <v>442773.56214698462</v>
      </c>
    </row>
    <row r="301" spans="1:12" x14ac:dyDescent="0.25">
      <c r="A301" t="s">
        <v>3865</v>
      </c>
      <c r="B301" s="31">
        <f>scrubbed!L301</f>
        <v>148763.24</v>
      </c>
      <c r="C301" s="25">
        <v>1144.1100368738071</v>
      </c>
      <c r="D301" s="25">
        <v>0</v>
      </c>
      <c r="E301" s="25">
        <v>0</v>
      </c>
      <c r="F301" s="25">
        <v>7964.1945423942952</v>
      </c>
      <c r="G301" s="25">
        <v>546.42969673189782</v>
      </c>
      <c r="H301" s="25">
        <v>1074.357705853201</v>
      </c>
      <c r="I301" s="25">
        <v>7964.1945423942952</v>
      </c>
      <c r="J301" s="25">
        <v>9108.3045792681023</v>
      </c>
      <c r="K301" s="25">
        <v>9654.7342759999992</v>
      </c>
      <c r="L301" s="25">
        <v>10729.0919818532</v>
      </c>
    </row>
    <row r="302" spans="1:12" x14ac:dyDescent="0.25">
      <c r="A302" t="s">
        <v>3866</v>
      </c>
      <c r="B302" s="31">
        <f>scrubbed!L302</f>
        <v>6612.44</v>
      </c>
      <c r="C302" s="25">
        <v>50.855029590817182</v>
      </c>
      <c r="D302" s="25">
        <v>0</v>
      </c>
      <c r="E302" s="25">
        <v>0</v>
      </c>
      <c r="F302" s="25">
        <v>354.00384234646776</v>
      </c>
      <c r="G302" s="25">
        <v>24.28848406271516</v>
      </c>
      <c r="H302" s="25">
        <v>47.754578809199927</v>
      </c>
      <c r="I302" s="25">
        <v>354.00384234646776</v>
      </c>
      <c r="J302" s="25">
        <v>404.85887193728496</v>
      </c>
      <c r="K302" s="25">
        <v>429.14735600000012</v>
      </c>
      <c r="L302" s="25">
        <v>476.90193480920004</v>
      </c>
    </row>
    <row r="303" spans="1:12" x14ac:dyDescent="0.25">
      <c r="A303" t="s">
        <v>3171</v>
      </c>
      <c r="B303" s="31">
        <f>scrubbed!L303</f>
        <v>560575.59987999999</v>
      </c>
      <c r="C303" s="25">
        <v>4316.2470316108693</v>
      </c>
      <c r="D303" s="25">
        <v>0</v>
      </c>
      <c r="E303" s="25">
        <v>977209.53898795147</v>
      </c>
      <c r="F303" s="25">
        <v>30045.563752512022</v>
      </c>
      <c r="G303" s="25">
        <v>2061.4499309415819</v>
      </c>
      <c r="H303" s="25">
        <v>30419.780677144183</v>
      </c>
      <c r="I303" s="25">
        <v>1007255.1027404635</v>
      </c>
      <c r="J303" s="25">
        <v>1011571.3497720744</v>
      </c>
      <c r="K303" s="25">
        <v>1013632.7997030159</v>
      </c>
      <c r="L303" s="25">
        <v>1044052.5803801601</v>
      </c>
    </row>
    <row r="304" spans="1:12" x14ac:dyDescent="0.25">
      <c r="A304" t="s">
        <v>3867</v>
      </c>
      <c r="B304" s="31">
        <f>scrubbed!L304</f>
        <v>2434532.4909600001</v>
      </c>
      <c r="C304" s="25">
        <v>11854.136635948062</v>
      </c>
      <c r="D304" s="25">
        <v>0</v>
      </c>
      <c r="E304" s="25">
        <v>2683807.3243439295</v>
      </c>
      <c r="F304" s="25">
        <v>82517.106972313792</v>
      </c>
      <c r="G304" s="25">
        <v>5661.564078835213</v>
      </c>
      <c r="H304" s="25">
        <v>83544.855968973134</v>
      </c>
      <c r="I304" s="25">
        <v>2766324.4313162435</v>
      </c>
      <c r="J304" s="25">
        <v>2778178.5679521915</v>
      </c>
      <c r="K304" s="25">
        <v>2783840.1320310268</v>
      </c>
      <c r="L304" s="25">
        <v>2867384.9879999999</v>
      </c>
    </row>
    <row r="305" spans="1:12" x14ac:dyDescent="0.25">
      <c r="A305" t="s">
        <v>3868</v>
      </c>
      <c r="B305" s="31">
        <f>scrubbed!L305</f>
        <v>177806.23149999999</v>
      </c>
      <c r="C305" s="25">
        <v>1369.0768965540085</v>
      </c>
      <c r="D305" s="25">
        <v>0</v>
      </c>
      <c r="E305" s="25">
        <v>275522.28037663526</v>
      </c>
      <c r="F305" s="25">
        <v>9530.1976175707605</v>
      </c>
      <c r="G305" s="25">
        <v>308.77402613989307</v>
      </c>
      <c r="H305" s="25">
        <v>14183.217247232678</v>
      </c>
      <c r="I305" s="25">
        <v>285052.47799420601</v>
      </c>
      <c r="J305" s="25">
        <v>286421.55489076005</v>
      </c>
      <c r="K305" s="25">
        <v>286730.32891689992</v>
      </c>
      <c r="L305" s="25">
        <v>300913.5461641326</v>
      </c>
    </row>
    <row r="306" spans="1:12" x14ac:dyDescent="0.25">
      <c r="A306" t="s">
        <v>3869</v>
      </c>
      <c r="B306" s="31">
        <f>scrubbed!L306</f>
        <v>178002.04826657998</v>
      </c>
      <c r="C306" s="25">
        <v>1370.2453158865428</v>
      </c>
      <c r="D306" s="25">
        <v>0</v>
      </c>
      <c r="E306" s="25">
        <v>49026.309678797741</v>
      </c>
      <c r="F306" s="25">
        <v>0</v>
      </c>
      <c r="G306" s="25">
        <v>654.43244817086747</v>
      </c>
      <c r="H306" s="25">
        <v>15292.005228973467</v>
      </c>
      <c r="I306" s="25">
        <v>49026.309678797741</v>
      </c>
      <c r="J306" s="25">
        <v>50396.55499468428</v>
      </c>
      <c r="K306" s="25">
        <v>51050.987442855148</v>
      </c>
      <c r="L306" s="25">
        <v>66342.992671828615</v>
      </c>
    </row>
    <row r="307" spans="1:12" x14ac:dyDescent="0.25">
      <c r="A307" t="s">
        <v>3870</v>
      </c>
      <c r="B307" s="31">
        <f>scrubbed!L307</f>
        <v>180855.37915076001</v>
      </c>
      <c r="C307" s="25">
        <v>1392.2100253761027</v>
      </c>
      <c r="D307" s="25">
        <v>0</v>
      </c>
      <c r="E307" s="25">
        <v>49812.189868976151</v>
      </c>
      <c r="F307" s="25">
        <v>0</v>
      </c>
      <c r="G307" s="25">
        <v>664.92284608572152</v>
      </c>
      <c r="H307" s="25">
        <v>14832.306713263912</v>
      </c>
      <c r="I307" s="25">
        <v>49812.189868976151</v>
      </c>
      <c r="J307" s="25">
        <v>51204.399894352253</v>
      </c>
      <c r="K307" s="25">
        <v>51869.322740437972</v>
      </c>
      <c r="L307" s="25">
        <v>66701.629453701884</v>
      </c>
    </row>
    <row r="308" spans="1:12" x14ac:dyDescent="0.25">
      <c r="A308" t="s">
        <v>3380</v>
      </c>
      <c r="B308" s="31">
        <f>scrubbed!L308</f>
        <v>176955.51549575999</v>
      </c>
      <c r="C308" s="25">
        <v>1362.1891915829044</v>
      </c>
      <c r="D308" s="25">
        <v>0</v>
      </c>
      <c r="E308" s="25">
        <v>48738.067828713021</v>
      </c>
      <c r="F308" s="25">
        <v>0</v>
      </c>
      <c r="G308" s="25">
        <v>650.58482388806669</v>
      </c>
      <c r="H308" s="25">
        <v>3119.5558608953652</v>
      </c>
      <c r="I308" s="25">
        <v>48738.067828713021</v>
      </c>
      <c r="J308" s="25">
        <v>50100.257020295925</v>
      </c>
      <c r="K308" s="25">
        <v>50750.841844183989</v>
      </c>
      <c r="L308" s="25">
        <v>53870.397705079355</v>
      </c>
    </row>
    <row r="309" spans="1:12" x14ac:dyDescent="0.25">
      <c r="A309" t="s">
        <v>3566</v>
      </c>
      <c r="B309" s="31">
        <f>scrubbed!L309</f>
        <v>200029.72722976</v>
      </c>
      <c r="C309" s="25">
        <v>1539.8126001570399</v>
      </c>
      <c r="D309" s="25">
        <v>0</v>
      </c>
      <c r="E309" s="25">
        <v>55093.29497964475</v>
      </c>
      <c r="F309" s="25">
        <v>0</v>
      </c>
      <c r="G309" s="25">
        <v>735.41818969338419</v>
      </c>
      <c r="H309" s="25">
        <v>3526.3320625225169</v>
      </c>
      <c r="I309" s="25">
        <v>55093.29497964475</v>
      </c>
      <c r="J309" s="25">
        <v>56633.107579801792</v>
      </c>
      <c r="K309" s="25">
        <v>57368.525769495172</v>
      </c>
      <c r="L309" s="25">
        <v>60894.857832017689</v>
      </c>
    </row>
    <row r="310" spans="1:12" x14ac:dyDescent="0.25">
      <c r="A310" t="s">
        <v>3871</v>
      </c>
      <c r="B310" s="31">
        <f>scrubbed!L310</f>
        <v>353970.38284631999</v>
      </c>
      <c r="C310" s="25">
        <v>2724.835268925387</v>
      </c>
      <c r="D310" s="25">
        <v>0</v>
      </c>
      <c r="E310" s="25">
        <v>97492.482673888851</v>
      </c>
      <c r="F310" s="25">
        <v>0</v>
      </c>
      <c r="G310" s="25">
        <v>1301.3878575103388</v>
      </c>
      <c r="H310" s="25">
        <v>6240.1580380130763</v>
      </c>
      <c r="I310" s="25">
        <v>97492.482673888851</v>
      </c>
      <c r="J310" s="25">
        <v>100217.31794281423</v>
      </c>
      <c r="K310" s="25">
        <v>101518.70580032458</v>
      </c>
      <c r="L310" s="25">
        <v>107758.86383833765</v>
      </c>
    </row>
    <row r="311" spans="1:12" x14ac:dyDescent="0.25">
      <c r="A311" t="s">
        <v>3872</v>
      </c>
      <c r="B311" s="31">
        <f>scrubbed!L311</f>
        <v>179090.82819999999</v>
      </c>
      <c r="C311" s="25">
        <v>1378.8824647015581</v>
      </c>
      <c r="D311" s="25">
        <v>0</v>
      </c>
      <c r="E311" s="25">
        <v>161741.1223530451</v>
      </c>
      <c r="F311" s="25">
        <v>0</v>
      </c>
      <c r="G311" s="25">
        <v>658.55757115336735</v>
      </c>
      <c r="H311" s="25">
        <v>8429.4775471583707</v>
      </c>
      <c r="I311" s="25">
        <v>161741.1223530451</v>
      </c>
      <c r="J311" s="25">
        <v>163120.00481774667</v>
      </c>
      <c r="K311" s="25">
        <v>163778.56238890003</v>
      </c>
      <c r="L311" s="25">
        <v>172208.0399360584</v>
      </c>
    </row>
    <row r="312" spans="1:12" x14ac:dyDescent="0.25">
      <c r="A312" t="s">
        <v>3873</v>
      </c>
      <c r="B312" s="31">
        <f>scrubbed!L312</f>
        <v>57424.055</v>
      </c>
      <c r="C312" s="25">
        <v>442.12873389720249</v>
      </c>
      <c r="D312" s="25">
        <v>0</v>
      </c>
      <c r="E312" s="25">
        <v>51861.126292980945</v>
      </c>
      <c r="F312" s="25">
        <v>1435.4829022636443</v>
      </c>
      <c r="G312" s="25">
        <v>211.16174335821628</v>
      </c>
      <c r="H312" s="25">
        <v>2770.1748873168399</v>
      </c>
      <c r="I312" s="25">
        <v>53296.609195244593</v>
      </c>
      <c r="J312" s="25">
        <v>53738.737929141796</v>
      </c>
      <c r="K312" s="25">
        <v>53949.899672500011</v>
      </c>
      <c r="L312" s="25">
        <v>56720.074559816851</v>
      </c>
    </row>
    <row r="313" spans="1:12" x14ac:dyDescent="0.25">
      <c r="A313" t="s">
        <v>3874</v>
      </c>
      <c r="B313" s="31">
        <f>scrubbed!L313</f>
        <v>1134813.2</v>
      </c>
      <c r="C313" s="25">
        <v>8737.1813546564154</v>
      </c>
      <c r="D313" s="25">
        <v>0</v>
      </c>
      <c r="E313" s="25">
        <v>832074.68667136971</v>
      </c>
      <c r="F313" s="25">
        <v>28367.471930702646</v>
      </c>
      <c r="G313" s="25">
        <v>4172.8987632708668</v>
      </c>
      <c r="H313" s="25">
        <v>38714.787813392119</v>
      </c>
      <c r="I313" s="25">
        <v>860442.15860207239</v>
      </c>
      <c r="J313" s="25">
        <v>869179.33995672886</v>
      </c>
      <c r="K313" s="25">
        <v>873352.23871999967</v>
      </c>
      <c r="L313" s="25">
        <v>912067.02653339179</v>
      </c>
    </row>
    <row r="314" spans="1:12" x14ac:dyDescent="0.25">
      <c r="A314" t="s">
        <v>3875</v>
      </c>
      <c r="B314" s="31">
        <f>scrubbed!L314</f>
        <v>66167.69</v>
      </c>
      <c r="C314" s="25">
        <v>509.43988609639524</v>
      </c>
      <c r="D314" s="25">
        <v>0</v>
      </c>
      <c r="E314" s="25">
        <v>48515.879022660607</v>
      </c>
      <c r="F314" s="25">
        <v>1654.0256042090757</v>
      </c>
      <c r="G314" s="25">
        <v>243.30971103393077</v>
      </c>
      <c r="H314" s="25">
        <v>2664.7290320483953</v>
      </c>
      <c r="I314" s="25">
        <v>50169.904626869684</v>
      </c>
      <c r="J314" s="25">
        <v>50679.344512966076</v>
      </c>
      <c r="K314" s="25">
        <v>50922.654224000005</v>
      </c>
      <c r="L314" s="25">
        <v>53587.383256048401</v>
      </c>
    </row>
    <row r="315" spans="1:12" x14ac:dyDescent="0.25">
      <c r="A315" t="s">
        <v>3876</v>
      </c>
      <c r="B315" s="31">
        <f>scrubbed!L315</f>
        <v>201165</v>
      </c>
      <c r="C315" s="25">
        <v>1548.8144544048819</v>
      </c>
      <c r="D315" s="25">
        <v>0</v>
      </c>
      <c r="E315" s="25">
        <v>147499.43369027268</v>
      </c>
      <c r="F315" s="25">
        <v>5028.6183584574073</v>
      </c>
      <c r="G315" s="25">
        <v>739.71749686502062</v>
      </c>
      <c r="H315" s="25">
        <v>8101.3892994000053</v>
      </c>
      <c r="I315" s="25">
        <v>152528.05204873008</v>
      </c>
      <c r="J315" s="25">
        <v>154076.86650313495</v>
      </c>
      <c r="K315" s="25">
        <v>154816.58399999997</v>
      </c>
      <c r="L315" s="25">
        <v>162917.97329939998</v>
      </c>
    </row>
    <row r="316" spans="1:12" x14ac:dyDescent="0.25">
      <c r="A316" t="s">
        <v>3877</v>
      </c>
      <c r="B316" s="31">
        <f>scrubbed!L316</f>
        <v>294967.54964919999</v>
      </c>
      <c r="C316" s="25">
        <v>2271.0575742776541</v>
      </c>
      <c r="D316" s="25">
        <v>0</v>
      </c>
      <c r="E316" s="25">
        <v>266392.10403734772</v>
      </c>
      <c r="F316" s="25">
        <v>0</v>
      </c>
      <c r="G316" s="25">
        <v>1084.6625425680932</v>
      </c>
      <c r="H316" s="25">
        <v>68883.582771371934</v>
      </c>
      <c r="I316" s="25">
        <v>266392.10403734772</v>
      </c>
      <c r="J316" s="25">
        <v>268663.16161162534</v>
      </c>
      <c r="K316" s="25">
        <v>269747.82415419345</v>
      </c>
      <c r="L316" s="25">
        <v>338631.40692556539</v>
      </c>
    </row>
    <row r="317" spans="1:12" x14ac:dyDescent="0.25">
      <c r="A317" t="s">
        <v>3878</v>
      </c>
      <c r="B317" s="31">
        <f>scrubbed!L317</f>
        <v>175758.5765</v>
      </c>
      <c r="C317" s="25">
        <v>1353.2263019416719</v>
      </c>
      <c r="D317" s="25">
        <v>0</v>
      </c>
      <c r="E317" s="25">
        <v>158731.68778100231</v>
      </c>
      <c r="F317" s="25">
        <v>0</v>
      </c>
      <c r="G317" s="25">
        <v>646.30412630596845</v>
      </c>
      <c r="H317" s="25">
        <v>8272.6345576599997</v>
      </c>
      <c r="I317" s="25">
        <v>158731.68778100231</v>
      </c>
      <c r="J317" s="25">
        <v>160084.91408294399</v>
      </c>
      <c r="K317" s="25">
        <v>160731.21820924996</v>
      </c>
      <c r="L317" s="25">
        <v>169003.85276690996</v>
      </c>
    </row>
    <row r="318" spans="1:12" x14ac:dyDescent="0.25">
      <c r="A318" t="s">
        <v>3879</v>
      </c>
      <c r="B318" s="31">
        <f>scrubbed!L318</f>
        <v>170921.00589999999</v>
      </c>
      <c r="C318" s="25">
        <v>1315.9801663403191</v>
      </c>
      <c r="D318" s="25">
        <v>0</v>
      </c>
      <c r="E318" s="25">
        <v>154362.76444656836</v>
      </c>
      <c r="F318" s="25">
        <v>0</v>
      </c>
      <c r="G318" s="25">
        <v>628.51528264133844</v>
      </c>
      <c r="H318" s="25">
        <v>8044.9389622722229</v>
      </c>
      <c r="I318" s="25">
        <v>154362.76444656836</v>
      </c>
      <c r="J318" s="25">
        <v>155678.74461290866</v>
      </c>
      <c r="K318" s="25">
        <v>156307.25989555</v>
      </c>
      <c r="L318" s="25">
        <v>164352.19885782222</v>
      </c>
    </row>
    <row r="319" spans="1:12" x14ac:dyDescent="0.25">
      <c r="A319" t="s">
        <v>3880</v>
      </c>
      <c r="B319" s="31">
        <f>scrubbed!L319</f>
        <v>960184.72244000004</v>
      </c>
      <c r="C319" s="25">
        <v>7392.7955437689398</v>
      </c>
      <c r="D319" s="25">
        <v>0</v>
      </c>
      <c r="E319" s="25">
        <v>867165.31625092286</v>
      </c>
      <c r="F319" s="25">
        <v>0</v>
      </c>
      <c r="G319" s="25">
        <v>3530.8168766883655</v>
      </c>
      <c r="H319" s="25">
        <v>213169.42631783767</v>
      </c>
      <c r="I319" s="25">
        <v>867165.31625092286</v>
      </c>
      <c r="J319" s="25">
        <v>874558.11179469177</v>
      </c>
      <c r="K319" s="25">
        <v>878088.92867138016</v>
      </c>
      <c r="L319" s="25">
        <v>1091258.3549892178</v>
      </c>
    </row>
    <row r="320" spans="1:12" x14ac:dyDescent="0.25">
      <c r="A320" t="s">
        <v>3881</v>
      </c>
      <c r="B320" s="31">
        <f>scrubbed!L320</f>
        <v>125564.81693318</v>
      </c>
      <c r="C320" s="25">
        <v>1198.3827911976468</v>
      </c>
      <c r="D320" s="25">
        <v>0</v>
      </c>
      <c r="E320" s="25">
        <v>0</v>
      </c>
      <c r="F320" s="25">
        <v>0</v>
      </c>
      <c r="G320" s="25">
        <v>459.07279232032926</v>
      </c>
      <c r="H320" s="25">
        <v>602.35953979185092</v>
      </c>
      <c r="I320" s="25">
        <v>0</v>
      </c>
      <c r="J320" s="25">
        <v>1198.3827911976468</v>
      </c>
      <c r="K320" s="25">
        <v>1657.455583517976</v>
      </c>
      <c r="L320" s="25">
        <v>2259.815123309827</v>
      </c>
    </row>
    <row r="321" spans="1:12" x14ac:dyDescent="0.25">
      <c r="A321" t="s">
        <v>3882</v>
      </c>
      <c r="B321" s="31">
        <f>scrubbed!L321</f>
        <v>136348.01291674</v>
      </c>
      <c r="C321" s="25">
        <v>1301.2969419639924</v>
      </c>
      <c r="D321" s="25">
        <v>0</v>
      </c>
      <c r="E321" s="25">
        <v>0</v>
      </c>
      <c r="F321" s="25">
        <v>0</v>
      </c>
      <c r="G321" s="25">
        <v>498.49682853697544</v>
      </c>
      <c r="H321" s="25">
        <v>654.08868756418519</v>
      </c>
      <c r="I321" s="25">
        <v>0</v>
      </c>
      <c r="J321" s="25">
        <v>1301.2969419639924</v>
      </c>
      <c r="K321" s="25">
        <v>1799.7937705009679</v>
      </c>
      <c r="L321" s="25">
        <v>2453.8824580651531</v>
      </c>
    </row>
    <row r="322" spans="1:12" x14ac:dyDescent="0.25">
      <c r="A322" t="s">
        <v>3883</v>
      </c>
      <c r="B322" s="31">
        <f>scrubbed!L322</f>
        <v>49456.35</v>
      </c>
      <c r="C322" s="25">
        <v>1225.4771805426708</v>
      </c>
      <c r="D322" s="25">
        <v>0</v>
      </c>
      <c r="E322" s="25">
        <v>0</v>
      </c>
      <c r="F322" s="25">
        <v>0</v>
      </c>
      <c r="G322" s="25">
        <v>225.3369732591693</v>
      </c>
      <c r="H322" s="25">
        <v>324.89384619815996</v>
      </c>
      <c r="I322" s="25">
        <v>0</v>
      </c>
      <c r="J322" s="25">
        <v>1225.4771805426708</v>
      </c>
      <c r="K322" s="25">
        <v>1450.8141538018401</v>
      </c>
      <c r="L322" s="25">
        <v>1775.7080000000001</v>
      </c>
    </row>
    <row r="323" spans="1:12" x14ac:dyDescent="0.25">
      <c r="A323" t="s">
        <v>3884</v>
      </c>
      <c r="B323" s="31">
        <f>scrubbed!L323</f>
        <v>32829.019999999997</v>
      </c>
      <c r="C323" s="25">
        <v>654.43025106559924</v>
      </c>
      <c r="D323" s="25">
        <v>0</v>
      </c>
      <c r="E323" s="25">
        <v>0</v>
      </c>
      <c r="F323" s="25">
        <v>0</v>
      </c>
      <c r="G323" s="25">
        <v>120.33462093440066</v>
      </c>
      <c r="H323" s="25">
        <v>173.50005753920004</v>
      </c>
      <c r="I323" s="25">
        <v>0</v>
      </c>
      <c r="J323" s="25">
        <v>654.43025106559924</v>
      </c>
      <c r="K323" s="25">
        <v>774.76487199999985</v>
      </c>
      <c r="L323" s="25">
        <v>948.2649295391999</v>
      </c>
    </row>
    <row r="324" spans="1:12" x14ac:dyDescent="0.25">
      <c r="A324" t="s">
        <v>3885</v>
      </c>
      <c r="B324" s="31">
        <f>scrubbed!L324</f>
        <v>177478.70980000001</v>
      </c>
      <c r="C324" s="25">
        <v>1693.8457509276968</v>
      </c>
      <c r="D324" s="25">
        <v>0</v>
      </c>
      <c r="E324" s="25">
        <v>0</v>
      </c>
      <c r="F324" s="25">
        <v>0</v>
      </c>
      <c r="G324" s="25">
        <v>648.87321843230234</v>
      </c>
      <c r="H324" s="25">
        <v>851.40086665256013</v>
      </c>
      <c r="I324" s="25">
        <v>0</v>
      </c>
      <c r="J324" s="25">
        <v>1693.8457509276968</v>
      </c>
      <c r="K324" s="25">
        <v>2342.7189693599994</v>
      </c>
      <c r="L324" s="25">
        <v>3194.1198360125595</v>
      </c>
    </row>
    <row r="325" spans="1:12" x14ac:dyDescent="0.25">
      <c r="A325" t="s">
        <v>3886</v>
      </c>
      <c r="B325" s="31">
        <f>scrubbed!L325</f>
        <v>188779.09909999999</v>
      </c>
      <c r="C325" s="25">
        <v>1801.6959624894328</v>
      </c>
      <c r="D325" s="25">
        <v>0</v>
      </c>
      <c r="E325" s="25">
        <v>0</v>
      </c>
      <c r="F325" s="25">
        <v>0</v>
      </c>
      <c r="G325" s="25">
        <v>690.18814563056742</v>
      </c>
      <c r="H325" s="25">
        <v>905.61109420251978</v>
      </c>
      <c r="I325" s="25">
        <v>0</v>
      </c>
      <c r="J325" s="25">
        <v>1801.6959624894328</v>
      </c>
      <c r="K325" s="25">
        <v>2491.8841081200003</v>
      </c>
      <c r="L325" s="25">
        <v>3397.4952023225201</v>
      </c>
    </row>
    <row r="326" spans="1:12" x14ac:dyDescent="0.25">
      <c r="A326" t="s">
        <v>3887</v>
      </c>
      <c r="B326" s="31">
        <f>scrubbed!L326</f>
        <v>181108.26329999999</v>
      </c>
      <c r="C326" s="25">
        <v>1728.4859834416013</v>
      </c>
      <c r="D326" s="25">
        <v>0</v>
      </c>
      <c r="E326" s="25">
        <v>0</v>
      </c>
      <c r="F326" s="25">
        <v>0</v>
      </c>
      <c r="G326" s="25">
        <v>662.14309211839827</v>
      </c>
      <c r="H326" s="25">
        <v>868.81256070276049</v>
      </c>
      <c r="I326" s="25">
        <v>0</v>
      </c>
      <c r="J326" s="25">
        <v>1728.4859834416013</v>
      </c>
      <c r="K326" s="25">
        <v>2390.6290755599994</v>
      </c>
      <c r="L326" s="25">
        <v>3259.4416362627599</v>
      </c>
    </row>
    <row r="327" spans="1:12" x14ac:dyDescent="0.25">
      <c r="A327" t="s">
        <v>3888</v>
      </c>
      <c r="B327" s="31">
        <f>scrubbed!L327</f>
        <v>5036535.11558</v>
      </c>
      <c r="C327" s="25">
        <v>64620.630865654137</v>
      </c>
      <c r="D327" s="25">
        <v>0</v>
      </c>
      <c r="E327" s="25">
        <v>0</v>
      </c>
      <c r="F327" s="25">
        <v>0</v>
      </c>
      <c r="G327" s="25">
        <v>24754.672439304428</v>
      </c>
      <c r="H327" s="25">
        <v>32481.151895041461</v>
      </c>
      <c r="I327" s="25">
        <v>0</v>
      </c>
      <c r="J327" s="25">
        <v>64620.630865654137</v>
      </c>
      <c r="K327" s="25">
        <v>89375.303304958565</v>
      </c>
      <c r="L327" s="25">
        <v>121856.45520000003</v>
      </c>
    </row>
    <row r="328" spans="1:12" x14ac:dyDescent="0.25">
      <c r="A328" t="s">
        <v>3393</v>
      </c>
      <c r="B328" s="31">
        <f>scrubbed!L328</f>
        <v>1123043.1523199999</v>
      </c>
      <c r="C328" s="25">
        <v>20738.706450933532</v>
      </c>
      <c r="D328" s="25">
        <v>0</v>
      </c>
      <c r="E328" s="25">
        <v>0</v>
      </c>
      <c r="F328" s="25">
        <v>0</v>
      </c>
      <c r="G328" s="25">
        <v>1946.7652259304596</v>
      </c>
      <c r="H328" s="25">
        <v>5709.8546080460073</v>
      </c>
      <c r="I328" s="25">
        <v>0</v>
      </c>
      <c r="J328" s="25">
        <v>20738.706450933532</v>
      </c>
      <c r="K328" s="25">
        <v>22685.471676863992</v>
      </c>
      <c r="L328" s="25">
        <v>28395.326284909999</v>
      </c>
    </row>
    <row r="329" spans="1:12" x14ac:dyDescent="0.25">
      <c r="A329" t="s">
        <v>3889</v>
      </c>
      <c r="B329" s="31">
        <f>scrubbed!L329</f>
        <v>1481693.5424400002</v>
      </c>
      <c r="C329" s="25">
        <v>27315.493370790002</v>
      </c>
      <c r="D329" s="25">
        <v>0</v>
      </c>
      <c r="E329" s="25">
        <v>0</v>
      </c>
      <c r="F329" s="25">
        <v>0</v>
      </c>
      <c r="G329" s="25">
        <v>5429.9339171340052</v>
      </c>
      <c r="H329" s="25">
        <v>7726.4539633430468</v>
      </c>
      <c r="I329" s="25">
        <v>0</v>
      </c>
      <c r="J329" s="25">
        <v>27315.493370790002</v>
      </c>
      <c r="K329" s="25">
        <v>32745.427287924009</v>
      </c>
      <c r="L329" s="25">
        <v>40471.881251267056</v>
      </c>
    </row>
    <row r="330" spans="1:12" x14ac:dyDescent="0.25">
      <c r="A330" t="s">
        <v>3890</v>
      </c>
      <c r="B330" s="31">
        <f>scrubbed!L330</f>
        <v>159729.40354768001</v>
      </c>
      <c r="C330" s="25">
        <v>1524.447477685311</v>
      </c>
      <c r="D330" s="25">
        <v>0</v>
      </c>
      <c r="E330" s="25">
        <v>0</v>
      </c>
      <c r="F330" s="25">
        <v>0</v>
      </c>
      <c r="G330" s="25">
        <v>583.9806491440653</v>
      </c>
      <c r="H330" s="25">
        <v>766.25389469893071</v>
      </c>
      <c r="I330" s="25">
        <v>0</v>
      </c>
      <c r="J330" s="25">
        <v>1524.447477685311</v>
      </c>
      <c r="K330" s="25">
        <v>2108.4281268293762</v>
      </c>
      <c r="L330" s="25">
        <v>2874.6820215283069</v>
      </c>
    </row>
    <row r="331" spans="1:12" x14ac:dyDescent="0.25">
      <c r="A331" t="s">
        <v>3891</v>
      </c>
      <c r="B331" s="31">
        <f>scrubbed!L331</f>
        <v>397831.10902280005</v>
      </c>
      <c r="C331" s="25">
        <v>3796.8753230429625</v>
      </c>
      <c r="D331" s="25">
        <v>0</v>
      </c>
      <c r="E331" s="25">
        <v>0</v>
      </c>
      <c r="F331" s="25">
        <v>0</v>
      </c>
      <c r="G331" s="25">
        <v>1454.4953160579964</v>
      </c>
      <c r="H331" s="25">
        <v>1908.4753962041768</v>
      </c>
      <c r="I331" s="25">
        <v>0</v>
      </c>
      <c r="J331" s="25">
        <v>3796.8753230429625</v>
      </c>
      <c r="K331" s="25">
        <v>5251.3706391009591</v>
      </c>
      <c r="L331" s="25">
        <v>7159.846035305136</v>
      </c>
    </row>
    <row r="332" spans="1:12" x14ac:dyDescent="0.25">
      <c r="A332" t="s">
        <v>3892</v>
      </c>
      <c r="B332" s="31">
        <f>scrubbed!L332</f>
        <v>153738.70791055998</v>
      </c>
      <c r="C332" s="25">
        <v>1467.2726516936646</v>
      </c>
      <c r="D332" s="25">
        <v>0</v>
      </c>
      <c r="E332" s="25">
        <v>0</v>
      </c>
      <c r="F332" s="25">
        <v>0</v>
      </c>
      <c r="G332" s="25">
        <v>562.0782927257269</v>
      </c>
      <c r="H332" s="25">
        <v>737.51532958853886</v>
      </c>
      <c r="I332" s="25">
        <v>0</v>
      </c>
      <c r="J332" s="25">
        <v>1467.2726516936646</v>
      </c>
      <c r="K332" s="25">
        <v>2029.3509444193915</v>
      </c>
      <c r="L332" s="25">
        <v>2766.8662740079303</v>
      </c>
    </row>
    <row r="333" spans="1:12" x14ac:dyDescent="0.25">
      <c r="A333" t="s">
        <v>2617</v>
      </c>
      <c r="B333" s="31">
        <f>scrubbed!L333</f>
        <v>3844568.50098</v>
      </c>
      <c r="C333" s="25">
        <v>1380410.6014612531</v>
      </c>
      <c r="D333" s="25">
        <v>0</v>
      </c>
      <c r="E333" s="25">
        <v>0</v>
      </c>
      <c r="F333" s="25">
        <v>0</v>
      </c>
      <c r="G333" s="25">
        <v>528803.44579054147</v>
      </c>
      <c r="H333" s="25">
        <v>693854.66874820553</v>
      </c>
      <c r="I333" s="25">
        <v>0</v>
      </c>
      <c r="J333" s="25">
        <v>1380410.6014612531</v>
      </c>
      <c r="K333" s="25">
        <v>1909214.0472517945</v>
      </c>
      <c r="L333" s="25">
        <v>2603068.716</v>
      </c>
    </row>
    <row r="334" spans="1:12" x14ac:dyDescent="0.25">
      <c r="A334" t="s">
        <v>3893</v>
      </c>
      <c r="B334" s="31">
        <f>scrubbed!L334</f>
        <v>174248.47990000003</v>
      </c>
      <c r="C334" s="25">
        <v>1663.0166379777534</v>
      </c>
      <c r="D334" s="25">
        <v>0</v>
      </c>
      <c r="E334" s="25">
        <v>0</v>
      </c>
      <c r="F334" s="25">
        <v>0</v>
      </c>
      <c r="G334" s="25">
        <v>637.06329670224693</v>
      </c>
      <c r="H334" s="25">
        <v>835.90480777627999</v>
      </c>
      <c r="I334" s="25">
        <v>0</v>
      </c>
      <c r="J334" s="25">
        <v>1663.0166379777534</v>
      </c>
      <c r="K334" s="25">
        <v>2300.0799346800004</v>
      </c>
      <c r="L334" s="25">
        <v>3135.9847424562804</v>
      </c>
    </row>
    <row r="335" spans="1:12" x14ac:dyDescent="0.25">
      <c r="A335" t="s">
        <v>3894</v>
      </c>
      <c r="B335" s="31">
        <f>scrubbed!L335</f>
        <v>1086981.70496</v>
      </c>
      <c r="C335" s="25">
        <v>20038.854665661886</v>
      </c>
      <c r="D335" s="25">
        <v>0</v>
      </c>
      <c r="E335" s="25">
        <v>0</v>
      </c>
      <c r="F335" s="25">
        <v>0</v>
      </c>
      <c r="G335" s="25">
        <v>3983.4410139541105</v>
      </c>
      <c r="H335" s="25">
        <v>5668.1856685014645</v>
      </c>
      <c r="I335" s="25">
        <v>0</v>
      </c>
      <c r="J335" s="25">
        <v>20038.854665661886</v>
      </c>
      <c r="K335" s="25">
        <v>24022.295679615996</v>
      </c>
      <c r="L335" s="25">
        <v>29690.481348117461</v>
      </c>
    </row>
    <row r="336" spans="1:12" x14ac:dyDescent="0.25">
      <c r="A336" t="s">
        <v>3391</v>
      </c>
      <c r="B336" s="31">
        <f>scrubbed!L336</f>
        <v>616439.71721999999</v>
      </c>
      <c r="C336" s="25">
        <v>5883.2622622331473</v>
      </c>
      <c r="D336" s="25">
        <v>0</v>
      </c>
      <c r="E336" s="25">
        <v>0</v>
      </c>
      <c r="F336" s="25">
        <v>0</v>
      </c>
      <c r="G336" s="25">
        <v>2253.742005070852</v>
      </c>
      <c r="H336" s="25">
        <v>2957.184611447783</v>
      </c>
      <c r="I336" s="25">
        <v>0</v>
      </c>
      <c r="J336" s="25">
        <v>5883.2622622331473</v>
      </c>
      <c r="K336" s="25">
        <v>8137.0042673039989</v>
      </c>
      <c r="L336" s="25">
        <v>11094.188878751782</v>
      </c>
    </row>
    <row r="337" spans="1:12" x14ac:dyDescent="0.25">
      <c r="A337" t="s">
        <v>3895</v>
      </c>
      <c r="B337" s="31">
        <f>scrubbed!L337</f>
        <v>211141.48733651999</v>
      </c>
      <c r="C337" s="25">
        <v>2015.1212028335276</v>
      </c>
      <c r="D337" s="25">
        <v>0</v>
      </c>
      <c r="E337" s="25">
        <v>0</v>
      </c>
      <c r="F337" s="25">
        <v>0</v>
      </c>
      <c r="G337" s="25">
        <v>771.9464300085358</v>
      </c>
      <c r="H337" s="25">
        <v>1012.8879430507541</v>
      </c>
      <c r="I337" s="25">
        <v>0</v>
      </c>
      <c r="J337" s="25">
        <v>2015.1212028335276</v>
      </c>
      <c r="K337" s="25">
        <v>2787.0676328420632</v>
      </c>
      <c r="L337" s="25">
        <v>3799.9555758928173</v>
      </c>
    </row>
    <row r="338" spans="1:12" x14ac:dyDescent="0.25">
      <c r="A338" t="s">
        <v>3896</v>
      </c>
      <c r="B338" s="31">
        <f>scrubbed!L338</f>
        <v>169587.0263</v>
      </c>
      <c r="C338" s="25">
        <v>1622.7771683945284</v>
      </c>
      <c r="D338" s="25">
        <v>0</v>
      </c>
      <c r="E338" s="25">
        <v>0</v>
      </c>
      <c r="F338" s="25">
        <v>0</v>
      </c>
      <c r="G338" s="25">
        <v>293.55622879547167</v>
      </c>
      <c r="H338" s="25">
        <v>791.43890955841789</v>
      </c>
      <c r="I338" s="25">
        <v>0</v>
      </c>
      <c r="J338" s="25">
        <v>1622.7771683945284</v>
      </c>
      <c r="K338" s="25">
        <v>1916.3333971900001</v>
      </c>
      <c r="L338" s="25">
        <v>2707.772306748418</v>
      </c>
    </row>
    <row r="339" spans="1:12" x14ac:dyDescent="0.25">
      <c r="A339" t="s">
        <v>3897</v>
      </c>
      <c r="B339" s="31">
        <f>scrubbed!L339</f>
        <v>1422680.6850000001</v>
      </c>
      <c r="C339" s="25">
        <v>13613.62236194767</v>
      </c>
      <c r="D339" s="25">
        <v>0</v>
      </c>
      <c r="E339" s="25">
        <v>0</v>
      </c>
      <c r="F339" s="25">
        <v>0</v>
      </c>
      <c r="G339" s="25">
        <v>2462.6693785523289</v>
      </c>
      <c r="H339" s="25">
        <v>6639.4515815991017</v>
      </c>
      <c r="I339" s="25">
        <v>0</v>
      </c>
      <c r="J339" s="25">
        <v>13613.62236194767</v>
      </c>
      <c r="K339" s="25">
        <v>16076.291740499999</v>
      </c>
      <c r="L339" s="25">
        <v>22715.743322099101</v>
      </c>
    </row>
    <row r="340" spans="1:12" x14ac:dyDescent="0.25">
      <c r="A340" t="s">
        <v>3898</v>
      </c>
      <c r="B340" s="31">
        <f>scrubbed!L340</f>
        <v>174038.70990000002</v>
      </c>
      <c r="C340" s="25">
        <v>1661.0146061646271</v>
      </c>
      <c r="D340" s="25">
        <v>0</v>
      </c>
      <c r="E340" s="25">
        <v>0</v>
      </c>
      <c r="F340" s="25">
        <v>0</v>
      </c>
      <c r="G340" s="25">
        <v>636.29636451537272</v>
      </c>
      <c r="H340" s="25">
        <v>834.89849913228045</v>
      </c>
      <c r="I340" s="25">
        <v>0</v>
      </c>
      <c r="J340" s="25">
        <v>1661.0146061646271</v>
      </c>
      <c r="K340" s="25">
        <v>2297.3109706799996</v>
      </c>
      <c r="L340" s="25">
        <v>3132.2094698122801</v>
      </c>
    </row>
    <row r="341" spans="1:12" x14ac:dyDescent="0.25">
      <c r="A341" t="s">
        <v>3899</v>
      </c>
      <c r="B341" s="31">
        <f>scrubbed!L341</f>
        <v>149311.35664144001</v>
      </c>
      <c r="C341" s="25">
        <v>1425.0182869672469</v>
      </c>
      <c r="D341" s="25">
        <v>0</v>
      </c>
      <c r="E341" s="25">
        <v>0</v>
      </c>
      <c r="F341" s="25">
        <v>0</v>
      </c>
      <c r="G341" s="25">
        <v>545.89162069976089</v>
      </c>
      <c r="H341" s="25">
        <v>716.27644008031621</v>
      </c>
      <c r="I341" s="25">
        <v>0</v>
      </c>
      <c r="J341" s="25">
        <v>1425.0182869672469</v>
      </c>
      <c r="K341" s="25">
        <v>1970.9099076670077</v>
      </c>
      <c r="L341" s="25">
        <v>2687.1863477473239</v>
      </c>
    </row>
    <row r="342" spans="1:12" x14ac:dyDescent="0.25">
      <c r="A342" t="s">
        <v>3900</v>
      </c>
      <c r="B342" s="31">
        <f>scrubbed!L342</f>
        <v>119581.86667052</v>
      </c>
      <c r="C342" s="25">
        <v>1141.2818865773766</v>
      </c>
      <c r="D342" s="25">
        <v>0</v>
      </c>
      <c r="E342" s="25">
        <v>0</v>
      </c>
      <c r="F342" s="25">
        <v>0</v>
      </c>
      <c r="G342" s="25">
        <v>437.19875347348722</v>
      </c>
      <c r="H342" s="25">
        <v>573.65813079181862</v>
      </c>
      <c r="I342" s="25">
        <v>0</v>
      </c>
      <c r="J342" s="25">
        <v>1141.2818865773766</v>
      </c>
      <c r="K342" s="25">
        <v>1578.4806400508637</v>
      </c>
      <c r="L342" s="25">
        <v>2152.1387708426823</v>
      </c>
    </row>
    <row r="343" spans="1:12" x14ac:dyDescent="0.25">
      <c r="A343" t="s">
        <v>3901</v>
      </c>
      <c r="B343" s="31">
        <f>scrubbed!L343</f>
        <v>158441.05780000001</v>
      </c>
      <c r="C343" s="25">
        <v>1512.1515861223584</v>
      </c>
      <c r="D343" s="25">
        <v>0</v>
      </c>
      <c r="E343" s="25">
        <v>0</v>
      </c>
      <c r="F343" s="25">
        <v>0</v>
      </c>
      <c r="G343" s="25">
        <v>579.27037683764172</v>
      </c>
      <c r="H343" s="25">
        <v>760.0734424781599</v>
      </c>
      <c r="I343" s="25">
        <v>0</v>
      </c>
      <c r="J343" s="25">
        <v>1512.1515861223584</v>
      </c>
      <c r="K343" s="25">
        <v>2091.4219629600002</v>
      </c>
      <c r="L343" s="25">
        <v>2851.4954054381601</v>
      </c>
    </row>
    <row r="344" spans="1:12" x14ac:dyDescent="0.25">
      <c r="A344" t="s">
        <v>3902</v>
      </c>
      <c r="B344" s="31">
        <f>scrubbed!L344</f>
        <v>161408.45800000001</v>
      </c>
      <c r="C344" s="25">
        <v>1540.4722687875417</v>
      </c>
      <c r="D344" s="25">
        <v>0</v>
      </c>
      <c r="E344" s="25">
        <v>0</v>
      </c>
      <c r="F344" s="25">
        <v>0</v>
      </c>
      <c r="G344" s="25">
        <v>590.1193768124582</v>
      </c>
      <c r="H344" s="25">
        <v>774.30865471760035</v>
      </c>
      <c r="I344" s="25">
        <v>0</v>
      </c>
      <c r="J344" s="25">
        <v>1540.4722687875417</v>
      </c>
      <c r="K344" s="25">
        <v>2130.5916456</v>
      </c>
      <c r="L344" s="25">
        <v>2904.9003003176003</v>
      </c>
    </row>
    <row r="345" spans="1:12" x14ac:dyDescent="0.25">
      <c r="A345" t="s">
        <v>3903</v>
      </c>
      <c r="B345" s="31">
        <f>scrubbed!L345</f>
        <v>150318.18718144001</v>
      </c>
      <c r="C345" s="25">
        <v>1434.6274149240883</v>
      </c>
      <c r="D345" s="25">
        <v>0</v>
      </c>
      <c r="E345" s="25">
        <v>0</v>
      </c>
      <c r="F345" s="25">
        <v>0</v>
      </c>
      <c r="G345" s="25">
        <v>549.57265587092002</v>
      </c>
      <c r="H345" s="25">
        <v>721.10640754680389</v>
      </c>
      <c r="I345" s="25">
        <v>0</v>
      </c>
      <c r="J345" s="25">
        <v>1434.6274149240883</v>
      </c>
      <c r="K345" s="25">
        <v>1984.2000707950083</v>
      </c>
      <c r="L345" s="25">
        <v>2705.3064783418122</v>
      </c>
    </row>
    <row r="346" spans="1:12" x14ac:dyDescent="0.25">
      <c r="A346" t="s">
        <v>3904</v>
      </c>
      <c r="B346" s="31">
        <f>scrubbed!L346</f>
        <v>221352.86</v>
      </c>
      <c r="C346" s="25">
        <v>1703.5706597893125</v>
      </c>
      <c r="D346" s="25">
        <v>0</v>
      </c>
      <c r="E346" s="25">
        <v>0</v>
      </c>
      <c r="F346" s="25">
        <v>14225.921223954907</v>
      </c>
      <c r="G346" s="25">
        <v>384.21389825577933</v>
      </c>
      <c r="H346" s="25">
        <v>1680.8252341811985</v>
      </c>
      <c r="I346" s="25">
        <v>14225.921223954907</v>
      </c>
      <c r="J346" s="25">
        <v>15929.49188374422</v>
      </c>
      <c r="K346" s="25">
        <v>16313.705781999999</v>
      </c>
      <c r="L346" s="25">
        <v>17994.531016181198</v>
      </c>
    </row>
    <row r="347" spans="1:12" x14ac:dyDescent="0.25">
      <c r="A347" t="s">
        <v>3332</v>
      </c>
      <c r="B347" s="31">
        <f>scrubbed!L347</f>
        <v>908118.63184000005</v>
      </c>
      <c r="C347" s="25">
        <v>8689.7813712276184</v>
      </c>
      <c r="D347" s="25">
        <v>0</v>
      </c>
      <c r="E347" s="25">
        <v>0</v>
      </c>
      <c r="F347" s="25">
        <v>0</v>
      </c>
      <c r="G347" s="25">
        <v>1571.9591685643809</v>
      </c>
      <c r="H347" s="25">
        <v>4238.0625181888227</v>
      </c>
      <c r="I347" s="25">
        <v>0</v>
      </c>
      <c r="J347" s="25">
        <v>8689.7813712276184</v>
      </c>
      <c r="K347" s="25">
        <v>10261.740539791999</v>
      </c>
      <c r="L347" s="25">
        <v>14499.803057980822</v>
      </c>
    </row>
    <row r="348" spans="1:12" x14ac:dyDescent="0.25">
      <c r="A348" t="s">
        <v>3905</v>
      </c>
      <c r="B348" s="31">
        <f>scrubbed!L348</f>
        <v>241292.62</v>
      </c>
      <c r="C348" s="25">
        <v>16785.346409297632</v>
      </c>
      <c r="D348" s="25">
        <v>0</v>
      </c>
      <c r="E348" s="25">
        <v>0</v>
      </c>
      <c r="F348" s="25">
        <v>0</v>
      </c>
      <c r="G348" s="25">
        <v>418.81739670236885</v>
      </c>
      <c r="H348" s="25">
        <v>1805.0763092531997</v>
      </c>
      <c r="I348" s="25">
        <v>0</v>
      </c>
      <c r="J348" s="25">
        <v>16785.346409297632</v>
      </c>
      <c r="K348" s="25">
        <v>17204.163806</v>
      </c>
      <c r="L348" s="25">
        <v>19009.2401152532</v>
      </c>
    </row>
    <row r="349" spans="1:12" x14ac:dyDescent="0.25">
      <c r="A349" t="s">
        <v>3906</v>
      </c>
      <c r="B349" s="31">
        <f>scrubbed!L349</f>
        <v>202705.89</v>
      </c>
      <c r="C349" s="25">
        <v>1560.6106411185281</v>
      </c>
      <c r="D349" s="25">
        <v>9910.8909546358482</v>
      </c>
      <c r="E349" s="25">
        <v>86076.797309485584</v>
      </c>
      <c r="F349" s="25">
        <v>10863.471475838065</v>
      </c>
      <c r="G349" s="25">
        <v>745.35138392202362</v>
      </c>
      <c r="H349" s="25">
        <v>5966.3985439052776</v>
      </c>
      <c r="I349" s="25">
        <v>106851.15973995949</v>
      </c>
      <c r="J349" s="25">
        <v>108411.77038107802</v>
      </c>
      <c r="K349" s="25">
        <v>109157.12176500005</v>
      </c>
      <c r="L349" s="25">
        <v>115123.52030890532</v>
      </c>
    </row>
    <row r="350" spans="1:12" x14ac:dyDescent="0.25">
      <c r="A350" t="s">
        <v>3907</v>
      </c>
      <c r="B350" s="31">
        <f>scrubbed!L350</f>
        <v>375087.35999999999</v>
      </c>
      <c r="C350" s="25">
        <v>2887.7568647120029</v>
      </c>
      <c r="D350" s="25">
        <v>18339.131257716486</v>
      </c>
      <c r="E350" s="25">
        <v>159276.66759002439</v>
      </c>
      <c r="F350" s="25">
        <v>20101.788045267975</v>
      </c>
      <c r="G350" s="25">
        <v>1379.199602279235</v>
      </c>
      <c r="H350" s="25">
        <v>11040.235084147134</v>
      </c>
      <c r="I350" s="25">
        <v>197717.58689300885</v>
      </c>
      <c r="J350" s="25">
        <v>200605.34375772084</v>
      </c>
      <c r="K350" s="25">
        <v>201984.54336000007</v>
      </c>
      <c r="L350" s="25">
        <v>213024.7784441472</v>
      </c>
    </row>
    <row r="351" spans="1:12" x14ac:dyDescent="0.25">
      <c r="A351" t="s">
        <v>3908</v>
      </c>
      <c r="B351" s="31">
        <f>scrubbed!L351</f>
        <v>663830.65</v>
      </c>
      <c r="C351" s="25">
        <v>5110.7601081084958</v>
      </c>
      <c r="D351" s="25">
        <v>32456.645361883824</v>
      </c>
      <c r="E351" s="25">
        <v>281888.28804073751</v>
      </c>
      <c r="F351" s="25">
        <v>35576.200233066935</v>
      </c>
      <c r="G351" s="25">
        <v>2440.9112812033068</v>
      </c>
      <c r="H351" s="25">
        <v>16679.256230850471</v>
      </c>
      <c r="I351" s="25">
        <v>349921.13363568822</v>
      </c>
      <c r="J351" s="25">
        <v>355031.89374379674</v>
      </c>
      <c r="K351" s="25">
        <v>357472.80502500007</v>
      </c>
      <c r="L351" s="25">
        <v>374152.06125585054</v>
      </c>
    </row>
    <row r="352" spans="1:12" x14ac:dyDescent="0.25">
      <c r="A352" t="s">
        <v>3909</v>
      </c>
      <c r="B352" s="31">
        <f>scrubbed!L352</f>
        <v>1100779.3899999999</v>
      </c>
      <c r="C352" s="25">
        <v>8474.7810216958242</v>
      </c>
      <c r="D352" s="25">
        <v>53820.362592328027</v>
      </c>
      <c r="E352" s="25">
        <v>467433.70128756063</v>
      </c>
      <c r="F352" s="25">
        <v>58993.28087829821</v>
      </c>
      <c r="G352" s="25">
        <v>4047.5757351172224</v>
      </c>
      <c r="H352" s="25">
        <v>27657.929773880402</v>
      </c>
      <c r="I352" s="25">
        <v>580247.34475818684</v>
      </c>
      <c r="J352" s="25">
        <v>588722.12577988266</v>
      </c>
      <c r="K352" s="25">
        <v>592769.70151499985</v>
      </c>
      <c r="L352" s="25">
        <v>620427.63128888025</v>
      </c>
    </row>
    <row r="353" spans="1:12" x14ac:dyDescent="0.25">
      <c r="A353" t="s">
        <v>3910</v>
      </c>
      <c r="B353" s="31">
        <f>scrubbed!L353</f>
        <v>65881.539999999994</v>
      </c>
      <c r="C353" s="25">
        <v>507.21482428199761</v>
      </c>
      <c r="D353" s="25">
        <v>3221.1434944661919</v>
      </c>
      <c r="E353" s="25">
        <v>27975.861801631734</v>
      </c>
      <c r="F353" s="25">
        <v>3530.7421534435157</v>
      </c>
      <c r="G353" s="25">
        <v>242.24701617656081</v>
      </c>
      <c r="H353" s="25">
        <v>1939.1420956058064</v>
      </c>
      <c r="I353" s="25">
        <v>34727.747449541443</v>
      </c>
      <c r="J353" s="25">
        <v>35234.962273823439</v>
      </c>
      <c r="K353" s="25">
        <v>35477.209289999999</v>
      </c>
      <c r="L353" s="25">
        <v>37416.351385605805</v>
      </c>
    </row>
    <row r="354" spans="1:12" x14ac:dyDescent="0.25">
      <c r="A354" t="s">
        <v>3911</v>
      </c>
      <c r="B354" s="31">
        <f>scrubbed!L354</f>
        <v>729909.63</v>
      </c>
      <c r="C354" s="25">
        <v>5619.495001516173</v>
      </c>
      <c r="D354" s="25">
        <v>35687.442282355951</v>
      </c>
      <c r="E354" s="25">
        <v>309947.99053817126</v>
      </c>
      <c r="F354" s="25">
        <v>39117.523646917783</v>
      </c>
      <c r="G354" s="25">
        <v>2683.8842860388131</v>
      </c>
      <c r="H354" s="25">
        <v>18339.54148416518</v>
      </c>
      <c r="I354" s="25">
        <v>384752.95646744501</v>
      </c>
      <c r="J354" s="25">
        <v>390372.4514689612</v>
      </c>
      <c r="K354" s="25">
        <v>393056.33575500001</v>
      </c>
      <c r="L354" s="25">
        <v>411395.87723916519</v>
      </c>
    </row>
    <row r="355" spans="1:12" x14ac:dyDescent="0.25">
      <c r="A355" t="s">
        <v>3912</v>
      </c>
      <c r="B355" s="31">
        <f>scrubbed!L355</f>
        <v>63493.58</v>
      </c>
      <c r="C355" s="25">
        <v>488.8301794817632</v>
      </c>
      <c r="D355" s="25">
        <v>3104.3890619036647</v>
      </c>
      <c r="E355" s="25">
        <v>26961.841198169459</v>
      </c>
      <c r="F355" s="25">
        <v>3402.7659247042225</v>
      </c>
      <c r="G355" s="25">
        <v>233.46646574090039</v>
      </c>
      <c r="H355" s="25">
        <v>1868.8554301965924</v>
      </c>
      <c r="I355" s="25">
        <v>33468.996184777345</v>
      </c>
      <c r="J355" s="25">
        <v>33957.826364259105</v>
      </c>
      <c r="K355" s="25">
        <v>34191.292830000006</v>
      </c>
      <c r="L355" s="25">
        <v>36060.148260196598</v>
      </c>
    </row>
    <row r="356" spans="1:12" x14ac:dyDescent="0.25">
      <c r="A356" t="s">
        <v>2802</v>
      </c>
      <c r="B356" s="31">
        <f>scrubbed!L356</f>
        <v>110210.96</v>
      </c>
      <c r="C356" s="25">
        <v>848.50221640766529</v>
      </c>
      <c r="D356" s="25">
        <v>5388.5400496538732</v>
      </c>
      <c r="E356" s="25">
        <v>46799.856014069534</v>
      </c>
      <c r="F356" s="25">
        <v>5906.45698694167</v>
      </c>
      <c r="G356" s="25">
        <v>405.24669292724934</v>
      </c>
      <c r="H356" s="25">
        <v>3243.9240481192173</v>
      </c>
      <c r="I356" s="25">
        <v>58094.853050665071</v>
      </c>
      <c r="J356" s="25">
        <v>58943.355267072737</v>
      </c>
      <c r="K356" s="25">
        <v>59348.601959999985</v>
      </c>
      <c r="L356" s="25">
        <v>62592.526008119203</v>
      </c>
    </row>
    <row r="357" spans="1:12" x14ac:dyDescent="0.25">
      <c r="A357" t="s">
        <v>3913</v>
      </c>
      <c r="B357" s="31">
        <f>scrubbed!L357</f>
        <v>914690.3531200001</v>
      </c>
      <c r="C357" s="25">
        <v>7041.9896620131512</v>
      </c>
      <c r="D357" s="25">
        <v>44721.207074343241</v>
      </c>
      <c r="E357" s="25">
        <v>388406.88434506301</v>
      </c>
      <c r="F357" s="25">
        <v>0</v>
      </c>
      <c r="G357" s="25">
        <v>3363.2711464687777</v>
      </c>
      <c r="H357" s="25">
        <v>21075.133459842531</v>
      </c>
      <c r="I357" s="25">
        <v>433128.09141940624</v>
      </c>
      <c r="J357" s="25">
        <v>440170.08108141937</v>
      </c>
      <c r="K357" s="25">
        <v>443533.35222788813</v>
      </c>
      <c r="L357" s="25">
        <v>464608.48568773066</v>
      </c>
    </row>
    <row r="358" spans="1:12" x14ac:dyDescent="0.25">
      <c r="A358" t="s">
        <v>3914</v>
      </c>
      <c r="B358" s="31">
        <f>scrubbed!L358</f>
        <v>160010.17170000001</v>
      </c>
      <c r="C358" s="25">
        <v>1531.1363080705676</v>
      </c>
      <c r="D358" s="25">
        <v>0</v>
      </c>
      <c r="E358" s="25">
        <v>0</v>
      </c>
      <c r="F358" s="25">
        <v>0</v>
      </c>
      <c r="G358" s="25">
        <v>276.97863213943214</v>
      </c>
      <c r="H358" s="25">
        <v>746.74506989986207</v>
      </c>
      <c r="I358" s="25">
        <v>0</v>
      </c>
      <c r="J358" s="25">
        <v>1531.1363080705676</v>
      </c>
      <c r="K358" s="25">
        <v>1808.1149402099998</v>
      </c>
      <c r="L358" s="25">
        <v>2554.8600101098618</v>
      </c>
    </row>
    <row r="359" spans="1:12" x14ac:dyDescent="0.25">
      <c r="A359" t="s">
        <v>3915</v>
      </c>
      <c r="B359" s="31">
        <f>scrubbed!L359</f>
        <v>162643.05019528</v>
      </c>
      <c r="C359" s="25">
        <v>1556.330305527302</v>
      </c>
      <c r="D359" s="25">
        <v>0</v>
      </c>
      <c r="E359" s="25">
        <v>0</v>
      </c>
      <c r="F359" s="25">
        <v>0</v>
      </c>
      <c r="G359" s="25">
        <v>281.53616167936195</v>
      </c>
      <c r="H359" s="25">
        <v>759.03234523434458</v>
      </c>
      <c r="I359" s="25">
        <v>0</v>
      </c>
      <c r="J359" s="25">
        <v>1556.330305527302</v>
      </c>
      <c r="K359" s="25">
        <v>1837.8664672066639</v>
      </c>
      <c r="L359" s="25">
        <v>2596.8988124410084</v>
      </c>
    </row>
    <row r="360" spans="1:12" x14ac:dyDescent="0.25">
      <c r="A360" t="s">
        <v>3916</v>
      </c>
      <c r="B360" s="31">
        <f>scrubbed!L360</f>
        <v>792760.41411999997</v>
      </c>
      <c r="C360" s="25">
        <v>6101.2239992618879</v>
      </c>
      <c r="D360" s="25">
        <v>0</v>
      </c>
      <c r="E360" s="25">
        <v>0</v>
      </c>
      <c r="F360" s="25">
        <v>50949.182227602512</v>
      </c>
      <c r="G360" s="25">
        <v>1376.0362937795842</v>
      </c>
      <c r="H360" s="25">
        <v>6019.7627837870896</v>
      </c>
      <c r="I360" s="25">
        <v>50949.182227602512</v>
      </c>
      <c r="J360" s="25">
        <v>57050.406226864397</v>
      </c>
      <c r="K360" s="25">
        <v>58426.442520643985</v>
      </c>
      <c r="L360" s="25">
        <v>64446.205304431074</v>
      </c>
    </row>
    <row r="361" spans="1:12" x14ac:dyDescent="0.25">
      <c r="A361" t="s">
        <v>3917</v>
      </c>
      <c r="B361" s="31">
        <f>scrubbed!L361</f>
        <v>781616.24750000006</v>
      </c>
      <c r="C361" s="25">
        <v>7459.6967781423791</v>
      </c>
      <c r="D361" s="25">
        <v>0</v>
      </c>
      <c r="E361" s="25">
        <v>0</v>
      </c>
      <c r="F361" s="25">
        <v>0</v>
      </c>
      <c r="G361" s="25">
        <v>2857.6376888576192</v>
      </c>
      <c r="H361" s="25">
        <v>3749.5694625070009</v>
      </c>
      <c r="I361" s="25">
        <v>0</v>
      </c>
      <c r="J361" s="25">
        <v>7459.6967781423791</v>
      </c>
      <c r="K361" s="25">
        <v>10317.334466999999</v>
      </c>
      <c r="L361" s="25">
        <v>14066.903929507</v>
      </c>
    </row>
    <row r="362" spans="1:12" x14ac:dyDescent="0.25">
      <c r="A362" t="s">
        <v>3918</v>
      </c>
      <c r="B362" s="31">
        <f>scrubbed!L362</f>
        <v>167338.64230000001</v>
      </c>
      <c r="C362" s="25">
        <v>1597.0695783470521</v>
      </c>
      <c r="D362" s="25">
        <v>0</v>
      </c>
      <c r="E362" s="25">
        <v>0</v>
      </c>
      <c r="F362" s="25">
        <v>0</v>
      </c>
      <c r="G362" s="25">
        <v>611.80050001294785</v>
      </c>
      <c r="H362" s="25">
        <v>802.75693484156045</v>
      </c>
      <c r="I362" s="25">
        <v>0</v>
      </c>
      <c r="J362" s="25">
        <v>1597.0695783470521</v>
      </c>
      <c r="K362" s="25">
        <v>2208.8700783599998</v>
      </c>
      <c r="L362" s="25">
        <v>3011.6270132015602</v>
      </c>
    </row>
    <row r="363" spans="1:12" x14ac:dyDescent="0.25">
      <c r="A363" t="s">
        <v>3229</v>
      </c>
      <c r="B363" s="31">
        <f>scrubbed!L363</f>
        <v>2020520.3466</v>
      </c>
      <c r="C363" s="25">
        <v>19114.458831806893</v>
      </c>
      <c r="D363" s="25">
        <v>0</v>
      </c>
      <c r="E363" s="25">
        <v>0</v>
      </c>
      <c r="F363" s="25">
        <v>0</v>
      </c>
      <c r="G363" s="25">
        <v>42713.463774153097</v>
      </c>
      <c r="H363" s="25">
        <v>12104.614113225151</v>
      </c>
      <c r="I363" s="25">
        <v>0</v>
      </c>
      <c r="J363" s="25">
        <v>19114.458831806893</v>
      </c>
      <c r="K363" s="25">
        <v>61827.92260595999</v>
      </c>
      <c r="L363" s="25">
        <v>73932.53671918514</v>
      </c>
    </row>
    <row r="364" spans="1:12" x14ac:dyDescent="0.25">
      <c r="A364" t="s">
        <v>3919</v>
      </c>
      <c r="B364" s="31">
        <f>scrubbed!L364</f>
        <v>963344.72235755995</v>
      </c>
      <c r="C364" s="25">
        <v>9113.4014400436918</v>
      </c>
      <c r="D364" s="25">
        <v>0</v>
      </c>
      <c r="E364" s="25">
        <v>0</v>
      </c>
      <c r="F364" s="25">
        <v>0</v>
      </c>
      <c r="G364" s="25">
        <v>20364.94706409764</v>
      </c>
      <c r="H364" s="25">
        <v>5771.2440964885682</v>
      </c>
      <c r="I364" s="25">
        <v>0</v>
      </c>
      <c r="J364" s="25">
        <v>9113.4014400436918</v>
      </c>
      <c r="K364" s="25">
        <v>29478.34850414133</v>
      </c>
      <c r="L364" s="25">
        <v>35249.592600629898</v>
      </c>
    </row>
    <row r="365" spans="1:12" x14ac:dyDescent="0.25">
      <c r="A365" t="s">
        <v>3920</v>
      </c>
      <c r="B365" s="31">
        <f>scrubbed!L365</f>
        <v>3633263.11</v>
      </c>
      <c r="C365" s="25">
        <v>34371.273844423289</v>
      </c>
      <c r="D365" s="25">
        <v>0</v>
      </c>
      <c r="E365" s="25">
        <v>0</v>
      </c>
      <c r="F365" s="25">
        <v>0</v>
      </c>
      <c r="G365" s="25">
        <v>76806.577321576653</v>
      </c>
      <c r="H365" s="25">
        <v>21766.297969912412</v>
      </c>
      <c r="I365" s="25">
        <v>0</v>
      </c>
      <c r="J365" s="25">
        <v>34371.273844423289</v>
      </c>
      <c r="K365" s="25">
        <v>111177.85116599995</v>
      </c>
      <c r="L365" s="25">
        <v>132944.14913591236</v>
      </c>
    </row>
    <row r="366" spans="1:12" x14ac:dyDescent="0.25">
      <c r="A366" t="s">
        <v>3921</v>
      </c>
      <c r="B366" s="31">
        <f>scrubbed!L366</f>
        <v>0</v>
      </c>
      <c r="C366" s="25">
        <v>0</v>
      </c>
      <c r="D366" s="25">
        <v>0</v>
      </c>
      <c r="E366" s="25">
        <v>0</v>
      </c>
      <c r="F366" s="25">
        <v>0</v>
      </c>
      <c r="G366" s="25">
        <v>0</v>
      </c>
      <c r="H366" s="25">
        <v>0</v>
      </c>
      <c r="I366" s="25">
        <v>0</v>
      </c>
      <c r="J366" s="25">
        <v>0</v>
      </c>
      <c r="K366" s="25">
        <v>0</v>
      </c>
      <c r="L366" s="25">
        <v>0</v>
      </c>
    </row>
    <row r="367" spans="1:12" x14ac:dyDescent="0.25">
      <c r="A367" t="s">
        <v>3922</v>
      </c>
      <c r="B367" s="31">
        <f>scrubbed!L367</f>
        <v>188003.54114440002</v>
      </c>
      <c r="C367" s="25">
        <v>1794.2940856718035</v>
      </c>
      <c r="D367" s="25">
        <v>0</v>
      </c>
      <c r="E367" s="25">
        <v>0</v>
      </c>
      <c r="F367" s="25">
        <v>0</v>
      </c>
      <c r="G367" s="25">
        <v>687.35265743427578</v>
      </c>
      <c r="H367" s="25">
        <v>901.89058757791645</v>
      </c>
      <c r="I367" s="25">
        <v>0</v>
      </c>
      <c r="J367" s="25">
        <v>1794.2940856718035</v>
      </c>
      <c r="K367" s="25">
        <v>2481.6467431060792</v>
      </c>
      <c r="L367" s="25">
        <v>3383.5373306839956</v>
      </c>
    </row>
    <row r="368" spans="1:12" x14ac:dyDescent="0.25">
      <c r="A368" t="s">
        <v>3923</v>
      </c>
      <c r="B368" s="31">
        <f>scrubbed!L368</f>
        <v>169061.52560000002</v>
      </c>
      <c r="C368" s="25">
        <v>1613.5126692413792</v>
      </c>
      <c r="D368" s="25">
        <v>0</v>
      </c>
      <c r="E368" s="25">
        <v>0</v>
      </c>
      <c r="F368" s="25">
        <v>0</v>
      </c>
      <c r="G368" s="25">
        <v>618.09946867862072</v>
      </c>
      <c r="H368" s="25">
        <v>811.02195060831991</v>
      </c>
      <c r="I368" s="25">
        <v>0</v>
      </c>
      <c r="J368" s="25">
        <v>1613.5126692413792</v>
      </c>
      <c r="K368" s="25">
        <v>2231.6121379199999</v>
      </c>
      <c r="L368" s="25">
        <v>3042.6340885283198</v>
      </c>
    </row>
    <row r="369" spans="1:12" x14ac:dyDescent="0.25">
      <c r="A369" t="s">
        <v>3924</v>
      </c>
      <c r="B369" s="31">
        <f>scrubbed!L369</f>
        <v>172152.92879999999</v>
      </c>
      <c r="C369" s="25">
        <v>1643.0168288142379</v>
      </c>
      <c r="D369" s="25">
        <v>0</v>
      </c>
      <c r="E369" s="25">
        <v>0</v>
      </c>
      <c r="F369" s="25">
        <v>0</v>
      </c>
      <c r="G369" s="25">
        <v>629.40183134576193</v>
      </c>
      <c r="H369" s="25">
        <v>825.85203003935976</v>
      </c>
      <c r="I369" s="25">
        <v>0</v>
      </c>
      <c r="J369" s="25">
        <v>1643.0168288142379</v>
      </c>
      <c r="K369" s="25">
        <v>2272.4186601599999</v>
      </c>
      <c r="L369" s="25">
        <v>3098.2706901993597</v>
      </c>
    </row>
    <row r="370" spans="1:12" x14ac:dyDescent="0.25">
      <c r="A370" t="s">
        <v>3925</v>
      </c>
      <c r="B370" s="31">
        <f>scrubbed!L370</f>
        <v>195545.31640698001</v>
      </c>
      <c r="C370" s="25">
        <v>1866.2723189898657</v>
      </c>
      <c r="D370" s="25">
        <v>0</v>
      </c>
      <c r="E370" s="25">
        <v>0</v>
      </c>
      <c r="F370" s="25">
        <v>0</v>
      </c>
      <c r="G370" s="25">
        <v>714.92585758227142</v>
      </c>
      <c r="H370" s="25">
        <v>938.06999186756411</v>
      </c>
      <c r="I370" s="25">
        <v>0</v>
      </c>
      <c r="J370" s="25">
        <v>1866.2723189898657</v>
      </c>
      <c r="K370" s="25">
        <v>2581.1981765721371</v>
      </c>
      <c r="L370" s="25">
        <v>3519.2681684397012</v>
      </c>
    </row>
    <row r="371" spans="1:12" x14ac:dyDescent="0.25">
      <c r="A371" t="s">
        <v>3926</v>
      </c>
      <c r="B371" s="31">
        <f>scrubbed!L371</f>
        <v>99233.03118844</v>
      </c>
      <c r="C371" s="25">
        <v>949.56023981642602</v>
      </c>
      <c r="D371" s="25">
        <v>0</v>
      </c>
      <c r="E371" s="25">
        <v>0</v>
      </c>
      <c r="F371" s="25">
        <v>0</v>
      </c>
      <c r="G371" s="25">
        <v>171.77301261294582</v>
      </c>
      <c r="H371" s="25">
        <v>463.10666393208317</v>
      </c>
      <c r="I371" s="25">
        <v>0</v>
      </c>
      <c r="J371" s="25">
        <v>949.56023981642602</v>
      </c>
      <c r="K371" s="25">
        <v>1121.3332524293719</v>
      </c>
      <c r="L371" s="25">
        <v>1584.4399163614551</v>
      </c>
    </row>
    <row r="372" spans="1:12" x14ac:dyDescent="0.25">
      <c r="A372" t="s">
        <v>3927</v>
      </c>
      <c r="B372" s="31">
        <f>scrubbed!L372</f>
        <v>1792021.18848</v>
      </c>
      <c r="C372" s="25">
        <v>57795.258613458282</v>
      </c>
      <c r="D372" s="25">
        <v>0</v>
      </c>
      <c r="E372" s="25">
        <v>0</v>
      </c>
      <c r="F372" s="25">
        <v>0</v>
      </c>
      <c r="G372" s="25">
        <v>22140.029838078637</v>
      </c>
      <c r="H372" s="25">
        <v>29050.421648463089</v>
      </c>
      <c r="I372" s="25">
        <v>0</v>
      </c>
      <c r="J372" s="25">
        <v>57795.258613458282</v>
      </c>
      <c r="K372" s="25">
        <v>79935.288451536922</v>
      </c>
      <c r="L372" s="25">
        <v>108985.71010000001</v>
      </c>
    </row>
    <row r="373" spans="1:12" x14ac:dyDescent="0.25">
      <c r="A373" t="s">
        <v>3928</v>
      </c>
      <c r="B373" s="31">
        <f>scrubbed!L373</f>
        <v>171095.09719999999</v>
      </c>
      <c r="C373" s="25">
        <v>1632.9209499176864</v>
      </c>
      <c r="D373" s="25">
        <v>0</v>
      </c>
      <c r="E373" s="25">
        <v>0</v>
      </c>
      <c r="F373" s="25">
        <v>0</v>
      </c>
      <c r="G373" s="25">
        <v>625.53433312231368</v>
      </c>
      <c r="H373" s="25">
        <v>820.77740028784001</v>
      </c>
      <c r="I373" s="25">
        <v>0</v>
      </c>
      <c r="J373" s="25">
        <v>1632.9209499176864</v>
      </c>
      <c r="K373" s="25">
        <v>2258.4552830399998</v>
      </c>
      <c r="L373" s="25">
        <v>3079.2326833278398</v>
      </c>
    </row>
    <row r="374" spans="1:12" x14ac:dyDescent="0.25">
      <c r="A374" t="s">
        <v>3929</v>
      </c>
      <c r="B374" s="31">
        <f>scrubbed!L374</f>
        <v>2600798.92692</v>
      </c>
      <c r="C374" s="25">
        <v>24821.862951027364</v>
      </c>
      <c r="D374" s="25">
        <v>0</v>
      </c>
      <c r="E374" s="25">
        <v>0</v>
      </c>
      <c r="F374" s="25">
        <v>0</v>
      </c>
      <c r="G374" s="25">
        <v>9508.6828843166368</v>
      </c>
      <c r="H374" s="25">
        <v>12476.552612220621</v>
      </c>
      <c r="I374" s="25">
        <v>0</v>
      </c>
      <c r="J374" s="25">
        <v>24821.862951027364</v>
      </c>
      <c r="K374" s="25">
        <v>34330.545835344004</v>
      </c>
      <c r="L374" s="25">
        <v>46807.098447564626</v>
      </c>
    </row>
    <row r="375" spans="1:12" x14ac:dyDescent="0.25">
      <c r="A375" t="s">
        <v>3930</v>
      </c>
      <c r="B375" s="31">
        <f>scrubbed!L375</f>
        <v>175026.78920000003</v>
      </c>
      <c r="C375" s="25">
        <v>1670.4447734549503</v>
      </c>
      <c r="D375" s="25">
        <v>0</v>
      </c>
      <c r="E375" s="25">
        <v>0</v>
      </c>
      <c r="F375" s="25">
        <v>0</v>
      </c>
      <c r="G375" s="25">
        <v>639.90884398505023</v>
      </c>
      <c r="H375" s="25">
        <v>839.63851315024021</v>
      </c>
      <c r="I375" s="25">
        <v>0</v>
      </c>
      <c r="J375" s="25">
        <v>1670.4447734549503</v>
      </c>
      <c r="K375" s="25">
        <v>2310.3536174400006</v>
      </c>
      <c r="L375" s="25">
        <v>3149.9921305902408</v>
      </c>
    </row>
    <row r="376" spans="1:12" x14ac:dyDescent="0.25">
      <c r="A376" t="s">
        <v>3931</v>
      </c>
      <c r="B376" s="31">
        <f>scrubbed!L376</f>
        <v>157413.65682300003</v>
      </c>
      <c r="C376" s="25">
        <v>1502.3461351961516</v>
      </c>
      <c r="D376" s="25">
        <v>0</v>
      </c>
      <c r="E376" s="25">
        <v>0</v>
      </c>
      <c r="F376" s="25">
        <v>0</v>
      </c>
      <c r="G376" s="25">
        <v>575.51413486744866</v>
      </c>
      <c r="H376" s="25">
        <v>755.14479451129591</v>
      </c>
      <c r="I376" s="25">
        <v>0</v>
      </c>
      <c r="J376" s="25">
        <v>1502.3461351961516</v>
      </c>
      <c r="K376" s="25">
        <v>2077.8602700636002</v>
      </c>
      <c r="L376" s="25">
        <v>2833.0050645748961</v>
      </c>
    </row>
    <row r="377" spans="1:12" x14ac:dyDescent="0.25">
      <c r="A377" t="s">
        <v>3932</v>
      </c>
      <c r="B377" s="31">
        <f>scrubbed!L377</f>
        <v>120994.01129386001</v>
      </c>
      <c r="C377" s="25">
        <v>1154.7593068980184</v>
      </c>
      <c r="D377" s="25">
        <v>0</v>
      </c>
      <c r="E377" s="25">
        <v>0</v>
      </c>
      <c r="F377" s="25">
        <v>0</v>
      </c>
      <c r="G377" s="25">
        <v>442.36164218093325</v>
      </c>
      <c r="H377" s="25">
        <v>580.43247097890571</v>
      </c>
      <c r="I377" s="25">
        <v>0</v>
      </c>
      <c r="J377" s="25">
        <v>1154.7593068980184</v>
      </c>
      <c r="K377" s="25">
        <v>1597.1209490789515</v>
      </c>
      <c r="L377" s="25">
        <v>2177.5534200578572</v>
      </c>
    </row>
    <row r="378" spans="1:12" x14ac:dyDescent="0.25">
      <c r="A378" t="s">
        <v>3933</v>
      </c>
      <c r="B378" s="31">
        <f>scrubbed!L378</f>
        <v>125643.92323480001</v>
      </c>
      <c r="C378" s="25">
        <v>1199.1377768126629</v>
      </c>
      <c r="D378" s="25">
        <v>0</v>
      </c>
      <c r="E378" s="25">
        <v>0</v>
      </c>
      <c r="F378" s="25">
        <v>0</v>
      </c>
      <c r="G378" s="25">
        <v>459.36200988669697</v>
      </c>
      <c r="H378" s="25">
        <v>602.73902854198241</v>
      </c>
      <c r="I378" s="25">
        <v>0</v>
      </c>
      <c r="J378" s="25">
        <v>1199.1377768126629</v>
      </c>
      <c r="K378" s="25">
        <v>1658.4997866993599</v>
      </c>
      <c r="L378" s="25">
        <v>2261.2388152413423</v>
      </c>
    </row>
    <row r="379" spans="1:12" x14ac:dyDescent="0.25">
      <c r="A379" t="s">
        <v>3934</v>
      </c>
      <c r="B379" s="31">
        <f>scrubbed!L379</f>
        <v>169534.87479999999</v>
      </c>
      <c r="C379" s="25">
        <v>1618.0302845205783</v>
      </c>
      <c r="D379" s="25">
        <v>0</v>
      </c>
      <c r="E379" s="25">
        <v>0</v>
      </c>
      <c r="F379" s="25">
        <v>0</v>
      </c>
      <c r="G379" s="25">
        <v>619.83006283942143</v>
      </c>
      <c r="H379" s="25">
        <v>813.29270139056007</v>
      </c>
      <c r="I379" s="25">
        <v>0</v>
      </c>
      <c r="J379" s="25">
        <v>1618.0302845205783</v>
      </c>
      <c r="K379" s="25">
        <v>2237.8603473599997</v>
      </c>
      <c r="L379" s="25">
        <v>3051.1530487505597</v>
      </c>
    </row>
    <row r="380" spans="1:12" x14ac:dyDescent="0.25">
      <c r="A380" t="s">
        <v>3935</v>
      </c>
      <c r="B380" s="31">
        <f>scrubbed!L380</f>
        <v>169321.16039999999</v>
      </c>
      <c r="C380" s="25">
        <v>1615.9906075995548</v>
      </c>
      <c r="D380" s="25">
        <v>0</v>
      </c>
      <c r="E380" s="25">
        <v>0</v>
      </c>
      <c r="F380" s="25">
        <v>0</v>
      </c>
      <c r="G380" s="25">
        <v>619.04870968044486</v>
      </c>
      <c r="H380" s="25">
        <v>812.26747067088036</v>
      </c>
      <c r="I380" s="25">
        <v>0</v>
      </c>
      <c r="J380" s="25">
        <v>1615.9906075995548</v>
      </c>
      <c r="K380" s="25">
        <v>2235.0393172799995</v>
      </c>
      <c r="L380" s="25">
        <v>3047.3067879508799</v>
      </c>
    </row>
    <row r="381" spans="1:12" x14ac:dyDescent="0.25">
      <c r="A381" t="s">
        <v>3936</v>
      </c>
      <c r="B381" s="31">
        <f>scrubbed!L381</f>
        <v>175555.26890234</v>
      </c>
      <c r="C381" s="25">
        <v>1675.4885508143238</v>
      </c>
      <c r="D381" s="25">
        <v>0</v>
      </c>
      <c r="E381" s="25">
        <v>0</v>
      </c>
      <c r="F381" s="25">
        <v>0</v>
      </c>
      <c r="G381" s="25">
        <v>641.84099869656393</v>
      </c>
      <c r="H381" s="25">
        <v>842.17373597830556</v>
      </c>
      <c r="I381" s="25">
        <v>0</v>
      </c>
      <c r="J381" s="25">
        <v>1675.4885508143238</v>
      </c>
      <c r="K381" s="25">
        <v>2317.3295495108878</v>
      </c>
      <c r="L381" s="25">
        <v>3159.5032854891933</v>
      </c>
    </row>
    <row r="382" spans="1:12" x14ac:dyDescent="0.25">
      <c r="A382" t="s">
        <v>3937</v>
      </c>
      <c r="B382" s="31">
        <f>scrubbed!L382</f>
        <v>169590.69670000003</v>
      </c>
      <c r="C382" s="25">
        <v>1618.5630452569521</v>
      </c>
      <c r="D382" s="25">
        <v>0</v>
      </c>
      <c r="E382" s="25">
        <v>0</v>
      </c>
      <c r="F382" s="25">
        <v>0</v>
      </c>
      <c r="G382" s="25">
        <v>620.03415118304804</v>
      </c>
      <c r="H382" s="25">
        <v>813.56049020924047</v>
      </c>
      <c r="I382" s="25">
        <v>0</v>
      </c>
      <c r="J382" s="25">
        <v>1618.5630452569521</v>
      </c>
      <c r="K382" s="25">
        <v>2238.5971964400001</v>
      </c>
      <c r="L382" s="25">
        <v>3052.1576866492405</v>
      </c>
    </row>
    <row r="383" spans="1:12" x14ac:dyDescent="0.25">
      <c r="A383" t="s">
        <v>2726</v>
      </c>
      <c r="B383" s="31">
        <f>scrubbed!L383</f>
        <v>982799.83446000004</v>
      </c>
      <c r="C383" s="25">
        <v>34295.220613356054</v>
      </c>
      <c r="D383" s="25">
        <v>0</v>
      </c>
      <c r="E383" s="25">
        <v>0</v>
      </c>
      <c r="F383" s="25">
        <v>0</v>
      </c>
      <c r="G383" s="25">
        <v>13137.707588808704</v>
      </c>
      <c r="H383" s="25">
        <v>17238.275997835219</v>
      </c>
      <c r="I383" s="25">
        <v>0</v>
      </c>
      <c r="J383" s="25">
        <v>34295.220613356054</v>
      </c>
      <c r="K383" s="25">
        <v>47432.92820216476</v>
      </c>
      <c r="L383" s="25">
        <v>64671.204199999978</v>
      </c>
    </row>
    <row r="384" spans="1:12" x14ac:dyDescent="0.25">
      <c r="A384" t="s">
        <v>3938</v>
      </c>
      <c r="B384" s="31">
        <f>scrubbed!L384</f>
        <v>275965.20550461998</v>
      </c>
      <c r="C384" s="25">
        <v>2640.7092838103558</v>
      </c>
      <c r="D384" s="25">
        <v>0</v>
      </c>
      <c r="E384" s="25">
        <v>0</v>
      </c>
      <c r="F384" s="25">
        <v>0</v>
      </c>
      <c r="G384" s="25">
        <v>477.69753839184784</v>
      </c>
      <c r="H384" s="25">
        <v>1287.8909789612912</v>
      </c>
      <c r="I384" s="25">
        <v>0</v>
      </c>
      <c r="J384" s="25">
        <v>2640.7092838103558</v>
      </c>
      <c r="K384" s="25">
        <v>3118.4068222022038</v>
      </c>
      <c r="L384" s="25">
        <v>4406.297801163495</v>
      </c>
    </row>
    <row r="385" spans="1:12" x14ac:dyDescent="0.25">
      <c r="A385" t="s">
        <v>3939</v>
      </c>
      <c r="B385" s="31">
        <f>scrubbed!L385</f>
        <v>113423.57470000001</v>
      </c>
      <c r="C385" s="25">
        <v>1085.3494597826511</v>
      </c>
      <c r="D385" s="25">
        <v>0</v>
      </c>
      <c r="E385" s="25">
        <v>0</v>
      </c>
      <c r="F385" s="25">
        <v>0</v>
      </c>
      <c r="G385" s="25">
        <v>196.33693432734884</v>
      </c>
      <c r="H385" s="25">
        <v>529.33194382444208</v>
      </c>
      <c r="I385" s="25">
        <v>0</v>
      </c>
      <c r="J385" s="25">
        <v>1085.3494597826511</v>
      </c>
      <c r="K385" s="25">
        <v>1281.68639411</v>
      </c>
      <c r="L385" s="25">
        <v>1811.0183379344421</v>
      </c>
    </row>
    <row r="386" spans="1:12" x14ac:dyDescent="0.25">
      <c r="A386" t="s">
        <v>3572</v>
      </c>
      <c r="B386" s="31">
        <f>scrubbed!L386</f>
        <v>870993.82698000001</v>
      </c>
      <c r="C386" s="25">
        <v>8334.5343513209409</v>
      </c>
      <c r="D386" s="25">
        <v>0</v>
      </c>
      <c r="E386" s="25">
        <v>0</v>
      </c>
      <c r="F386" s="25">
        <v>0</v>
      </c>
      <c r="G386" s="25">
        <v>1507.6958935530577</v>
      </c>
      <c r="H386" s="25">
        <v>4064.8062513798832</v>
      </c>
      <c r="I386" s="25">
        <v>0</v>
      </c>
      <c r="J386" s="25">
        <v>8334.5343513209409</v>
      </c>
      <c r="K386" s="25">
        <v>9842.2302448739993</v>
      </c>
      <c r="L386" s="25">
        <v>13907.036496253882</v>
      </c>
    </row>
    <row r="387" spans="1:12" x14ac:dyDescent="0.25">
      <c r="A387" t="s">
        <v>3940</v>
      </c>
      <c r="B387" s="31">
        <f>scrubbed!L387</f>
        <v>166937.87445636</v>
      </c>
      <c r="C387" s="25">
        <v>1593.2446750117558</v>
      </c>
      <c r="D387" s="25">
        <v>0</v>
      </c>
      <c r="E387" s="25">
        <v>0</v>
      </c>
      <c r="F387" s="25">
        <v>0</v>
      </c>
      <c r="G387" s="25">
        <v>610.33526781219564</v>
      </c>
      <c r="H387" s="25">
        <v>800.83437134205042</v>
      </c>
      <c r="I387" s="25">
        <v>0</v>
      </c>
      <c r="J387" s="25">
        <v>1593.2446750117558</v>
      </c>
      <c r="K387" s="25">
        <v>2203.5799428239516</v>
      </c>
      <c r="L387" s="25">
        <v>3004.414314166002</v>
      </c>
    </row>
    <row r="388" spans="1:12" x14ac:dyDescent="0.25">
      <c r="A388" t="s">
        <v>2708</v>
      </c>
      <c r="B388" s="31">
        <f>scrubbed!L388</f>
        <v>164844.43288591999</v>
      </c>
      <c r="C388" s="25">
        <v>1269.1390233111981</v>
      </c>
      <c r="D388" s="25">
        <v>0</v>
      </c>
      <c r="E388" s="25">
        <v>45408.805314575984</v>
      </c>
      <c r="F388" s="25">
        <v>0</v>
      </c>
      <c r="G388" s="25">
        <v>286.23459131142459</v>
      </c>
      <c r="H388" s="25">
        <v>12318.563277740854</v>
      </c>
      <c r="I388" s="25">
        <v>45408.805314575984</v>
      </c>
      <c r="J388" s="25">
        <v>46677.94433788718</v>
      </c>
      <c r="K388" s="25">
        <v>46964.178929198606</v>
      </c>
      <c r="L388" s="25">
        <v>59282.74220693946</v>
      </c>
    </row>
    <row r="389" spans="1:12" x14ac:dyDescent="0.25">
      <c r="A389" t="s">
        <v>3941</v>
      </c>
      <c r="B389" s="31">
        <f>scrubbed!L389</f>
        <v>82749.763693419998</v>
      </c>
      <c r="C389" s="25">
        <v>637.09130138340117</v>
      </c>
      <c r="D389" s="25">
        <v>0</v>
      </c>
      <c r="E389" s="25">
        <v>22794.630328717798</v>
      </c>
      <c r="F389" s="25">
        <v>0</v>
      </c>
      <c r="G389" s="25">
        <v>143.68604615416251</v>
      </c>
      <c r="H389" s="25">
        <v>1448.0132899420496</v>
      </c>
      <c r="I389" s="25">
        <v>22794.630328717798</v>
      </c>
      <c r="J389" s="25">
        <v>23431.721630101198</v>
      </c>
      <c r="K389" s="25">
        <v>23575.40767625536</v>
      </c>
      <c r="L389" s="25">
        <v>25023.420966197409</v>
      </c>
    </row>
    <row r="390" spans="1:12" x14ac:dyDescent="0.25">
      <c r="A390" t="s">
        <v>3278</v>
      </c>
      <c r="B390" s="31">
        <f>scrubbed!L390</f>
        <v>168905.84209210001</v>
      </c>
      <c r="C390" s="25">
        <v>1300.4078555244496</v>
      </c>
      <c r="D390" s="25">
        <v>0</v>
      </c>
      <c r="E390" s="25">
        <v>46527.579765842318</v>
      </c>
      <c r="F390" s="25">
        <v>0</v>
      </c>
      <c r="G390" s="25">
        <v>293.28679067252716</v>
      </c>
      <c r="H390" s="25">
        <v>2955.6326590170283</v>
      </c>
      <c r="I390" s="25">
        <v>46527.579765842318</v>
      </c>
      <c r="J390" s="25">
        <v>47827.987621366767</v>
      </c>
      <c r="K390" s="25">
        <v>48121.274412039296</v>
      </c>
      <c r="L390" s="25">
        <v>51076.907071056325</v>
      </c>
    </row>
    <row r="391" spans="1:12" x14ac:dyDescent="0.25">
      <c r="A391" t="s">
        <v>3942</v>
      </c>
      <c r="B391" s="31">
        <f>scrubbed!L391</f>
        <v>482436.27995274001</v>
      </c>
      <c r="C391" s="25">
        <v>3714.4618515999287</v>
      </c>
      <c r="D391" s="25">
        <v>0</v>
      </c>
      <c r="E391" s="25">
        <v>435701.55121624091</v>
      </c>
      <c r="F391" s="25">
        <v>25856.513668280022</v>
      </c>
      <c r="G391" s="25">
        <v>1774.0358861267669</v>
      </c>
      <c r="H391" s="25">
        <v>80183.787956001586</v>
      </c>
      <c r="I391" s="25">
        <v>461558.06488452095</v>
      </c>
      <c r="J391" s="25">
        <v>465272.52673612087</v>
      </c>
      <c r="K391" s="25">
        <v>467046.56262224761</v>
      </c>
      <c r="L391" s="25">
        <v>547230.3505782492</v>
      </c>
    </row>
    <row r="392" spans="1:12" x14ac:dyDescent="0.25">
      <c r="A392" t="s">
        <v>3178</v>
      </c>
      <c r="B392" s="31">
        <f>scrubbed!L392</f>
        <v>2105931.6403000001</v>
      </c>
      <c r="C392" s="25">
        <v>16214.298855254605</v>
      </c>
      <c r="D392" s="25">
        <v>0</v>
      </c>
      <c r="E392" s="25">
        <v>1901916.1981903841</v>
      </c>
      <c r="F392" s="25">
        <v>0</v>
      </c>
      <c r="G392" s="25">
        <v>7743.9880087114088</v>
      </c>
      <c r="H392" s="25">
        <v>328035.55834097578</v>
      </c>
      <c r="I392" s="25">
        <v>1901916.1981903841</v>
      </c>
      <c r="J392" s="25">
        <v>1918130.4970456387</v>
      </c>
      <c r="K392" s="25">
        <v>1925874.4850543502</v>
      </c>
      <c r="L392" s="25">
        <v>2253910.043395326</v>
      </c>
    </row>
    <row r="393" spans="1:12" x14ac:dyDescent="0.25">
      <c r="A393" t="s">
        <v>3943</v>
      </c>
      <c r="B393" s="31">
        <f>scrubbed!L393</f>
        <v>240008.76996449998</v>
      </c>
      <c r="C393" s="25">
        <v>1847.9108483939606</v>
      </c>
      <c r="D393" s="25">
        <v>0</v>
      </c>
      <c r="E393" s="25">
        <v>216757.54263239287</v>
      </c>
      <c r="F393" s="25">
        <v>0</v>
      </c>
      <c r="G393" s="25">
        <v>882.56665174843602</v>
      </c>
      <c r="H393" s="25">
        <v>43998.773586179945</v>
      </c>
      <c r="I393" s="25">
        <v>216757.54263239287</v>
      </c>
      <c r="J393" s="25">
        <v>218605.45348078682</v>
      </c>
      <c r="K393" s="25">
        <v>219488.02013253525</v>
      </c>
      <c r="L393" s="25">
        <v>263486.7937187152</v>
      </c>
    </row>
    <row r="394" spans="1:12" x14ac:dyDescent="0.25">
      <c r="A394" t="s">
        <v>3944</v>
      </c>
      <c r="B394" s="31">
        <f>scrubbed!L394</f>
        <v>176362.8909</v>
      </c>
      <c r="C394" s="25">
        <v>1683.1964448520578</v>
      </c>
      <c r="D394" s="25">
        <v>0</v>
      </c>
      <c r="E394" s="25">
        <v>0</v>
      </c>
      <c r="F394" s="25">
        <v>0</v>
      </c>
      <c r="G394" s="25">
        <v>644.79371502794208</v>
      </c>
      <c r="H394" s="25">
        <v>846.04806022548019</v>
      </c>
      <c r="I394" s="25">
        <v>0</v>
      </c>
      <c r="J394" s="25">
        <v>1683.1964448520578</v>
      </c>
      <c r="K394" s="25">
        <v>2327.9901598799997</v>
      </c>
      <c r="L394" s="25">
        <v>3174.0382201054799</v>
      </c>
    </row>
    <row r="395" spans="1:12" x14ac:dyDescent="0.25">
      <c r="A395" t="s">
        <v>3945</v>
      </c>
      <c r="B395" s="31">
        <f>scrubbed!L395</f>
        <v>132179.08541586</v>
      </c>
      <c r="C395" s="25">
        <v>1261.5089575840695</v>
      </c>
      <c r="D395" s="25">
        <v>0</v>
      </c>
      <c r="E395" s="25">
        <v>0</v>
      </c>
      <c r="F395" s="25">
        <v>0</v>
      </c>
      <c r="G395" s="25">
        <v>483.25496990528217</v>
      </c>
      <c r="H395" s="25">
        <v>634.08950855696366</v>
      </c>
      <c r="I395" s="25">
        <v>0</v>
      </c>
      <c r="J395" s="25">
        <v>1261.5089575840695</v>
      </c>
      <c r="K395" s="25">
        <v>1744.7639274893518</v>
      </c>
      <c r="L395" s="25">
        <v>2378.8534360463154</v>
      </c>
    </row>
    <row r="396" spans="1:12" x14ac:dyDescent="0.25">
      <c r="A396" t="s">
        <v>3946</v>
      </c>
      <c r="B396" s="31">
        <f>scrubbed!L396</f>
        <v>1904719.3241799998</v>
      </c>
      <c r="C396" s="25">
        <v>14586.175498744537</v>
      </c>
      <c r="D396" s="25">
        <v>0</v>
      </c>
      <c r="E396" s="25">
        <v>0</v>
      </c>
      <c r="F396" s="25">
        <v>101534.93593931264</v>
      </c>
      <c r="G396" s="25">
        <v>40637.288941956816</v>
      </c>
      <c r="H396" s="25">
        <v>16029.298802989506</v>
      </c>
      <c r="I396" s="25">
        <v>101534.93593931264</v>
      </c>
      <c r="J396" s="25">
        <v>116121.11143805717</v>
      </c>
      <c r="K396" s="25">
        <v>156758.40038001398</v>
      </c>
      <c r="L396" s="25">
        <v>172787.69918300348</v>
      </c>
    </row>
    <row r="397" spans="1:12" x14ac:dyDescent="0.25">
      <c r="A397" t="s">
        <v>3947</v>
      </c>
      <c r="B397" s="31">
        <f>scrubbed!L397</f>
        <v>32875.82</v>
      </c>
      <c r="C397" s="25">
        <v>1023.3378645737828</v>
      </c>
      <c r="D397" s="25">
        <v>0</v>
      </c>
      <c r="E397" s="25">
        <v>0</v>
      </c>
      <c r="F397" s="25">
        <v>0</v>
      </c>
      <c r="G397" s="25">
        <v>88.857213963914305</v>
      </c>
      <c r="H397" s="25">
        <v>264.19092146230309</v>
      </c>
      <c r="I397" s="25">
        <v>0</v>
      </c>
      <c r="J397" s="25">
        <v>1023.3378645737828</v>
      </c>
      <c r="K397" s="25">
        <v>1112.1950785376971</v>
      </c>
      <c r="L397" s="25">
        <v>1376.3860000000002</v>
      </c>
    </row>
    <row r="398" spans="1:12" x14ac:dyDescent="0.25">
      <c r="A398" t="s">
        <v>3948</v>
      </c>
      <c r="B398" s="31">
        <f>scrubbed!L398</f>
        <v>940291.54</v>
      </c>
      <c r="C398" s="25">
        <v>31290.506180744982</v>
      </c>
      <c r="D398" s="25">
        <v>0</v>
      </c>
      <c r="E398" s="25">
        <v>0</v>
      </c>
      <c r="F398" s="25">
        <v>0</v>
      </c>
      <c r="G398" s="25">
        <v>2716.9787212942251</v>
      </c>
      <c r="H398" s="25">
        <v>8078.1410979607972</v>
      </c>
      <c r="I398" s="25">
        <v>0</v>
      </c>
      <c r="J398" s="25">
        <v>31290.506180744982</v>
      </c>
      <c r="K398" s="25">
        <v>34007.484902039207</v>
      </c>
      <c r="L398" s="25">
        <v>42085.626000000004</v>
      </c>
    </row>
    <row r="399" spans="1:12" x14ac:dyDescent="0.25">
      <c r="A399" t="s">
        <v>3267</v>
      </c>
      <c r="B399" s="31">
        <f>scrubbed!L399</f>
        <v>170344.28949999998</v>
      </c>
      <c r="C399" s="25">
        <v>1625.7552879977754</v>
      </c>
      <c r="D399" s="25">
        <v>0</v>
      </c>
      <c r="E399" s="25">
        <v>0</v>
      </c>
      <c r="F399" s="25">
        <v>0</v>
      </c>
      <c r="G399" s="25">
        <v>622.78933340222466</v>
      </c>
      <c r="H399" s="25">
        <v>817.17562558939926</v>
      </c>
      <c r="I399" s="25">
        <v>0</v>
      </c>
      <c r="J399" s="25">
        <v>1625.7552879977754</v>
      </c>
      <c r="K399" s="25">
        <v>2248.5446214000003</v>
      </c>
      <c r="L399" s="25">
        <v>3065.7202469893996</v>
      </c>
    </row>
    <row r="400" spans="1:12" x14ac:dyDescent="0.25">
      <c r="A400" t="s">
        <v>3949</v>
      </c>
      <c r="B400" s="31">
        <f>scrubbed!L400</f>
        <v>129305.71872504</v>
      </c>
      <c r="C400" s="25">
        <v>1234.0857248730179</v>
      </c>
      <c r="D400" s="25">
        <v>0</v>
      </c>
      <c r="E400" s="25">
        <v>0</v>
      </c>
      <c r="F400" s="25">
        <v>0</v>
      </c>
      <c r="G400" s="25">
        <v>472.7497622975099</v>
      </c>
      <c r="H400" s="25">
        <v>620.30539386776218</v>
      </c>
      <c r="I400" s="25">
        <v>0</v>
      </c>
      <c r="J400" s="25">
        <v>1234.0857248730179</v>
      </c>
      <c r="K400" s="25">
        <v>1706.8354871705278</v>
      </c>
      <c r="L400" s="25">
        <v>2327.14088103829</v>
      </c>
    </row>
    <row r="401" spans="1:12" x14ac:dyDescent="0.25">
      <c r="A401" t="s">
        <v>3950</v>
      </c>
      <c r="B401" s="31">
        <f>scrubbed!L401</f>
        <v>173487.9914</v>
      </c>
      <c r="C401" s="25">
        <v>1655.7585831056731</v>
      </c>
      <c r="D401" s="25">
        <v>0</v>
      </c>
      <c r="E401" s="25">
        <v>0</v>
      </c>
      <c r="F401" s="25">
        <v>0</v>
      </c>
      <c r="G401" s="25">
        <v>634.28290337432713</v>
      </c>
      <c r="H401" s="25">
        <v>832.25659234407976</v>
      </c>
      <c r="I401" s="25">
        <v>0</v>
      </c>
      <c r="J401" s="25">
        <v>1655.7585831056731</v>
      </c>
      <c r="K401" s="25">
        <v>2290.0414864800005</v>
      </c>
      <c r="L401" s="25">
        <v>3122.2980788240802</v>
      </c>
    </row>
    <row r="402" spans="1:12" x14ac:dyDescent="0.25">
      <c r="A402" t="s">
        <v>3951</v>
      </c>
      <c r="B402" s="31">
        <f>scrubbed!L402</f>
        <v>168900.74329999997</v>
      </c>
      <c r="C402" s="25">
        <v>1611.9781729855381</v>
      </c>
      <c r="D402" s="25">
        <v>0</v>
      </c>
      <c r="E402" s="25">
        <v>0</v>
      </c>
      <c r="F402" s="25">
        <v>0</v>
      </c>
      <c r="G402" s="25">
        <v>617.51163857446022</v>
      </c>
      <c r="H402" s="25">
        <v>810.25064575876058</v>
      </c>
      <c r="I402" s="25">
        <v>0</v>
      </c>
      <c r="J402" s="25">
        <v>1611.9781729855381</v>
      </c>
      <c r="K402" s="25">
        <v>2229.4898115599981</v>
      </c>
      <c r="L402" s="25">
        <v>3039.7404573187587</v>
      </c>
    </row>
    <row r="403" spans="1:12" x14ac:dyDescent="0.25">
      <c r="A403" t="s">
        <v>3952</v>
      </c>
      <c r="B403" s="31">
        <f>scrubbed!L403</f>
        <v>169984.98939999996</v>
      </c>
      <c r="C403" s="25">
        <v>1622.3261502246937</v>
      </c>
      <c r="D403" s="25">
        <v>0</v>
      </c>
      <c r="E403" s="25">
        <v>0</v>
      </c>
      <c r="F403" s="25">
        <v>0</v>
      </c>
      <c r="G403" s="25">
        <v>621.47570985530558</v>
      </c>
      <c r="H403" s="25">
        <v>815.45199114968</v>
      </c>
      <c r="I403" s="25">
        <v>0</v>
      </c>
      <c r="J403" s="25">
        <v>1622.3261502246937</v>
      </c>
      <c r="K403" s="25">
        <v>2243.8018600799992</v>
      </c>
      <c r="L403" s="25">
        <v>3059.2538512296792</v>
      </c>
    </row>
    <row r="404" spans="1:12" x14ac:dyDescent="0.25">
      <c r="A404" t="s">
        <v>3953</v>
      </c>
      <c r="B404" s="31">
        <f>scrubbed!L404</f>
        <v>171432.0104</v>
      </c>
      <c r="C404" s="25">
        <v>1636.1364285116788</v>
      </c>
      <c r="D404" s="25">
        <v>0</v>
      </c>
      <c r="E404" s="25">
        <v>0</v>
      </c>
      <c r="F404" s="25">
        <v>0</v>
      </c>
      <c r="G404" s="25">
        <v>626.76610876832012</v>
      </c>
      <c r="H404" s="25">
        <v>822.39364029088074</v>
      </c>
      <c r="I404" s="25">
        <v>0</v>
      </c>
      <c r="J404" s="25">
        <v>1636.1364285116788</v>
      </c>
      <c r="K404" s="25">
        <v>2262.9025372799988</v>
      </c>
      <c r="L404" s="25">
        <v>3085.2961775708795</v>
      </c>
    </row>
    <row r="405" spans="1:12" x14ac:dyDescent="0.25">
      <c r="A405" t="s">
        <v>3954</v>
      </c>
      <c r="B405" s="31">
        <f>scrubbed!L405</f>
        <v>444938.65087999997</v>
      </c>
      <c r="C405" s="25">
        <v>4246.4667681317014</v>
      </c>
      <c r="D405" s="25">
        <v>0</v>
      </c>
      <c r="E405" s="25">
        <v>0</v>
      </c>
      <c r="F405" s="25">
        <v>0</v>
      </c>
      <c r="G405" s="25">
        <v>1626.7234234842977</v>
      </c>
      <c r="H405" s="25">
        <v>2134.4596960015369</v>
      </c>
      <c r="I405" s="25">
        <v>0</v>
      </c>
      <c r="J405" s="25">
        <v>4246.4667681317014</v>
      </c>
      <c r="K405" s="25">
        <v>5873.1901916159986</v>
      </c>
      <c r="L405" s="25">
        <v>8007.6498876175356</v>
      </c>
    </row>
    <row r="406" spans="1:12" x14ac:dyDescent="0.25">
      <c r="A406" t="s">
        <v>3955</v>
      </c>
      <c r="B406" s="31">
        <f>scrubbed!L406</f>
        <v>172562.52480000001</v>
      </c>
      <c r="C406" s="25">
        <v>1646.9259875239152</v>
      </c>
      <c r="D406" s="25">
        <v>0</v>
      </c>
      <c r="E406" s="25">
        <v>0</v>
      </c>
      <c r="F406" s="25">
        <v>0</v>
      </c>
      <c r="G406" s="25">
        <v>630.89933983608444</v>
      </c>
      <c r="H406" s="25">
        <v>827.81694397056071</v>
      </c>
      <c r="I406" s="25">
        <v>0</v>
      </c>
      <c r="J406" s="25">
        <v>1646.9259875239152</v>
      </c>
      <c r="K406" s="25">
        <v>2277.8253273599994</v>
      </c>
      <c r="L406" s="25">
        <v>3105.6422713305601</v>
      </c>
    </row>
    <row r="407" spans="1:12" x14ac:dyDescent="0.25">
      <c r="A407" t="s">
        <v>3956</v>
      </c>
      <c r="B407" s="31">
        <f>scrubbed!L407</f>
        <v>129133.66391582001</v>
      </c>
      <c r="C407" s="25">
        <v>1232.4436444913626</v>
      </c>
      <c r="D407" s="25">
        <v>0</v>
      </c>
      <c r="E407" s="25">
        <v>0</v>
      </c>
      <c r="F407" s="25">
        <v>0</v>
      </c>
      <c r="G407" s="25">
        <v>472.12071919746057</v>
      </c>
      <c r="H407" s="25">
        <v>619.48001253697225</v>
      </c>
      <c r="I407" s="25">
        <v>0</v>
      </c>
      <c r="J407" s="25">
        <v>1232.4436444913626</v>
      </c>
      <c r="K407" s="25">
        <v>1704.5643636888233</v>
      </c>
      <c r="L407" s="25">
        <v>2324.0443762257955</v>
      </c>
    </row>
    <row r="408" spans="1:12" x14ac:dyDescent="0.25">
      <c r="A408" t="s">
        <v>3957</v>
      </c>
      <c r="B408" s="31">
        <f>scrubbed!L408</f>
        <v>167202.44629999998</v>
      </c>
      <c r="C408" s="25">
        <v>1595.7697322068959</v>
      </c>
      <c r="D408" s="25">
        <v>0</v>
      </c>
      <c r="E408" s="25">
        <v>0</v>
      </c>
      <c r="F408" s="25">
        <v>0</v>
      </c>
      <c r="G408" s="25">
        <v>611.30255895310324</v>
      </c>
      <c r="H408" s="25">
        <v>802.10357539036022</v>
      </c>
      <c r="I408" s="25">
        <v>0</v>
      </c>
      <c r="J408" s="25">
        <v>1595.7697322068959</v>
      </c>
      <c r="K408" s="25">
        <v>2207.0722911599992</v>
      </c>
      <c r="L408" s="25">
        <v>3009.1758665503594</v>
      </c>
    </row>
    <row r="409" spans="1:12" x14ac:dyDescent="0.25">
      <c r="A409" t="s">
        <v>3164</v>
      </c>
      <c r="B409" s="31">
        <f>scrubbed!L409</f>
        <v>165863.47839999999</v>
      </c>
      <c r="C409" s="25">
        <v>1582.9907059755278</v>
      </c>
      <c r="D409" s="25">
        <v>0</v>
      </c>
      <c r="E409" s="25">
        <v>0</v>
      </c>
      <c r="F409" s="25">
        <v>0</v>
      </c>
      <c r="G409" s="25">
        <v>606.40720890447142</v>
      </c>
      <c r="H409" s="25">
        <v>795.68027858048072</v>
      </c>
      <c r="I409" s="25">
        <v>0</v>
      </c>
      <c r="J409" s="25">
        <v>1582.9907059755278</v>
      </c>
      <c r="K409" s="25">
        <v>2189.397914879999</v>
      </c>
      <c r="L409" s="25">
        <v>2985.0781934604797</v>
      </c>
    </row>
    <row r="410" spans="1:12" x14ac:dyDescent="0.25">
      <c r="A410" t="s">
        <v>3264</v>
      </c>
      <c r="B410" s="31">
        <f>scrubbed!L410</f>
        <v>119104.69802988</v>
      </c>
      <c r="C410" s="25">
        <v>1136.7278187946274</v>
      </c>
      <c r="D410" s="25">
        <v>0</v>
      </c>
      <c r="E410" s="25">
        <v>0</v>
      </c>
      <c r="F410" s="25">
        <v>0</v>
      </c>
      <c r="G410" s="25">
        <v>435.45419519978827</v>
      </c>
      <c r="H410" s="25">
        <v>571.36905738894075</v>
      </c>
      <c r="I410" s="25">
        <v>0</v>
      </c>
      <c r="J410" s="25">
        <v>1136.7278187946274</v>
      </c>
      <c r="K410" s="25">
        <v>1572.1820139944157</v>
      </c>
      <c r="L410" s="25">
        <v>2143.5510713833564</v>
      </c>
    </row>
    <row r="411" spans="1:12" x14ac:dyDescent="0.25">
      <c r="A411" t="s">
        <v>3305</v>
      </c>
      <c r="B411" s="31">
        <f>scrubbed!L411</f>
        <v>994093.15421999991</v>
      </c>
      <c r="C411" s="25">
        <v>18326.424585294233</v>
      </c>
      <c r="D411" s="25">
        <v>0</v>
      </c>
      <c r="E411" s="25">
        <v>0</v>
      </c>
      <c r="F411" s="25">
        <v>0</v>
      </c>
      <c r="G411" s="25">
        <v>3643.0341229677629</v>
      </c>
      <c r="H411" s="25">
        <v>5183.8081029271561</v>
      </c>
      <c r="I411" s="25">
        <v>0</v>
      </c>
      <c r="J411" s="25">
        <v>18326.424585294233</v>
      </c>
      <c r="K411" s="25">
        <v>21969.458708261995</v>
      </c>
      <c r="L411" s="25">
        <v>27153.266811189151</v>
      </c>
    </row>
    <row r="412" spans="1:12" x14ac:dyDescent="0.25">
      <c r="A412" t="s">
        <v>2640</v>
      </c>
      <c r="B412" s="31">
        <f>scrubbed!L412</f>
        <v>1816703.4568</v>
      </c>
      <c r="C412" s="25">
        <v>17338.50462663404</v>
      </c>
      <c r="D412" s="25">
        <v>0</v>
      </c>
      <c r="E412" s="25">
        <v>0</v>
      </c>
      <c r="F412" s="25">
        <v>0</v>
      </c>
      <c r="G412" s="25">
        <v>6641.9810031259622</v>
      </c>
      <c r="H412" s="25">
        <v>8715.0898229609593</v>
      </c>
      <c r="I412" s="25">
        <v>0</v>
      </c>
      <c r="J412" s="25">
        <v>17338.50462663404</v>
      </c>
      <c r="K412" s="25">
        <v>23980.485629760002</v>
      </c>
      <c r="L412" s="25">
        <v>32695.575452720961</v>
      </c>
    </row>
    <row r="413" spans="1:12" x14ac:dyDescent="0.25">
      <c r="A413" t="s">
        <v>2683</v>
      </c>
      <c r="B413" s="31">
        <f>scrubbed!L413</f>
        <v>2042767.0963999999</v>
      </c>
      <c r="C413" s="25">
        <v>92065.622359866858</v>
      </c>
      <c r="D413" s="25">
        <v>0</v>
      </c>
      <c r="E413" s="25">
        <v>0</v>
      </c>
      <c r="F413" s="25">
        <v>131259.85626916718</v>
      </c>
      <c r="G413" s="25">
        <v>7507.2032641659798</v>
      </c>
      <c r="H413" s="25">
        <v>19360.978841601813</v>
      </c>
      <c r="I413" s="25">
        <v>131259.85626916718</v>
      </c>
      <c r="J413" s="25">
        <v>223325.47862903404</v>
      </c>
      <c r="K413" s="25">
        <v>230832.68189320003</v>
      </c>
      <c r="L413" s="25">
        <v>250193.66073480184</v>
      </c>
    </row>
    <row r="414" spans="1:12" x14ac:dyDescent="0.25">
      <c r="A414" t="s">
        <v>3958</v>
      </c>
      <c r="B414" s="31">
        <f>scrubbed!L414</f>
        <v>2223915.44</v>
      </c>
      <c r="C414" s="25">
        <v>44332.652627092211</v>
      </c>
      <c r="D414" s="25">
        <v>0</v>
      </c>
      <c r="E414" s="25">
        <v>0</v>
      </c>
      <c r="F414" s="25">
        <v>0</v>
      </c>
      <c r="G414" s="25">
        <v>8151.7517569077872</v>
      </c>
      <c r="H414" s="25">
        <v>11753.304143782392</v>
      </c>
      <c r="I414" s="25">
        <v>0</v>
      </c>
      <c r="J414" s="25">
        <v>44332.652627092211</v>
      </c>
      <c r="K414" s="25">
        <v>52484.404384000001</v>
      </c>
      <c r="L414" s="25">
        <v>64237.708527782394</v>
      </c>
    </row>
    <row r="415" spans="1:12" x14ac:dyDescent="0.25">
      <c r="A415" t="s">
        <v>3959</v>
      </c>
      <c r="B415" s="31">
        <f>scrubbed!L415</f>
        <v>947826.22395999997</v>
      </c>
      <c r="C415" s="25">
        <v>9045.9944400186832</v>
      </c>
      <c r="D415" s="25">
        <v>0</v>
      </c>
      <c r="E415" s="25">
        <v>0</v>
      </c>
      <c r="F415" s="25">
        <v>0</v>
      </c>
      <c r="G415" s="25">
        <v>3465.3117162533108</v>
      </c>
      <c r="H415" s="25">
        <v>4546.9119615809122</v>
      </c>
      <c r="I415" s="25">
        <v>0</v>
      </c>
      <c r="J415" s="25">
        <v>9045.9944400186832</v>
      </c>
      <c r="K415" s="25">
        <v>12511.306156271994</v>
      </c>
      <c r="L415" s="25">
        <v>17058.218117852906</v>
      </c>
    </row>
    <row r="416" spans="1:12" x14ac:dyDescent="0.25">
      <c r="A416" t="s">
        <v>3960</v>
      </c>
      <c r="B416" s="31">
        <f>scrubbed!L416</f>
        <v>416356.25109788001</v>
      </c>
      <c r="C416" s="25">
        <v>3973.6781250498439</v>
      </c>
      <c r="D416" s="25">
        <v>0</v>
      </c>
      <c r="E416" s="25">
        <v>0</v>
      </c>
      <c r="F416" s="25">
        <v>0</v>
      </c>
      <c r="G416" s="25">
        <v>1522.2243894421711</v>
      </c>
      <c r="H416" s="25">
        <v>1997.3442077667505</v>
      </c>
      <c r="I416" s="25">
        <v>0</v>
      </c>
      <c r="J416" s="25">
        <v>3973.6781250498439</v>
      </c>
      <c r="K416" s="25">
        <v>5495.9025144920151</v>
      </c>
      <c r="L416" s="25">
        <v>7493.2467222587657</v>
      </c>
    </row>
    <row r="417" spans="1:12" x14ac:dyDescent="0.25">
      <c r="A417" t="s">
        <v>3961</v>
      </c>
      <c r="B417" s="31">
        <f>scrubbed!L417</f>
        <v>170557.29929999998</v>
      </c>
      <c r="C417" s="25">
        <v>1632.0617045165559</v>
      </c>
      <c r="D417" s="25">
        <v>0</v>
      </c>
      <c r="E417" s="25">
        <v>0</v>
      </c>
      <c r="F417" s="25">
        <v>0</v>
      </c>
      <c r="G417" s="25">
        <v>295.23577757344361</v>
      </c>
      <c r="H417" s="25">
        <v>795.96703781119822</v>
      </c>
      <c r="I417" s="25">
        <v>0</v>
      </c>
      <c r="J417" s="25">
        <v>1632.0617045165559</v>
      </c>
      <c r="K417" s="25">
        <v>1927.2974820899994</v>
      </c>
      <c r="L417" s="25">
        <v>2723.2645199011977</v>
      </c>
    </row>
    <row r="418" spans="1:12" x14ac:dyDescent="0.25">
      <c r="A418" t="s">
        <v>3962</v>
      </c>
      <c r="B418" s="31">
        <f>scrubbed!L418</f>
        <v>206801.73</v>
      </c>
      <c r="C418" s="25">
        <v>4122.4900434036799</v>
      </c>
      <c r="D418" s="25">
        <v>0</v>
      </c>
      <c r="E418" s="25">
        <v>0</v>
      </c>
      <c r="F418" s="25">
        <v>0</v>
      </c>
      <c r="G418" s="25">
        <v>758.03078459631979</v>
      </c>
      <c r="H418" s="25">
        <v>1092.9388709807999</v>
      </c>
      <c r="I418" s="25">
        <v>0</v>
      </c>
      <c r="J418" s="25">
        <v>4122.4900434036799</v>
      </c>
      <c r="K418" s="25">
        <v>4880.5208279999997</v>
      </c>
      <c r="L418" s="25">
        <v>5973.4596989807997</v>
      </c>
    </row>
    <row r="419" spans="1:12" x14ac:dyDescent="0.25">
      <c r="A419" t="s">
        <v>3963</v>
      </c>
      <c r="B419" s="31">
        <f>scrubbed!L419</f>
        <v>175321.16847018001</v>
      </c>
      <c r="C419" s="25">
        <v>1673.2543108722409</v>
      </c>
      <c r="D419" s="25">
        <v>0</v>
      </c>
      <c r="E419" s="25">
        <v>0</v>
      </c>
      <c r="F419" s="25">
        <v>0</v>
      </c>
      <c r="G419" s="25">
        <v>640.98511293413515</v>
      </c>
      <c r="H419" s="25">
        <v>841.05070938514746</v>
      </c>
      <c r="I419" s="25">
        <v>0</v>
      </c>
      <c r="J419" s="25">
        <v>1673.2543108722409</v>
      </c>
      <c r="K419" s="25">
        <v>2314.2394238063762</v>
      </c>
      <c r="L419" s="25">
        <v>3155.2901331915236</v>
      </c>
    </row>
    <row r="420" spans="1:12" x14ac:dyDescent="0.25">
      <c r="A420" t="s">
        <v>3964</v>
      </c>
      <c r="B420" s="31">
        <f>scrubbed!L420</f>
        <v>167055.7047</v>
      </c>
      <c r="C420" s="25">
        <v>1594.3692395172409</v>
      </c>
      <c r="D420" s="25">
        <v>0</v>
      </c>
      <c r="E420" s="25">
        <v>0</v>
      </c>
      <c r="F420" s="25">
        <v>0</v>
      </c>
      <c r="G420" s="25">
        <v>610.76606252275849</v>
      </c>
      <c r="H420" s="25">
        <v>801.39962658684044</v>
      </c>
      <c r="I420" s="25">
        <v>0</v>
      </c>
      <c r="J420" s="25">
        <v>1594.3692395172409</v>
      </c>
      <c r="K420" s="25">
        <v>2205.1353020399993</v>
      </c>
      <c r="L420" s="25">
        <v>3006.5349286268397</v>
      </c>
    </row>
    <row r="421" spans="1:12" x14ac:dyDescent="0.25">
      <c r="A421" t="s">
        <v>3965</v>
      </c>
      <c r="B421" s="31">
        <f>scrubbed!L421</f>
        <v>0</v>
      </c>
      <c r="C421" s="25">
        <v>0</v>
      </c>
      <c r="D421" s="25">
        <v>0</v>
      </c>
      <c r="E421" s="25">
        <v>0</v>
      </c>
      <c r="F421" s="25">
        <v>0</v>
      </c>
      <c r="G421" s="25">
        <v>0</v>
      </c>
      <c r="H421" s="25">
        <v>0</v>
      </c>
      <c r="I421" s="25">
        <v>0</v>
      </c>
      <c r="J421" s="25">
        <v>0</v>
      </c>
      <c r="K421" s="25">
        <v>0</v>
      </c>
      <c r="L421" s="25">
        <v>0</v>
      </c>
    </row>
    <row r="422" spans="1:12" x14ac:dyDescent="0.25">
      <c r="A422" t="s">
        <v>3966</v>
      </c>
      <c r="B422" s="31">
        <f>scrubbed!L422</f>
        <v>0</v>
      </c>
      <c r="C422" s="25">
        <v>0</v>
      </c>
      <c r="D422" s="25">
        <v>0</v>
      </c>
      <c r="E422" s="25">
        <v>0</v>
      </c>
      <c r="F422" s="25">
        <v>0</v>
      </c>
      <c r="G422" s="25">
        <v>0</v>
      </c>
      <c r="H422" s="25">
        <v>0</v>
      </c>
      <c r="I422" s="25">
        <v>0</v>
      </c>
      <c r="J422" s="25">
        <v>0</v>
      </c>
      <c r="K422" s="25">
        <v>0</v>
      </c>
      <c r="L422" s="25">
        <v>0</v>
      </c>
    </row>
    <row r="423" spans="1:12" x14ac:dyDescent="0.25">
      <c r="A423" t="s">
        <v>3967</v>
      </c>
      <c r="B423" s="31">
        <f>scrubbed!L423</f>
        <v>170370.00125916</v>
      </c>
      <c r="C423" s="25">
        <v>1626.000679425576</v>
      </c>
      <c r="D423" s="25">
        <v>0</v>
      </c>
      <c r="E423" s="25">
        <v>0</v>
      </c>
      <c r="F423" s="25">
        <v>0</v>
      </c>
      <c r="G423" s="25">
        <v>622.88333719533603</v>
      </c>
      <c r="H423" s="25">
        <v>817.29897004044233</v>
      </c>
      <c r="I423" s="25">
        <v>0</v>
      </c>
      <c r="J423" s="25">
        <v>1626.000679425576</v>
      </c>
      <c r="K423" s="25">
        <v>2248.884016620912</v>
      </c>
      <c r="L423" s="25">
        <v>3066.1829866613543</v>
      </c>
    </row>
    <row r="424" spans="1:12" x14ac:dyDescent="0.25">
      <c r="A424" t="s">
        <v>3294</v>
      </c>
      <c r="B424" s="31">
        <f>scrubbed!L424</f>
        <v>132875.97752830002</v>
      </c>
      <c r="C424" s="25">
        <v>2449.611056099001</v>
      </c>
      <c r="D424" s="25">
        <v>0</v>
      </c>
      <c r="E424" s="25">
        <v>0</v>
      </c>
      <c r="F424" s="25">
        <v>0</v>
      </c>
      <c r="G424" s="25">
        <v>486.94804727642861</v>
      </c>
      <c r="H424" s="25">
        <v>692.89640117884892</v>
      </c>
      <c r="I424" s="25">
        <v>0</v>
      </c>
      <c r="J424" s="25">
        <v>2449.611056099001</v>
      </c>
      <c r="K424" s="25">
        <v>2936.5591033754295</v>
      </c>
      <c r="L424" s="25">
        <v>3629.4555045542784</v>
      </c>
    </row>
    <row r="425" spans="1:12" x14ac:dyDescent="0.25">
      <c r="A425" t="s">
        <v>3968</v>
      </c>
      <c r="B425" s="31">
        <f>scrubbed!L425</f>
        <v>41720.080000000002</v>
      </c>
      <c r="C425" s="25">
        <v>831.66912776795948</v>
      </c>
      <c r="D425" s="25">
        <v>0</v>
      </c>
      <c r="E425" s="25">
        <v>0</v>
      </c>
      <c r="F425" s="25">
        <v>0</v>
      </c>
      <c r="G425" s="25">
        <v>152.9247602320408</v>
      </c>
      <c r="H425" s="25">
        <v>220.48895399679986</v>
      </c>
      <c r="I425" s="25">
        <v>0</v>
      </c>
      <c r="J425" s="25">
        <v>831.66912776795948</v>
      </c>
      <c r="K425" s="25">
        <v>984.59388800000033</v>
      </c>
      <c r="L425" s="25">
        <v>1205.0828419968002</v>
      </c>
    </row>
    <row r="426" spans="1:12" x14ac:dyDescent="0.25">
      <c r="A426" t="s">
        <v>3969</v>
      </c>
      <c r="B426" s="31">
        <f>scrubbed!L426</f>
        <v>585600.85</v>
      </c>
      <c r="C426" s="25">
        <v>10795.738577467499</v>
      </c>
      <c r="D426" s="25">
        <v>0</v>
      </c>
      <c r="E426" s="25">
        <v>0</v>
      </c>
      <c r="F426" s="25">
        <v>0</v>
      </c>
      <c r="G426" s="25">
        <v>2146.0402075324996</v>
      </c>
      <c r="H426" s="25">
        <v>3053.6800484184987</v>
      </c>
      <c r="I426" s="25">
        <v>0</v>
      </c>
      <c r="J426" s="25">
        <v>10795.738577467499</v>
      </c>
      <c r="K426" s="25">
        <v>12941.778784999999</v>
      </c>
      <c r="L426" s="25">
        <v>15995.458833418497</v>
      </c>
    </row>
    <row r="427" spans="1:12" x14ac:dyDescent="0.25">
      <c r="A427" t="s">
        <v>2874</v>
      </c>
      <c r="B427" s="31">
        <f>scrubbed!L427</f>
        <v>11309073.261360001</v>
      </c>
      <c r="C427" s="25">
        <v>157872.41937517791</v>
      </c>
      <c r="D427" s="25">
        <v>0</v>
      </c>
      <c r="E427" s="25">
        <v>0</v>
      </c>
      <c r="F427" s="25">
        <v>0</v>
      </c>
      <c r="G427" s="25">
        <v>41407.347674774064</v>
      </c>
      <c r="H427" s="25">
        <v>56596.886249396222</v>
      </c>
      <c r="I427" s="25">
        <v>0</v>
      </c>
      <c r="J427" s="25">
        <v>157872.41937517791</v>
      </c>
      <c r="K427" s="25">
        <v>199279.76704995197</v>
      </c>
      <c r="L427" s="25">
        <v>255876.6532993482</v>
      </c>
    </row>
    <row r="428" spans="1:12" x14ac:dyDescent="0.25">
      <c r="A428" t="s">
        <v>3970</v>
      </c>
      <c r="B428" s="31">
        <f>scrubbed!L428</f>
        <v>321907.03126586002</v>
      </c>
      <c r="C428" s="25">
        <v>3072.2606543504758</v>
      </c>
      <c r="D428" s="25">
        <v>0</v>
      </c>
      <c r="E428" s="25">
        <v>0</v>
      </c>
      <c r="F428" s="25">
        <v>0</v>
      </c>
      <c r="G428" s="25">
        <v>1176.9121583588751</v>
      </c>
      <c r="H428" s="25">
        <v>1544.2524103885844</v>
      </c>
      <c r="I428" s="25">
        <v>0</v>
      </c>
      <c r="J428" s="25">
        <v>3072.2606543504758</v>
      </c>
      <c r="K428" s="25">
        <v>4249.1728127093511</v>
      </c>
      <c r="L428" s="25">
        <v>5793.4252230979355</v>
      </c>
    </row>
    <row r="429" spans="1:12" x14ac:dyDescent="0.25">
      <c r="A429" t="s">
        <v>3307</v>
      </c>
      <c r="B429" s="31">
        <f>scrubbed!L429</f>
        <v>163193.84789999999</v>
      </c>
      <c r="C429" s="25">
        <v>1557.5119187786429</v>
      </c>
      <c r="D429" s="25">
        <v>0</v>
      </c>
      <c r="E429" s="25">
        <v>0</v>
      </c>
      <c r="F429" s="25">
        <v>0</v>
      </c>
      <c r="G429" s="25">
        <v>596.64687350135705</v>
      </c>
      <c r="H429" s="25">
        <v>782.87352714587996</v>
      </c>
      <c r="I429" s="25">
        <v>0</v>
      </c>
      <c r="J429" s="25">
        <v>1557.5119187786429</v>
      </c>
      <c r="K429" s="25">
        <v>2154.1587922799999</v>
      </c>
      <c r="L429" s="25">
        <v>2937.0323194258799</v>
      </c>
    </row>
    <row r="430" spans="1:12" x14ac:dyDescent="0.25">
      <c r="A430" t="s">
        <v>3971</v>
      </c>
      <c r="B430" s="31">
        <f>scrubbed!L430</f>
        <v>278902.97204112</v>
      </c>
      <c r="C430" s="25">
        <v>2661.832591894115</v>
      </c>
      <c r="D430" s="25">
        <v>0</v>
      </c>
      <c r="E430" s="25">
        <v>0</v>
      </c>
      <c r="F430" s="25">
        <v>0</v>
      </c>
      <c r="G430" s="25">
        <v>1019.6866390486686</v>
      </c>
      <c r="H430" s="25">
        <v>1337.9533374756616</v>
      </c>
      <c r="I430" s="25">
        <v>0</v>
      </c>
      <c r="J430" s="25">
        <v>2661.832591894115</v>
      </c>
      <c r="K430" s="25">
        <v>3681.5192309427835</v>
      </c>
      <c r="L430" s="25">
        <v>5019.472568418445</v>
      </c>
    </row>
    <row r="431" spans="1:12" x14ac:dyDescent="0.25">
      <c r="A431" t="s">
        <v>3972</v>
      </c>
      <c r="B431" s="31">
        <f>scrubbed!L431</f>
        <v>170026.35399999999</v>
      </c>
      <c r="C431" s="25">
        <v>1622.7209313904336</v>
      </c>
      <c r="D431" s="25">
        <v>0</v>
      </c>
      <c r="E431" s="25">
        <v>0</v>
      </c>
      <c r="F431" s="25">
        <v>0</v>
      </c>
      <c r="G431" s="25">
        <v>621.62694140956614</v>
      </c>
      <c r="H431" s="25">
        <v>815.65042540879949</v>
      </c>
      <c r="I431" s="25">
        <v>0</v>
      </c>
      <c r="J431" s="25">
        <v>1622.7209313904336</v>
      </c>
      <c r="K431" s="25">
        <v>2244.3478728</v>
      </c>
      <c r="L431" s="25">
        <v>3059.9982982087995</v>
      </c>
    </row>
    <row r="432" spans="1:12" x14ac:dyDescent="0.25">
      <c r="A432" t="s">
        <v>3973</v>
      </c>
      <c r="B432" s="31">
        <f>scrubbed!L432</f>
        <v>829068.67872000008</v>
      </c>
      <c r="C432" s="25">
        <v>7912.5798258260293</v>
      </c>
      <c r="D432" s="25">
        <v>0</v>
      </c>
      <c r="E432" s="25">
        <v>0</v>
      </c>
      <c r="F432" s="25">
        <v>0</v>
      </c>
      <c r="G432" s="25">
        <v>3031.1267332779712</v>
      </c>
      <c r="H432" s="25">
        <v>3977.208265555586</v>
      </c>
      <c r="I432" s="25">
        <v>0</v>
      </c>
      <c r="J432" s="25">
        <v>7912.5798258260293</v>
      </c>
      <c r="K432" s="25">
        <v>10943.706559104001</v>
      </c>
      <c r="L432" s="25">
        <v>14920.914824659587</v>
      </c>
    </row>
    <row r="433" spans="1:12" x14ac:dyDescent="0.25">
      <c r="A433" t="s">
        <v>2897</v>
      </c>
      <c r="B433" s="31">
        <f>scrubbed!L433</f>
        <v>3404888.5094599999</v>
      </c>
      <c r="C433" s="25">
        <v>32210.812106140012</v>
      </c>
      <c r="D433" s="25">
        <v>0</v>
      </c>
      <c r="E433" s="25">
        <v>0</v>
      </c>
      <c r="F433" s="25">
        <v>0</v>
      </c>
      <c r="G433" s="25">
        <v>71978.776283335959</v>
      </c>
      <c r="H433" s="25">
        <v>20398.142278013358</v>
      </c>
      <c r="I433" s="25">
        <v>0</v>
      </c>
      <c r="J433" s="25">
        <v>32210.812106140012</v>
      </c>
      <c r="K433" s="25">
        <v>104189.58838947598</v>
      </c>
      <c r="L433" s="25">
        <v>124587.73066748933</v>
      </c>
    </row>
    <row r="434" spans="1:12" x14ac:dyDescent="0.25">
      <c r="A434" t="s">
        <v>3974</v>
      </c>
      <c r="B434" s="31">
        <f>scrubbed!L434</f>
        <v>1964071.86928</v>
      </c>
      <c r="C434" s="25">
        <v>67567.261656101895</v>
      </c>
      <c r="D434" s="25">
        <v>0</v>
      </c>
      <c r="E434" s="25">
        <v>0</v>
      </c>
      <c r="F434" s="25">
        <v>0</v>
      </c>
      <c r="G434" s="25">
        <v>25883.458695952875</v>
      </c>
      <c r="H434" s="25">
        <v>33962.257247945236</v>
      </c>
      <c r="I434" s="25">
        <v>0</v>
      </c>
      <c r="J434" s="25">
        <v>67567.261656101895</v>
      </c>
      <c r="K434" s="25">
        <v>93450.720352054777</v>
      </c>
      <c r="L434" s="25">
        <v>127412.97760000001</v>
      </c>
    </row>
    <row r="435" spans="1:12" x14ac:dyDescent="0.25">
      <c r="A435" t="s">
        <v>3975</v>
      </c>
      <c r="B435" s="31">
        <f>scrubbed!L435</f>
        <v>173418.05480000001</v>
      </c>
      <c r="C435" s="25">
        <v>1655.0911125517241</v>
      </c>
      <c r="D435" s="25">
        <v>0</v>
      </c>
      <c r="E435" s="25">
        <v>0</v>
      </c>
      <c r="F435" s="25">
        <v>0</v>
      </c>
      <c r="G435" s="25">
        <v>634.02721080827587</v>
      </c>
      <c r="H435" s="25">
        <v>831.92109248656061</v>
      </c>
      <c r="I435" s="25">
        <v>0</v>
      </c>
      <c r="J435" s="25">
        <v>1655.0911125517241</v>
      </c>
      <c r="K435" s="25">
        <v>2289.11832336</v>
      </c>
      <c r="L435" s="25">
        <v>3121.0394158465606</v>
      </c>
    </row>
    <row r="436" spans="1:12" x14ac:dyDescent="0.25">
      <c r="A436" t="s">
        <v>3976</v>
      </c>
      <c r="B436" s="31">
        <f>scrubbed!L436</f>
        <v>125231.95271417999</v>
      </c>
      <c r="C436" s="25">
        <v>1198.3437533631336</v>
      </c>
      <c r="D436" s="25">
        <v>0</v>
      </c>
      <c r="E436" s="25">
        <v>0</v>
      </c>
      <c r="F436" s="25">
        <v>0</v>
      </c>
      <c r="G436" s="25">
        <v>216.77731230710023</v>
      </c>
      <c r="H436" s="25">
        <v>584.4399908436983</v>
      </c>
      <c r="I436" s="25">
        <v>0</v>
      </c>
      <c r="J436" s="25">
        <v>1198.3437533631336</v>
      </c>
      <c r="K436" s="25">
        <v>1415.1210656702337</v>
      </c>
      <c r="L436" s="25">
        <v>1999.561056513932</v>
      </c>
    </row>
    <row r="437" spans="1:12" x14ac:dyDescent="0.25">
      <c r="A437" t="s">
        <v>3977</v>
      </c>
      <c r="B437" s="31">
        <f>scrubbed!L437</f>
        <v>88648.716518579997</v>
      </c>
      <c r="C437" s="25">
        <v>848.27900053714473</v>
      </c>
      <c r="D437" s="25">
        <v>0</v>
      </c>
      <c r="E437" s="25">
        <v>0</v>
      </c>
      <c r="F437" s="25">
        <v>0</v>
      </c>
      <c r="G437" s="25">
        <v>153.45149612280915</v>
      </c>
      <c r="H437" s="25">
        <v>413.71114917190039</v>
      </c>
      <c r="I437" s="25">
        <v>0</v>
      </c>
      <c r="J437" s="25">
        <v>848.27900053714473</v>
      </c>
      <c r="K437" s="25">
        <v>1001.7304966599538</v>
      </c>
      <c r="L437" s="25">
        <v>1415.4416458318542</v>
      </c>
    </row>
    <row r="438" spans="1:12" x14ac:dyDescent="0.25">
      <c r="A438" t="s">
        <v>3978</v>
      </c>
      <c r="B438" s="31">
        <f>scrubbed!L438</f>
        <v>176031.39660000001</v>
      </c>
      <c r="C438" s="25">
        <v>1680.0326839021131</v>
      </c>
      <c r="D438" s="25">
        <v>0</v>
      </c>
      <c r="E438" s="25">
        <v>0</v>
      </c>
      <c r="F438" s="25">
        <v>0</v>
      </c>
      <c r="G438" s="25">
        <v>643.58175121788656</v>
      </c>
      <c r="H438" s="25">
        <v>844.45781576952049</v>
      </c>
      <c r="I438" s="25">
        <v>0</v>
      </c>
      <c r="J438" s="25">
        <v>1680.0326839021131</v>
      </c>
      <c r="K438" s="25">
        <v>2323.6144351199996</v>
      </c>
      <c r="L438" s="25">
        <v>3168.0722508895201</v>
      </c>
    </row>
    <row r="439" spans="1:12" x14ac:dyDescent="0.25">
      <c r="A439" t="s">
        <v>3340</v>
      </c>
      <c r="B439" s="31">
        <f>scrubbed!L439</f>
        <v>750460.21950000001</v>
      </c>
      <c r="C439" s="25">
        <v>7162.3455876640692</v>
      </c>
      <c r="D439" s="25">
        <v>0</v>
      </c>
      <c r="E439" s="25">
        <v>0</v>
      </c>
      <c r="F439" s="25">
        <v>0</v>
      </c>
      <c r="G439" s="25">
        <v>2743.7293097359288</v>
      </c>
      <c r="H439" s="25">
        <v>3600.1077649854014</v>
      </c>
      <c r="I439" s="25">
        <v>0</v>
      </c>
      <c r="J439" s="25">
        <v>7162.3455876640692</v>
      </c>
      <c r="K439" s="25">
        <v>9906.074897399998</v>
      </c>
      <c r="L439" s="25">
        <v>13506.182662385399</v>
      </c>
    </row>
    <row r="440" spans="1:12" x14ac:dyDescent="0.25">
      <c r="A440" t="s">
        <v>3979</v>
      </c>
      <c r="B440" s="31">
        <f>scrubbed!L440</f>
        <v>158882.83680463998</v>
      </c>
      <c r="C440" s="25">
        <v>1520.3488476778814</v>
      </c>
      <c r="D440" s="25">
        <v>0</v>
      </c>
      <c r="E440" s="25">
        <v>0</v>
      </c>
      <c r="F440" s="25">
        <v>0</v>
      </c>
      <c r="G440" s="25">
        <v>275.02720821455011</v>
      </c>
      <c r="H440" s="25">
        <v>741.48395577010251</v>
      </c>
      <c r="I440" s="25">
        <v>0</v>
      </c>
      <c r="J440" s="25">
        <v>1520.3488476778814</v>
      </c>
      <c r="K440" s="25">
        <v>1795.3760558924314</v>
      </c>
      <c r="L440" s="25">
        <v>2536.8600116625339</v>
      </c>
    </row>
    <row r="441" spans="1:12" x14ac:dyDescent="0.25">
      <c r="A441" t="s">
        <v>3980</v>
      </c>
      <c r="B441" s="31">
        <f>scrubbed!L441</f>
        <v>172590.83899999998</v>
      </c>
      <c r="C441" s="25">
        <v>1651.5206328802512</v>
      </c>
      <c r="D441" s="25">
        <v>0</v>
      </c>
      <c r="E441" s="25">
        <v>0</v>
      </c>
      <c r="F441" s="25">
        <v>0</v>
      </c>
      <c r="G441" s="25">
        <v>298.755847819748</v>
      </c>
      <c r="H441" s="25">
        <v>805.45728289553995</v>
      </c>
      <c r="I441" s="25">
        <v>0</v>
      </c>
      <c r="J441" s="25">
        <v>1651.5206328802512</v>
      </c>
      <c r="K441" s="25">
        <v>1950.2764806999992</v>
      </c>
      <c r="L441" s="25">
        <v>2755.7337635955391</v>
      </c>
    </row>
    <row r="442" spans="1:12" x14ac:dyDescent="0.25">
      <c r="A442" t="s">
        <v>3981</v>
      </c>
      <c r="B442" s="31">
        <f>scrubbed!L442</f>
        <v>174405.92019999999</v>
      </c>
      <c r="C442" s="25">
        <v>1668.8891332567573</v>
      </c>
      <c r="D442" s="25">
        <v>0</v>
      </c>
      <c r="E442" s="25">
        <v>0</v>
      </c>
      <c r="F442" s="25">
        <v>0</v>
      </c>
      <c r="G442" s="25">
        <v>301.89776500324166</v>
      </c>
      <c r="H442" s="25">
        <v>813.92801274457224</v>
      </c>
      <c r="I442" s="25">
        <v>0</v>
      </c>
      <c r="J442" s="25">
        <v>1668.8891332567573</v>
      </c>
      <c r="K442" s="25">
        <v>1970.7868982599989</v>
      </c>
      <c r="L442" s="25">
        <v>2784.7149110045711</v>
      </c>
    </row>
    <row r="443" spans="1:12" x14ac:dyDescent="0.25">
      <c r="A443" t="s">
        <v>3982</v>
      </c>
      <c r="B443" s="31">
        <f>scrubbed!L443</f>
        <v>1099249.6554800002</v>
      </c>
      <c r="C443" s="25">
        <v>10491.170238062739</v>
      </c>
      <c r="D443" s="25">
        <v>0</v>
      </c>
      <c r="E443" s="25">
        <v>0</v>
      </c>
      <c r="F443" s="25">
        <v>0</v>
      </c>
      <c r="G443" s="25">
        <v>4018.9252142732648</v>
      </c>
      <c r="H443" s="25">
        <v>5273.3204472686557</v>
      </c>
      <c r="I443" s="25">
        <v>0</v>
      </c>
      <c r="J443" s="25">
        <v>10491.170238062739</v>
      </c>
      <c r="K443" s="25">
        <v>14510.095452336005</v>
      </c>
      <c r="L443" s="25">
        <v>19783.415899604661</v>
      </c>
    </row>
    <row r="444" spans="1:12" x14ac:dyDescent="0.25">
      <c r="A444" t="s">
        <v>3983</v>
      </c>
      <c r="B444" s="31">
        <f>scrubbed!L444</f>
        <v>152619.23518070002</v>
      </c>
      <c r="C444" s="25">
        <v>1174.4305084082096</v>
      </c>
      <c r="D444" s="25">
        <v>7458.3963456053834</v>
      </c>
      <c r="E444" s="25">
        <v>0</v>
      </c>
      <c r="F444" s="25">
        <v>0</v>
      </c>
      <c r="G444" s="25">
        <v>264.87455702121622</v>
      </c>
      <c r="H444" s="25">
        <v>1048.6711840042208</v>
      </c>
      <c r="I444" s="25">
        <v>7458.3963456053834</v>
      </c>
      <c r="J444" s="25">
        <v>8632.8268540135923</v>
      </c>
      <c r="K444" s="25">
        <v>8897.7014110348082</v>
      </c>
      <c r="L444" s="25">
        <v>9946.372595039029</v>
      </c>
    </row>
    <row r="445" spans="1:12" x14ac:dyDescent="0.25">
      <c r="A445" t="s">
        <v>3984</v>
      </c>
      <c r="B445" s="31">
        <f>scrubbed!L445</f>
        <v>177300.24920000002</v>
      </c>
      <c r="C445" s="25">
        <v>1363.4557682976492</v>
      </c>
      <c r="D445" s="25">
        <v>8658.8294895785766</v>
      </c>
      <c r="E445" s="25">
        <v>0</v>
      </c>
      <c r="F445" s="25">
        <v>0</v>
      </c>
      <c r="G445" s="25">
        <v>651.18974396377644</v>
      </c>
      <c r="H445" s="25">
        <v>1241.3676947738022</v>
      </c>
      <c r="I445" s="25">
        <v>8658.8294895785766</v>
      </c>
      <c r="J445" s="25">
        <v>10022.285257876225</v>
      </c>
      <c r="K445" s="25">
        <v>10673.475001840001</v>
      </c>
      <c r="L445" s="25">
        <v>11914.842696613803</v>
      </c>
    </row>
    <row r="446" spans="1:12" x14ac:dyDescent="0.25">
      <c r="A446" t="s">
        <v>3985</v>
      </c>
      <c r="B446" s="31">
        <f>scrubbed!L446</f>
        <v>168322.66089999999</v>
      </c>
      <c r="C446" s="25">
        <v>1610.6784639806747</v>
      </c>
      <c r="D446" s="25">
        <v>0</v>
      </c>
      <c r="E446" s="25">
        <v>0</v>
      </c>
      <c r="F446" s="25">
        <v>0</v>
      </c>
      <c r="G446" s="25">
        <v>291.36760418932465</v>
      </c>
      <c r="H446" s="25">
        <v>785.53829324777462</v>
      </c>
      <c r="I446" s="25">
        <v>0</v>
      </c>
      <c r="J446" s="25">
        <v>1610.6784639806747</v>
      </c>
      <c r="K446" s="25">
        <v>1902.0460681699992</v>
      </c>
      <c r="L446" s="25">
        <v>2687.5843614177738</v>
      </c>
    </row>
    <row r="447" spans="1:12" x14ac:dyDescent="0.25">
      <c r="A447" t="s">
        <v>3986</v>
      </c>
      <c r="B447" s="31">
        <f>scrubbed!L447</f>
        <v>169974.14759999997</v>
      </c>
      <c r="C447" s="25">
        <v>1626.4815296345669</v>
      </c>
      <c r="D447" s="25">
        <v>0</v>
      </c>
      <c r="E447" s="25">
        <v>0</v>
      </c>
      <c r="F447" s="25">
        <v>0</v>
      </c>
      <c r="G447" s="25">
        <v>294.2263382454326</v>
      </c>
      <c r="H447" s="25">
        <v>793.24555046853584</v>
      </c>
      <c r="I447" s="25">
        <v>0</v>
      </c>
      <c r="J447" s="25">
        <v>1626.4815296345669</v>
      </c>
      <c r="K447" s="25">
        <v>1920.7078678799994</v>
      </c>
      <c r="L447" s="25">
        <v>2713.9534183485353</v>
      </c>
    </row>
    <row r="448" spans="1:12" x14ac:dyDescent="0.25">
      <c r="A448" t="s">
        <v>3987</v>
      </c>
      <c r="B448" s="31">
        <f>scrubbed!L448</f>
        <v>147920.80647447999</v>
      </c>
      <c r="C448" s="25">
        <v>1137.5250612951197</v>
      </c>
      <c r="D448" s="25">
        <v>7224.0227918612136</v>
      </c>
      <c r="E448" s="25">
        <v>0</v>
      </c>
      <c r="F448" s="25">
        <v>0</v>
      </c>
      <c r="G448" s="25">
        <v>543.28469660736334</v>
      </c>
      <c r="H448" s="25">
        <v>1035.6675265310714</v>
      </c>
      <c r="I448" s="25">
        <v>7224.0227918612136</v>
      </c>
      <c r="J448" s="25">
        <v>8361.5478531563331</v>
      </c>
      <c r="K448" s="25">
        <v>8904.8325497636961</v>
      </c>
      <c r="L448" s="25">
        <v>9940.5000762947675</v>
      </c>
    </row>
    <row r="449" spans="1:12" x14ac:dyDescent="0.25">
      <c r="A449" t="s">
        <v>3988</v>
      </c>
      <c r="B449" s="31">
        <f>scrubbed!L449</f>
        <v>171571.92490000001</v>
      </c>
      <c r="C449" s="25">
        <v>1319.4044099676094</v>
      </c>
      <c r="D449" s="25">
        <v>8379.0747594046879</v>
      </c>
      <c r="E449" s="25">
        <v>0</v>
      </c>
      <c r="F449" s="25">
        <v>0</v>
      </c>
      <c r="G449" s="25">
        <v>630.15070960770686</v>
      </c>
      <c r="H449" s="25">
        <v>1201.2608321873468</v>
      </c>
      <c r="I449" s="25">
        <v>8379.0747594046879</v>
      </c>
      <c r="J449" s="25">
        <v>9698.4791693722982</v>
      </c>
      <c r="K449" s="25">
        <v>10328.629878980006</v>
      </c>
      <c r="L449" s="25">
        <v>11529.890711167352</v>
      </c>
    </row>
    <row r="450" spans="1:12" x14ac:dyDescent="0.25">
      <c r="A450" t="s">
        <v>3989</v>
      </c>
      <c r="B450" s="31">
        <f>scrubbed!L450</f>
        <v>177722.46863867997</v>
      </c>
      <c r="C450" s="25">
        <v>1366.7026759120099</v>
      </c>
      <c r="D450" s="25">
        <v>8679.4494613113366</v>
      </c>
      <c r="E450" s="25">
        <v>0</v>
      </c>
      <c r="F450" s="25">
        <v>0</v>
      </c>
      <c r="G450" s="25">
        <v>652.74047482518858</v>
      </c>
      <c r="H450" s="25">
        <v>1244.3238641737171</v>
      </c>
      <c r="I450" s="25">
        <v>8679.4494613113366</v>
      </c>
      <c r="J450" s="25">
        <v>10046.152137223347</v>
      </c>
      <c r="K450" s="25">
        <v>10698.892612048536</v>
      </c>
      <c r="L450" s="25">
        <v>11943.216476222253</v>
      </c>
    </row>
    <row r="451" spans="1:12" x14ac:dyDescent="0.25">
      <c r="A451" t="s">
        <v>3067</v>
      </c>
      <c r="B451" s="31">
        <f>scrubbed!L451</f>
        <v>136799.21581552</v>
      </c>
      <c r="C451" s="25">
        <v>1051.9989720480644</v>
      </c>
      <c r="D451" s="25">
        <v>6680.8765887208256</v>
      </c>
      <c r="E451" s="25">
        <v>0</v>
      </c>
      <c r="F451" s="25">
        <v>0</v>
      </c>
      <c r="G451" s="25">
        <v>502.43723132541328</v>
      </c>
      <c r="H451" s="25">
        <v>957.79970953236443</v>
      </c>
      <c r="I451" s="25">
        <v>6680.8765887208256</v>
      </c>
      <c r="J451" s="25">
        <v>7732.87556076889</v>
      </c>
      <c r="K451" s="25">
        <v>8235.3127920943025</v>
      </c>
      <c r="L451" s="25">
        <v>9193.1125016266669</v>
      </c>
    </row>
    <row r="452" spans="1:12" x14ac:dyDescent="0.25">
      <c r="A452" t="s">
        <v>3990</v>
      </c>
      <c r="B452" s="31">
        <f>scrubbed!L452</f>
        <v>1240197.3890200001</v>
      </c>
      <c r="C452" s="25">
        <v>9537.2357992546004</v>
      </c>
      <c r="D452" s="25">
        <v>60567.640335525975</v>
      </c>
      <c r="E452" s="25">
        <v>0</v>
      </c>
      <c r="F452" s="25">
        <v>0</v>
      </c>
      <c r="G452" s="25">
        <v>4555.0066842234164</v>
      </c>
      <c r="H452" s="25">
        <v>8683.242019223544</v>
      </c>
      <c r="I452" s="25">
        <v>60567.640335525975</v>
      </c>
      <c r="J452" s="25">
        <v>70104.87613478057</v>
      </c>
      <c r="K452" s="25">
        <v>74659.882819003993</v>
      </c>
      <c r="L452" s="25">
        <v>83343.124838227537</v>
      </c>
    </row>
    <row r="453" spans="1:12" x14ac:dyDescent="0.25">
      <c r="A453" t="s">
        <v>3991</v>
      </c>
      <c r="B453" s="31">
        <f>scrubbed!L453</f>
        <v>169625.87060000002</v>
      </c>
      <c r="C453" s="25">
        <v>1623.148869252416</v>
      </c>
      <c r="D453" s="25">
        <v>0</v>
      </c>
      <c r="E453" s="25">
        <v>0</v>
      </c>
      <c r="F453" s="25">
        <v>0</v>
      </c>
      <c r="G453" s="25">
        <v>293.62346852758458</v>
      </c>
      <c r="H453" s="25">
        <v>791.62019046831574</v>
      </c>
      <c r="I453" s="25">
        <v>0</v>
      </c>
      <c r="J453" s="25">
        <v>1623.148869252416</v>
      </c>
      <c r="K453" s="25">
        <v>1916.7723377800007</v>
      </c>
      <c r="L453" s="25">
        <v>2708.3925282483165</v>
      </c>
    </row>
    <row r="454" spans="1:12" x14ac:dyDescent="0.25">
      <c r="A454" t="s">
        <v>3992</v>
      </c>
      <c r="B454" s="31">
        <f>scrubbed!L454</f>
        <v>115241.09543097999</v>
      </c>
      <c r="C454" s="25">
        <v>1102.7413040154788</v>
      </c>
      <c r="D454" s="25">
        <v>0</v>
      </c>
      <c r="E454" s="25">
        <v>0</v>
      </c>
      <c r="F454" s="25">
        <v>0</v>
      </c>
      <c r="G454" s="25">
        <v>199.48307435459492</v>
      </c>
      <c r="H454" s="25">
        <v>537.81405862302336</v>
      </c>
      <c r="I454" s="25">
        <v>0</v>
      </c>
      <c r="J454" s="25">
        <v>1102.7413040154788</v>
      </c>
      <c r="K454" s="25">
        <v>1302.2243783700737</v>
      </c>
      <c r="L454" s="25">
        <v>1840.0384369930971</v>
      </c>
    </row>
    <row r="455" spans="1:12" x14ac:dyDescent="0.25">
      <c r="A455" t="s">
        <v>3993</v>
      </c>
      <c r="B455" s="31">
        <f>scrubbed!L455</f>
        <v>169222.67660000001</v>
      </c>
      <c r="C455" s="25">
        <v>1615.0506843470514</v>
      </c>
      <c r="D455" s="25">
        <v>0</v>
      </c>
      <c r="E455" s="25">
        <v>0</v>
      </c>
      <c r="F455" s="25">
        <v>0</v>
      </c>
      <c r="G455" s="25">
        <v>618.68864677294755</v>
      </c>
      <c r="H455" s="25">
        <v>811.79502418552056</v>
      </c>
      <c r="I455" s="25">
        <v>0</v>
      </c>
      <c r="J455" s="25">
        <v>1615.0506843470514</v>
      </c>
      <c r="K455" s="25">
        <v>2233.739331119999</v>
      </c>
      <c r="L455" s="25">
        <v>3045.5343553055195</v>
      </c>
    </row>
    <row r="456" spans="1:12" x14ac:dyDescent="0.25">
      <c r="A456" t="s">
        <v>3994</v>
      </c>
      <c r="B456" s="31">
        <f>scrubbed!L456</f>
        <v>173468.13600000003</v>
      </c>
      <c r="C456" s="25">
        <v>1655.5690844048947</v>
      </c>
      <c r="D456" s="25">
        <v>0</v>
      </c>
      <c r="E456" s="25">
        <v>0</v>
      </c>
      <c r="F456" s="25">
        <v>0</v>
      </c>
      <c r="G456" s="25">
        <v>634.21031079510578</v>
      </c>
      <c r="H456" s="25">
        <v>832.16134201920022</v>
      </c>
      <c r="I456" s="25">
        <v>0</v>
      </c>
      <c r="J456" s="25">
        <v>1655.5690844048947</v>
      </c>
      <c r="K456" s="25">
        <v>2289.7793952000006</v>
      </c>
      <c r="L456" s="25">
        <v>3121.9407372192009</v>
      </c>
    </row>
    <row r="457" spans="1:12" x14ac:dyDescent="0.25">
      <c r="A457" t="s">
        <v>3020</v>
      </c>
      <c r="B457" s="31">
        <f>scrubbed!L457</f>
        <v>569933.74939999997</v>
      </c>
      <c r="C457" s="25">
        <v>5439.4122022825368</v>
      </c>
      <c r="D457" s="25">
        <v>0</v>
      </c>
      <c r="E457" s="25">
        <v>0</v>
      </c>
      <c r="F457" s="25">
        <v>0</v>
      </c>
      <c r="G457" s="25">
        <v>2083.7132897974634</v>
      </c>
      <c r="H457" s="25">
        <v>2734.0861826216806</v>
      </c>
      <c r="I457" s="25">
        <v>0</v>
      </c>
      <c r="J457" s="25">
        <v>5439.4122022825368</v>
      </c>
      <c r="K457" s="25">
        <v>7523.1254920800002</v>
      </c>
      <c r="L457" s="25">
        <v>10257.211674701681</v>
      </c>
    </row>
    <row r="458" spans="1:12" x14ac:dyDescent="0.25">
      <c r="A458" t="s">
        <v>3022</v>
      </c>
      <c r="B458" s="31">
        <f>scrubbed!L458</f>
        <v>1107835.0139200001</v>
      </c>
      <c r="C458" s="25">
        <v>10573.108364219795</v>
      </c>
      <c r="D458" s="25">
        <v>0</v>
      </c>
      <c r="E458" s="25">
        <v>0</v>
      </c>
      <c r="F458" s="25">
        <v>0</v>
      </c>
      <c r="G458" s="25">
        <v>4050.3138195241995</v>
      </c>
      <c r="H458" s="25">
        <v>5314.5061287770295</v>
      </c>
      <c r="I458" s="25">
        <v>0</v>
      </c>
      <c r="J458" s="25">
        <v>10573.108364219795</v>
      </c>
      <c r="K458" s="25">
        <v>14623.422183743995</v>
      </c>
      <c r="L458" s="25">
        <v>19937.928312521024</v>
      </c>
    </row>
    <row r="459" spans="1:12" x14ac:dyDescent="0.25">
      <c r="A459" t="s">
        <v>3015</v>
      </c>
      <c r="B459" s="31">
        <f>scrubbed!L459</f>
        <v>2041628.0068400002</v>
      </c>
      <c r="C459" s="25">
        <v>19485.170521342825</v>
      </c>
      <c r="D459" s="25">
        <v>0</v>
      </c>
      <c r="E459" s="25">
        <v>0</v>
      </c>
      <c r="F459" s="25">
        <v>0</v>
      </c>
      <c r="G459" s="25">
        <v>7464.3191689451724</v>
      </c>
      <c r="H459" s="25">
        <v>9794.0978744128442</v>
      </c>
      <c r="I459" s="25">
        <v>0</v>
      </c>
      <c r="J459" s="25">
        <v>19485.170521342825</v>
      </c>
      <c r="K459" s="25">
        <v>26949.489690287999</v>
      </c>
      <c r="L459" s="25">
        <v>36743.587564700843</v>
      </c>
    </row>
    <row r="460" spans="1:12" x14ac:dyDescent="0.25">
      <c r="A460" t="s">
        <v>3018</v>
      </c>
      <c r="B460" s="31">
        <f>scrubbed!L460</f>
        <v>688041.03944000008</v>
      </c>
      <c r="C460" s="25">
        <v>6566.6208213517257</v>
      </c>
      <c r="D460" s="25">
        <v>0</v>
      </c>
      <c r="E460" s="25">
        <v>0</v>
      </c>
      <c r="F460" s="25">
        <v>0</v>
      </c>
      <c r="G460" s="25">
        <v>2515.5208992562762</v>
      </c>
      <c r="H460" s="25">
        <v>3300.670474401566</v>
      </c>
      <c r="I460" s="25">
        <v>0</v>
      </c>
      <c r="J460" s="25">
        <v>6566.6208213517257</v>
      </c>
      <c r="K460" s="25">
        <v>9082.1417206080023</v>
      </c>
      <c r="L460" s="25">
        <v>12382.812195009568</v>
      </c>
    </row>
    <row r="461" spans="1:12" x14ac:dyDescent="0.25">
      <c r="A461" t="s">
        <v>3995</v>
      </c>
      <c r="B461" s="31">
        <f>scrubbed!L461</f>
        <v>106440.30265673999</v>
      </c>
      <c r="C461" s="25">
        <v>1015.8596182367397</v>
      </c>
      <c r="D461" s="25">
        <v>0</v>
      </c>
      <c r="E461" s="25">
        <v>0</v>
      </c>
      <c r="F461" s="25">
        <v>0</v>
      </c>
      <c r="G461" s="25">
        <v>389.15237683222807</v>
      </c>
      <c r="H461" s="25">
        <v>510.61541990491332</v>
      </c>
      <c r="I461" s="25">
        <v>0</v>
      </c>
      <c r="J461" s="25">
        <v>1015.8596182367397</v>
      </c>
      <c r="K461" s="25">
        <v>1405.0119950689677</v>
      </c>
      <c r="L461" s="25">
        <v>1915.6274149738811</v>
      </c>
    </row>
    <row r="462" spans="1:12" x14ac:dyDescent="0.25">
      <c r="A462" t="s">
        <v>3996</v>
      </c>
      <c r="B462" s="31">
        <f>scrubbed!L462</f>
        <v>140085.35031869999</v>
      </c>
      <c r="C462" s="25">
        <v>1336.9658573241888</v>
      </c>
      <c r="D462" s="25">
        <v>0</v>
      </c>
      <c r="E462" s="25">
        <v>0</v>
      </c>
      <c r="F462" s="25">
        <v>0</v>
      </c>
      <c r="G462" s="25">
        <v>512.16076688265082</v>
      </c>
      <c r="H462" s="25">
        <v>672.01744254886762</v>
      </c>
      <c r="I462" s="25">
        <v>0</v>
      </c>
      <c r="J462" s="25">
        <v>1336.9658573241888</v>
      </c>
      <c r="K462" s="25">
        <v>1849.1266242068396</v>
      </c>
      <c r="L462" s="25">
        <v>2521.1440667557072</v>
      </c>
    </row>
    <row r="463" spans="1:12" x14ac:dyDescent="0.25">
      <c r="A463" t="s">
        <v>3997</v>
      </c>
      <c r="B463" s="31">
        <f>scrubbed!L463</f>
        <v>163183.70699999999</v>
      </c>
      <c r="C463" s="25">
        <v>1561.5038470285524</v>
      </c>
      <c r="D463" s="25">
        <v>0</v>
      </c>
      <c r="E463" s="25">
        <v>0</v>
      </c>
      <c r="F463" s="25">
        <v>0</v>
      </c>
      <c r="G463" s="25">
        <v>282.47204207144711</v>
      </c>
      <c r="H463" s="25">
        <v>761.55551485002047</v>
      </c>
      <c r="I463" s="25">
        <v>0</v>
      </c>
      <c r="J463" s="25">
        <v>1561.5038470285524</v>
      </c>
      <c r="K463" s="25">
        <v>1843.9758890999994</v>
      </c>
      <c r="L463" s="25">
        <v>2605.5314039500199</v>
      </c>
    </row>
    <row r="464" spans="1:12" x14ac:dyDescent="0.25">
      <c r="A464" t="s">
        <v>3998</v>
      </c>
      <c r="B464" s="31">
        <f>scrubbed!L464</f>
        <v>169108.26828562</v>
      </c>
      <c r="C464" s="25">
        <v>1618.1959360215553</v>
      </c>
      <c r="D464" s="25">
        <v>0</v>
      </c>
      <c r="E464" s="25">
        <v>0</v>
      </c>
      <c r="F464" s="25">
        <v>0</v>
      </c>
      <c r="G464" s="25">
        <v>292.72749560595054</v>
      </c>
      <c r="H464" s="25">
        <v>789.20461293142876</v>
      </c>
      <c r="I464" s="25">
        <v>0</v>
      </c>
      <c r="J464" s="25">
        <v>1618.1959360215553</v>
      </c>
      <c r="K464" s="25">
        <v>1910.9234316275058</v>
      </c>
      <c r="L464" s="25">
        <v>2700.1280445589346</v>
      </c>
    </row>
    <row r="465" spans="1:12" x14ac:dyDescent="0.25">
      <c r="A465" t="s">
        <v>2912</v>
      </c>
      <c r="B465" s="31">
        <f>scrubbed!L465</f>
        <v>173862.095</v>
      </c>
      <c r="C465" s="25">
        <v>1659.3290045606229</v>
      </c>
      <c r="D465" s="25">
        <v>0</v>
      </c>
      <c r="E465" s="25">
        <v>0</v>
      </c>
      <c r="F465" s="25">
        <v>0</v>
      </c>
      <c r="G465" s="25">
        <v>635.65064943937705</v>
      </c>
      <c r="H465" s="25">
        <v>834.0512421340004</v>
      </c>
      <c r="I465" s="25">
        <v>0</v>
      </c>
      <c r="J465" s="25">
        <v>1659.3290045606229</v>
      </c>
      <c r="K465" s="25">
        <v>2294.9796539999998</v>
      </c>
      <c r="L465" s="25">
        <v>3129.0308961340002</v>
      </c>
    </row>
    <row r="466" spans="1:12" x14ac:dyDescent="0.25">
      <c r="A466" t="s">
        <v>3999</v>
      </c>
      <c r="B466" s="31">
        <f>scrubbed!L466</f>
        <v>128908.38213500001</v>
      </c>
      <c r="C466" s="25">
        <v>1230.2935692083429</v>
      </c>
      <c r="D466" s="25">
        <v>0</v>
      </c>
      <c r="E466" s="25">
        <v>0</v>
      </c>
      <c r="F466" s="25">
        <v>0</v>
      </c>
      <c r="G466" s="25">
        <v>471.29707497365757</v>
      </c>
      <c r="H466" s="25">
        <v>618.39929077802185</v>
      </c>
      <c r="I466" s="25">
        <v>0</v>
      </c>
      <c r="J466" s="25">
        <v>1230.2935692083429</v>
      </c>
      <c r="K466" s="25">
        <v>1701.5906441820005</v>
      </c>
      <c r="L466" s="25">
        <v>2319.9899349600223</v>
      </c>
    </row>
    <row r="467" spans="1:12" x14ac:dyDescent="0.25">
      <c r="A467" t="s">
        <v>4000</v>
      </c>
      <c r="B467" s="31">
        <f>scrubbed!L467</f>
        <v>91882.08</v>
      </c>
      <c r="C467" s="25">
        <v>1834.5460879904876</v>
      </c>
      <c r="D467" s="25">
        <v>0</v>
      </c>
      <c r="E467" s="25">
        <v>0</v>
      </c>
      <c r="F467" s="25">
        <v>0</v>
      </c>
      <c r="G467" s="25">
        <v>159.2950480095125</v>
      </c>
      <c r="H467" s="25">
        <v>473.61720720959988</v>
      </c>
      <c r="I467" s="25">
        <v>0</v>
      </c>
      <c r="J467" s="25">
        <v>1834.5460879904876</v>
      </c>
      <c r="K467" s="25">
        <v>1993.8411360000002</v>
      </c>
      <c r="L467" s="25">
        <v>2467.4583432096001</v>
      </c>
    </row>
    <row r="468" spans="1:12" x14ac:dyDescent="0.25">
      <c r="A468" t="s">
        <v>4001</v>
      </c>
      <c r="B468" s="31">
        <f>scrubbed!L468</f>
        <v>186199.71049577999</v>
      </c>
      <c r="C468" s="25">
        <v>1781.7438370533107</v>
      </c>
      <c r="D468" s="25">
        <v>0</v>
      </c>
      <c r="E468" s="25">
        <v>0</v>
      </c>
      <c r="F468" s="25">
        <v>0</v>
      </c>
      <c r="G468" s="25">
        <v>322.31289154900276</v>
      </c>
      <c r="H468" s="25">
        <v>868.96798092433619</v>
      </c>
      <c r="I468" s="25">
        <v>0</v>
      </c>
      <c r="J468" s="25">
        <v>1781.7438370533107</v>
      </c>
      <c r="K468" s="25">
        <v>2104.0567286023133</v>
      </c>
      <c r="L468" s="25">
        <v>2973.0247095266495</v>
      </c>
    </row>
    <row r="469" spans="1:12" x14ac:dyDescent="0.25">
      <c r="A469" t="s">
        <v>3107</v>
      </c>
      <c r="B469" s="31">
        <f>scrubbed!L469</f>
        <v>1412573.2822799999</v>
      </c>
      <c r="C469" s="25">
        <v>27075.29731113563</v>
      </c>
      <c r="D469" s="25">
        <v>0</v>
      </c>
      <c r="E469" s="25">
        <v>0</v>
      </c>
      <c r="F469" s="25">
        <v>226096.31390987287</v>
      </c>
      <c r="G469" s="25">
        <v>12931.226911596126</v>
      </c>
      <c r="H469" s="25">
        <v>27186.69916739536</v>
      </c>
      <c r="I469" s="25">
        <v>226096.31390987287</v>
      </c>
      <c r="J469" s="25">
        <v>253171.6112210085</v>
      </c>
      <c r="K469" s="25">
        <v>266102.83813260461</v>
      </c>
      <c r="L469" s="25">
        <v>293289.53729999997</v>
      </c>
    </row>
    <row r="470" spans="1:12" x14ac:dyDescent="0.25">
      <c r="A470" t="s">
        <v>4002</v>
      </c>
      <c r="B470" s="31">
        <f>scrubbed!L470</f>
        <v>318403.87380586</v>
      </c>
      <c r="C470" s="25">
        <v>2450.4923829713425</v>
      </c>
      <c r="D470" s="25">
        <v>0</v>
      </c>
      <c r="E470" s="25">
        <v>0</v>
      </c>
      <c r="F470" s="25">
        <v>20463.202626630817</v>
      </c>
      <c r="G470" s="25">
        <v>552.67048988972044</v>
      </c>
      <c r="H470" s="25">
        <v>2417.7743434348959</v>
      </c>
      <c r="I470" s="25">
        <v>20463.202626630817</v>
      </c>
      <c r="J470" s="25">
        <v>22913.695009602161</v>
      </c>
      <c r="K470" s="25">
        <v>23466.36549949188</v>
      </c>
      <c r="L470" s="25">
        <v>25884.139842926776</v>
      </c>
    </row>
    <row r="471" spans="1:12" x14ac:dyDescent="0.25">
      <c r="A471" t="s">
        <v>4003</v>
      </c>
      <c r="B471" s="31">
        <f>scrubbed!L471</f>
        <v>164946.83300000001</v>
      </c>
      <c r="C471" s="25">
        <v>1269.4599253154786</v>
      </c>
      <c r="D471" s="25">
        <v>0</v>
      </c>
      <c r="E471" s="25">
        <v>0</v>
      </c>
      <c r="F471" s="25">
        <v>10600.814701011073</v>
      </c>
      <c r="G471" s="25">
        <v>286.30696577344889</v>
      </c>
      <c r="H471" s="25">
        <v>1252.5105806388583</v>
      </c>
      <c r="I471" s="25">
        <v>10600.814701011073</v>
      </c>
      <c r="J471" s="25">
        <v>11870.274626326553</v>
      </c>
      <c r="K471" s="25">
        <v>12156.581592100001</v>
      </c>
      <c r="L471" s="25">
        <v>13409.09217273886</v>
      </c>
    </row>
    <row r="472" spans="1:12" x14ac:dyDescent="0.25">
      <c r="A472" t="s">
        <v>2705</v>
      </c>
      <c r="B472" s="31">
        <f>scrubbed!L472</f>
        <v>167167.10069008</v>
      </c>
      <c r="C472" s="25">
        <v>1595.4323959075484</v>
      </c>
      <c r="D472" s="25">
        <v>0</v>
      </c>
      <c r="E472" s="25">
        <v>0</v>
      </c>
      <c r="F472" s="25">
        <v>0</v>
      </c>
      <c r="G472" s="25">
        <v>611.17333320150703</v>
      </c>
      <c r="H472" s="25">
        <v>801.93401543045184</v>
      </c>
      <c r="I472" s="25">
        <v>0</v>
      </c>
      <c r="J472" s="25">
        <v>1595.4323959075484</v>
      </c>
      <c r="K472" s="25">
        <v>2206.6057291090556</v>
      </c>
      <c r="L472" s="25">
        <v>3008.5397445395074</v>
      </c>
    </row>
    <row r="473" spans="1:12" x14ac:dyDescent="0.25">
      <c r="A473" t="s">
        <v>4004</v>
      </c>
      <c r="B473" s="31">
        <f>scrubbed!L473</f>
        <v>176050.50928181998</v>
      </c>
      <c r="C473" s="25">
        <v>1680.2150941468469</v>
      </c>
      <c r="D473" s="25">
        <v>0</v>
      </c>
      <c r="E473" s="25">
        <v>0</v>
      </c>
      <c r="F473" s="25">
        <v>0</v>
      </c>
      <c r="G473" s="25">
        <v>643.65162837317678</v>
      </c>
      <c r="H473" s="25">
        <v>844.54950312674646</v>
      </c>
      <c r="I473" s="25">
        <v>0</v>
      </c>
      <c r="J473" s="25">
        <v>1680.2150941468469</v>
      </c>
      <c r="K473" s="25">
        <v>2323.8667225200238</v>
      </c>
      <c r="L473" s="25">
        <v>3168.4162256467703</v>
      </c>
    </row>
    <row r="474" spans="1:12" x14ac:dyDescent="0.25">
      <c r="A474" t="s">
        <v>4005</v>
      </c>
      <c r="B474" s="31">
        <f>scrubbed!L474</f>
        <v>154884.78826066002</v>
      </c>
      <c r="C474" s="25">
        <v>1478.2107711640297</v>
      </c>
      <c r="D474" s="25">
        <v>0</v>
      </c>
      <c r="E474" s="25">
        <v>0</v>
      </c>
      <c r="F474" s="25">
        <v>0</v>
      </c>
      <c r="G474" s="25">
        <v>566.26843387668214</v>
      </c>
      <c r="H474" s="25">
        <v>743.01330624403863</v>
      </c>
      <c r="I474" s="25">
        <v>0</v>
      </c>
      <c r="J474" s="25">
        <v>1478.2107711640297</v>
      </c>
      <c r="K474" s="25">
        <v>2044.4792050407118</v>
      </c>
      <c r="L474" s="25">
        <v>2787.4925112847504</v>
      </c>
    </row>
    <row r="475" spans="1:12" x14ac:dyDescent="0.25">
      <c r="A475" t="s">
        <v>3568</v>
      </c>
      <c r="B475" s="31">
        <f>scrubbed!L475</f>
        <v>196190.53906070002</v>
      </c>
      <c r="C475" s="25">
        <v>1872.4302838051233</v>
      </c>
      <c r="D475" s="25">
        <v>0</v>
      </c>
      <c r="E475" s="25">
        <v>0</v>
      </c>
      <c r="F475" s="25">
        <v>0</v>
      </c>
      <c r="G475" s="25">
        <v>717.28483179611646</v>
      </c>
      <c r="H475" s="25">
        <v>941.16525398199065</v>
      </c>
      <c r="I475" s="25">
        <v>0</v>
      </c>
      <c r="J475" s="25">
        <v>1872.4302838051233</v>
      </c>
      <c r="K475" s="25">
        <v>2589.7151156012396</v>
      </c>
      <c r="L475" s="25">
        <v>3530.8803695832303</v>
      </c>
    </row>
    <row r="476" spans="1:12" x14ac:dyDescent="0.25">
      <c r="A476" t="s">
        <v>3570</v>
      </c>
      <c r="B476" s="31">
        <f>scrubbed!L476</f>
        <v>174791.2058</v>
      </c>
      <c r="C476" s="25">
        <v>1672.5759286952555</v>
      </c>
      <c r="D476" s="25">
        <v>0</v>
      </c>
      <c r="E476" s="25">
        <v>0</v>
      </c>
      <c r="F476" s="25">
        <v>0</v>
      </c>
      <c r="G476" s="25">
        <v>302.56469684474428</v>
      </c>
      <c r="H476" s="25">
        <v>815.72608669978808</v>
      </c>
      <c r="I476" s="25">
        <v>0</v>
      </c>
      <c r="J476" s="25">
        <v>1672.5759286952555</v>
      </c>
      <c r="K476" s="25">
        <v>1975.1406255399997</v>
      </c>
      <c r="L476" s="25">
        <v>2790.8667122397878</v>
      </c>
    </row>
    <row r="477" spans="1:12" x14ac:dyDescent="0.25">
      <c r="A477" t="s">
        <v>4006</v>
      </c>
      <c r="B477" s="31">
        <f>scrubbed!L477</f>
        <v>323940.46053489996</v>
      </c>
      <c r="C477" s="25">
        <v>2491.7858683050836</v>
      </c>
      <c r="D477" s="25">
        <v>0</v>
      </c>
      <c r="E477" s="25">
        <v>0</v>
      </c>
      <c r="F477" s="25">
        <v>20808.030043119074</v>
      </c>
      <c r="G477" s="25">
        <v>1190.08290501428</v>
      </c>
      <c r="H477" s="25">
        <v>2502.0383714610398</v>
      </c>
      <c r="I477" s="25">
        <v>20808.030043119074</v>
      </c>
      <c r="J477" s="25">
        <v>23299.815911424157</v>
      </c>
      <c r="K477" s="25">
        <v>24489.898816438435</v>
      </c>
      <c r="L477" s="25">
        <v>26991.937187899475</v>
      </c>
    </row>
    <row r="478" spans="1:12" x14ac:dyDescent="0.25">
      <c r="A478" t="s">
        <v>4007</v>
      </c>
      <c r="B478" s="31">
        <f>scrubbed!L478</f>
        <v>161794.1416</v>
      </c>
      <c r="C478" s="25">
        <v>1548.2071046166539</v>
      </c>
      <c r="D478" s="25">
        <v>0</v>
      </c>
      <c r="E478" s="25">
        <v>0</v>
      </c>
      <c r="F478" s="25">
        <v>0</v>
      </c>
      <c r="G478" s="25">
        <v>280.06669546334598</v>
      </c>
      <c r="H478" s="25">
        <v>755.07060766737618</v>
      </c>
      <c r="I478" s="25">
        <v>0</v>
      </c>
      <c r="J478" s="25">
        <v>1548.2071046166539</v>
      </c>
      <c r="K478" s="25">
        <v>1828.2738000799998</v>
      </c>
      <c r="L478" s="25">
        <v>2583.344407747376</v>
      </c>
    </row>
    <row r="479" spans="1:12" x14ac:dyDescent="0.25">
      <c r="A479" t="s">
        <v>4008</v>
      </c>
      <c r="B479" s="31">
        <f>scrubbed!L479</f>
        <v>173250.69079999998</v>
      </c>
      <c r="C479" s="25">
        <v>1333.3678798417611</v>
      </c>
      <c r="D479" s="25">
        <v>0</v>
      </c>
      <c r="E479" s="25">
        <v>0</v>
      </c>
      <c r="F479" s="25">
        <v>11134.487619977303</v>
      </c>
      <c r="G479" s="25">
        <v>300.72041214093503</v>
      </c>
      <c r="H479" s="25">
        <v>1315.5652605345367</v>
      </c>
      <c r="I479" s="25">
        <v>11134.487619977303</v>
      </c>
      <c r="J479" s="25">
        <v>12467.855499819063</v>
      </c>
      <c r="K479" s="25">
        <v>12768.575911959999</v>
      </c>
      <c r="L479" s="25">
        <v>14084.141172494536</v>
      </c>
    </row>
    <row r="480" spans="1:12" x14ac:dyDescent="0.25">
      <c r="A480" t="s">
        <v>4009</v>
      </c>
      <c r="B480" s="31">
        <f>scrubbed!L480</f>
        <v>167596.04152082</v>
      </c>
      <c r="C480" s="25">
        <v>1603.7254477955785</v>
      </c>
      <c r="D480" s="25">
        <v>0</v>
      </c>
      <c r="E480" s="25">
        <v>0</v>
      </c>
      <c r="F480" s="25">
        <v>0</v>
      </c>
      <c r="G480" s="25">
        <v>290.1098213896874</v>
      </c>
      <c r="H480" s="25">
        <v>782.14726233185434</v>
      </c>
      <c r="I480" s="25">
        <v>0</v>
      </c>
      <c r="J480" s="25">
        <v>1603.7254477955785</v>
      </c>
      <c r="K480" s="25">
        <v>1893.8352691852658</v>
      </c>
      <c r="L480" s="25">
        <v>2675.9825315171202</v>
      </c>
    </row>
    <row r="481" spans="1:12" x14ac:dyDescent="0.25">
      <c r="A481" t="s">
        <v>4010</v>
      </c>
      <c r="B481" s="31">
        <f>scrubbed!L481</f>
        <v>129980.66336573999</v>
      </c>
      <c r="C481" s="25">
        <v>1243.784135170592</v>
      </c>
      <c r="D481" s="25">
        <v>0</v>
      </c>
      <c r="E481" s="25">
        <v>0</v>
      </c>
      <c r="F481" s="25">
        <v>0</v>
      </c>
      <c r="G481" s="25">
        <v>224.99736086226989</v>
      </c>
      <c r="H481" s="25">
        <v>606.60155863503724</v>
      </c>
      <c r="I481" s="25">
        <v>0</v>
      </c>
      <c r="J481" s="25">
        <v>1243.784135170592</v>
      </c>
      <c r="K481" s="25">
        <v>1468.7814960328619</v>
      </c>
      <c r="L481" s="25">
        <v>2075.3830546678992</v>
      </c>
    </row>
    <row r="482" spans="1:12" x14ac:dyDescent="0.25">
      <c r="A482" t="s">
        <v>4011</v>
      </c>
      <c r="B482" s="31">
        <f>scrubbed!L482</f>
        <v>164682.09930254001</v>
      </c>
      <c r="C482" s="25">
        <v>1265.356730174748</v>
      </c>
      <c r="D482" s="25">
        <v>4124.7342762839189</v>
      </c>
      <c r="E482" s="25">
        <v>0</v>
      </c>
      <c r="F482" s="25">
        <v>0</v>
      </c>
      <c r="G482" s="25">
        <v>604.33740815378962</v>
      </c>
      <c r="H482" s="25">
        <v>969.20026538325328</v>
      </c>
      <c r="I482" s="25">
        <v>4124.7342762839189</v>
      </c>
      <c r="J482" s="25">
        <v>5390.0910064586669</v>
      </c>
      <c r="K482" s="25">
        <v>5994.4284146124564</v>
      </c>
      <c r="L482" s="25">
        <v>6963.6286799957097</v>
      </c>
    </row>
    <row r="483" spans="1:12" x14ac:dyDescent="0.25">
      <c r="A483" t="s">
        <v>4012</v>
      </c>
      <c r="B483" s="31">
        <f>scrubbed!L483</f>
        <v>178581.5203839</v>
      </c>
      <c r="C483" s="25">
        <v>1372.1547737102571</v>
      </c>
      <c r="D483" s="25">
        <v>4472.86815845811</v>
      </c>
      <c r="E483" s="25">
        <v>0</v>
      </c>
      <c r="F483" s="25">
        <v>0</v>
      </c>
      <c r="G483" s="25">
        <v>655.34440980559395</v>
      </c>
      <c r="H483" s="25">
        <v>1051.0022502849579</v>
      </c>
      <c r="I483" s="25">
        <v>4472.86815845811</v>
      </c>
      <c r="J483" s="25">
        <v>5845.0229321683673</v>
      </c>
      <c r="K483" s="25">
        <v>6500.3673419739616</v>
      </c>
      <c r="L483" s="25">
        <v>7551.3695922589195</v>
      </c>
    </row>
    <row r="484" spans="1:12" x14ac:dyDescent="0.25">
      <c r="A484" t="s">
        <v>4013</v>
      </c>
      <c r="B484" s="31">
        <f>scrubbed!L484</f>
        <v>585158.03495999996</v>
      </c>
      <c r="C484" s="25">
        <v>4496.1392943637684</v>
      </c>
      <c r="D484" s="25">
        <v>14656.24627123774</v>
      </c>
      <c r="E484" s="25">
        <v>0</v>
      </c>
      <c r="F484" s="25">
        <v>0</v>
      </c>
      <c r="G484" s="25">
        <v>2147.3669069424882</v>
      </c>
      <c r="H484" s="25">
        <v>3443.8188799893906</v>
      </c>
      <c r="I484" s="25">
        <v>14656.24627123774</v>
      </c>
      <c r="J484" s="25">
        <v>19152.385565601508</v>
      </c>
      <c r="K484" s="25">
        <v>21299.752472543994</v>
      </c>
      <c r="L484" s="25">
        <v>24743.571352533385</v>
      </c>
    </row>
    <row r="485" spans="1:12" x14ac:dyDescent="0.25">
      <c r="A485" t="s">
        <v>4014</v>
      </c>
      <c r="B485" s="31">
        <f>scrubbed!L485</f>
        <v>222295.75133172001</v>
      </c>
      <c r="C485" s="25">
        <v>1708.0388592818094</v>
      </c>
      <c r="D485" s="25">
        <v>5567.7630348017428</v>
      </c>
      <c r="E485" s="25">
        <v>0</v>
      </c>
      <c r="F485" s="25">
        <v>0</v>
      </c>
      <c r="G485" s="25">
        <v>815.76345439105637</v>
      </c>
      <c r="H485" s="25">
        <v>1308.2727393975465</v>
      </c>
      <c r="I485" s="25">
        <v>5567.7630348017428</v>
      </c>
      <c r="J485" s="25">
        <v>7275.8018940835518</v>
      </c>
      <c r="K485" s="25">
        <v>8091.5653484746081</v>
      </c>
      <c r="L485" s="25">
        <v>9399.8380878721546</v>
      </c>
    </row>
    <row r="486" spans="1:12" x14ac:dyDescent="0.25">
      <c r="A486" t="s">
        <v>4015</v>
      </c>
      <c r="B486" s="31">
        <f>scrubbed!L486</f>
        <v>126794.39623234</v>
      </c>
      <c r="C486" s="25">
        <v>975.28176933416194</v>
      </c>
      <c r="D486" s="25">
        <v>3179.1652480892803</v>
      </c>
      <c r="E486" s="25">
        <v>0</v>
      </c>
      <c r="F486" s="25">
        <v>0</v>
      </c>
      <c r="G486" s="25">
        <v>219.95965259228802</v>
      </c>
      <c r="H486" s="25">
        <v>729.69414265334308</v>
      </c>
      <c r="I486" s="25">
        <v>3179.1652480892803</v>
      </c>
      <c r="J486" s="25">
        <v>4154.447017423442</v>
      </c>
      <c r="K486" s="25">
        <v>4374.40667001573</v>
      </c>
      <c r="L486" s="25">
        <v>5104.1008126690731</v>
      </c>
    </row>
    <row r="487" spans="1:12" x14ac:dyDescent="0.25">
      <c r="A487" t="s">
        <v>4016</v>
      </c>
      <c r="B487" s="31">
        <f>scrubbed!L487</f>
        <v>161558.04570000002</v>
      </c>
      <c r="C487" s="25">
        <v>1541.899924478309</v>
      </c>
      <c r="D487" s="25">
        <v>0</v>
      </c>
      <c r="E487" s="25">
        <v>0</v>
      </c>
      <c r="F487" s="25">
        <v>0</v>
      </c>
      <c r="G487" s="25">
        <v>590.66627876169071</v>
      </c>
      <c r="H487" s="25">
        <v>775.02625683204042</v>
      </c>
      <c r="I487" s="25">
        <v>0</v>
      </c>
      <c r="J487" s="25">
        <v>1541.899924478309</v>
      </c>
      <c r="K487" s="25">
        <v>2132.5662032399996</v>
      </c>
      <c r="L487" s="25">
        <v>2907.59246007204</v>
      </c>
    </row>
    <row r="488" spans="1:12" x14ac:dyDescent="0.25">
      <c r="A488" t="s">
        <v>4017</v>
      </c>
      <c r="B488" s="31">
        <f>scrubbed!L488</f>
        <v>162676.6763809</v>
      </c>
      <c r="C488" s="25">
        <v>1552.5760660157084</v>
      </c>
      <c r="D488" s="25">
        <v>0</v>
      </c>
      <c r="E488" s="25">
        <v>0</v>
      </c>
      <c r="F488" s="25">
        <v>0</v>
      </c>
      <c r="G488" s="25">
        <v>594.75606221217129</v>
      </c>
      <c r="H488" s="25">
        <v>780.39255193445342</v>
      </c>
      <c r="I488" s="25">
        <v>0</v>
      </c>
      <c r="J488" s="25">
        <v>1552.5760660157084</v>
      </c>
      <c r="K488" s="25">
        <v>2147.3321282278798</v>
      </c>
      <c r="L488" s="25">
        <v>2927.7246801623332</v>
      </c>
    </row>
    <row r="489" spans="1:12" x14ac:dyDescent="0.25">
      <c r="A489" t="s">
        <v>4018</v>
      </c>
      <c r="B489" s="31">
        <f>scrubbed!L489</f>
        <v>150765.28378577999</v>
      </c>
      <c r="C489" s="25">
        <v>1438.8944770656194</v>
      </c>
      <c r="D489" s="25">
        <v>0</v>
      </c>
      <c r="E489" s="25">
        <v>0</v>
      </c>
      <c r="F489" s="25">
        <v>0</v>
      </c>
      <c r="G489" s="25">
        <v>551.20726890667595</v>
      </c>
      <c r="H489" s="25">
        <v>723.25121937714403</v>
      </c>
      <c r="I489" s="25">
        <v>0</v>
      </c>
      <c r="J489" s="25">
        <v>1438.8944770656194</v>
      </c>
      <c r="K489" s="25">
        <v>1990.1017459722952</v>
      </c>
      <c r="L489" s="25">
        <v>2713.3529653494393</v>
      </c>
    </row>
    <row r="490" spans="1:12" x14ac:dyDescent="0.25">
      <c r="A490" t="s">
        <v>4019</v>
      </c>
      <c r="B490" s="31">
        <f>scrubbed!L490</f>
        <v>163800.63519999999</v>
      </c>
      <c r="C490" s="25">
        <v>1567.4072290226902</v>
      </c>
      <c r="D490" s="25">
        <v>0</v>
      </c>
      <c r="E490" s="25">
        <v>0</v>
      </c>
      <c r="F490" s="25">
        <v>0</v>
      </c>
      <c r="G490" s="25">
        <v>283.53994873730971</v>
      </c>
      <c r="H490" s="25">
        <v>764.43463238947174</v>
      </c>
      <c r="I490" s="25">
        <v>0</v>
      </c>
      <c r="J490" s="25">
        <v>1567.4072290226902</v>
      </c>
      <c r="K490" s="25">
        <v>1850.9471777599999</v>
      </c>
      <c r="L490" s="25">
        <v>2615.3818101494717</v>
      </c>
    </row>
    <row r="491" spans="1:12" x14ac:dyDescent="0.25">
      <c r="A491" t="s">
        <v>4020</v>
      </c>
      <c r="B491" s="31">
        <f>scrubbed!L491</f>
        <v>44867.68</v>
      </c>
      <c r="C491" s="25">
        <v>2006.4701407156278</v>
      </c>
      <c r="D491" s="25">
        <v>0</v>
      </c>
      <c r="E491" s="25">
        <v>0</v>
      </c>
      <c r="F491" s="25">
        <v>0</v>
      </c>
      <c r="G491" s="25">
        <v>2152.1707417029784</v>
      </c>
      <c r="H491" s="25">
        <v>657.12611758139428</v>
      </c>
      <c r="I491" s="25">
        <v>0</v>
      </c>
      <c r="J491" s="25">
        <v>2006.4701407156278</v>
      </c>
      <c r="K491" s="25">
        <v>4158.6408824186065</v>
      </c>
      <c r="L491" s="25">
        <v>4815.7670000000007</v>
      </c>
    </row>
    <row r="492" spans="1:12" x14ac:dyDescent="0.25">
      <c r="A492" t="s">
        <v>4021</v>
      </c>
      <c r="B492" s="31">
        <f>scrubbed!L492</f>
        <v>27429.62</v>
      </c>
      <c r="C492" s="25">
        <v>1299.0218692088235</v>
      </c>
      <c r="D492" s="25">
        <v>0</v>
      </c>
      <c r="E492" s="25">
        <v>0</v>
      </c>
      <c r="F492" s="25">
        <v>0</v>
      </c>
      <c r="G492" s="25">
        <v>1393.3508418652177</v>
      </c>
      <c r="H492" s="25">
        <v>425.43428892595875</v>
      </c>
      <c r="I492" s="25">
        <v>0</v>
      </c>
      <c r="J492" s="25">
        <v>1299.0218692088235</v>
      </c>
      <c r="K492" s="25">
        <v>2692.372711074041</v>
      </c>
      <c r="L492" s="25">
        <v>3117.8069999999998</v>
      </c>
    </row>
    <row r="493" spans="1:12" x14ac:dyDescent="0.25">
      <c r="A493" t="s">
        <v>4022</v>
      </c>
      <c r="B493" s="31">
        <f>scrubbed!L493</f>
        <v>108198.52</v>
      </c>
      <c r="C493" s="25">
        <v>5005.7098288039315</v>
      </c>
      <c r="D493" s="25">
        <v>0</v>
      </c>
      <c r="E493" s="25">
        <v>0</v>
      </c>
      <c r="F493" s="25">
        <v>0</v>
      </c>
      <c r="G493" s="25">
        <v>5369.2013732955411</v>
      </c>
      <c r="H493" s="25">
        <v>1639.3877979005283</v>
      </c>
      <c r="I493" s="25">
        <v>0</v>
      </c>
      <c r="J493" s="25">
        <v>5005.7098288039315</v>
      </c>
      <c r="K493" s="25">
        <v>10374.911202099473</v>
      </c>
      <c r="L493" s="25">
        <v>12014.299000000001</v>
      </c>
    </row>
    <row r="494" spans="1:12" x14ac:dyDescent="0.25">
      <c r="A494" t="s">
        <v>4023</v>
      </c>
      <c r="B494" s="31">
        <f>scrubbed!L494</f>
        <v>293680.07415866002</v>
      </c>
      <c r="C494" s="25">
        <v>2778.2623900193812</v>
      </c>
      <c r="D494" s="25">
        <v>0</v>
      </c>
      <c r="E494" s="25">
        <v>0</v>
      </c>
      <c r="F494" s="25">
        <v>0</v>
      </c>
      <c r="G494" s="25">
        <v>6208.3478792356182</v>
      </c>
      <c r="H494" s="25">
        <v>1759.3903354726663</v>
      </c>
      <c r="I494" s="25">
        <v>0</v>
      </c>
      <c r="J494" s="25">
        <v>2778.2623900193812</v>
      </c>
      <c r="K494" s="25">
        <v>8986.6102692549994</v>
      </c>
      <c r="L494" s="25">
        <v>10746.000604727666</v>
      </c>
    </row>
    <row r="495" spans="1:12" x14ac:dyDescent="0.25">
      <c r="A495" t="s">
        <v>4024</v>
      </c>
      <c r="B495" s="31">
        <f>scrubbed!L495</f>
        <v>532859.65600202</v>
      </c>
      <c r="C495" s="25">
        <v>5040.9410501213697</v>
      </c>
      <c r="D495" s="25">
        <v>0</v>
      </c>
      <c r="E495" s="25">
        <v>0</v>
      </c>
      <c r="F495" s="25">
        <v>0</v>
      </c>
      <c r="G495" s="25">
        <v>11264.564423540443</v>
      </c>
      <c r="H495" s="25">
        <v>3192.2769415631428</v>
      </c>
      <c r="I495" s="25">
        <v>0</v>
      </c>
      <c r="J495" s="25">
        <v>5040.9410501213697</v>
      </c>
      <c r="K495" s="25">
        <v>16305.505473661813</v>
      </c>
      <c r="L495" s="25">
        <v>19497.782415224956</v>
      </c>
    </row>
    <row r="496" spans="1:12" x14ac:dyDescent="0.25">
      <c r="A496" t="s">
        <v>4025</v>
      </c>
      <c r="B496" s="31">
        <f>scrubbed!L496</f>
        <v>677249.63796787988</v>
      </c>
      <c r="C496" s="25">
        <v>6406.8943159006558</v>
      </c>
      <c r="D496" s="25">
        <v>0</v>
      </c>
      <c r="E496" s="25">
        <v>0</v>
      </c>
      <c r="F496" s="25">
        <v>0</v>
      </c>
      <c r="G496" s="25">
        <v>14316.944605916467</v>
      </c>
      <c r="H496" s="25">
        <v>4057.2942211234986</v>
      </c>
      <c r="I496" s="25">
        <v>0</v>
      </c>
      <c r="J496" s="25">
        <v>6406.8943159006558</v>
      </c>
      <c r="K496" s="25">
        <v>20723.838921817121</v>
      </c>
      <c r="L496" s="25">
        <v>24781.13314294062</v>
      </c>
    </row>
    <row r="497" spans="1:12" x14ac:dyDescent="0.25">
      <c r="A497" t="s">
        <v>2905</v>
      </c>
      <c r="B497" s="31">
        <f>scrubbed!L497</f>
        <v>1859110.0603600002</v>
      </c>
      <c r="C497" s="25">
        <v>17587.490654249887</v>
      </c>
      <c r="D497" s="25">
        <v>0</v>
      </c>
      <c r="E497" s="25">
        <v>0</v>
      </c>
      <c r="F497" s="25">
        <v>0</v>
      </c>
      <c r="G497" s="25">
        <v>39301.277192766102</v>
      </c>
      <c r="H497" s="25">
        <v>11137.63091400711</v>
      </c>
      <c r="I497" s="25">
        <v>0</v>
      </c>
      <c r="J497" s="25">
        <v>17587.490654249887</v>
      </c>
      <c r="K497" s="25">
        <v>56888.767847015988</v>
      </c>
      <c r="L497" s="25">
        <v>68026.398761023098</v>
      </c>
    </row>
    <row r="498" spans="1:12" x14ac:dyDescent="0.25">
      <c r="A498" t="s">
        <v>4026</v>
      </c>
      <c r="B498" s="31">
        <f>scrubbed!L498</f>
        <v>2921417.2574999998</v>
      </c>
      <c r="C498" s="25">
        <v>27637.093579869201</v>
      </c>
      <c r="D498" s="25">
        <v>0</v>
      </c>
      <c r="E498" s="25">
        <v>0</v>
      </c>
      <c r="F498" s="25">
        <v>0</v>
      </c>
      <c r="G498" s="25">
        <v>61758.274499630774</v>
      </c>
      <c r="H498" s="25">
        <v>17501.743362921305</v>
      </c>
      <c r="I498" s="25">
        <v>0</v>
      </c>
      <c r="J498" s="25">
        <v>27637.093579869201</v>
      </c>
      <c r="K498" s="25">
        <v>89395.368079499982</v>
      </c>
      <c r="L498" s="25">
        <v>106897.11144242129</v>
      </c>
    </row>
    <row r="499" spans="1:12" x14ac:dyDescent="0.25">
      <c r="A499" t="s">
        <v>4027</v>
      </c>
      <c r="B499" s="31">
        <f>scrubbed!L499</f>
        <v>298354.36952000001</v>
      </c>
      <c r="C499" s="25">
        <v>2822.4820022605472</v>
      </c>
      <c r="D499" s="25">
        <v>0</v>
      </c>
      <c r="E499" s="25">
        <v>0</v>
      </c>
      <c r="F499" s="25">
        <v>0</v>
      </c>
      <c r="G499" s="25">
        <v>6307.1617050514542</v>
      </c>
      <c r="H499" s="25">
        <v>1787.3932910951971</v>
      </c>
      <c r="I499" s="25">
        <v>0</v>
      </c>
      <c r="J499" s="25">
        <v>2822.4820022605472</v>
      </c>
      <c r="K499" s="25">
        <v>9129.6437073120014</v>
      </c>
      <c r="L499" s="25">
        <v>10917.036998407199</v>
      </c>
    </row>
    <row r="500" spans="1:12" x14ac:dyDescent="0.25">
      <c r="A500" t="s">
        <v>3475</v>
      </c>
      <c r="B500" s="31">
        <f>scrubbed!L500</f>
        <v>479836.71921085997</v>
      </c>
      <c r="C500" s="25">
        <v>4539.3352414287756</v>
      </c>
      <c r="D500" s="25">
        <v>0</v>
      </c>
      <c r="E500" s="25">
        <v>0</v>
      </c>
      <c r="F500" s="25">
        <v>0</v>
      </c>
      <c r="G500" s="25">
        <v>10143.668366423535</v>
      </c>
      <c r="H500" s="25">
        <v>2874.6250109171888</v>
      </c>
      <c r="I500" s="25">
        <v>0</v>
      </c>
      <c r="J500" s="25">
        <v>4539.3352414287756</v>
      </c>
      <c r="K500" s="25">
        <v>14683.003607852312</v>
      </c>
      <c r="L500" s="25">
        <v>17557.6286187695</v>
      </c>
    </row>
    <row r="501" spans="1:12" x14ac:dyDescent="0.25">
      <c r="A501" t="s">
        <v>4028</v>
      </c>
      <c r="B501" s="31">
        <f>scrubbed!L501</f>
        <v>4377349.6359399995</v>
      </c>
      <c r="C501" s="25">
        <v>238477.78997718549</v>
      </c>
      <c r="D501" s="25">
        <v>0</v>
      </c>
      <c r="E501" s="25">
        <v>0</v>
      </c>
      <c r="F501" s="25">
        <v>0</v>
      </c>
      <c r="G501" s="25">
        <v>532906.1383720953</v>
      </c>
      <c r="H501" s="25">
        <v>151020.83965071919</v>
      </c>
      <c r="I501" s="25">
        <v>0</v>
      </c>
      <c r="J501" s="25">
        <v>238477.78997718549</v>
      </c>
      <c r="K501" s="25">
        <v>771383.92834928073</v>
      </c>
      <c r="L501" s="25">
        <v>922404.76799999992</v>
      </c>
    </row>
    <row r="502" spans="1:12" x14ac:dyDescent="0.25">
      <c r="A502" t="s">
        <v>2770</v>
      </c>
      <c r="B502" s="31">
        <f>scrubbed!L502</f>
        <v>2284543.8630400002</v>
      </c>
      <c r="C502" s="25">
        <v>182998.13315434536</v>
      </c>
      <c r="D502" s="25">
        <v>0</v>
      </c>
      <c r="E502" s="25">
        <v>0</v>
      </c>
      <c r="F502" s="25">
        <v>0</v>
      </c>
      <c r="G502" s="25">
        <v>408930.44370259478</v>
      </c>
      <c r="H502" s="25">
        <v>115887.23514305986</v>
      </c>
      <c r="I502" s="25">
        <v>0</v>
      </c>
      <c r="J502" s="25">
        <v>182998.13315434536</v>
      </c>
      <c r="K502" s="25">
        <v>591928.57685694017</v>
      </c>
      <c r="L502" s="25">
        <v>707815.81200000003</v>
      </c>
    </row>
    <row r="503" spans="1:12" x14ac:dyDescent="0.25">
      <c r="A503" t="s">
        <v>3073</v>
      </c>
      <c r="B503" s="31">
        <f>scrubbed!L503</f>
        <v>4457201.6135600004</v>
      </c>
      <c r="C503" s="25">
        <v>42165.869247899369</v>
      </c>
      <c r="D503" s="25">
        <v>0</v>
      </c>
      <c r="E503" s="25">
        <v>0</v>
      </c>
      <c r="F503" s="25">
        <v>0</v>
      </c>
      <c r="G503" s="25">
        <v>94224.500127036663</v>
      </c>
      <c r="H503" s="25">
        <v>26702.381714579766</v>
      </c>
      <c r="I503" s="25">
        <v>0</v>
      </c>
      <c r="J503" s="25">
        <v>42165.869247899369</v>
      </c>
      <c r="K503" s="25">
        <v>136390.36937493604</v>
      </c>
      <c r="L503" s="25">
        <v>163092.7510895158</v>
      </c>
    </row>
    <row r="504" spans="1:12" x14ac:dyDescent="0.25">
      <c r="A504" t="s">
        <v>4029</v>
      </c>
      <c r="B504" s="31">
        <f>scrubbed!L504</f>
        <v>170818.8316</v>
      </c>
      <c r="C504" s="25">
        <v>1630.2842882402665</v>
      </c>
      <c r="D504" s="25">
        <v>0</v>
      </c>
      <c r="E504" s="25">
        <v>0</v>
      </c>
      <c r="F504" s="25">
        <v>0</v>
      </c>
      <c r="G504" s="25">
        <v>624.52428887973304</v>
      </c>
      <c r="H504" s="25">
        <v>819.45209895152038</v>
      </c>
      <c r="I504" s="25">
        <v>0</v>
      </c>
      <c r="J504" s="25">
        <v>1630.2842882402665</v>
      </c>
      <c r="K504" s="25">
        <v>2254.8085771199994</v>
      </c>
      <c r="L504" s="25">
        <v>3074.2606760715198</v>
      </c>
    </row>
    <row r="505" spans="1:12" x14ac:dyDescent="0.25">
      <c r="A505" t="s">
        <v>3303</v>
      </c>
      <c r="B505" s="31">
        <f>scrubbed!L505</f>
        <v>177116.20140000002</v>
      </c>
      <c r="C505" s="25">
        <v>1694.8237966991639</v>
      </c>
      <c r="D505" s="25">
        <v>0</v>
      </c>
      <c r="E505" s="25">
        <v>0</v>
      </c>
      <c r="F505" s="25">
        <v>0</v>
      </c>
      <c r="G505" s="25">
        <v>306.58927912083595</v>
      </c>
      <c r="H505" s="25">
        <v>826.57651566560435</v>
      </c>
      <c r="I505" s="25">
        <v>0</v>
      </c>
      <c r="J505" s="25">
        <v>1694.8237966991639</v>
      </c>
      <c r="K505" s="25">
        <v>2001.4130758199999</v>
      </c>
      <c r="L505" s="25">
        <v>2827.9895914856043</v>
      </c>
    </row>
    <row r="506" spans="1:12" x14ac:dyDescent="0.25">
      <c r="A506" t="s">
        <v>3262</v>
      </c>
      <c r="B506" s="31">
        <f>scrubbed!L506</f>
        <v>113747.24335358001</v>
      </c>
      <c r="C506" s="25">
        <v>1085.5966050875602</v>
      </c>
      <c r="D506" s="25">
        <v>0</v>
      </c>
      <c r="E506" s="25">
        <v>0</v>
      </c>
      <c r="F506" s="25">
        <v>0</v>
      </c>
      <c r="G506" s="25">
        <v>415.86700717969603</v>
      </c>
      <c r="H506" s="25">
        <v>545.668275815794</v>
      </c>
      <c r="I506" s="25">
        <v>0</v>
      </c>
      <c r="J506" s="25">
        <v>1085.5966050875602</v>
      </c>
      <c r="K506" s="25">
        <v>1501.4636122672562</v>
      </c>
      <c r="L506" s="25">
        <v>2047.1318880830502</v>
      </c>
    </row>
    <row r="507" spans="1:12" x14ac:dyDescent="0.25">
      <c r="A507" t="s">
        <v>4030</v>
      </c>
      <c r="B507" s="31">
        <f>scrubbed!L507</f>
        <v>1312186.4687000001</v>
      </c>
      <c r="C507" s="25">
        <v>12523.425919294772</v>
      </c>
      <c r="D507" s="25">
        <v>0</v>
      </c>
      <c r="E507" s="25">
        <v>0</v>
      </c>
      <c r="F507" s="25">
        <v>0</v>
      </c>
      <c r="G507" s="25">
        <v>4797.4354675452269</v>
      </c>
      <c r="H507" s="25">
        <v>6294.8209276476409</v>
      </c>
      <c r="I507" s="25">
        <v>0</v>
      </c>
      <c r="J507" s="25">
        <v>12523.425919294772</v>
      </c>
      <c r="K507" s="25">
        <v>17320.861386839999</v>
      </c>
      <c r="L507" s="25">
        <v>23615.68231448764</v>
      </c>
    </row>
    <row r="508" spans="1:12" x14ac:dyDescent="0.25">
      <c r="A508" t="s">
        <v>4031</v>
      </c>
      <c r="B508" s="31">
        <f>scrubbed!L508</f>
        <v>1338218.6770000001</v>
      </c>
      <c r="C508" s="25">
        <v>12771.875693726366</v>
      </c>
      <c r="D508" s="25">
        <v>0</v>
      </c>
      <c r="E508" s="25">
        <v>0</v>
      </c>
      <c r="F508" s="25">
        <v>0</v>
      </c>
      <c r="G508" s="25">
        <v>4892.6108426736382</v>
      </c>
      <c r="H508" s="25">
        <v>6419.7026373043991</v>
      </c>
      <c r="I508" s="25">
        <v>0</v>
      </c>
      <c r="J508" s="25">
        <v>12771.875693726366</v>
      </c>
      <c r="K508" s="25">
        <v>17664.486536400003</v>
      </c>
      <c r="L508" s="25">
        <v>24084.189173704402</v>
      </c>
    </row>
    <row r="509" spans="1:12" x14ac:dyDescent="0.25">
      <c r="A509" t="s">
        <v>4032</v>
      </c>
      <c r="B509" s="31">
        <f>scrubbed!L509</f>
        <v>709853.83354000002</v>
      </c>
      <c r="C509" s="25">
        <v>6774.8007694918788</v>
      </c>
      <c r="D509" s="25">
        <v>0</v>
      </c>
      <c r="E509" s="25">
        <v>0</v>
      </c>
      <c r="F509" s="25">
        <v>0</v>
      </c>
      <c r="G509" s="25">
        <v>2595.2698332361201</v>
      </c>
      <c r="H509" s="25">
        <v>3405.3108102580882</v>
      </c>
      <c r="I509" s="25">
        <v>0</v>
      </c>
      <c r="J509" s="25">
        <v>6774.8007694918788</v>
      </c>
      <c r="K509" s="25">
        <v>9370.0706027279994</v>
      </c>
      <c r="L509" s="25">
        <v>12775.381412986088</v>
      </c>
    </row>
    <row r="510" spans="1:12" x14ac:dyDescent="0.25">
      <c r="A510" t="s">
        <v>3257</v>
      </c>
      <c r="B510" s="31">
        <f>scrubbed!L510</f>
        <v>1305796.4467800001</v>
      </c>
      <c r="C510" s="25">
        <v>90836.784395777562</v>
      </c>
      <c r="D510" s="25">
        <v>0</v>
      </c>
      <c r="E510" s="25">
        <v>0</v>
      </c>
      <c r="F510" s="25">
        <v>0</v>
      </c>
      <c r="G510" s="25">
        <v>2266.5022596364652</v>
      </c>
      <c r="H510" s="25">
        <v>9768.4804068586091</v>
      </c>
      <c r="I510" s="25">
        <v>0</v>
      </c>
      <c r="J510" s="25">
        <v>90836.784395777562</v>
      </c>
      <c r="K510" s="25">
        <v>93103.286655414035</v>
      </c>
      <c r="L510" s="25">
        <v>102871.76706227264</v>
      </c>
    </row>
    <row r="511" spans="1:12" x14ac:dyDescent="0.25">
      <c r="A511" t="s">
        <v>4033</v>
      </c>
      <c r="B511" s="31">
        <f>scrubbed!L511</f>
        <v>186793.14881974002</v>
      </c>
      <c r="C511" s="25">
        <v>1787.4224445740836</v>
      </c>
      <c r="D511" s="25">
        <v>0</v>
      </c>
      <c r="E511" s="25">
        <v>0</v>
      </c>
      <c r="F511" s="25">
        <v>0</v>
      </c>
      <c r="G511" s="25">
        <v>323.34013708897839</v>
      </c>
      <c r="H511" s="25">
        <v>871.73747450089195</v>
      </c>
      <c r="I511" s="25">
        <v>0</v>
      </c>
      <c r="J511" s="25">
        <v>1787.4224445740836</v>
      </c>
      <c r="K511" s="25">
        <v>2110.7625816630621</v>
      </c>
      <c r="L511" s="25">
        <v>2982.500056163954</v>
      </c>
    </row>
    <row r="512" spans="1:12" x14ac:dyDescent="0.25">
      <c r="A512" t="s">
        <v>4034</v>
      </c>
      <c r="B512" s="31">
        <f>scrubbed!L512</f>
        <v>103655.81358248</v>
      </c>
      <c r="C512" s="25">
        <v>991.88181621537115</v>
      </c>
      <c r="D512" s="25">
        <v>0</v>
      </c>
      <c r="E512" s="25">
        <v>0</v>
      </c>
      <c r="F512" s="25">
        <v>0</v>
      </c>
      <c r="G512" s="25">
        <v>179.42887726665245</v>
      </c>
      <c r="H512" s="25">
        <v>483.7471701755328</v>
      </c>
      <c r="I512" s="25">
        <v>0</v>
      </c>
      <c r="J512" s="25">
        <v>991.88181621537115</v>
      </c>
      <c r="K512" s="25">
        <v>1171.3106934820237</v>
      </c>
      <c r="L512" s="25">
        <v>1655.0578636575565</v>
      </c>
    </row>
    <row r="513" spans="1:12" x14ac:dyDescent="0.25">
      <c r="A513" t="s">
        <v>4035</v>
      </c>
      <c r="B513" s="31">
        <f>scrubbed!L513</f>
        <v>147173.31307009998</v>
      </c>
      <c r="C513" s="25">
        <v>1408.3004900660742</v>
      </c>
      <c r="D513" s="25">
        <v>0</v>
      </c>
      <c r="E513" s="25">
        <v>0</v>
      </c>
      <c r="F513" s="25">
        <v>0</v>
      </c>
      <c r="G513" s="25">
        <v>254.75794762605523</v>
      </c>
      <c r="H513" s="25">
        <v>686.83724783432694</v>
      </c>
      <c r="I513" s="25">
        <v>0</v>
      </c>
      <c r="J513" s="25">
        <v>1408.3004900660742</v>
      </c>
      <c r="K513" s="25">
        <v>1663.0584376921295</v>
      </c>
      <c r="L513" s="25">
        <v>2349.8956855264564</v>
      </c>
    </row>
    <row r="514" spans="1:12" x14ac:dyDescent="0.25">
      <c r="A514" t="s">
        <v>4036</v>
      </c>
      <c r="B514" s="31">
        <f>scrubbed!L514</f>
        <v>135948.28031778001</v>
      </c>
      <c r="C514" s="25">
        <v>1300.8882235597794</v>
      </c>
      <c r="D514" s="25">
        <v>0</v>
      </c>
      <c r="E514" s="25">
        <v>0</v>
      </c>
      <c r="F514" s="25">
        <v>0</v>
      </c>
      <c r="G514" s="25">
        <v>235.32734403113449</v>
      </c>
      <c r="H514" s="25">
        <v>634.45159148383482</v>
      </c>
      <c r="I514" s="25">
        <v>0</v>
      </c>
      <c r="J514" s="25">
        <v>1300.8882235597794</v>
      </c>
      <c r="K514" s="25">
        <v>1536.2155675909139</v>
      </c>
      <c r="L514" s="25">
        <v>2170.6671590747487</v>
      </c>
    </row>
    <row r="515" spans="1:12" x14ac:dyDescent="0.25">
      <c r="A515" t="s">
        <v>4037</v>
      </c>
      <c r="B515" s="31">
        <f>scrubbed!L515</f>
        <v>101892.2314074</v>
      </c>
      <c r="C515" s="25">
        <v>975.00610967845341</v>
      </c>
      <c r="D515" s="25">
        <v>0</v>
      </c>
      <c r="E515" s="25">
        <v>0</v>
      </c>
      <c r="F515" s="25">
        <v>0</v>
      </c>
      <c r="G515" s="25">
        <v>176.37610522516638</v>
      </c>
      <c r="H515" s="25">
        <v>475.51677906593886</v>
      </c>
      <c r="I515" s="25">
        <v>0</v>
      </c>
      <c r="J515" s="25">
        <v>975.00610967845341</v>
      </c>
      <c r="K515" s="25">
        <v>1151.3822149036198</v>
      </c>
      <c r="L515" s="25">
        <v>1626.8989939695587</v>
      </c>
    </row>
    <row r="516" spans="1:12" x14ac:dyDescent="0.25">
      <c r="A516" t="s">
        <v>4038</v>
      </c>
      <c r="B516" s="31">
        <f>scrubbed!L516</f>
        <v>170326.9123</v>
      </c>
      <c r="C516" s="25">
        <v>1310.1267668704672</v>
      </c>
      <c r="D516" s="25">
        <v>4270.6729673310037</v>
      </c>
      <c r="E516" s="25">
        <v>0</v>
      </c>
      <c r="F516" s="25">
        <v>0</v>
      </c>
      <c r="G516" s="25">
        <v>295.47874014852817</v>
      </c>
      <c r="H516" s="25">
        <v>980.22116067176194</v>
      </c>
      <c r="I516" s="25">
        <v>4270.6729673310037</v>
      </c>
      <c r="J516" s="25">
        <v>5580.7997342014714</v>
      </c>
      <c r="K516" s="25">
        <v>5876.2784743499997</v>
      </c>
      <c r="L516" s="25">
        <v>6856.4996350217616</v>
      </c>
    </row>
    <row r="517" spans="1:12" x14ac:dyDescent="0.25">
      <c r="A517" t="s">
        <v>4039</v>
      </c>
      <c r="B517" s="31">
        <f>scrubbed!L517</f>
        <v>591761.47635575989</v>
      </c>
      <c r="C517" s="25">
        <v>4551.7325436566753</v>
      </c>
      <c r="D517" s="25">
        <v>14837.465824127601</v>
      </c>
      <c r="E517" s="25">
        <v>0</v>
      </c>
      <c r="F517" s="25">
        <v>0</v>
      </c>
      <c r="G517" s="25">
        <v>1026.5725664894412</v>
      </c>
      <c r="H517" s="25">
        <v>3405.5517907388166</v>
      </c>
      <c r="I517" s="25">
        <v>14837.465824127601</v>
      </c>
      <c r="J517" s="25">
        <v>19389.198367784276</v>
      </c>
      <c r="K517" s="25">
        <v>20415.770934273718</v>
      </c>
      <c r="L517" s="25">
        <v>23821.322725012535</v>
      </c>
    </row>
    <row r="518" spans="1:12" x14ac:dyDescent="0.25">
      <c r="A518" t="s">
        <v>4040</v>
      </c>
      <c r="B518" s="31">
        <f>scrubbed!L518</f>
        <v>100871.35094831999</v>
      </c>
      <c r="C518" s="25">
        <v>7017.0424957107443</v>
      </c>
      <c r="D518" s="25">
        <v>0</v>
      </c>
      <c r="E518" s="25">
        <v>0</v>
      </c>
      <c r="F518" s="25">
        <v>0</v>
      </c>
      <c r="G518" s="25">
        <v>175.0848269044715</v>
      </c>
      <c r="H518" s="25">
        <v>754.60445445524783</v>
      </c>
      <c r="I518" s="25">
        <v>0</v>
      </c>
      <c r="J518" s="25">
        <v>7017.0424957107443</v>
      </c>
      <c r="K518" s="25">
        <v>7192.1273226152161</v>
      </c>
      <c r="L518" s="25">
        <v>7946.731777070464</v>
      </c>
    </row>
    <row r="519" spans="1:12" x14ac:dyDescent="0.25">
      <c r="A519" t="s">
        <v>4041</v>
      </c>
      <c r="B519" s="31">
        <f>scrubbed!L519</f>
        <v>106463.85001578</v>
      </c>
      <c r="C519" s="25">
        <v>1018.751898859065</v>
      </c>
      <c r="D519" s="25">
        <v>0</v>
      </c>
      <c r="E519" s="25">
        <v>0</v>
      </c>
      <c r="F519" s="25">
        <v>0</v>
      </c>
      <c r="G519" s="25">
        <v>184.28960631924883</v>
      </c>
      <c r="H519" s="25">
        <v>496.85188308464308</v>
      </c>
      <c r="I519" s="25">
        <v>0</v>
      </c>
      <c r="J519" s="25">
        <v>1018.751898859065</v>
      </c>
      <c r="K519" s="25">
        <v>1203.0415051783139</v>
      </c>
      <c r="L519" s="25">
        <v>1699.8933882629569</v>
      </c>
    </row>
    <row r="520" spans="1:12" x14ac:dyDescent="0.25">
      <c r="A520" t="s">
        <v>4042</v>
      </c>
      <c r="B520" s="31">
        <f>scrubbed!L520</f>
        <v>124405.77817248</v>
      </c>
      <c r="C520" s="25">
        <v>1190.438094465572</v>
      </c>
      <c r="D520" s="25">
        <v>0</v>
      </c>
      <c r="E520" s="25">
        <v>0</v>
      </c>
      <c r="F520" s="25">
        <v>0</v>
      </c>
      <c r="G520" s="25">
        <v>215.34719888345163</v>
      </c>
      <c r="H520" s="25">
        <v>580.58434992202001</v>
      </c>
      <c r="I520" s="25">
        <v>0</v>
      </c>
      <c r="J520" s="25">
        <v>1190.438094465572</v>
      </c>
      <c r="K520" s="25">
        <v>1405.7852933490237</v>
      </c>
      <c r="L520" s="25">
        <v>1986.3696432710437</v>
      </c>
    </row>
    <row r="521" spans="1:12" x14ac:dyDescent="0.25">
      <c r="A521" t="s">
        <v>4043</v>
      </c>
      <c r="B521" s="31">
        <f>scrubbed!L521</f>
        <v>220788.78</v>
      </c>
      <c r="C521" s="25">
        <v>4401.3149563364177</v>
      </c>
      <c r="D521" s="25">
        <v>0</v>
      </c>
      <c r="E521" s="25">
        <v>0</v>
      </c>
      <c r="F521" s="25">
        <v>0</v>
      </c>
      <c r="G521" s="25">
        <v>809.30025166358257</v>
      </c>
      <c r="H521" s="25">
        <v>1166.8598707487999</v>
      </c>
      <c r="I521" s="25">
        <v>0</v>
      </c>
      <c r="J521" s="25">
        <v>4401.3149563364177</v>
      </c>
      <c r="K521" s="25">
        <v>5210.6152080000002</v>
      </c>
      <c r="L521" s="25">
        <v>6377.4750787488001</v>
      </c>
    </row>
    <row r="522" spans="1:12" x14ac:dyDescent="0.25">
      <c r="A522" t="s">
        <v>4044</v>
      </c>
      <c r="B522" s="31">
        <f>scrubbed!L522</f>
        <v>160762.48140000002</v>
      </c>
      <c r="C522" s="25">
        <v>1534.3071083559516</v>
      </c>
      <c r="D522" s="25">
        <v>0</v>
      </c>
      <c r="E522" s="25">
        <v>0</v>
      </c>
      <c r="F522" s="25">
        <v>0</v>
      </c>
      <c r="G522" s="25">
        <v>587.75764612404907</v>
      </c>
      <c r="H522" s="25">
        <v>771.20977577207941</v>
      </c>
      <c r="I522" s="25">
        <v>0</v>
      </c>
      <c r="J522" s="25">
        <v>1534.3071083559516</v>
      </c>
      <c r="K522" s="25">
        <v>2122.0647544800008</v>
      </c>
      <c r="L522" s="25">
        <v>2893.2745302520802</v>
      </c>
    </row>
    <row r="523" spans="1:12" x14ac:dyDescent="0.25">
      <c r="A523" t="s">
        <v>4045</v>
      </c>
      <c r="B523" s="31">
        <f>scrubbed!L523</f>
        <v>134916.21050052001</v>
      </c>
      <c r="C523" s="25">
        <v>1287.6319088926152</v>
      </c>
      <c r="D523" s="25">
        <v>0</v>
      </c>
      <c r="E523" s="25">
        <v>0</v>
      </c>
      <c r="F523" s="25">
        <v>0</v>
      </c>
      <c r="G523" s="25">
        <v>493.26206971424801</v>
      </c>
      <c r="H523" s="25">
        <v>647.22004501309539</v>
      </c>
      <c r="I523" s="25">
        <v>0</v>
      </c>
      <c r="J523" s="25">
        <v>1287.6319088926152</v>
      </c>
      <c r="K523" s="25">
        <v>1780.8939786068631</v>
      </c>
      <c r="L523" s="25">
        <v>2428.1140236199585</v>
      </c>
    </row>
    <row r="524" spans="1:12" x14ac:dyDescent="0.25">
      <c r="A524" t="s">
        <v>3240</v>
      </c>
      <c r="B524" s="31">
        <f>scrubbed!L524</f>
        <v>277830.87247827998</v>
      </c>
      <c r="C524" s="25">
        <v>2658.5618391309954</v>
      </c>
      <c r="D524" s="25">
        <v>0</v>
      </c>
      <c r="E524" s="25">
        <v>0</v>
      </c>
      <c r="F524" s="25">
        <v>0</v>
      </c>
      <c r="G524" s="25">
        <v>480.92701987356855</v>
      </c>
      <c r="H524" s="25">
        <v>1296.5977855339861</v>
      </c>
      <c r="I524" s="25">
        <v>0</v>
      </c>
      <c r="J524" s="25">
        <v>2658.5618391309954</v>
      </c>
      <c r="K524" s="25">
        <v>3139.4888590045639</v>
      </c>
      <c r="L524" s="25">
        <v>4436.08664453855</v>
      </c>
    </row>
    <row r="525" spans="1:12" x14ac:dyDescent="0.25">
      <c r="A525" t="s">
        <v>4046</v>
      </c>
      <c r="B525" s="31">
        <f>scrubbed!L525</f>
        <v>176465.71579999998</v>
      </c>
      <c r="C525" s="25">
        <v>1684.1777992925468</v>
      </c>
      <c r="D525" s="25">
        <v>0</v>
      </c>
      <c r="E525" s="25">
        <v>0</v>
      </c>
      <c r="F525" s="25">
        <v>0</v>
      </c>
      <c r="G525" s="25">
        <v>645.16964926745254</v>
      </c>
      <c r="H525" s="25">
        <v>846.5413318357605</v>
      </c>
      <c r="I525" s="25">
        <v>0</v>
      </c>
      <c r="J525" s="25">
        <v>1684.1777992925468</v>
      </c>
      <c r="K525" s="25">
        <v>2329.3474485599991</v>
      </c>
      <c r="L525" s="25">
        <v>3175.8887803957596</v>
      </c>
    </row>
    <row r="526" spans="1:12" x14ac:dyDescent="0.25">
      <c r="A526" t="s">
        <v>3269</v>
      </c>
      <c r="B526" s="31">
        <f>scrubbed!L526</f>
        <v>4096806.8624</v>
      </c>
      <c r="C526" s="25">
        <v>38756.474907555763</v>
      </c>
      <c r="D526" s="25">
        <v>0</v>
      </c>
      <c r="E526" s="25">
        <v>0</v>
      </c>
      <c r="F526" s="25">
        <v>0</v>
      </c>
      <c r="G526" s="25">
        <v>86605.815081884211</v>
      </c>
      <c r="H526" s="25">
        <v>24543.314423540432</v>
      </c>
      <c r="I526" s="25">
        <v>0</v>
      </c>
      <c r="J526" s="25">
        <v>38756.474907555763</v>
      </c>
      <c r="K526" s="25">
        <v>125362.28998943997</v>
      </c>
      <c r="L526" s="25">
        <v>149905.60441298041</v>
      </c>
    </row>
    <row r="527" spans="1:12" x14ac:dyDescent="0.25">
      <c r="A527" t="s">
        <v>4047</v>
      </c>
      <c r="B527" s="31">
        <f>scrubbed!L527</f>
        <v>1897641.8849199999</v>
      </c>
      <c r="C527" s="25">
        <v>17952.008128922142</v>
      </c>
      <c r="D527" s="25">
        <v>0</v>
      </c>
      <c r="E527" s="25">
        <v>0</v>
      </c>
      <c r="F527" s="25">
        <v>0</v>
      </c>
      <c r="G527" s="25">
        <v>40115.83354962986</v>
      </c>
      <c r="H527" s="25">
        <v>11368.468909854135</v>
      </c>
      <c r="I527" s="25">
        <v>0</v>
      </c>
      <c r="J527" s="25">
        <v>17952.008128922142</v>
      </c>
      <c r="K527" s="25">
        <v>58067.841678552002</v>
      </c>
      <c r="L527" s="25">
        <v>69436.310588406137</v>
      </c>
    </row>
    <row r="528" spans="1:12" x14ac:dyDescent="0.25">
      <c r="A528" t="s">
        <v>4048</v>
      </c>
      <c r="B528" s="31">
        <f>scrubbed!L528</f>
        <v>2606227.605</v>
      </c>
      <c r="C528" s="25">
        <v>24655.346998073721</v>
      </c>
      <c r="D528" s="25">
        <v>0</v>
      </c>
      <c r="E528" s="25">
        <v>0</v>
      </c>
      <c r="F528" s="25">
        <v>0</v>
      </c>
      <c r="G528" s="25">
        <v>55095.217714926279</v>
      </c>
      <c r="H528" s="25">
        <v>15613.4925851382</v>
      </c>
      <c r="I528" s="25">
        <v>0</v>
      </c>
      <c r="J528" s="25">
        <v>24655.346998073721</v>
      </c>
      <c r="K528" s="25">
        <v>79750.564713</v>
      </c>
      <c r="L528" s="25">
        <v>95364.057298138199</v>
      </c>
    </row>
    <row r="529" spans="1:12" x14ac:dyDescent="0.25">
      <c r="A529" t="s">
        <v>3300</v>
      </c>
      <c r="B529" s="31">
        <f>scrubbed!L529</f>
        <v>228410.17928621999</v>
      </c>
      <c r="C529" s="25">
        <v>2179.9325231098637</v>
      </c>
      <c r="D529" s="25">
        <v>0</v>
      </c>
      <c r="E529" s="25">
        <v>0</v>
      </c>
      <c r="F529" s="25">
        <v>0</v>
      </c>
      <c r="G529" s="25">
        <v>835.08184346823998</v>
      </c>
      <c r="H529" s="25">
        <v>1095.7293120718546</v>
      </c>
      <c r="I529" s="25">
        <v>0</v>
      </c>
      <c r="J529" s="25">
        <v>2179.9325231098637</v>
      </c>
      <c r="K529" s="25">
        <v>3015.0143665781038</v>
      </c>
      <c r="L529" s="25">
        <v>4110.7436786499584</v>
      </c>
    </row>
    <row r="530" spans="1:12" x14ac:dyDescent="0.25">
      <c r="A530" t="s">
        <v>4049</v>
      </c>
      <c r="B530" s="31">
        <f>scrubbed!L530</f>
        <v>173116.15050000002</v>
      </c>
      <c r="C530" s="25">
        <v>1652.209756718576</v>
      </c>
      <c r="D530" s="25">
        <v>0</v>
      </c>
      <c r="E530" s="25">
        <v>0</v>
      </c>
      <c r="F530" s="25">
        <v>0</v>
      </c>
      <c r="G530" s="25">
        <v>632.92342988142389</v>
      </c>
      <c r="H530" s="25">
        <v>830.4727971786001</v>
      </c>
      <c r="I530" s="25">
        <v>0</v>
      </c>
      <c r="J530" s="25">
        <v>1652.209756718576</v>
      </c>
      <c r="K530" s="25">
        <v>2285.1331866</v>
      </c>
      <c r="L530" s="25">
        <v>3115.6059837786001</v>
      </c>
    </row>
    <row r="531" spans="1:12" x14ac:dyDescent="0.25">
      <c r="A531" t="s">
        <v>4050</v>
      </c>
      <c r="B531" s="31">
        <f>scrubbed!L531</f>
        <v>167974.48140000002</v>
      </c>
      <c r="C531" s="25">
        <v>1603.1379871101219</v>
      </c>
      <c r="D531" s="25">
        <v>0</v>
      </c>
      <c r="E531" s="25">
        <v>0</v>
      </c>
      <c r="F531" s="25">
        <v>0</v>
      </c>
      <c r="G531" s="25">
        <v>614.12516736987743</v>
      </c>
      <c r="H531" s="25">
        <v>805.80718217208096</v>
      </c>
      <c r="I531" s="25">
        <v>0</v>
      </c>
      <c r="J531" s="25">
        <v>1603.1379871101219</v>
      </c>
      <c r="K531" s="25">
        <v>2217.2631544799992</v>
      </c>
      <c r="L531" s="25">
        <v>3023.0703366520802</v>
      </c>
    </row>
    <row r="532" spans="1:12" x14ac:dyDescent="0.25">
      <c r="A532" t="s">
        <v>4051</v>
      </c>
      <c r="B532" s="31">
        <f>scrubbed!L532</f>
        <v>265643.92933246004</v>
      </c>
      <c r="C532" s="25">
        <v>2535.2891142074609</v>
      </c>
      <c r="D532" s="25">
        <v>0</v>
      </c>
      <c r="E532" s="25">
        <v>0</v>
      </c>
      <c r="F532" s="25">
        <v>0</v>
      </c>
      <c r="G532" s="25">
        <v>971.21075298101186</v>
      </c>
      <c r="H532" s="25">
        <v>1274.3470577936773</v>
      </c>
      <c r="I532" s="25">
        <v>0</v>
      </c>
      <c r="J532" s="25">
        <v>2535.2891142074609</v>
      </c>
      <c r="K532" s="25">
        <v>3506.4998671884728</v>
      </c>
      <c r="L532" s="25">
        <v>4780.8469249821501</v>
      </c>
    </row>
    <row r="533" spans="1:12" x14ac:dyDescent="0.25">
      <c r="A533" t="s">
        <v>4052</v>
      </c>
      <c r="B533" s="31">
        <f>scrubbed!L533</f>
        <v>1729454.02</v>
      </c>
      <c r="C533" s="25">
        <v>13316.344634445726</v>
      </c>
      <c r="D533" s="25">
        <v>84567.435405765704</v>
      </c>
      <c r="E533" s="25">
        <v>3852401.2087910771</v>
      </c>
      <c r="F533" s="25">
        <v>0</v>
      </c>
      <c r="G533" s="25">
        <v>6359.918124711101</v>
      </c>
      <c r="H533" s="25">
        <v>116824.93035272369</v>
      </c>
      <c r="I533" s="25">
        <v>3936968.6441968428</v>
      </c>
      <c r="J533" s="25">
        <v>3950284.9888312886</v>
      </c>
      <c r="K533" s="25">
        <v>3956644.9069559998</v>
      </c>
      <c r="L533" s="25">
        <v>4073469.8373087235</v>
      </c>
    </row>
    <row r="534" spans="1:12" x14ac:dyDescent="0.25">
      <c r="A534" t="s">
        <v>4053</v>
      </c>
      <c r="B534" s="31">
        <f>scrubbed!L534</f>
        <v>18322.12</v>
      </c>
      <c r="C534" s="25">
        <v>141.07554264649985</v>
      </c>
      <c r="D534" s="25">
        <v>895.92130330049895</v>
      </c>
      <c r="E534" s="25">
        <v>40812.971272641953</v>
      </c>
      <c r="F534" s="25">
        <v>0</v>
      </c>
      <c r="G534" s="25">
        <v>67.378017411027628</v>
      </c>
      <c r="H534" s="25">
        <v>2042.4755497928054</v>
      </c>
      <c r="I534" s="25">
        <v>41708.892575942453</v>
      </c>
      <c r="J534" s="25">
        <v>41849.968118588949</v>
      </c>
      <c r="K534" s="25">
        <v>41917.346135999978</v>
      </c>
      <c r="L534" s="25">
        <v>43959.821685792784</v>
      </c>
    </row>
    <row r="535" spans="1:12" x14ac:dyDescent="0.25">
      <c r="A535" t="s">
        <v>4054</v>
      </c>
      <c r="B535" s="31">
        <f>scrubbed!L535</f>
        <v>122781.71</v>
      </c>
      <c r="C535" s="25">
        <v>945.38712579740661</v>
      </c>
      <c r="D535" s="25">
        <v>6003.8221365575546</v>
      </c>
      <c r="E535" s="25">
        <v>273499.26771770162</v>
      </c>
      <c r="F535" s="25">
        <v>0</v>
      </c>
      <c r="G535" s="25">
        <v>451.5191579432809</v>
      </c>
      <c r="H535" s="25">
        <v>65687.206537057529</v>
      </c>
      <c r="I535" s="25">
        <v>279503.08985425916</v>
      </c>
      <c r="J535" s="25">
        <v>280448.47698005656</v>
      </c>
      <c r="K535" s="25">
        <v>280899.99613799981</v>
      </c>
      <c r="L535" s="25">
        <v>346587.20267505734</v>
      </c>
    </row>
    <row r="536" spans="1:12" x14ac:dyDescent="0.25">
      <c r="A536" t="s">
        <v>4055</v>
      </c>
      <c r="B536" s="31">
        <f>scrubbed!L536</f>
        <v>171737.62</v>
      </c>
      <c r="C536" s="25">
        <v>1322.3295511025424</v>
      </c>
      <c r="D536" s="25">
        <v>8397.6513050538069</v>
      </c>
      <c r="E536" s="25">
        <v>340954.94685181655</v>
      </c>
      <c r="F536" s="25">
        <v>0</v>
      </c>
      <c r="G536" s="25">
        <v>631.54776402707625</v>
      </c>
      <c r="H536" s="25">
        <v>14383.362280735222</v>
      </c>
      <c r="I536" s="25">
        <v>349352.59815687034</v>
      </c>
      <c r="J536" s="25">
        <v>350674.92770797288</v>
      </c>
      <c r="K536" s="25">
        <v>351306.47547199996</v>
      </c>
      <c r="L536" s="25">
        <v>365689.83775273518</v>
      </c>
    </row>
    <row r="537" spans="1:12" x14ac:dyDescent="0.25">
      <c r="A537" t="s">
        <v>4056</v>
      </c>
      <c r="B537" s="31">
        <f>scrubbed!L537</f>
        <v>4628.21</v>
      </c>
      <c r="C537" s="25">
        <v>35.636009219018177</v>
      </c>
      <c r="D537" s="25">
        <v>226.31179880649202</v>
      </c>
      <c r="E537" s="25">
        <v>10309.451186530505</v>
      </c>
      <c r="F537" s="25">
        <v>0</v>
      </c>
      <c r="G537" s="25">
        <v>17.019843443984225</v>
      </c>
      <c r="H537" s="25">
        <v>515.93406026740013</v>
      </c>
      <c r="I537" s="25">
        <v>10535.762985336996</v>
      </c>
      <c r="J537" s="25">
        <v>10571.398994556015</v>
      </c>
      <c r="K537" s="25">
        <v>10588.418838</v>
      </c>
      <c r="L537" s="25">
        <v>11104.3528982674</v>
      </c>
    </row>
    <row r="538" spans="1:12" x14ac:dyDescent="0.25">
      <c r="A538" t="s">
        <v>4057</v>
      </c>
      <c r="B538" s="31">
        <f>scrubbed!L538</f>
        <v>14480.14</v>
      </c>
      <c r="C538" s="25">
        <v>111.49285186380227</v>
      </c>
      <c r="D538" s="25">
        <v>708.05200729090006</v>
      </c>
      <c r="E538" s="25">
        <v>28747.780271479613</v>
      </c>
      <c r="F538" s="25">
        <v>0</v>
      </c>
      <c r="G538" s="25">
        <v>53.249253365680907</v>
      </c>
      <c r="H538" s="25">
        <v>1449.7047011464019</v>
      </c>
      <c r="I538" s="25">
        <v>29455.832278770511</v>
      </c>
      <c r="J538" s="25">
        <v>29567.325130634312</v>
      </c>
      <c r="K538" s="25">
        <v>29620.574383999992</v>
      </c>
      <c r="L538" s="25">
        <v>31070.279085146394</v>
      </c>
    </row>
    <row r="539" spans="1:12" x14ac:dyDescent="0.25">
      <c r="A539" t="s">
        <v>4058</v>
      </c>
      <c r="B539" s="31">
        <f>scrubbed!L539</f>
        <v>108691.11</v>
      </c>
      <c r="C539" s="25">
        <v>836.89318289043047</v>
      </c>
      <c r="D539" s="25">
        <v>5314.8151484859791</v>
      </c>
      <c r="E539" s="25">
        <v>242112.11093593799</v>
      </c>
      <c r="F539" s="25">
        <v>0</v>
      </c>
      <c r="G539" s="25">
        <v>399.70219068557134</v>
      </c>
      <c r="H539" s="25">
        <v>12116.443656893418</v>
      </c>
      <c r="I539" s="25">
        <v>247426.92608442396</v>
      </c>
      <c r="J539" s="25">
        <v>248263.81926731439</v>
      </c>
      <c r="K539" s="25">
        <v>248663.52145799997</v>
      </c>
      <c r="L539" s="25">
        <v>260779.96511489339</v>
      </c>
    </row>
    <row r="540" spans="1:12" x14ac:dyDescent="0.25">
      <c r="A540" t="s">
        <v>4059</v>
      </c>
      <c r="B540" s="31">
        <f>scrubbed!L540</f>
        <v>106121.62</v>
      </c>
      <c r="C540" s="25">
        <v>817.10550161854212</v>
      </c>
      <c r="D540" s="25">
        <v>5189.1505232658055</v>
      </c>
      <c r="E540" s="25">
        <v>210685.8783004485</v>
      </c>
      <c r="F540" s="25">
        <v>0</v>
      </c>
      <c r="G540" s="25">
        <v>390.25154666712547</v>
      </c>
      <c r="H540" s="25">
        <v>10624.552760351216</v>
      </c>
      <c r="I540" s="25">
        <v>215875.0288237143</v>
      </c>
      <c r="J540" s="25">
        <v>216692.13432533285</v>
      </c>
      <c r="K540" s="25">
        <v>217082.38587199998</v>
      </c>
      <c r="L540" s="25">
        <v>227706.9386323512</v>
      </c>
    </row>
    <row r="541" spans="1:12" x14ac:dyDescent="0.25">
      <c r="A541" t="s">
        <v>4060</v>
      </c>
      <c r="B541" s="31">
        <f>scrubbed!L541</f>
        <v>740839.62444000004</v>
      </c>
      <c r="C541" s="25">
        <v>5704.248888651894</v>
      </c>
      <c r="D541" s="25">
        <v>36225.68450065943</v>
      </c>
      <c r="E541" s="25">
        <v>1470807.2394194121</v>
      </c>
      <c r="F541" s="25">
        <v>0</v>
      </c>
      <c r="G541" s="25">
        <v>2724.362945740957</v>
      </c>
      <c r="H541" s="25">
        <v>110073.60139206355</v>
      </c>
      <c r="I541" s="25">
        <v>1507032.9239200715</v>
      </c>
      <c r="J541" s="25">
        <v>1512737.1728087233</v>
      </c>
      <c r="K541" s="25">
        <v>1515461.5357544643</v>
      </c>
      <c r="L541" s="25">
        <v>1625535.1371465279</v>
      </c>
    </row>
    <row r="542" spans="1:12" x14ac:dyDescent="0.25">
      <c r="A542" t="s">
        <v>4061</v>
      </c>
      <c r="B542" s="31">
        <f>scrubbed!L542</f>
        <v>122781.71</v>
      </c>
      <c r="C542" s="25">
        <v>945.38712579740661</v>
      </c>
      <c r="D542" s="25">
        <v>6003.8221365575546</v>
      </c>
      <c r="E542" s="25">
        <v>273499.26771770162</v>
      </c>
      <c r="F542" s="25">
        <v>0</v>
      </c>
      <c r="G542" s="25">
        <v>451.5191579432809</v>
      </c>
      <c r="H542" s="25">
        <v>65687.206537057529</v>
      </c>
      <c r="I542" s="25">
        <v>279503.08985425916</v>
      </c>
      <c r="J542" s="25">
        <v>280448.47698005656</v>
      </c>
      <c r="K542" s="25">
        <v>280899.99613799981</v>
      </c>
      <c r="L542" s="25">
        <v>346587.20267505734</v>
      </c>
    </row>
    <row r="543" spans="1:12" x14ac:dyDescent="0.25">
      <c r="A543" t="s">
        <v>4062</v>
      </c>
      <c r="B543" s="31">
        <f>scrubbed!L543</f>
        <v>173585.60199999998</v>
      </c>
      <c r="C543" s="25">
        <v>1656.6901725917683</v>
      </c>
      <c r="D543" s="25">
        <v>0</v>
      </c>
      <c r="E543" s="25">
        <v>0</v>
      </c>
      <c r="F543" s="25">
        <v>0</v>
      </c>
      <c r="G543" s="25">
        <v>634.63977380823121</v>
      </c>
      <c r="H543" s="25">
        <v>832.72484991440069</v>
      </c>
      <c r="I543" s="25">
        <v>0</v>
      </c>
      <c r="J543" s="25">
        <v>1656.6901725917683</v>
      </c>
      <c r="K543" s="25">
        <v>2291.3299463999992</v>
      </c>
      <c r="L543" s="25">
        <v>3124.0547963143999</v>
      </c>
    </row>
    <row r="544" spans="1:12" x14ac:dyDescent="0.25">
      <c r="A544" t="s">
        <v>3518</v>
      </c>
      <c r="B544" s="31">
        <f>scrubbed!L544</f>
        <v>647719.74473999999</v>
      </c>
      <c r="C544" s="25">
        <v>4982.3319504462597</v>
      </c>
      <c r="D544" s="25">
        <v>0</v>
      </c>
      <c r="E544" s="25">
        <v>0</v>
      </c>
      <c r="F544" s="25">
        <v>41605.707066713563</v>
      </c>
      <c r="G544" s="25">
        <v>2379.5736851841634</v>
      </c>
      <c r="H544" s="25">
        <v>5002.8318556330269</v>
      </c>
      <c r="I544" s="25">
        <v>41605.707066713563</v>
      </c>
      <c r="J544" s="25">
        <v>46588.039017159826</v>
      </c>
      <c r="K544" s="25">
        <v>48967.612702343991</v>
      </c>
      <c r="L544" s="25">
        <v>53970.444557977018</v>
      </c>
    </row>
    <row r="545" spans="1:12" x14ac:dyDescent="0.25">
      <c r="A545" t="s">
        <v>3481</v>
      </c>
      <c r="B545" s="31">
        <f>scrubbed!L545</f>
        <v>170267.65060000002</v>
      </c>
      <c r="C545" s="25">
        <v>1629.2900579615682</v>
      </c>
      <c r="D545" s="25">
        <v>0</v>
      </c>
      <c r="E545" s="25">
        <v>0</v>
      </c>
      <c r="F545" s="25">
        <v>0</v>
      </c>
      <c r="G545" s="25">
        <v>294.73439381843241</v>
      </c>
      <c r="H545" s="25">
        <v>794.61528787911584</v>
      </c>
      <c r="I545" s="25">
        <v>0</v>
      </c>
      <c r="J545" s="25">
        <v>1629.2900579615682</v>
      </c>
      <c r="K545" s="25">
        <v>1924.0244517800006</v>
      </c>
      <c r="L545" s="25">
        <v>2718.6397396591165</v>
      </c>
    </row>
    <row r="546" spans="1:12" x14ac:dyDescent="0.25">
      <c r="A546" t="s">
        <v>4063</v>
      </c>
      <c r="B546" s="31">
        <f>scrubbed!L546</f>
        <v>118942.68449248001</v>
      </c>
      <c r="C546" s="25">
        <v>1138.1617860348701</v>
      </c>
      <c r="D546" s="25">
        <v>0</v>
      </c>
      <c r="E546" s="25">
        <v>0</v>
      </c>
      <c r="F546" s="25">
        <v>0</v>
      </c>
      <c r="G546" s="25">
        <v>205.89054873015405</v>
      </c>
      <c r="H546" s="25">
        <v>555.0888565505752</v>
      </c>
      <c r="I546" s="25">
        <v>0</v>
      </c>
      <c r="J546" s="25">
        <v>1138.1617860348701</v>
      </c>
      <c r="K546" s="25">
        <v>1344.0523347650242</v>
      </c>
      <c r="L546" s="25">
        <v>1899.1411913155994</v>
      </c>
    </row>
    <row r="547" spans="1:12" x14ac:dyDescent="0.25">
      <c r="A547" t="s">
        <v>3198</v>
      </c>
      <c r="B547" s="31">
        <f>scrubbed!L547</f>
        <v>161076.2617</v>
      </c>
      <c r="C547" s="25">
        <v>1541.3377164518508</v>
      </c>
      <c r="D547" s="25">
        <v>0</v>
      </c>
      <c r="E547" s="25">
        <v>0</v>
      </c>
      <c r="F547" s="25">
        <v>0</v>
      </c>
      <c r="G547" s="25">
        <v>278.82404075814895</v>
      </c>
      <c r="H547" s="25">
        <v>751.72036267726207</v>
      </c>
      <c r="I547" s="25">
        <v>0</v>
      </c>
      <c r="J547" s="25">
        <v>1541.3377164518508</v>
      </c>
      <c r="K547" s="25">
        <v>1820.1617572099999</v>
      </c>
      <c r="L547" s="25">
        <v>2571.882119887262</v>
      </c>
    </row>
    <row r="548" spans="1:12" x14ac:dyDescent="0.25">
      <c r="A548" t="s">
        <v>4064</v>
      </c>
      <c r="B548" s="31">
        <f>scrubbed!L548</f>
        <v>135978.39864288</v>
      </c>
      <c r="C548" s="25">
        <v>1301.1764256197418</v>
      </c>
      <c r="D548" s="25">
        <v>0</v>
      </c>
      <c r="E548" s="25">
        <v>0</v>
      </c>
      <c r="F548" s="25">
        <v>0</v>
      </c>
      <c r="G548" s="25">
        <v>235.37947904480203</v>
      </c>
      <c r="H548" s="25">
        <v>634.59214949051102</v>
      </c>
      <c r="I548" s="25">
        <v>0</v>
      </c>
      <c r="J548" s="25">
        <v>1301.1764256197418</v>
      </c>
      <c r="K548" s="25">
        <v>1536.555904664544</v>
      </c>
      <c r="L548" s="25">
        <v>2171.148054155055</v>
      </c>
    </row>
    <row r="549" spans="1:12" x14ac:dyDescent="0.25">
      <c r="A549" t="s">
        <v>4065</v>
      </c>
      <c r="B549" s="31">
        <f>scrubbed!L549</f>
        <v>161366.53969999999</v>
      </c>
      <c r="C549" s="25">
        <v>1544.1153847745088</v>
      </c>
      <c r="D549" s="25">
        <v>0</v>
      </c>
      <c r="E549" s="25">
        <v>0</v>
      </c>
      <c r="F549" s="25">
        <v>0</v>
      </c>
      <c r="G549" s="25">
        <v>279.3265138354912</v>
      </c>
      <c r="H549" s="25">
        <v>753.0750494643421</v>
      </c>
      <c r="I549" s="25">
        <v>0</v>
      </c>
      <c r="J549" s="25">
        <v>1544.1153847745088</v>
      </c>
      <c r="K549" s="25">
        <v>1823.44189861</v>
      </c>
      <c r="L549" s="25">
        <v>2576.5169480743421</v>
      </c>
    </row>
    <row r="550" spans="1:12" x14ac:dyDescent="0.25">
      <c r="A550" t="s">
        <v>4066</v>
      </c>
      <c r="B550" s="31">
        <f>scrubbed!L550</f>
        <v>156635.27219933999</v>
      </c>
      <c r="C550" s="25">
        <v>1498.841916366282</v>
      </c>
      <c r="D550" s="25">
        <v>0</v>
      </c>
      <c r="E550" s="25">
        <v>0</v>
      </c>
      <c r="F550" s="25">
        <v>0</v>
      </c>
      <c r="G550" s="25">
        <v>271.13665948625948</v>
      </c>
      <c r="H550" s="25">
        <v>730.99488641621178</v>
      </c>
      <c r="I550" s="25">
        <v>0</v>
      </c>
      <c r="J550" s="25">
        <v>1498.841916366282</v>
      </c>
      <c r="K550" s="25">
        <v>1769.9785758525416</v>
      </c>
      <c r="L550" s="25">
        <v>2500.9734622687533</v>
      </c>
    </row>
    <row r="551" spans="1:12" x14ac:dyDescent="0.25">
      <c r="A551" t="s">
        <v>4067</v>
      </c>
      <c r="B551" s="31">
        <f>scrubbed!L551</f>
        <v>127505.08441185999</v>
      </c>
      <c r="C551" s="25">
        <v>1220.0953360179501</v>
      </c>
      <c r="D551" s="25">
        <v>0</v>
      </c>
      <c r="E551" s="25">
        <v>0</v>
      </c>
      <c r="F551" s="25">
        <v>0</v>
      </c>
      <c r="G551" s="25">
        <v>220.71211783606762</v>
      </c>
      <c r="H551" s="25">
        <v>595.04837823833304</v>
      </c>
      <c r="I551" s="25">
        <v>0</v>
      </c>
      <c r="J551" s="25">
        <v>1220.0953360179501</v>
      </c>
      <c r="K551" s="25">
        <v>1440.8074538540177</v>
      </c>
      <c r="L551" s="25">
        <v>2035.8558320923507</v>
      </c>
    </row>
    <row r="552" spans="1:12" x14ac:dyDescent="0.25">
      <c r="A552" t="s">
        <v>4068</v>
      </c>
      <c r="B552" s="31">
        <f>scrubbed!L552</f>
        <v>144402.02950149999</v>
      </c>
      <c r="C552" s="25">
        <v>1381.782095349279</v>
      </c>
      <c r="D552" s="25">
        <v>0</v>
      </c>
      <c r="E552" s="25">
        <v>0</v>
      </c>
      <c r="F552" s="25">
        <v>0</v>
      </c>
      <c r="G552" s="25">
        <v>249.96083801767088</v>
      </c>
      <c r="H552" s="25">
        <v>673.90405539937046</v>
      </c>
      <c r="I552" s="25">
        <v>0</v>
      </c>
      <c r="J552" s="25">
        <v>1381.782095349279</v>
      </c>
      <c r="K552" s="25">
        <v>1631.7429333669497</v>
      </c>
      <c r="L552" s="25">
        <v>2305.6469887663202</v>
      </c>
    </row>
    <row r="553" spans="1:12" x14ac:dyDescent="0.25">
      <c r="A553" t="s">
        <v>4069</v>
      </c>
      <c r="B553" s="31">
        <f>scrubbed!L553</f>
        <v>582582.46098000009</v>
      </c>
      <c r="C553" s="25">
        <v>5560.1307176956607</v>
      </c>
      <c r="D553" s="25">
        <v>0</v>
      </c>
      <c r="E553" s="25">
        <v>0</v>
      </c>
      <c r="F553" s="25">
        <v>0</v>
      </c>
      <c r="G553" s="25">
        <v>2129.9577672403384</v>
      </c>
      <c r="H553" s="25">
        <v>2794.7645818132569</v>
      </c>
      <c r="I553" s="25">
        <v>0</v>
      </c>
      <c r="J553" s="25">
        <v>5560.1307176956607</v>
      </c>
      <c r="K553" s="25">
        <v>7690.0884849359991</v>
      </c>
      <c r="L553" s="25">
        <v>10484.853066749256</v>
      </c>
    </row>
    <row r="554" spans="1:12" x14ac:dyDescent="0.25">
      <c r="A554" t="s">
        <v>3499</v>
      </c>
      <c r="B554" s="31">
        <f>scrubbed!L554</f>
        <v>103679.14</v>
      </c>
      <c r="C554" s="25">
        <v>992.10502655520565</v>
      </c>
      <c r="D554" s="25">
        <v>0</v>
      </c>
      <c r="E554" s="25">
        <v>0</v>
      </c>
      <c r="F554" s="25">
        <v>0</v>
      </c>
      <c r="G554" s="25">
        <v>179.46925544479427</v>
      </c>
      <c r="H554" s="25">
        <v>483.85603130039999</v>
      </c>
      <c r="I554" s="25">
        <v>0</v>
      </c>
      <c r="J554" s="25">
        <v>992.10502655520565</v>
      </c>
      <c r="K554" s="25">
        <v>1171.574282</v>
      </c>
      <c r="L554" s="25">
        <v>1655.4303133004</v>
      </c>
    </row>
    <row r="555" spans="1:12" x14ac:dyDescent="0.25">
      <c r="A555" t="s">
        <v>4070</v>
      </c>
      <c r="B555" s="31">
        <f>scrubbed!L555</f>
        <v>174303.18189999997</v>
      </c>
      <c r="C555" s="25">
        <v>1341.2921005246433</v>
      </c>
      <c r="D555" s="25">
        <v>8518.0758072279295</v>
      </c>
      <c r="E555" s="25">
        <v>0</v>
      </c>
      <c r="F555" s="25">
        <v>0</v>
      </c>
      <c r="G555" s="25">
        <v>302.50759701742601</v>
      </c>
      <c r="H555" s="25">
        <v>1197.6650513440036</v>
      </c>
      <c r="I555" s="25">
        <v>8518.0758072279295</v>
      </c>
      <c r="J555" s="25">
        <v>9859.3679077525721</v>
      </c>
      <c r="K555" s="25">
        <v>10161.875504769998</v>
      </c>
      <c r="L555" s="25">
        <v>11359.540556114001</v>
      </c>
    </row>
    <row r="556" spans="1:12" x14ac:dyDescent="0.25">
      <c r="A556" t="s">
        <v>4071</v>
      </c>
      <c r="B556" s="31">
        <f>scrubbed!L556</f>
        <v>302943.03509198001</v>
      </c>
      <c r="C556" s="25">
        <v>2891.2694561614994</v>
      </c>
      <c r="D556" s="25">
        <v>0</v>
      </c>
      <c r="E556" s="25">
        <v>0</v>
      </c>
      <c r="F556" s="25">
        <v>0</v>
      </c>
      <c r="G556" s="25">
        <v>1107.5786070526362</v>
      </c>
      <c r="H556" s="25">
        <v>1453.2783279432469</v>
      </c>
      <c r="I556" s="25">
        <v>0</v>
      </c>
      <c r="J556" s="25">
        <v>2891.2694561614994</v>
      </c>
      <c r="K556" s="25">
        <v>3998.8480632141354</v>
      </c>
      <c r="L556" s="25">
        <v>5452.1263911573824</v>
      </c>
    </row>
    <row r="557" spans="1:12" x14ac:dyDescent="0.25">
      <c r="A557" t="s">
        <v>4072</v>
      </c>
      <c r="B557" s="31">
        <f>scrubbed!L557</f>
        <v>181826.03159999999</v>
      </c>
      <c r="C557" s="25">
        <v>1735.3363193859836</v>
      </c>
      <c r="D557" s="25">
        <v>0</v>
      </c>
      <c r="E557" s="25">
        <v>0</v>
      </c>
      <c r="F557" s="25">
        <v>0</v>
      </c>
      <c r="G557" s="25">
        <v>664.7672977340153</v>
      </c>
      <c r="H557" s="25">
        <v>872.25583879152009</v>
      </c>
      <c r="I557" s="25">
        <v>0</v>
      </c>
      <c r="J557" s="25">
        <v>1735.3363193859836</v>
      </c>
      <c r="K557" s="25">
        <v>2400.1036171199989</v>
      </c>
      <c r="L557" s="25">
        <v>3272.359455911519</v>
      </c>
    </row>
    <row r="558" spans="1:12" x14ac:dyDescent="0.25">
      <c r="A558" t="s">
        <v>3502</v>
      </c>
      <c r="B558" s="31">
        <f>scrubbed!L558</f>
        <v>140183.17000000001</v>
      </c>
      <c r="C558" s="25">
        <v>1078.3044557120902</v>
      </c>
      <c r="D558" s="25">
        <v>0</v>
      </c>
      <c r="E558" s="25">
        <v>0</v>
      </c>
      <c r="F558" s="25">
        <v>9004.5424028944653</v>
      </c>
      <c r="G558" s="25">
        <v>515.00079339344256</v>
      </c>
      <c r="H558" s="25">
        <v>1082.7411611192001</v>
      </c>
      <c r="I558" s="25">
        <v>9004.5424028944653</v>
      </c>
      <c r="J558" s="25">
        <v>10082.846858606556</v>
      </c>
      <c r="K558" s="25">
        <v>10597.847651999999</v>
      </c>
      <c r="L558" s="25">
        <v>11680.588813119199</v>
      </c>
    </row>
    <row r="559" spans="1:12" x14ac:dyDescent="0.25">
      <c r="A559" t="s">
        <v>3036</v>
      </c>
      <c r="B559" s="31">
        <f>scrubbed!L559</f>
        <v>17341150.871440001</v>
      </c>
      <c r="C559" s="25">
        <v>415308.99426168593</v>
      </c>
      <c r="D559" s="25">
        <v>0</v>
      </c>
      <c r="E559" s="25">
        <v>0</v>
      </c>
      <c r="F559" s="25">
        <v>0</v>
      </c>
      <c r="G559" s="25">
        <v>63594.197241322108</v>
      </c>
      <c r="H559" s="25">
        <v>91082.743428447866</v>
      </c>
      <c r="I559" s="25">
        <v>0</v>
      </c>
      <c r="J559" s="25">
        <v>415308.99426168593</v>
      </c>
      <c r="K559" s="25">
        <v>478903.19150300801</v>
      </c>
      <c r="L559" s="25">
        <v>569985.93493145588</v>
      </c>
    </row>
    <row r="560" spans="1:12" x14ac:dyDescent="0.25">
      <c r="A560" t="s">
        <v>4073</v>
      </c>
      <c r="B560" s="31">
        <f>scrubbed!L560</f>
        <v>257194.89</v>
      </c>
      <c r="C560" s="25">
        <v>2454.652009121246</v>
      </c>
      <c r="D560" s="25">
        <v>0</v>
      </c>
      <c r="E560" s="25">
        <v>0</v>
      </c>
      <c r="F560" s="25">
        <v>0</v>
      </c>
      <c r="G560" s="25">
        <v>940.32053887875429</v>
      </c>
      <c r="H560" s="25">
        <v>1233.8153263079998</v>
      </c>
      <c r="I560" s="25">
        <v>0</v>
      </c>
      <c r="J560" s="25">
        <v>2454.652009121246</v>
      </c>
      <c r="K560" s="25">
        <v>3394.9725480000002</v>
      </c>
      <c r="L560" s="25">
        <v>4628.787874308</v>
      </c>
    </row>
    <row r="561" spans="1:12" x14ac:dyDescent="0.25">
      <c r="A561" t="s">
        <v>4074</v>
      </c>
      <c r="B561" s="31">
        <f>scrubbed!L561</f>
        <v>27677.96</v>
      </c>
      <c r="C561" s="25">
        <v>551.74642166545379</v>
      </c>
      <c r="D561" s="25">
        <v>0</v>
      </c>
      <c r="E561" s="25">
        <v>0</v>
      </c>
      <c r="F561" s="25">
        <v>0</v>
      </c>
      <c r="G561" s="25">
        <v>101.45343433454622</v>
      </c>
      <c r="H561" s="25">
        <v>146.27691148160011</v>
      </c>
      <c r="I561" s="25">
        <v>0</v>
      </c>
      <c r="J561" s="25">
        <v>551.74642166545379</v>
      </c>
      <c r="K561" s="25">
        <v>653.19985599999995</v>
      </c>
      <c r="L561" s="25">
        <v>799.47676748160006</v>
      </c>
    </row>
    <row r="562" spans="1:12" x14ac:dyDescent="0.25">
      <c r="A562" t="s">
        <v>4075</v>
      </c>
      <c r="B562" s="31">
        <f>scrubbed!L562</f>
        <v>408509.57343999995</v>
      </c>
      <c r="C562" s="25">
        <v>3898.7899222638466</v>
      </c>
      <c r="D562" s="25">
        <v>0</v>
      </c>
      <c r="E562" s="25">
        <v>0</v>
      </c>
      <c r="F562" s="25">
        <v>0</v>
      </c>
      <c r="G562" s="25">
        <v>1493.536447144151</v>
      </c>
      <c r="H562" s="25">
        <v>1959.702125706368</v>
      </c>
      <c r="I562" s="25">
        <v>0</v>
      </c>
      <c r="J562" s="25">
        <v>3898.7899222638466</v>
      </c>
      <c r="K562" s="25">
        <v>5392.3263694079978</v>
      </c>
      <c r="L562" s="25">
        <v>7352.0284951143658</v>
      </c>
    </row>
    <row r="563" spans="1:12" x14ac:dyDescent="0.25">
      <c r="A563" t="s">
        <v>4076</v>
      </c>
      <c r="B563" s="31">
        <f>scrubbed!L563</f>
        <v>827078.17840000009</v>
      </c>
      <c r="C563" s="25">
        <v>7893.5826147630687</v>
      </c>
      <c r="D563" s="25">
        <v>0</v>
      </c>
      <c r="E563" s="25">
        <v>0</v>
      </c>
      <c r="F563" s="25">
        <v>0</v>
      </c>
      <c r="G563" s="25">
        <v>3023.8493401169303</v>
      </c>
      <c r="H563" s="25">
        <v>3967.6594374204815</v>
      </c>
      <c r="I563" s="25">
        <v>0</v>
      </c>
      <c r="J563" s="25">
        <v>7893.5826147630687</v>
      </c>
      <c r="K563" s="25">
        <v>10917.431954879999</v>
      </c>
      <c r="L563" s="25">
        <v>14885.091392300481</v>
      </c>
    </row>
    <row r="564" spans="1:12" x14ac:dyDescent="0.25">
      <c r="A564" t="s">
        <v>4077</v>
      </c>
      <c r="B564" s="31">
        <f>scrubbed!L564</f>
        <v>289526.07932259998</v>
      </c>
      <c r="C564" s="25">
        <v>2763.2188660599641</v>
      </c>
      <c r="D564" s="25">
        <v>0</v>
      </c>
      <c r="E564" s="25">
        <v>0</v>
      </c>
      <c r="F564" s="25">
        <v>0</v>
      </c>
      <c r="G564" s="25">
        <v>1058.5253809983556</v>
      </c>
      <c r="H564" s="25">
        <v>1388.914507726377</v>
      </c>
      <c r="I564" s="25">
        <v>0</v>
      </c>
      <c r="J564" s="25">
        <v>2763.2188660599641</v>
      </c>
      <c r="K564" s="25">
        <v>3821.7442470583196</v>
      </c>
      <c r="L564" s="25">
        <v>5210.6587547846966</v>
      </c>
    </row>
    <row r="565" spans="1:12" x14ac:dyDescent="0.25">
      <c r="A565" t="s">
        <v>4078</v>
      </c>
      <c r="B565" s="31">
        <f>scrubbed!L565</f>
        <v>195409.78000816001</v>
      </c>
      <c r="C565" s="25">
        <v>1864.9787680422833</v>
      </c>
      <c r="D565" s="25">
        <v>0</v>
      </c>
      <c r="E565" s="25">
        <v>0</v>
      </c>
      <c r="F565" s="25">
        <v>0</v>
      </c>
      <c r="G565" s="25">
        <v>714.43032806542863</v>
      </c>
      <c r="H565" s="25">
        <v>937.41979665514555</v>
      </c>
      <c r="I565" s="25">
        <v>0</v>
      </c>
      <c r="J565" s="25">
        <v>1864.9787680422833</v>
      </c>
      <c r="K565" s="25">
        <v>2579.4090961077118</v>
      </c>
      <c r="L565" s="25">
        <v>3516.8288927628573</v>
      </c>
    </row>
    <row r="566" spans="1:12" x14ac:dyDescent="0.25">
      <c r="A566" t="s">
        <v>4079</v>
      </c>
      <c r="B566" s="31">
        <f>scrubbed!L566</f>
        <v>160519.9630744</v>
      </c>
      <c r="C566" s="25">
        <v>1531.9925285632389</v>
      </c>
      <c r="D566" s="25">
        <v>0</v>
      </c>
      <c r="E566" s="25">
        <v>0</v>
      </c>
      <c r="F566" s="25">
        <v>0</v>
      </c>
      <c r="G566" s="25">
        <v>586.87098401884077</v>
      </c>
      <c r="H566" s="25">
        <v>770.04636686051208</v>
      </c>
      <c r="I566" s="25">
        <v>0</v>
      </c>
      <c r="J566" s="25">
        <v>1531.9925285632389</v>
      </c>
      <c r="K566" s="25">
        <v>2118.8635125820797</v>
      </c>
      <c r="L566" s="25">
        <v>2888.9098794425918</v>
      </c>
    </row>
    <row r="567" spans="1:12" x14ac:dyDescent="0.25">
      <c r="A567" t="s">
        <v>4080</v>
      </c>
      <c r="B567" s="31">
        <f>scrubbed!L567</f>
        <v>144703.2898651</v>
      </c>
      <c r="C567" s="25">
        <v>1381.0391846969496</v>
      </c>
      <c r="D567" s="25">
        <v>0</v>
      </c>
      <c r="E567" s="25">
        <v>0</v>
      </c>
      <c r="F567" s="25">
        <v>0</v>
      </c>
      <c r="G567" s="25">
        <v>529.04424152237004</v>
      </c>
      <c r="H567" s="25">
        <v>694.17062214085763</v>
      </c>
      <c r="I567" s="25">
        <v>0</v>
      </c>
      <c r="J567" s="25">
        <v>1381.0391846969496</v>
      </c>
      <c r="K567" s="25">
        <v>1910.0834262193198</v>
      </c>
      <c r="L567" s="25">
        <v>2604.2540483601774</v>
      </c>
    </row>
    <row r="568" spans="1:12" x14ac:dyDescent="0.25">
      <c r="A568" t="s">
        <v>4081</v>
      </c>
      <c r="B568" s="31">
        <f>scrubbed!L568</f>
        <v>82770.05</v>
      </c>
      <c r="C568" s="25">
        <v>2510.1527099087916</v>
      </c>
      <c r="D568" s="25">
        <v>0</v>
      </c>
      <c r="E568" s="25">
        <v>0</v>
      </c>
      <c r="F568" s="25">
        <v>0</v>
      </c>
      <c r="G568" s="25">
        <v>461.55915675122873</v>
      </c>
      <c r="H568" s="25">
        <v>665.48213333998001</v>
      </c>
      <c r="I568" s="25">
        <v>0</v>
      </c>
      <c r="J568" s="25">
        <v>2510.1527099087916</v>
      </c>
      <c r="K568" s="25">
        <v>2971.7118666600204</v>
      </c>
      <c r="L568" s="25">
        <v>3637.1940000000004</v>
      </c>
    </row>
    <row r="569" spans="1:12" x14ac:dyDescent="0.25">
      <c r="A569" t="s">
        <v>4082</v>
      </c>
      <c r="B569" s="31">
        <f>scrubbed!L569</f>
        <v>1152440.54232</v>
      </c>
      <c r="C569" s="25">
        <v>10998.82074872703</v>
      </c>
      <c r="D569" s="25">
        <v>0</v>
      </c>
      <c r="E569" s="25">
        <v>0</v>
      </c>
      <c r="F569" s="25">
        <v>0</v>
      </c>
      <c r="G569" s="25">
        <v>4213.3944098969696</v>
      </c>
      <c r="H569" s="25">
        <v>5528.4877696175026</v>
      </c>
      <c r="I569" s="25">
        <v>0</v>
      </c>
      <c r="J569" s="25">
        <v>10998.82074872703</v>
      </c>
      <c r="K569" s="25">
        <v>15212.215158624</v>
      </c>
      <c r="L569" s="25">
        <v>20740.702928241502</v>
      </c>
    </row>
    <row r="570" spans="1:12" x14ac:dyDescent="0.25">
      <c r="A570" t="s">
        <v>4083</v>
      </c>
      <c r="B570" s="31">
        <f>scrubbed!L570</f>
        <v>169777.44100000002</v>
      </c>
      <c r="C570" s="25">
        <v>1620.3453212235815</v>
      </c>
      <c r="D570" s="25">
        <v>0</v>
      </c>
      <c r="E570" s="25">
        <v>0</v>
      </c>
      <c r="F570" s="25">
        <v>0</v>
      </c>
      <c r="G570" s="25">
        <v>620.71689997641818</v>
      </c>
      <c r="H570" s="25">
        <v>814.45633996520019</v>
      </c>
      <c r="I570" s="25">
        <v>0</v>
      </c>
      <c r="J570" s="25">
        <v>1620.3453212235815</v>
      </c>
      <c r="K570" s="25">
        <v>2241.0622211999998</v>
      </c>
      <c r="L570" s="25">
        <v>3055.5185611652</v>
      </c>
    </row>
    <row r="571" spans="1:12" x14ac:dyDescent="0.25">
      <c r="A571" t="s">
        <v>2805</v>
      </c>
      <c r="B571" s="31">
        <f>scrubbed!L571</f>
        <v>1827192.2245199999</v>
      </c>
      <c r="C571" s="25">
        <v>17438.608772393327</v>
      </c>
      <c r="D571" s="25">
        <v>0</v>
      </c>
      <c r="E571" s="25">
        <v>0</v>
      </c>
      <c r="F571" s="25">
        <v>0</v>
      </c>
      <c r="G571" s="25">
        <v>6680.3285912706751</v>
      </c>
      <c r="H571" s="25">
        <v>8765.4065394673453</v>
      </c>
      <c r="I571" s="25">
        <v>0</v>
      </c>
      <c r="J571" s="25">
        <v>17438.608772393327</v>
      </c>
      <c r="K571" s="25">
        <v>24118.937363664001</v>
      </c>
      <c r="L571" s="25">
        <v>32884.343903131346</v>
      </c>
    </row>
    <row r="572" spans="1:12" x14ac:dyDescent="0.25">
      <c r="A572" t="s">
        <v>4084</v>
      </c>
      <c r="B572" s="31">
        <f>scrubbed!L572</f>
        <v>99421.02</v>
      </c>
      <c r="C572" s="25">
        <v>948.86802180200254</v>
      </c>
      <c r="D572" s="25">
        <v>0</v>
      </c>
      <c r="E572" s="25">
        <v>0</v>
      </c>
      <c r="F572" s="25">
        <v>0</v>
      </c>
      <c r="G572" s="25">
        <v>363.4894421979979</v>
      </c>
      <c r="H572" s="25">
        <v>476.94251714399979</v>
      </c>
      <c r="I572" s="25">
        <v>0</v>
      </c>
      <c r="J572" s="25">
        <v>948.86802180200254</v>
      </c>
      <c r="K572" s="25">
        <v>1312.3574640000004</v>
      </c>
      <c r="L572" s="25">
        <v>1789.2999811440002</v>
      </c>
    </row>
    <row r="573" spans="1:12" x14ac:dyDescent="0.25">
      <c r="A573" t="s">
        <v>3437</v>
      </c>
      <c r="B573" s="31">
        <f>scrubbed!L573</f>
        <v>1038487.505</v>
      </c>
      <c r="C573" s="25">
        <v>9911.260058843156</v>
      </c>
      <c r="D573" s="25">
        <v>0</v>
      </c>
      <c r="E573" s="25">
        <v>0</v>
      </c>
      <c r="F573" s="25">
        <v>0</v>
      </c>
      <c r="G573" s="25">
        <v>3796.7750071568403</v>
      </c>
      <c r="H573" s="25">
        <v>4981.8322589859999</v>
      </c>
      <c r="I573" s="25">
        <v>0</v>
      </c>
      <c r="J573" s="25">
        <v>9911.260058843156</v>
      </c>
      <c r="K573" s="25">
        <v>13708.035065999997</v>
      </c>
      <c r="L573" s="25">
        <v>18689.867324985997</v>
      </c>
    </row>
    <row r="574" spans="1:12" x14ac:dyDescent="0.25">
      <c r="A574" t="s">
        <v>3547</v>
      </c>
      <c r="B574" s="31">
        <f>scrubbed!L574</f>
        <v>11211.2</v>
      </c>
      <c r="C574" s="25">
        <v>106.99899443826473</v>
      </c>
      <c r="D574" s="25">
        <v>0</v>
      </c>
      <c r="E574" s="25">
        <v>0</v>
      </c>
      <c r="F574" s="25">
        <v>0</v>
      </c>
      <c r="G574" s="25">
        <v>40.988845561735275</v>
      </c>
      <c r="H574" s="25">
        <v>53.782368640000016</v>
      </c>
      <c r="I574" s="25">
        <v>0</v>
      </c>
      <c r="J574" s="25">
        <v>106.99899443826473</v>
      </c>
      <c r="K574" s="25">
        <v>147.98784000000001</v>
      </c>
      <c r="L574" s="25">
        <v>201.77020864000002</v>
      </c>
    </row>
    <row r="575" spans="1:12" x14ac:dyDescent="0.25">
      <c r="A575" t="s">
        <v>3544</v>
      </c>
      <c r="B575" s="31">
        <f>scrubbed!L575</f>
        <v>1707819.4645800001</v>
      </c>
      <c r="C575" s="25">
        <v>16299.32258742647</v>
      </c>
      <c r="D575" s="25">
        <v>0</v>
      </c>
      <c r="E575" s="25">
        <v>0</v>
      </c>
      <c r="F575" s="25">
        <v>0</v>
      </c>
      <c r="G575" s="25">
        <v>6243.8943450295264</v>
      </c>
      <c r="H575" s="25">
        <v>8192.7515354831812</v>
      </c>
      <c r="I575" s="25">
        <v>0</v>
      </c>
      <c r="J575" s="25">
        <v>16299.32258742647</v>
      </c>
      <c r="K575" s="25">
        <v>22543.216932455995</v>
      </c>
      <c r="L575" s="25">
        <v>30735.968467939176</v>
      </c>
    </row>
    <row r="576" spans="1:12" x14ac:dyDescent="0.25">
      <c r="A576" t="s">
        <v>4085</v>
      </c>
      <c r="B576" s="31">
        <f>scrubbed!L576</f>
        <v>167138.71306790001</v>
      </c>
      <c r="C576" s="25">
        <v>1595.1614662097688</v>
      </c>
      <c r="D576" s="25">
        <v>0</v>
      </c>
      <c r="E576" s="25">
        <v>0</v>
      </c>
      <c r="F576" s="25">
        <v>0</v>
      </c>
      <c r="G576" s="25">
        <v>611.06954628651147</v>
      </c>
      <c r="H576" s="25">
        <v>801.79783432932982</v>
      </c>
      <c r="I576" s="25">
        <v>0</v>
      </c>
      <c r="J576" s="25">
        <v>1595.1614662097688</v>
      </c>
      <c r="K576" s="25">
        <v>2206.2310124962805</v>
      </c>
      <c r="L576" s="25">
        <v>3008.0288468256103</v>
      </c>
    </row>
    <row r="577" spans="1:12" x14ac:dyDescent="0.25">
      <c r="A577" t="s">
        <v>4086</v>
      </c>
      <c r="B577" s="31">
        <f>scrubbed!L577</f>
        <v>118788.07847447999</v>
      </c>
      <c r="C577" s="25">
        <v>1133.7060214805763</v>
      </c>
      <c r="D577" s="25">
        <v>0</v>
      </c>
      <c r="E577" s="25">
        <v>0</v>
      </c>
      <c r="F577" s="25">
        <v>0</v>
      </c>
      <c r="G577" s="25">
        <v>434.29661438255931</v>
      </c>
      <c r="H577" s="25">
        <v>569.85017005777559</v>
      </c>
      <c r="I577" s="25">
        <v>0</v>
      </c>
      <c r="J577" s="25">
        <v>1133.7060214805763</v>
      </c>
      <c r="K577" s="25">
        <v>1568.0026358631355</v>
      </c>
      <c r="L577" s="25">
        <v>2137.8528059209111</v>
      </c>
    </row>
    <row r="578" spans="1:12" x14ac:dyDescent="0.25">
      <c r="A578" t="s">
        <v>3243</v>
      </c>
      <c r="B578" s="31">
        <f>scrubbed!L578</f>
        <v>5299227.0570799997</v>
      </c>
      <c r="C578" s="25">
        <v>50575.492936314098</v>
      </c>
      <c r="D578" s="25">
        <v>0</v>
      </c>
      <c r="E578" s="25">
        <v>0</v>
      </c>
      <c r="F578" s="25">
        <v>0</v>
      </c>
      <c r="G578" s="25">
        <v>19374.304217141875</v>
      </c>
      <c r="H578" s="25">
        <v>25421.45203822419</v>
      </c>
      <c r="I578" s="25">
        <v>0</v>
      </c>
      <c r="J578" s="25">
        <v>50575.492936314098</v>
      </c>
      <c r="K578" s="25">
        <v>69949.797153455977</v>
      </c>
      <c r="L578" s="25">
        <v>95371.249191680166</v>
      </c>
    </row>
    <row r="579" spans="1:12" x14ac:dyDescent="0.25">
      <c r="A579" t="s">
        <v>4087</v>
      </c>
      <c r="B579" s="31">
        <f>scrubbed!L579</f>
        <v>174456.47587318</v>
      </c>
      <c r="C579" s="25">
        <v>1665.001738589415</v>
      </c>
      <c r="D579" s="25">
        <v>0</v>
      </c>
      <c r="E579" s="25">
        <v>0</v>
      </c>
      <c r="F579" s="25">
        <v>0</v>
      </c>
      <c r="G579" s="25">
        <v>637.82374293656073</v>
      </c>
      <c r="H579" s="25">
        <v>836.9026060588194</v>
      </c>
      <c r="I579" s="25">
        <v>0</v>
      </c>
      <c r="J579" s="25">
        <v>1665.001738589415</v>
      </c>
      <c r="K579" s="25">
        <v>2302.8254815259756</v>
      </c>
      <c r="L579" s="25">
        <v>3139.728087584795</v>
      </c>
    </row>
    <row r="580" spans="1:12" x14ac:dyDescent="0.25">
      <c r="A580" t="s">
        <v>4088</v>
      </c>
      <c r="B580" s="31">
        <f>scrubbed!L580</f>
        <v>117601.28088762</v>
      </c>
      <c r="C580" s="25">
        <v>1122.3792992389092</v>
      </c>
      <c r="D580" s="25">
        <v>0</v>
      </c>
      <c r="E580" s="25">
        <v>0</v>
      </c>
      <c r="F580" s="25">
        <v>0</v>
      </c>
      <c r="G580" s="25">
        <v>429.95760847767446</v>
      </c>
      <c r="H580" s="25">
        <v>564.15686467409091</v>
      </c>
      <c r="I580" s="25">
        <v>0</v>
      </c>
      <c r="J580" s="25">
        <v>1122.3792992389092</v>
      </c>
      <c r="K580" s="25">
        <v>1552.3369077165837</v>
      </c>
      <c r="L580" s="25">
        <v>2116.4937723906746</v>
      </c>
    </row>
    <row r="581" spans="1:12" x14ac:dyDescent="0.25">
      <c r="A581" t="s">
        <v>4089</v>
      </c>
      <c r="B581" s="31">
        <f>scrubbed!L581</f>
        <v>379736.5254712</v>
      </c>
      <c r="C581" s="25">
        <v>3624.1817447640656</v>
      </c>
      <c r="D581" s="25">
        <v>0</v>
      </c>
      <c r="E581" s="25">
        <v>0</v>
      </c>
      <c r="F581" s="25">
        <v>0</v>
      </c>
      <c r="G581" s="25">
        <v>1388.3403914557732</v>
      </c>
      <c r="H581" s="25">
        <v>1821.6720599904411</v>
      </c>
      <c r="I581" s="25">
        <v>0</v>
      </c>
      <c r="J581" s="25">
        <v>3624.1817447640656</v>
      </c>
      <c r="K581" s="25">
        <v>5012.522136219839</v>
      </c>
      <c r="L581" s="25">
        <v>6834.1941962102801</v>
      </c>
    </row>
    <row r="582" spans="1:12" x14ac:dyDescent="0.25">
      <c r="A582" t="s">
        <v>4090</v>
      </c>
      <c r="B582" s="31">
        <f>scrubbed!L582</f>
        <v>121445.00626528001</v>
      </c>
      <c r="C582" s="25">
        <v>1159.0635748121272</v>
      </c>
      <c r="D582" s="25">
        <v>0</v>
      </c>
      <c r="E582" s="25">
        <v>0</v>
      </c>
      <c r="F582" s="25">
        <v>0</v>
      </c>
      <c r="G582" s="25">
        <v>444.01050788956883</v>
      </c>
      <c r="H582" s="25">
        <v>582.59598405580141</v>
      </c>
      <c r="I582" s="25">
        <v>0</v>
      </c>
      <c r="J582" s="25">
        <v>1159.0635748121272</v>
      </c>
      <c r="K582" s="25">
        <v>1603.0740827016959</v>
      </c>
      <c r="L582" s="25">
        <v>2185.6700667574974</v>
      </c>
    </row>
    <row r="583" spans="1:12" x14ac:dyDescent="0.25">
      <c r="A583" t="s">
        <v>4091</v>
      </c>
      <c r="B583" s="31">
        <f>scrubbed!L583</f>
        <v>153022.31053707999</v>
      </c>
      <c r="C583" s="25">
        <v>1460.4353997865924</v>
      </c>
      <c r="D583" s="25">
        <v>0</v>
      </c>
      <c r="E583" s="25">
        <v>0</v>
      </c>
      <c r="F583" s="25">
        <v>0</v>
      </c>
      <c r="G583" s="25">
        <v>559.45909930286382</v>
      </c>
      <c r="H583" s="25">
        <v>734.07862810848019</v>
      </c>
      <c r="I583" s="25">
        <v>0</v>
      </c>
      <c r="J583" s="25">
        <v>1460.4353997865924</v>
      </c>
      <c r="K583" s="25">
        <v>2019.8944990894561</v>
      </c>
      <c r="L583" s="25">
        <v>2753.9731271979363</v>
      </c>
    </row>
    <row r="584" spans="1:12" x14ac:dyDescent="0.25">
      <c r="A584" t="s">
        <v>4092</v>
      </c>
      <c r="B584" s="31">
        <f>scrubbed!L584</f>
        <v>639996.33667999995</v>
      </c>
      <c r="C584" s="25">
        <v>30153.126273911977</v>
      </c>
      <c r="D584" s="25">
        <v>0</v>
      </c>
      <c r="E584" s="25">
        <v>0</v>
      </c>
      <c r="F584" s="25">
        <v>0</v>
      </c>
      <c r="G584" s="25">
        <v>5454.6232272422822</v>
      </c>
      <c r="H584" s="25">
        <v>14705.874498845733</v>
      </c>
      <c r="I584" s="25">
        <v>0</v>
      </c>
      <c r="J584" s="25">
        <v>30153.126273911977</v>
      </c>
      <c r="K584" s="25">
        <v>35607.749501154263</v>
      </c>
      <c r="L584" s="25">
        <v>50313.623999999996</v>
      </c>
    </row>
    <row r="585" spans="1:12" x14ac:dyDescent="0.25">
      <c r="A585" t="s">
        <v>4093</v>
      </c>
      <c r="B585" s="31">
        <f>scrubbed!L585</f>
        <v>14427.72</v>
      </c>
      <c r="C585" s="25">
        <v>287.60945108639152</v>
      </c>
      <c r="D585" s="25">
        <v>0</v>
      </c>
      <c r="E585" s="25">
        <v>0</v>
      </c>
      <c r="F585" s="25">
        <v>0</v>
      </c>
      <c r="G585" s="25">
        <v>52.884740913608489</v>
      </c>
      <c r="H585" s="25">
        <v>76.249923091200003</v>
      </c>
      <c r="I585" s="25">
        <v>0</v>
      </c>
      <c r="J585" s="25">
        <v>287.60945108639152</v>
      </c>
      <c r="K585" s="25">
        <v>340.494192</v>
      </c>
      <c r="L585" s="25">
        <v>416.7441150912</v>
      </c>
    </row>
    <row r="586" spans="1:12" x14ac:dyDescent="0.25">
      <c r="A586" t="s">
        <v>4094</v>
      </c>
      <c r="B586" s="31">
        <f>scrubbed!L586</f>
        <v>7691016.98924</v>
      </c>
      <c r="C586" s="25">
        <v>73402.587060822232</v>
      </c>
      <c r="D586" s="25">
        <v>0</v>
      </c>
      <c r="E586" s="25">
        <v>0</v>
      </c>
      <c r="F586" s="25">
        <v>0</v>
      </c>
      <c r="G586" s="25">
        <v>28118.837197145756</v>
      </c>
      <c r="H586" s="25">
        <v>36895.346700782145</v>
      </c>
      <c r="I586" s="25">
        <v>0</v>
      </c>
      <c r="J586" s="25">
        <v>73402.587060822232</v>
      </c>
      <c r="K586" s="25">
        <v>101521.42425796798</v>
      </c>
      <c r="L586" s="25">
        <v>138416.77095875013</v>
      </c>
    </row>
    <row r="587" spans="1:12" x14ac:dyDescent="0.25">
      <c r="A587" t="s">
        <v>2673</v>
      </c>
      <c r="B587" s="31">
        <f>scrubbed!L587</f>
        <v>163931.6672428</v>
      </c>
      <c r="C587" s="25">
        <v>1261.9326651146851</v>
      </c>
      <c r="D587" s="25">
        <v>0</v>
      </c>
      <c r="E587" s="25">
        <v>45150.967433648802</v>
      </c>
      <c r="F587" s="25">
        <v>0</v>
      </c>
      <c r="G587" s="25">
        <v>602.70206647155726</v>
      </c>
      <c r="H587" s="25">
        <v>2889.957919090004</v>
      </c>
      <c r="I587" s="25">
        <v>45150.967433648802</v>
      </c>
      <c r="J587" s="25">
        <v>46412.900098763486</v>
      </c>
      <c r="K587" s="25">
        <v>47015.602165235046</v>
      </c>
      <c r="L587" s="25">
        <v>49905.56008432505</v>
      </c>
    </row>
    <row r="588" spans="1:12" x14ac:dyDescent="0.25">
      <c r="A588" t="s">
        <v>4095</v>
      </c>
      <c r="B588" s="31">
        <f>scrubbed!L588</f>
        <v>41023.22</v>
      </c>
      <c r="C588" s="25">
        <v>817.77756887410339</v>
      </c>
      <c r="D588" s="25">
        <v>0</v>
      </c>
      <c r="E588" s="25">
        <v>0</v>
      </c>
      <c r="F588" s="25">
        <v>0</v>
      </c>
      <c r="G588" s="25">
        <v>150.37042312589668</v>
      </c>
      <c r="H588" s="25">
        <v>216.80607677120008</v>
      </c>
      <c r="I588" s="25">
        <v>0</v>
      </c>
      <c r="J588" s="25">
        <v>817.77756887410339</v>
      </c>
      <c r="K588" s="25">
        <v>968.14799200000004</v>
      </c>
      <c r="L588" s="25">
        <v>1184.9540687712001</v>
      </c>
    </row>
    <row r="589" spans="1:12" x14ac:dyDescent="0.25">
      <c r="A589" t="s">
        <v>4096</v>
      </c>
      <c r="B589" s="31">
        <f>scrubbed!L589</f>
        <v>138282.2167896</v>
      </c>
      <c r="C589" s="25">
        <v>1319.7568632422333</v>
      </c>
      <c r="D589" s="25">
        <v>0</v>
      </c>
      <c r="E589" s="25">
        <v>0</v>
      </c>
      <c r="F589" s="25">
        <v>0</v>
      </c>
      <c r="G589" s="25">
        <v>505.56839838048643</v>
      </c>
      <c r="H589" s="25">
        <v>663.36745038306935</v>
      </c>
      <c r="I589" s="25">
        <v>0</v>
      </c>
      <c r="J589" s="25">
        <v>1319.7568632422333</v>
      </c>
      <c r="K589" s="25">
        <v>1825.3252616227196</v>
      </c>
      <c r="L589" s="25">
        <v>2488.692712005789</v>
      </c>
    </row>
    <row r="590" spans="1:12" x14ac:dyDescent="0.25">
      <c r="A590" t="s">
        <v>4097</v>
      </c>
      <c r="B590" s="31">
        <f>scrubbed!L590</f>
        <v>800882.18</v>
      </c>
      <c r="C590" s="25">
        <v>14764.518607908907</v>
      </c>
      <c r="D590" s="25">
        <v>0</v>
      </c>
      <c r="E590" s="25">
        <v>0</v>
      </c>
      <c r="F590" s="25">
        <v>0</v>
      </c>
      <c r="G590" s="25">
        <v>2934.9775700910973</v>
      </c>
      <c r="H590" s="25">
        <v>4176.2882246497975</v>
      </c>
      <c r="I590" s="25">
        <v>0</v>
      </c>
      <c r="J590" s="25">
        <v>14764.518607908907</v>
      </c>
      <c r="K590" s="25">
        <v>17699.496178000005</v>
      </c>
      <c r="L590" s="25">
        <v>21875.784402649802</v>
      </c>
    </row>
    <row r="591" spans="1:12" x14ac:dyDescent="0.25">
      <c r="A591" t="s">
        <v>2903</v>
      </c>
      <c r="B591" s="31">
        <f>scrubbed!L591</f>
        <v>168029.55410000001</v>
      </c>
      <c r="C591" s="25">
        <v>1603.6635975283646</v>
      </c>
      <c r="D591" s="25">
        <v>0</v>
      </c>
      <c r="E591" s="25">
        <v>0</v>
      </c>
      <c r="F591" s="25">
        <v>0</v>
      </c>
      <c r="G591" s="25">
        <v>614.32651659163503</v>
      </c>
      <c r="H591" s="25">
        <v>806.07137692852029</v>
      </c>
      <c r="I591" s="25">
        <v>0</v>
      </c>
      <c r="J591" s="25">
        <v>1603.6635975283646</v>
      </c>
      <c r="K591" s="25">
        <v>2217.9901141199998</v>
      </c>
      <c r="L591" s="25">
        <v>3024.0614910485201</v>
      </c>
    </row>
    <row r="592" spans="1:12" x14ac:dyDescent="0.25">
      <c r="A592" t="s">
        <v>3506</v>
      </c>
      <c r="B592" s="31">
        <f>scrubbed!L592</f>
        <v>1043452.2697599999</v>
      </c>
      <c r="C592" s="25">
        <v>9958.643464450277</v>
      </c>
      <c r="D592" s="25">
        <v>0</v>
      </c>
      <c r="E592" s="25">
        <v>0</v>
      </c>
      <c r="F592" s="25">
        <v>0</v>
      </c>
      <c r="G592" s="25">
        <v>3814.9264963817209</v>
      </c>
      <c r="H592" s="25">
        <v>5005.6492284926735</v>
      </c>
      <c r="I592" s="25">
        <v>0</v>
      </c>
      <c r="J592" s="25">
        <v>9958.643464450277</v>
      </c>
      <c r="K592" s="25">
        <v>13773.569960831997</v>
      </c>
      <c r="L592" s="25">
        <v>18779.219189324671</v>
      </c>
    </row>
    <row r="593" spans="1:12" x14ac:dyDescent="0.25">
      <c r="A593" t="s">
        <v>4098</v>
      </c>
      <c r="B593" s="31">
        <f>scrubbed!L593</f>
        <v>165008.83310000002</v>
      </c>
      <c r="C593" s="25">
        <v>1574.8340244694107</v>
      </c>
      <c r="D593" s="25">
        <v>0</v>
      </c>
      <c r="E593" s="25">
        <v>0</v>
      </c>
      <c r="F593" s="25">
        <v>0</v>
      </c>
      <c r="G593" s="25">
        <v>603.28257245058944</v>
      </c>
      <c r="H593" s="25">
        <v>791.58037414732007</v>
      </c>
      <c r="I593" s="25">
        <v>0</v>
      </c>
      <c r="J593" s="25">
        <v>1574.8340244694107</v>
      </c>
      <c r="K593" s="25">
        <v>2178.1165969200001</v>
      </c>
      <c r="L593" s="25">
        <v>2969.6969710673202</v>
      </c>
    </row>
    <row r="594" spans="1:12" x14ac:dyDescent="0.25">
      <c r="A594" t="s">
        <v>4099</v>
      </c>
      <c r="B594" s="31">
        <f>scrubbed!L594</f>
        <v>118778.27087795999</v>
      </c>
      <c r="C594" s="25">
        <v>1133.6124183903187</v>
      </c>
      <c r="D594" s="25">
        <v>0</v>
      </c>
      <c r="E594" s="25">
        <v>0</v>
      </c>
      <c r="F594" s="25">
        <v>0</v>
      </c>
      <c r="G594" s="25">
        <v>434.26075719875297</v>
      </c>
      <c r="H594" s="25">
        <v>569.80312105574967</v>
      </c>
      <c r="I594" s="25">
        <v>0</v>
      </c>
      <c r="J594" s="25">
        <v>1133.6124183903187</v>
      </c>
      <c r="K594" s="25">
        <v>1567.8731755890717</v>
      </c>
      <c r="L594" s="25">
        <v>2137.6762966448214</v>
      </c>
    </row>
    <row r="595" spans="1:12" x14ac:dyDescent="0.25">
      <c r="A595" t="s">
        <v>4100</v>
      </c>
      <c r="B595" s="31">
        <f>scrubbed!L595</f>
        <v>112714.07182852</v>
      </c>
      <c r="C595" s="25">
        <v>1075.736080410124</v>
      </c>
      <c r="D595" s="25">
        <v>0</v>
      </c>
      <c r="E595" s="25">
        <v>0</v>
      </c>
      <c r="F595" s="25">
        <v>0</v>
      </c>
      <c r="G595" s="25">
        <v>412.08966772633971</v>
      </c>
      <c r="H595" s="25">
        <v>540.71194537577617</v>
      </c>
      <c r="I595" s="25">
        <v>0</v>
      </c>
      <c r="J595" s="25">
        <v>1075.736080410124</v>
      </c>
      <c r="K595" s="25">
        <v>1487.8257481364637</v>
      </c>
      <c r="L595" s="25">
        <v>2028.5376935122399</v>
      </c>
    </row>
    <row r="596" spans="1:12" x14ac:dyDescent="0.25">
      <c r="A596" t="s">
        <v>4101</v>
      </c>
      <c r="B596" s="31">
        <f>scrubbed!L596</f>
        <v>168410.99960000001</v>
      </c>
      <c r="C596" s="25">
        <v>1607.3040896195764</v>
      </c>
      <c r="D596" s="25">
        <v>0</v>
      </c>
      <c r="E596" s="25">
        <v>0</v>
      </c>
      <c r="F596" s="25">
        <v>0</v>
      </c>
      <c r="G596" s="25">
        <v>615.72110510042262</v>
      </c>
      <c r="H596" s="25">
        <v>807.9012472811205</v>
      </c>
      <c r="I596" s="25">
        <v>0</v>
      </c>
      <c r="J596" s="25">
        <v>1607.3040896195764</v>
      </c>
      <c r="K596" s="25">
        <v>2223.025194719999</v>
      </c>
      <c r="L596" s="25">
        <v>3030.9264420011195</v>
      </c>
    </row>
    <row r="597" spans="1:12" x14ac:dyDescent="0.25">
      <c r="A597" t="s">
        <v>2836</v>
      </c>
      <c r="B597" s="31">
        <f>scrubbed!L597</f>
        <v>4054315.8798199999</v>
      </c>
      <c r="C597" s="25">
        <v>116890.85087311731</v>
      </c>
      <c r="D597" s="25">
        <v>0</v>
      </c>
      <c r="E597" s="25">
        <v>0</v>
      </c>
      <c r="F597" s="25">
        <v>0</v>
      </c>
      <c r="G597" s="25">
        <v>14874.415221032714</v>
      </c>
      <c r="H597" s="25">
        <v>23119.209243609163</v>
      </c>
      <c r="I597" s="25">
        <v>0</v>
      </c>
      <c r="J597" s="25">
        <v>116890.85087311731</v>
      </c>
      <c r="K597" s="25">
        <v>131765.26609415002</v>
      </c>
      <c r="L597" s="25">
        <v>154884.47533775918</v>
      </c>
    </row>
    <row r="598" spans="1:12" x14ac:dyDescent="0.25">
      <c r="A598" t="s">
        <v>4102</v>
      </c>
      <c r="B598" s="31">
        <f>scrubbed!L598</f>
        <v>272546.61485661997</v>
      </c>
      <c r="C598" s="25">
        <v>2601.1679148718563</v>
      </c>
      <c r="D598" s="25">
        <v>0</v>
      </c>
      <c r="E598" s="25">
        <v>0</v>
      </c>
      <c r="F598" s="25">
        <v>0</v>
      </c>
      <c r="G598" s="25">
        <v>996.44740123552674</v>
      </c>
      <c r="H598" s="25">
        <v>1307.4606207901775</v>
      </c>
      <c r="I598" s="25">
        <v>0</v>
      </c>
      <c r="J598" s="25">
        <v>2601.1679148718563</v>
      </c>
      <c r="K598" s="25">
        <v>3597.615316107383</v>
      </c>
      <c r="L598" s="25">
        <v>4905.0759368975605</v>
      </c>
    </row>
    <row r="599" spans="1:12" x14ac:dyDescent="0.25">
      <c r="A599" t="s">
        <v>4103</v>
      </c>
      <c r="B599" s="31">
        <f>scrubbed!L599</f>
        <v>121532.14546062</v>
      </c>
      <c r="C599" s="25">
        <v>1162.9403214525073</v>
      </c>
      <c r="D599" s="25">
        <v>0</v>
      </c>
      <c r="E599" s="25">
        <v>0</v>
      </c>
      <c r="F599" s="25">
        <v>0</v>
      </c>
      <c r="G599" s="25">
        <v>210.37292225249846</v>
      </c>
      <c r="H599" s="25">
        <v>567.17350836434912</v>
      </c>
      <c r="I599" s="25">
        <v>0</v>
      </c>
      <c r="J599" s="25">
        <v>1162.9403214525073</v>
      </c>
      <c r="K599" s="25">
        <v>1373.3132437050058</v>
      </c>
      <c r="L599" s="25">
        <v>1940.4867520693549</v>
      </c>
    </row>
    <row r="600" spans="1:12" x14ac:dyDescent="0.25">
      <c r="A600" t="s">
        <v>4104</v>
      </c>
      <c r="B600" s="31">
        <f>scrubbed!L600</f>
        <v>0</v>
      </c>
      <c r="C600" s="25">
        <v>0</v>
      </c>
      <c r="D600" s="25">
        <v>0</v>
      </c>
      <c r="E600" s="25">
        <v>0</v>
      </c>
      <c r="F600" s="25">
        <v>0</v>
      </c>
      <c r="G600" s="25">
        <v>0</v>
      </c>
      <c r="H600" s="25">
        <v>0</v>
      </c>
      <c r="I600" s="25">
        <v>0</v>
      </c>
      <c r="J600" s="25">
        <v>0</v>
      </c>
      <c r="K600" s="25">
        <v>0</v>
      </c>
      <c r="L600" s="25">
        <v>0</v>
      </c>
    </row>
    <row r="601" spans="1:12" x14ac:dyDescent="0.25">
      <c r="A601" t="s">
        <v>4105</v>
      </c>
      <c r="B601" s="31">
        <f>scrubbed!L601</f>
        <v>0</v>
      </c>
      <c r="C601" s="25">
        <v>0</v>
      </c>
      <c r="D601" s="25">
        <v>0</v>
      </c>
      <c r="E601" s="25">
        <v>0</v>
      </c>
      <c r="F601" s="25">
        <v>0</v>
      </c>
      <c r="G601" s="25">
        <v>0</v>
      </c>
      <c r="H601" s="25">
        <v>0</v>
      </c>
      <c r="I601" s="25">
        <v>0</v>
      </c>
      <c r="J601" s="25">
        <v>0</v>
      </c>
      <c r="K601" s="25">
        <v>0</v>
      </c>
      <c r="L601" s="25">
        <v>0</v>
      </c>
    </row>
    <row r="602" spans="1:12" x14ac:dyDescent="0.25">
      <c r="A602" t="s">
        <v>3271</v>
      </c>
      <c r="B602" s="31">
        <f>scrubbed!L602</f>
        <v>1253807.33962</v>
      </c>
      <c r="C602" s="25">
        <v>11966.259147874969</v>
      </c>
      <c r="D602" s="25">
        <v>0</v>
      </c>
      <c r="E602" s="25">
        <v>0</v>
      </c>
      <c r="F602" s="25">
        <v>0</v>
      </c>
      <c r="G602" s="25">
        <v>4583.9977351090274</v>
      </c>
      <c r="H602" s="25">
        <v>6014.7645696250693</v>
      </c>
      <c r="I602" s="25">
        <v>0</v>
      </c>
      <c r="J602" s="25">
        <v>11966.259147874969</v>
      </c>
      <c r="K602" s="25">
        <v>16550.256882983995</v>
      </c>
      <c r="L602" s="25">
        <v>22565.021452609064</v>
      </c>
    </row>
    <row r="603" spans="1:12" x14ac:dyDescent="0.25">
      <c r="A603" t="s">
        <v>4106</v>
      </c>
      <c r="B603" s="31">
        <f>scrubbed!L603</f>
        <v>2289612.06158</v>
      </c>
      <c r="C603" s="25">
        <v>27150.77174121646</v>
      </c>
      <c r="D603" s="25">
        <v>88504.463727861439</v>
      </c>
      <c r="E603" s="25">
        <v>0</v>
      </c>
      <c r="F603" s="25">
        <v>0</v>
      </c>
      <c r="G603" s="25">
        <v>6123.434793503523</v>
      </c>
      <c r="H603" s="25">
        <v>20313.882337418574</v>
      </c>
      <c r="I603" s="25">
        <v>88504.463727861439</v>
      </c>
      <c r="J603" s="25">
        <v>115655.2354690779</v>
      </c>
      <c r="K603" s="25">
        <v>121778.67026258142</v>
      </c>
      <c r="L603" s="25">
        <v>142092.5526</v>
      </c>
    </row>
    <row r="604" spans="1:12" x14ac:dyDescent="0.25">
      <c r="A604" t="s">
        <v>4107</v>
      </c>
      <c r="B604" s="31">
        <f>scrubbed!L604</f>
        <v>575579.90857999993</v>
      </c>
      <c r="C604" s="25">
        <v>4427.2665694504849</v>
      </c>
      <c r="D604" s="25">
        <v>14431.739077039891</v>
      </c>
      <c r="E604" s="25">
        <v>0</v>
      </c>
      <c r="F604" s="25">
        <v>0</v>
      </c>
      <c r="G604" s="25">
        <v>998.50119951962176</v>
      </c>
      <c r="H604" s="25">
        <v>3312.4278390833824</v>
      </c>
      <c r="I604" s="25">
        <v>14431.739077039891</v>
      </c>
      <c r="J604" s="25">
        <v>18859.005646490376</v>
      </c>
      <c r="K604" s="25">
        <v>19857.506846009997</v>
      </c>
      <c r="L604" s="25">
        <v>23169.93468509338</v>
      </c>
    </row>
    <row r="605" spans="1:12" x14ac:dyDescent="0.25">
      <c r="A605" t="s">
        <v>4108</v>
      </c>
      <c r="B605" s="31">
        <f>scrubbed!L605</f>
        <v>48638.18</v>
      </c>
      <c r="C605" s="25">
        <v>374.11692990493924</v>
      </c>
      <c r="D605" s="25">
        <v>1219.5240182615553</v>
      </c>
      <c r="E605" s="25">
        <v>0</v>
      </c>
      <c r="F605" s="25">
        <v>0</v>
      </c>
      <c r="G605" s="25">
        <v>84.376261833505566</v>
      </c>
      <c r="H605" s="25">
        <v>279.90980760919979</v>
      </c>
      <c r="I605" s="25">
        <v>1219.5240182615553</v>
      </c>
      <c r="J605" s="25">
        <v>1593.6409481664946</v>
      </c>
      <c r="K605" s="25">
        <v>1678.0172100000002</v>
      </c>
      <c r="L605" s="25">
        <v>1957.9270176092</v>
      </c>
    </row>
    <row r="606" spans="1:12" x14ac:dyDescent="0.25">
      <c r="A606" t="s">
        <v>4109</v>
      </c>
      <c r="B606" s="31">
        <f>scrubbed!L606</f>
        <v>181750.35656833998</v>
      </c>
      <c r="C606" s="25">
        <v>1398.0438544434553</v>
      </c>
      <c r="D606" s="25">
        <v>0</v>
      </c>
      <c r="E606" s="25">
        <v>0</v>
      </c>
      <c r="F606" s="25">
        <v>11674.574005287555</v>
      </c>
      <c r="G606" s="25">
        <v>667.70909683549155</v>
      </c>
      <c r="H606" s="25">
        <v>1403.7961340482816</v>
      </c>
      <c r="I606" s="25">
        <v>11674.574005287555</v>
      </c>
      <c r="J606" s="25">
        <v>13072.61785973101</v>
      </c>
      <c r="K606" s="25">
        <v>13740.326956566501</v>
      </c>
      <c r="L606" s="25">
        <v>15144.123090614783</v>
      </c>
    </row>
    <row r="607" spans="1:12" x14ac:dyDescent="0.25">
      <c r="A607" t="s">
        <v>4110</v>
      </c>
      <c r="B607" s="31">
        <f>scrubbed!L607</f>
        <v>609738.62910751998</v>
      </c>
      <c r="C607" s="25">
        <v>4690.1770061728557</v>
      </c>
      <c r="D607" s="25">
        <v>0</v>
      </c>
      <c r="E607" s="25">
        <v>0</v>
      </c>
      <c r="F607" s="25">
        <v>39166.023571027865</v>
      </c>
      <c r="G607" s="25">
        <v>2240.0397833277907</v>
      </c>
      <c r="H607" s="25">
        <v>4709.4748339555008</v>
      </c>
      <c r="I607" s="25">
        <v>39166.023571027865</v>
      </c>
      <c r="J607" s="25">
        <v>43856.200577200718</v>
      </c>
      <c r="K607" s="25">
        <v>46096.240360528507</v>
      </c>
      <c r="L607" s="25">
        <v>50805.715194484008</v>
      </c>
    </row>
    <row r="608" spans="1:12" x14ac:dyDescent="0.25">
      <c r="A608" t="s">
        <v>4111</v>
      </c>
      <c r="B608" s="31">
        <f>scrubbed!L608</f>
        <v>152563.01025674</v>
      </c>
      <c r="C608" s="25">
        <v>1173.5315568672911</v>
      </c>
      <c r="D608" s="25">
        <v>0</v>
      </c>
      <c r="E608" s="25">
        <v>0</v>
      </c>
      <c r="F608" s="25">
        <v>9799.7505333203626</v>
      </c>
      <c r="G608" s="25">
        <v>560.48148522189251</v>
      </c>
      <c r="H608" s="25">
        <v>1178.3600761005964</v>
      </c>
      <c r="I608" s="25">
        <v>9799.7505333203626</v>
      </c>
      <c r="J608" s="25">
        <v>10973.282090187653</v>
      </c>
      <c r="K608" s="25">
        <v>11533.763575409546</v>
      </c>
      <c r="L608" s="25">
        <v>12712.123651510143</v>
      </c>
    </row>
    <row r="609" spans="1:12" x14ac:dyDescent="0.25">
      <c r="A609" t="s">
        <v>4112</v>
      </c>
      <c r="B609" s="31">
        <f>scrubbed!L609</f>
        <v>189427.2555</v>
      </c>
      <c r="C609" s="25">
        <v>1807.8819267964404</v>
      </c>
      <c r="D609" s="25">
        <v>0</v>
      </c>
      <c r="E609" s="25">
        <v>0</v>
      </c>
      <c r="F609" s="25">
        <v>0</v>
      </c>
      <c r="G609" s="25">
        <v>692.55784580355942</v>
      </c>
      <c r="H609" s="25">
        <v>908.72043008460014</v>
      </c>
      <c r="I609" s="25">
        <v>0</v>
      </c>
      <c r="J609" s="25">
        <v>1807.8819267964404</v>
      </c>
      <c r="K609" s="25">
        <v>2500.4397725999997</v>
      </c>
      <c r="L609" s="25">
        <v>3409.1602026845999</v>
      </c>
    </row>
    <row r="610" spans="1:12" x14ac:dyDescent="0.25">
      <c r="A610" t="s">
        <v>4113</v>
      </c>
      <c r="B610" s="31">
        <f>scrubbed!L610</f>
        <v>0</v>
      </c>
      <c r="C610" s="25">
        <v>0</v>
      </c>
      <c r="D610" s="25">
        <v>0</v>
      </c>
      <c r="E610" s="25">
        <v>0</v>
      </c>
      <c r="F610" s="25">
        <v>0</v>
      </c>
      <c r="G610" s="25">
        <v>0</v>
      </c>
      <c r="H610" s="25">
        <v>0</v>
      </c>
      <c r="I610" s="25">
        <v>0</v>
      </c>
      <c r="J610" s="25">
        <v>0</v>
      </c>
      <c r="K610" s="25">
        <v>0</v>
      </c>
      <c r="L610" s="25">
        <v>0</v>
      </c>
    </row>
    <row r="611" spans="1:12" x14ac:dyDescent="0.25">
      <c r="A611" t="s">
        <v>4114</v>
      </c>
      <c r="B611" s="31">
        <f>scrubbed!L611</f>
        <v>36008.68</v>
      </c>
      <c r="C611" s="25">
        <v>717.81519804553488</v>
      </c>
      <c r="D611" s="25">
        <v>0</v>
      </c>
      <c r="E611" s="25">
        <v>0</v>
      </c>
      <c r="F611" s="25">
        <v>0</v>
      </c>
      <c r="G611" s="25">
        <v>131.98964995446511</v>
      </c>
      <c r="H611" s="25">
        <v>190.30443345279991</v>
      </c>
      <c r="I611" s="25">
        <v>0</v>
      </c>
      <c r="J611" s="25">
        <v>717.81519804553488</v>
      </c>
      <c r="K611" s="25">
        <v>849.80484799999999</v>
      </c>
      <c r="L611" s="25">
        <v>1040.1092814527999</v>
      </c>
    </row>
    <row r="612" spans="1:12" x14ac:dyDescent="0.25">
      <c r="A612" t="s">
        <v>4115</v>
      </c>
      <c r="B612" s="31">
        <f>scrubbed!L612</f>
        <v>1392955.81984</v>
      </c>
      <c r="C612" s="25">
        <v>25679.58513201365</v>
      </c>
      <c r="D612" s="25">
        <v>0</v>
      </c>
      <c r="E612" s="25">
        <v>0</v>
      </c>
      <c r="F612" s="25">
        <v>0</v>
      </c>
      <c r="G612" s="25">
        <v>5104.7384864503465</v>
      </c>
      <c r="H612" s="25">
        <v>7263.7213476958641</v>
      </c>
      <c r="I612" s="25">
        <v>0</v>
      </c>
      <c r="J612" s="25">
        <v>25679.58513201365</v>
      </c>
      <c r="K612" s="25">
        <v>30784.323618463997</v>
      </c>
      <c r="L612" s="25">
        <v>38048.044966159861</v>
      </c>
    </row>
    <row r="613" spans="1:12" x14ac:dyDescent="0.25">
      <c r="A613" t="s">
        <v>3549</v>
      </c>
      <c r="B613" s="31">
        <f>scrubbed!L613</f>
        <v>1219666.86638</v>
      </c>
      <c r="C613" s="25">
        <v>11538.251592056216</v>
      </c>
      <c r="D613" s="25">
        <v>0</v>
      </c>
      <c r="E613" s="25">
        <v>0</v>
      </c>
      <c r="F613" s="25">
        <v>0</v>
      </c>
      <c r="G613" s="25">
        <v>25783.554519171779</v>
      </c>
      <c r="H613" s="25">
        <v>7306.8290497839625</v>
      </c>
      <c r="I613" s="25">
        <v>0</v>
      </c>
      <c r="J613" s="25">
        <v>11538.251592056216</v>
      </c>
      <c r="K613" s="25">
        <v>37321.806111227997</v>
      </c>
      <c r="L613" s="25">
        <v>44628.63516101196</v>
      </c>
    </row>
    <row r="614" spans="1:12" x14ac:dyDescent="0.25">
      <c r="A614" t="s">
        <v>4116</v>
      </c>
      <c r="B614" s="31">
        <f>scrubbed!L614</f>
        <v>168184.33870000002</v>
      </c>
      <c r="C614" s="25">
        <v>1605.1408521090098</v>
      </c>
      <c r="D614" s="25">
        <v>0</v>
      </c>
      <c r="E614" s="25">
        <v>0</v>
      </c>
      <c r="F614" s="25">
        <v>0</v>
      </c>
      <c r="G614" s="25">
        <v>614.8924187309899</v>
      </c>
      <c r="H614" s="25">
        <v>806.81390961164061</v>
      </c>
      <c r="I614" s="25">
        <v>0</v>
      </c>
      <c r="J614" s="25">
        <v>1605.1408521090098</v>
      </c>
      <c r="K614" s="25">
        <v>2220.0332708399997</v>
      </c>
      <c r="L614" s="25">
        <v>3026.8471804516403</v>
      </c>
    </row>
    <row r="615" spans="1:12" x14ac:dyDescent="0.25">
      <c r="A615" t="s">
        <v>4117</v>
      </c>
      <c r="B615" s="31">
        <f>scrubbed!L615</f>
        <v>151123.71434866</v>
      </c>
      <c r="C615" s="25">
        <v>1442.3153160305926</v>
      </c>
      <c r="D615" s="25">
        <v>0</v>
      </c>
      <c r="E615" s="25">
        <v>0</v>
      </c>
      <c r="F615" s="25">
        <v>0</v>
      </c>
      <c r="G615" s="25">
        <v>552.5177133717192</v>
      </c>
      <c r="H615" s="25">
        <v>724.97068247339212</v>
      </c>
      <c r="I615" s="25">
        <v>0</v>
      </c>
      <c r="J615" s="25">
        <v>1442.3153160305926</v>
      </c>
      <c r="K615" s="25">
        <v>1994.8330294023117</v>
      </c>
      <c r="L615" s="25">
        <v>2719.8037118757038</v>
      </c>
    </row>
    <row r="616" spans="1:12" x14ac:dyDescent="0.25">
      <c r="A616" t="s">
        <v>4118</v>
      </c>
      <c r="B616" s="31">
        <f>scrubbed!L616</f>
        <v>168854.24469999998</v>
      </c>
      <c r="C616" s="25">
        <v>1615.7651859578759</v>
      </c>
      <c r="D616" s="25">
        <v>0</v>
      </c>
      <c r="E616" s="25">
        <v>0</v>
      </c>
      <c r="F616" s="25">
        <v>0</v>
      </c>
      <c r="G616" s="25">
        <v>292.28777915212351</v>
      </c>
      <c r="H616" s="25">
        <v>788.01912042064237</v>
      </c>
      <c r="I616" s="25">
        <v>0</v>
      </c>
      <c r="J616" s="25">
        <v>1615.7651859578759</v>
      </c>
      <c r="K616" s="25">
        <v>1908.0529651099994</v>
      </c>
      <c r="L616" s="25">
        <v>2696.0720855306417</v>
      </c>
    </row>
    <row r="617" spans="1:12" x14ac:dyDescent="0.25">
      <c r="A617" t="s">
        <v>4119</v>
      </c>
      <c r="B617" s="31">
        <f>scrubbed!L617</f>
        <v>108286.7002087</v>
      </c>
      <c r="C617" s="25">
        <v>1036.1947406790596</v>
      </c>
      <c r="D617" s="25">
        <v>0</v>
      </c>
      <c r="E617" s="25">
        <v>0</v>
      </c>
      <c r="F617" s="25">
        <v>0</v>
      </c>
      <c r="G617" s="25">
        <v>187.44497167925039</v>
      </c>
      <c r="H617" s="25">
        <v>505.35886973597371</v>
      </c>
      <c r="I617" s="25">
        <v>0</v>
      </c>
      <c r="J617" s="25">
        <v>1036.1947406790596</v>
      </c>
      <c r="K617" s="25">
        <v>1223.6397123583099</v>
      </c>
      <c r="L617" s="25">
        <v>1728.9985820942836</v>
      </c>
    </row>
    <row r="618" spans="1:12" x14ac:dyDescent="0.25">
      <c r="A618" t="s">
        <v>4120</v>
      </c>
      <c r="B618" s="31">
        <f>scrubbed!L618</f>
        <v>92178.2</v>
      </c>
      <c r="C618" s="25">
        <v>882.05260536315257</v>
      </c>
      <c r="D618" s="25">
        <v>0</v>
      </c>
      <c r="E618" s="25">
        <v>0</v>
      </c>
      <c r="F618" s="25">
        <v>0</v>
      </c>
      <c r="G618" s="25">
        <v>159.56105463684722</v>
      </c>
      <c r="H618" s="25">
        <v>430.18275445200015</v>
      </c>
      <c r="I618" s="25">
        <v>0</v>
      </c>
      <c r="J618" s="25">
        <v>882.05260536315257</v>
      </c>
      <c r="K618" s="25">
        <v>1041.6136599999998</v>
      </c>
      <c r="L618" s="25">
        <v>1471.7964144519999</v>
      </c>
    </row>
    <row r="619" spans="1:12" x14ac:dyDescent="0.25">
      <c r="A619" t="s">
        <v>4121</v>
      </c>
      <c r="B619" s="31">
        <f>scrubbed!L619</f>
        <v>0</v>
      </c>
      <c r="C619" s="25">
        <v>0</v>
      </c>
      <c r="D619" s="25">
        <v>0</v>
      </c>
      <c r="E619" s="25">
        <v>0</v>
      </c>
      <c r="F619" s="25">
        <v>0</v>
      </c>
      <c r="G619" s="25">
        <v>0</v>
      </c>
      <c r="H619" s="25">
        <v>0</v>
      </c>
      <c r="I619" s="25">
        <v>0</v>
      </c>
      <c r="J619" s="25">
        <v>0</v>
      </c>
      <c r="K619" s="25">
        <v>0</v>
      </c>
      <c r="L619" s="25">
        <v>0</v>
      </c>
    </row>
    <row r="620" spans="1:12" x14ac:dyDescent="0.25">
      <c r="A620" t="s">
        <v>4122</v>
      </c>
      <c r="B620" s="31">
        <f>scrubbed!L620</f>
        <v>158300.07150913999</v>
      </c>
      <c r="C620" s="25">
        <v>1510.8060217446287</v>
      </c>
      <c r="D620" s="25">
        <v>0</v>
      </c>
      <c r="E620" s="25">
        <v>0</v>
      </c>
      <c r="F620" s="25">
        <v>0</v>
      </c>
      <c r="G620" s="25">
        <v>578.75492217601914</v>
      </c>
      <c r="H620" s="25">
        <v>759.39710304364644</v>
      </c>
      <c r="I620" s="25">
        <v>0</v>
      </c>
      <c r="J620" s="25">
        <v>1510.8060217446287</v>
      </c>
      <c r="K620" s="25">
        <v>2089.5609439206478</v>
      </c>
      <c r="L620" s="25">
        <v>2848.9580469642942</v>
      </c>
    </row>
    <row r="621" spans="1:12" x14ac:dyDescent="0.25">
      <c r="A621" t="s">
        <v>3297</v>
      </c>
      <c r="B621" s="31">
        <f>scrubbed!L621</f>
        <v>205001.04574</v>
      </c>
      <c r="C621" s="25">
        <v>1956.5172107332587</v>
      </c>
      <c r="D621" s="25">
        <v>0</v>
      </c>
      <c r="E621" s="25">
        <v>0</v>
      </c>
      <c r="F621" s="25">
        <v>0</v>
      </c>
      <c r="G621" s="25">
        <v>749.49659303474084</v>
      </c>
      <c r="H621" s="25">
        <v>983.43101662392837</v>
      </c>
      <c r="I621" s="25">
        <v>0</v>
      </c>
      <c r="J621" s="25">
        <v>1956.5172107332587</v>
      </c>
      <c r="K621" s="25">
        <v>2706.0138037679994</v>
      </c>
      <c r="L621" s="25">
        <v>3689.4448203919278</v>
      </c>
    </row>
    <row r="622" spans="1:12" x14ac:dyDescent="0.25">
      <c r="A622" t="s">
        <v>3259</v>
      </c>
      <c r="B622" s="31">
        <f>scrubbed!L622</f>
        <v>117321.74618156001</v>
      </c>
      <c r="C622" s="25">
        <v>1119.7114374168909</v>
      </c>
      <c r="D622" s="25">
        <v>0</v>
      </c>
      <c r="E622" s="25">
        <v>0</v>
      </c>
      <c r="F622" s="25">
        <v>0</v>
      </c>
      <c r="G622" s="25">
        <v>428.93561217970131</v>
      </c>
      <c r="H622" s="25">
        <v>562.81588078217965</v>
      </c>
      <c r="I622" s="25">
        <v>0</v>
      </c>
      <c r="J622" s="25">
        <v>1119.7114374168909</v>
      </c>
      <c r="K622" s="25">
        <v>1548.6470495965923</v>
      </c>
      <c r="L622" s="25">
        <v>2111.4629303787719</v>
      </c>
    </row>
    <row r="623" spans="1:12" x14ac:dyDescent="0.25">
      <c r="A623" t="s">
        <v>4123</v>
      </c>
      <c r="B623" s="31">
        <f>scrubbed!L623</f>
        <v>0</v>
      </c>
      <c r="C623" s="25">
        <v>0</v>
      </c>
      <c r="D623" s="25">
        <v>0</v>
      </c>
      <c r="E623" s="25">
        <v>0</v>
      </c>
      <c r="F623" s="25">
        <v>0</v>
      </c>
      <c r="G623" s="25">
        <v>0</v>
      </c>
      <c r="H623" s="25">
        <v>0</v>
      </c>
      <c r="I623" s="25">
        <v>0</v>
      </c>
      <c r="J623" s="25">
        <v>0</v>
      </c>
      <c r="K623" s="25">
        <v>0</v>
      </c>
      <c r="L623" s="25">
        <v>0</v>
      </c>
    </row>
    <row r="624" spans="1:12" x14ac:dyDescent="0.25">
      <c r="A624" t="s">
        <v>4124</v>
      </c>
      <c r="B624" s="31">
        <f>scrubbed!L624</f>
        <v>202255.04656194002</v>
      </c>
      <c r="C624" s="25">
        <v>1930.3095656300839</v>
      </c>
      <c r="D624" s="25">
        <v>0</v>
      </c>
      <c r="E624" s="25">
        <v>0</v>
      </c>
      <c r="F624" s="25">
        <v>0</v>
      </c>
      <c r="G624" s="25">
        <v>739.45704898752444</v>
      </c>
      <c r="H624" s="25">
        <v>970.25790936693829</v>
      </c>
      <c r="I624" s="25">
        <v>0</v>
      </c>
      <c r="J624" s="25">
        <v>1930.3095656300839</v>
      </c>
      <c r="K624" s="25">
        <v>2669.7666146176084</v>
      </c>
      <c r="L624" s="25">
        <v>3640.0245239845467</v>
      </c>
    </row>
    <row r="625" spans="1:12" x14ac:dyDescent="0.25">
      <c r="A625" t="s">
        <v>4125</v>
      </c>
      <c r="B625" s="31">
        <f>scrubbed!L625</f>
        <v>1406667.0209999999</v>
      </c>
      <c r="C625" s="25">
        <v>13460.38771370535</v>
      </c>
      <c r="D625" s="25">
        <v>0</v>
      </c>
      <c r="E625" s="25">
        <v>0</v>
      </c>
      <c r="F625" s="25">
        <v>0</v>
      </c>
      <c r="G625" s="25">
        <v>2434.9496235946481</v>
      </c>
      <c r="H625" s="25">
        <v>6564.7180536240612</v>
      </c>
      <c r="I625" s="25">
        <v>0</v>
      </c>
      <c r="J625" s="25">
        <v>13460.38771370535</v>
      </c>
      <c r="K625" s="25">
        <v>15895.337337299998</v>
      </c>
      <c r="L625" s="25">
        <v>22460.055390924059</v>
      </c>
    </row>
    <row r="626" spans="1:12" x14ac:dyDescent="0.25">
      <c r="A626" t="s">
        <v>4126</v>
      </c>
      <c r="B626" s="31">
        <f>scrubbed!L626</f>
        <v>114665.53611776</v>
      </c>
      <c r="C626" s="25">
        <v>1097.2337806339558</v>
      </c>
      <c r="D626" s="25">
        <v>0</v>
      </c>
      <c r="E626" s="25">
        <v>0</v>
      </c>
      <c r="F626" s="25">
        <v>0</v>
      </c>
      <c r="G626" s="25">
        <v>198.48677749673223</v>
      </c>
      <c r="H626" s="25">
        <v>535.12800388652931</v>
      </c>
      <c r="I626" s="25">
        <v>0</v>
      </c>
      <c r="J626" s="25">
        <v>1097.2337806339558</v>
      </c>
      <c r="K626" s="25">
        <v>1295.720558130688</v>
      </c>
      <c r="L626" s="25">
        <v>1830.8485620172173</v>
      </c>
    </row>
    <row r="627" spans="1:12" x14ac:dyDescent="0.25">
      <c r="A627" t="s">
        <v>4127</v>
      </c>
      <c r="B627" s="31">
        <f>scrubbed!L627</f>
        <v>76863.123355880001</v>
      </c>
      <c r="C627" s="25">
        <v>735.50273505452856</v>
      </c>
      <c r="D627" s="25">
        <v>0</v>
      </c>
      <c r="E627" s="25">
        <v>0</v>
      </c>
      <c r="F627" s="25">
        <v>0</v>
      </c>
      <c r="G627" s="25">
        <v>133.05055886691534</v>
      </c>
      <c r="H627" s="25">
        <v>358.70943586462215</v>
      </c>
      <c r="I627" s="25">
        <v>0</v>
      </c>
      <c r="J627" s="25">
        <v>735.50273505452856</v>
      </c>
      <c r="K627" s="25">
        <v>868.55329392144392</v>
      </c>
      <c r="L627" s="25">
        <v>1227.2627297860661</v>
      </c>
    </row>
    <row r="628" spans="1:12" x14ac:dyDescent="0.25">
      <c r="A628" t="s">
        <v>3329</v>
      </c>
      <c r="B628" s="31">
        <f>scrubbed!L628</f>
        <v>133004.86025887998</v>
      </c>
      <c r="C628" s="25">
        <v>1023.6288681628303</v>
      </c>
      <c r="D628" s="25">
        <v>0</v>
      </c>
      <c r="E628" s="25">
        <v>0</v>
      </c>
      <c r="F628" s="25">
        <v>8547.9657432298663</v>
      </c>
      <c r="G628" s="25">
        <v>230.86358968675381</v>
      </c>
      <c r="H628" s="25">
        <v>1009.9617659869855</v>
      </c>
      <c r="I628" s="25">
        <v>8547.9657432298663</v>
      </c>
      <c r="J628" s="25">
        <v>9571.5946113926966</v>
      </c>
      <c r="K628" s="25">
        <v>9802.4582010794511</v>
      </c>
      <c r="L628" s="25">
        <v>10812.419967066437</v>
      </c>
    </row>
    <row r="629" spans="1:12" x14ac:dyDescent="0.25">
      <c r="A629" t="s">
        <v>4128</v>
      </c>
      <c r="B629" s="31">
        <f>scrubbed!L629</f>
        <v>27555.51</v>
      </c>
      <c r="C629" s="25">
        <v>814.69005479556961</v>
      </c>
      <c r="D629" s="25">
        <v>0</v>
      </c>
      <c r="E629" s="25">
        <v>0</v>
      </c>
      <c r="F629" s="25">
        <v>0</v>
      </c>
      <c r="G629" s="25">
        <v>47.797408204430305</v>
      </c>
      <c r="H629" s="25">
        <v>154.44477577859993</v>
      </c>
      <c r="I629" s="25">
        <v>0</v>
      </c>
      <c r="J629" s="25">
        <v>814.69005479556961</v>
      </c>
      <c r="K629" s="25">
        <v>862.48746299999993</v>
      </c>
      <c r="L629" s="25">
        <v>1016.9322387785999</v>
      </c>
    </row>
    <row r="630" spans="1:12" x14ac:dyDescent="0.25">
      <c r="A630" t="s">
        <v>4129</v>
      </c>
      <c r="B630" s="31">
        <f>scrubbed!L630</f>
        <v>144964.13151901998</v>
      </c>
      <c r="C630" s="25">
        <v>1387.160845954448</v>
      </c>
      <c r="D630" s="25">
        <v>0</v>
      </c>
      <c r="E630" s="25">
        <v>0</v>
      </c>
      <c r="F630" s="25">
        <v>0</v>
      </c>
      <c r="G630" s="25">
        <v>250.93384021047774</v>
      </c>
      <c r="H630" s="25">
        <v>676.52730682085371</v>
      </c>
      <c r="I630" s="25">
        <v>0</v>
      </c>
      <c r="J630" s="25">
        <v>1387.160845954448</v>
      </c>
      <c r="K630" s="25">
        <v>1638.0946861649256</v>
      </c>
      <c r="L630" s="25">
        <v>2314.6219929857793</v>
      </c>
    </row>
    <row r="631" spans="1:12" x14ac:dyDescent="0.25">
      <c r="A631" t="s">
        <v>4130</v>
      </c>
      <c r="B631" s="31">
        <f>scrubbed!L631</f>
        <v>80081.663100320002</v>
      </c>
      <c r="C631" s="25">
        <v>766.30092125308931</v>
      </c>
      <c r="D631" s="25">
        <v>0</v>
      </c>
      <c r="E631" s="25">
        <v>0</v>
      </c>
      <c r="F631" s="25">
        <v>0</v>
      </c>
      <c r="G631" s="25">
        <v>138.62187178052682</v>
      </c>
      <c r="H631" s="25">
        <v>373.7299102563594</v>
      </c>
      <c r="I631" s="25">
        <v>0</v>
      </c>
      <c r="J631" s="25">
        <v>766.30092125308931</v>
      </c>
      <c r="K631" s="25">
        <v>904.92279303361613</v>
      </c>
      <c r="L631" s="25">
        <v>1278.6527032899755</v>
      </c>
    </row>
    <row r="632" spans="1:12" x14ac:dyDescent="0.25">
      <c r="A632" t="s">
        <v>4131</v>
      </c>
      <c r="B632" s="31">
        <f>scrubbed!L632</f>
        <v>163306.94409999999</v>
      </c>
      <c r="C632" s="25">
        <v>1562.6831020490715</v>
      </c>
      <c r="D632" s="25">
        <v>0</v>
      </c>
      <c r="E632" s="25">
        <v>0</v>
      </c>
      <c r="F632" s="25">
        <v>0</v>
      </c>
      <c r="G632" s="25">
        <v>282.68536628092824</v>
      </c>
      <c r="H632" s="25">
        <v>762.13064514252619</v>
      </c>
      <c r="I632" s="25">
        <v>0</v>
      </c>
      <c r="J632" s="25">
        <v>1562.6831020490715</v>
      </c>
      <c r="K632" s="25">
        <v>1845.3684683299998</v>
      </c>
      <c r="L632" s="25">
        <v>2607.499113472526</v>
      </c>
    </row>
    <row r="633" spans="1:12" x14ac:dyDescent="0.25">
      <c r="A633" t="s">
        <v>4132</v>
      </c>
      <c r="B633" s="31">
        <f>scrubbed!L633</f>
        <v>68047.319384300004</v>
      </c>
      <c r="C633" s="25">
        <v>651.1443633190969</v>
      </c>
      <c r="D633" s="25">
        <v>0</v>
      </c>
      <c r="E633" s="25">
        <v>0</v>
      </c>
      <c r="F633" s="25">
        <v>0</v>
      </c>
      <c r="G633" s="25">
        <v>117.79034572349305</v>
      </c>
      <c r="H633" s="25">
        <v>317.56731294181441</v>
      </c>
      <c r="I633" s="25">
        <v>0</v>
      </c>
      <c r="J633" s="25">
        <v>651.1443633190969</v>
      </c>
      <c r="K633" s="25">
        <v>768.93470904258993</v>
      </c>
      <c r="L633" s="25">
        <v>1086.5020219844043</v>
      </c>
    </row>
    <row r="634" spans="1:12" x14ac:dyDescent="0.25">
      <c r="A634" t="s">
        <v>4133</v>
      </c>
      <c r="B634" s="31">
        <f>scrubbed!L634</f>
        <v>0</v>
      </c>
      <c r="C634" s="25">
        <v>0</v>
      </c>
      <c r="D634" s="25">
        <v>0</v>
      </c>
      <c r="E634" s="25">
        <v>0</v>
      </c>
      <c r="F634" s="25">
        <v>0</v>
      </c>
      <c r="G634" s="25">
        <v>0</v>
      </c>
      <c r="H634" s="25">
        <v>0</v>
      </c>
      <c r="I634" s="25">
        <v>0</v>
      </c>
      <c r="J634" s="25">
        <v>0</v>
      </c>
      <c r="K634" s="25">
        <v>0</v>
      </c>
      <c r="L634" s="25">
        <v>0</v>
      </c>
    </row>
    <row r="635" spans="1:12" x14ac:dyDescent="0.25">
      <c r="A635" t="s">
        <v>3421</v>
      </c>
      <c r="B635" s="31">
        <f>scrubbed!L635</f>
        <v>171927.02759999997</v>
      </c>
      <c r="C635" s="25">
        <v>1323.7942733761752</v>
      </c>
      <c r="D635" s="25">
        <v>8406.9532426097376</v>
      </c>
      <c r="E635" s="25">
        <v>382971.96407438553</v>
      </c>
      <c r="F635" s="25">
        <v>9214.9835133718188</v>
      </c>
      <c r="G635" s="25">
        <v>632.24731889678503</v>
      </c>
      <c r="H635" s="25">
        <v>62377.524512796721</v>
      </c>
      <c r="I635" s="25">
        <v>400593.90083036711</v>
      </c>
      <c r="J635" s="25">
        <v>401917.69510374329</v>
      </c>
      <c r="K635" s="25">
        <v>402549.94242264004</v>
      </c>
      <c r="L635" s="25">
        <v>464927.46693543677</v>
      </c>
    </row>
    <row r="636" spans="1:12" x14ac:dyDescent="0.25">
      <c r="A636" t="s">
        <v>4134</v>
      </c>
      <c r="B636" s="31">
        <f>scrubbed!L636</f>
        <v>162342.1844</v>
      </c>
      <c r="C636" s="25">
        <v>1249.9934247458546</v>
      </c>
      <c r="D636" s="25">
        <v>7938.2699311782189</v>
      </c>
      <c r="E636" s="25">
        <v>361621.47441089159</v>
      </c>
      <c r="F636" s="25">
        <v>8701.2529306984161</v>
      </c>
      <c r="G636" s="25">
        <v>596.99985664585245</v>
      </c>
      <c r="H636" s="25">
        <v>56998.485960042221</v>
      </c>
      <c r="I636" s="25">
        <v>378260.99727276817</v>
      </c>
      <c r="J636" s="25">
        <v>379510.99069751403</v>
      </c>
      <c r="K636" s="25">
        <v>380107.99055415986</v>
      </c>
      <c r="L636" s="25">
        <v>437106.47651420208</v>
      </c>
    </row>
    <row r="637" spans="1:12" x14ac:dyDescent="0.25">
      <c r="A637" t="s">
        <v>4135</v>
      </c>
      <c r="B637" s="31">
        <f>scrubbed!L637</f>
        <v>159351.64439999999</v>
      </c>
      <c r="C637" s="25">
        <v>1226.9670292944486</v>
      </c>
      <c r="D637" s="25">
        <v>7792.0373678569522</v>
      </c>
      <c r="E637" s="25">
        <v>354959.96811120963</v>
      </c>
      <c r="F637" s="25">
        <v>8540.9652948288895</v>
      </c>
      <c r="G637" s="25">
        <v>586.00239497011967</v>
      </c>
      <c r="H637" s="25">
        <v>55217.611366208934</v>
      </c>
      <c r="I637" s="25">
        <v>371292.97077389545</v>
      </c>
      <c r="J637" s="25">
        <v>372519.93780318991</v>
      </c>
      <c r="K637" s="25">
        <v>373105.94019816001</v>
      </c>
      <c r="L637" s="25">
        <v>428323.55156436894</v>
      </c>
    </row>
    <row r="638" spans="1:12" x14ac:dyDescent="0.25">
      <c r="A638" t="s">
        <v>4136</v>
      </c>
      <c r="B638" s="31">
        <f>scrubbed!L638</f>
        <v>211455.1704</v>
      </c>
      <c r="C638" s="25">
        <v>1628.150893776653</v>
      </c>
      <c r="D638" s="25">
        <v>10339.815416321862</v>
      </c>
      <c r="E638" s="25">
        <v>471021.93908790551</v>
      </c>
      <c r="F638" s="25">
        <v>11333.621806029687</v>
      </c>
      <c r="G638" s="25">
        <v>777.60877052621595</v>
      </c>
      <c r="H638" s="25">
        <v>75142.919265961973</v>
      </c>
      <c r="I638" s="25">
        <v>492695.37631025707</v>
      </c>
      <c r="J638" s="25">
        <v>494323.52720403374</v>
      </c>
      <c r="K638" s="25">
        <v>495101.13597455993</v>
      </c>
      <c r="L638" s="25">
        <v>570244.05524052191</v>
      </c>
    </row>
    <row r="639" spans="1:12" x14ac:dyDescent="0.25">
      <c r="A639" t="s">
        <v>4137</v>
      </c>
      <c r="B639" s="31">
        <f>scrubbed!L639</f>
        <v>105793.88519999999</v>
      </c>
      <c r="C639" s="25">
        <v>814.58593998269362</v>
      </c>
      <c r="D639" s="25">
        <v>5173.1496707991837</v>
      </c>
      <c r="E639" s="25">
        <v>235658.65453317505</v>
      </c>
      <c r="F639" s="25">
        <v>5670.3644653340752</v>
      </c>
      <c r="G639" s="25">
        <v>389.0481979889372</v>
      </c>
      <c r="H639" s="25">
        <v>42459.421699293278</v>
      </c>
      <c r="I639" s="25">
        <v>246502.1686693083</v>
      </c>
      <c r="J639" s="25">
        <v>247316.75460929101</v>
      </c>
      <c r="K639" s="25">
        <v>247705.80280727995</v>
      </c>
      <c r="L639" s="25">
        <v>290165.22450657323</v>
      </c>
    </row>
    <row r="640" spans="1:12" x14ac:dyDescent="0.25">
      <c r="A640" t="s">
        <v>4138</v>
      </c>
      <c r="B640" s="31">
        <f>scrubbed!L640</f>
        <v>140382.128</v>
      </c>
      <c r="C640" s="25">
        <v>1080.9065899930747</v>
      </c>
      <c r="D640" s="25">
        <v>6864.4587338521224</v>
      </c>
      <c r="E640" s="25">
        <v>312704.87271020428</v>
      </c>
      <c r="F640" s="25">
        <v>7524.2328861855576</v>
      </c>
      <c r="G640" s="25">
        <v>516.24357896492427</v>
      </c>
      <c r="H640" s="25">
        <v>49652.60217065824</v>
      </c>
      <c r="I640" s="25">
        <v>327093.56433024199</v>
      </c>
      <c r="J640" s="25">
        <v>328174.47092023509</v>
      </c>
      <c r="K640" s="25">
        <v>328690.7144992</v>
      </c>
      <c r="L640" s="25">
        <v>378343.31666985824</v>
      </c>
    </row>
    <row r="641" spans="1:12" x14ac:dyDescent="0.25">
      <c r="A641" t="s">
        <v>4139</v>
      </c>
      <c r="B641" s="31">
        <f>scrubbed!L641</f>
        <v>175338.56289999999</v>
      </c>
      <c r="C641" s="25">
        <v>1348.9613003332558</v>
      </c>
      <c r="D641" s="25">
        <v>14015.182341124731</v>
      </c>
      <c r="E641" s="25">
        <v>0</v>
      </c>
      <c r="F641" s="25">
        <v>0</v>
      </c>
      <c r="G641" s="25">
        <v>644.2671513120107</v>
      </c>
      <c r="H641" s="25">
        <v>1483.3800226046624</v>
      </c>
      <c r="I641" s="25">
        <v>14015.182341124731</v>
      </c>
      <c r="J641" s="25">
        <v>15364.143641457988</v>
      </c>
      <c r="K641" s="25">
        <v>16008.410792769999</v>
      </c>
      <c r="L641" s="25">
        <v>17491.790815374661</v>
      </c>
    </row>
    <row r="642" spans="1:12" x14ac:dyDescent="0.25">
      <c r="A642" t="s">
        <v>4140</v>
      </c>
      <c r="B642" s="31">
        <f>scrubbed!L642</f>
        <v>234547.83950940002</v>
      </c>
      <c r="C642" s="25">
        <v>1805.2789796119043</v>
      </c>
      <c r="D642" s="25">
        <v>18756.145242721086</v>
      </c>
      <c r="E642" s="25">
        <v>0</v>
      </c>
      <c r="F642" s="25">
        <v>0</v>
      </c>
      <c r="G642" s="25">
        <v>407.15262980737617</v>
      </c>
      <c r="H642" s="25">
        <v>1953.7248661534213</v>
      </c>
      <c r="I642" s="25">
        <v>18756.145242721086</v>
      </c>
      <c r="J642" s="25">
        <v>20561.424222332989</v>
      </c>
      <c r="K642" s="25">
        <v>20968.576852140366</v>
      </c>
      <c r="L642" s="25">
        <v>22922.301718293787</v>
      </c>
    </row>
    <row r="643" spans="1:12" x14ac:dyDescent="0.25">
      <c r="A643" t="s">
        <v>4141</v>
      </c>
      <c r="B643" s="31">
        <f>scrubbed!L643</f>
        <v>183106.44417494</v>
      </c>
      <c r="C643" s="25">
        <v>1409.1655516244298</v>
      </c>
      <c r="D643" s="25">
        <v>14640.681055838229</v>
      </c>
      <c r="E643" s="25">
        <v>0</v>
      </c>
      <c r="F643" s="25">
        <v>9809.2563074116151</v>
      </c>
      <c r="G643" s="25">
        <v>673.02084607453276</v>
      </c>
      <c r="H643" s="25">
        <v>2009.3973009246947</v>
      </c>
      <c r="I643" s="25">
        <v>24449.937363249846</v>
      </c>
      <c r="J643" s="25">
        <v>25859.102914874275</v>
      </c>
      <c r="K643" s="25">
        <v>26532.123760948809</v>
      </c>
      <c r="L643" s="25">
        <v>28541.521061873504</v>
      </c>
    </row>
    <row r="644" spans="1:12" x14ac:dyDescent="0.25">
      <c r="A644" t="s">
        <v>4142</v>
      </c>
      <c r="B644" s="31">
        <f>scrubbed!L644</f>
        <v>222290.39353192001</v>
      </c>
      <c r="C644" s="25">
        <v>1710.7205944261916</v>
      </c>
      <c r="D644" s="25">
        <v>17773.720461570821</v>
      </c>
      <c r="E644" s="25">
        <v>0</v>
      </c>
      <c r="F644" s="25">
        <v>11908.39270925245</v>
      </c>
      <c r="G644" s="25">
        <v>817.04425752574775</v>
      </c>
      <c r="H644" s="25">
        <v>2439.3992182917391</v>
      </c>
      <c r="I644" s="25">
        <v>29682.113170823272</v>
      </c>
      <c r="J644" s="25">
        <v>31392.833765249463</v>
      </c>
      <c r="K644" s="25">
        <v>32209.87802277521</v>
      </c>
      <c r="L644" s="25">
        <v>34649.27724106695</v>
      </c>
    </row>
    <row r="645" spans="1:12" x14ac:dyDescent="0.25">
      <c r="A645" t="s">
        <v>4143</v>
      </c>
      <c r="B645" s="31">
        <f>scrubbed!L645</f>
        <v>4249300.2414999995</v>
      </c>
      <c r="C645" s="25">
        <v>32691.847614545815</v>
      </c>
      <c r="D645" s="25">
        <v>339655.55963164486</v>
      </c>
      <c r="E645" s="25">
        <v>0</v>
      </c>
      <c r="F645" s="25">
        <v>0</v>
      </c>
      <c r="G645" s="25">
        <v>15613.704802759303</v>
      </c>
      <c r="H645" s="25">
        <v>32845.773583720089</v>
      </c>
      <c r="I645" s="25">
        <v>339655.55963164486</v>
      </c>
      <c r="J645" s="25">
        <v>372347.40724619071</v>
      </c>
      <c r="K645" s="25">
        <v>387961.11204894999</v>
      </c>
      <c r="L645" s="25">
        <v>420806.88563267008</v>
      </c>
    </row>
    <row r="646" spans="1:12" x14ac:dyDescent="0.25">
      <c r="A646" t="s">
        <v>4144</v>
      </c>
      <c r="B646" s="31">
        <f>scrubbed!L646</f>
        <v>906125.44685101998</v>
      </c>
      <c r="C646" s="25">
        <v>6971.2454626785611</v>
      </c>
      <c r="D646" s="25">
        <v>72428.524287569468</v>
      </c>
      <c r="E646" s="25">
        <v>0</v>
      </c>
      <c r="F646" s="25">
        <v>0</v>
      </c>
      <c r="G646" s="25">
        <v>3329.483547250115</v>
      </c>
      <c r="H646" s="25">
        <v>7665.9028316498297</v>
      </c>
      <c r="I646" s="25">
        <v>72428.524287569468</v>
      </c>
      <c r="J646" s="25">
        <v>79399.76975024803</v>
      </c>
      <c r="K646" s="25">
        <v>82729.253297498144</v>
      </c>
      <c r="L646" s="25">
        <v>90395.156129147974</v>
      </c>
    </row>
    <row r="647" spans="1:12" x14ac:dyDescent="0.25">
      <c r="A647" t="s">
        <v>4145</v>
      </c>
      <c r="B647" s="31">
        <f>scrubbed!L647</f>
        <v>631192.00139878003</v>
      </c>
      <c r="C647" s="25">
        <v>4856.0543036528361</v>
      </c>
      <c r="D647" s="25">
        <v>50452.512245743754</v>
      </c>
      <c r="E647" s="25">
        <v>0</v>
      </c>
      <c r="F647" s="25">
        <v>0</v>
      </c>
      <c r="G647" s="25">
        <v>2319.2631783120355</v>
      </c>
      <c r="H647" s="25">
        <v>5339.941139113791</v>
      </c>
      <c r="I647" s="25">
        <v>50452.512245743754</v>
      </c>
      <c r="J647" s="25">
        <v>55308.566549396593</v>
      </c>
      <c r="K647" s="25">
        <v>57627.829727708631</v>
      </c>
      <c r="L647" s="25">
        <v>62967.770866822422</v>
      </c>
    </row>
    <row r="648" spans="1:12" x14ac:dyDescent="0.25">
      <c r="A648" t="s">
        <v>4146</v>
      </c>
      <c r="B648" s="31">
        <f>scrubbed!L648</f>
        <v>168729.34768583998</v>
      </c>
      <c r="C648" s="25">
        <v>1298.5708256174632</v>
      </c>
      <c r="D648" s="25">
        <v>0</v>
      </c>
      <c r="E648" s="25">
        <v>0</v>
      </c>
      <c r="F648" s="25">
        <v>10843.909621714658</v>
      </c>
      <c r="G648" s="25">
        <v>292.8724771142841</v>
      </c>
      <c r="H648" s="25">
        <v>1281.2328033046106</v>
      </c>
      <c r="I648" s="25">
        <v>10843.909621714658</v>
      </c>
      <c r="J648" s="25">
        <v>12142.480447332122</v>
      </c>
      <c r="K648" s="25">
        <v>12435.352924446406</v>
      </c>
      <c r="L648" s="25">
        <v>13716.585727751017</v>
      </c>
    </row>
    <row r="649" spans="1:12" x14ac:dyDescent="0.25">
      <c r="A649" t="s">
        <v>4147</v>
      </c>
      <c r="B649" s="31">
        <f>scrubbed!L649</f>
        <v>180745.59689999997</v>
      </c>
      <c r="C649" s="25">
        <v>1390.5601334418971</v>
      </c>
      <c r="D649" s="25">
        <v>14447.378009785942</v>
      </c>
      <c r="E649" s="25">
        <v>0</v>
      </c>
      <c r="F649" s="25">
        <v>0</v>
      </c>
      <c r="G649" s="25">
        <v>664.13485374215986</v>
      </c>
      <c r="H649" s="25">
        <v>1529.1240168777222</v>
      </c>
      <c r="I649" s="25">
        <v>14447.378009785942</v>
      </c>
      <c r="J649" s="25">
        <v>15837.938143227839</v>
      </c>
      <c r="K649" s="25">
        <v>16502.072996969997</v>
      </c>
      <c r="L649" s="25">
        <v>18031.197013847719</v>
      </c>
    </row>
    <row r="650" spans="1:12" x14ac:dyDescent="0.25">
      <c r="A650" t="s">
        <v>4148</v>
      </c>
      <c r="B650" s="31">
        <f>scrubbed!L650</f>
        <v>171140.62210000001</v>
      </c>
      <c r="C650" s="25">
        <v>1633.3554367274749</v>
      </c>
      <c r="D650" s="25">
        <v>0</v>
      </c>
      <c r="E650" s="25">
        <v>0</v>
      </c>
      <c r="F650" s="25">
        <v>0</v>
      </c>
      <c r="G650" s="25">
        <v>625.700774992525</v>
      </c>
      <c r="H650" s="25">
        <v>820.99579233812074</v>
      </c>
      <c r="I650" s="25">
        <v>0</v>
      </c>
      <c r="J650" s="25">
        <v>1633.3554367274749</v>
      </c>
      <c r="K650" s="25">
        <v>2259.0562117199997</v>
      </c>
      <c r="L650" s="25">
        <v>3080.0520040581205</v>
      </c>
    </row>
    <row r="651" spans="1:12" x14ac:dyDescent="0.25">
      <c r="A651" t="s">
        <v>4149</v>
      </c>
      <c r="B651" s="31">
        <f>scrubbed!L651</f>
        <v>475879.69483999995</v>
      </c>
      <c r="C651" s="25">
        <v>4541.7661643239153</v>
      </c>
      <c r="D651" s="25">
        <v>0</v>
      </c>
      <c r="E651" s="25">
        <v>0</v>
      </c>
      <c r="F651" s="25">
        <v>0</v>
      </c>
      <c r="G651" s="25">
        <v>1739.8458075640845</v>
      </c>
      <c r="H651" s="25">
        <v>2282.8900720864476</v>
      </c>
      <c r="I651" s="25">
        <v>0</v>
      </c>
      <c r="J651" s="25">
        <v>4541.7661643239153</v>
      </c>
      <c r="K651" s="25">
        <v>6281.611971888</v>
      </c>
      <c r="L651" s="25">
        <v>8564.5020439744476</v>
      </c>
    </row>
    <row r="652" spans="1:12" x14ac:dyDescent="0.25">
      <c r="A652" t="s">
        <v>4150</v>
      </c>
      <c r="B652" s="31">
        <f>scrubbed!L652</f>
        <v>125548.02385735999</v>
      </c>
      <c r="C652" s="25">
        <v>1198.222519128085</v>
      </c>
      <c r="D652" s="25">
        <v>0</v>
      </c>
      <c r="E652" s="25">
        <v>0</v>
      </c>
      <c r="F652" s="25">
        <v>0</v>
      </c>
      <c r="G652" s="25">
        <v>459.01139578906657</v>
      </c>
      <c r="H652" s="25">
        <v>602.2789800485275</v>
      </c>
      <c r="I652" s="25">
        <v>0</v>
      </c>
      <c r="J652" s="25">
        <v>1198.222519128085</v>
      </c>
      <c r="K652" s="25">
        <v>1657.2339149171517</v>
      </c>
      <c r="L652" s="25">
        <v>2259.5128949656792</v>
      </c>
    </row>
    <row r="653" spans="1:12" x14ac:dyDescent="0.25">
      <c r="A653" t="s">
        <v>3012</v>
      </c>
      <c r="B653" s="31">
        <f>scrubbed!L653</f>
        <v>0</v>
      </c>
      <c r="C653" s="25">
        <v>0</v>
      </c>
      <c r="D653" s="25">
        <v>0</v>
      </c>
      <c r="E653" s="25">
        <v>0</v>
      </c>
      <c r="F653" s="25">
        <v>0</v>
      </c>
      <c r="G653" s="25">
        <v>0</v>
      </c>
      <c r="H653" s="25">
        <v>0</v>
      </c>
      <c r="I653" s="25">
        <v>0</v>
      </c>
      <c r="J653" s="25">
        <v>0</v>
      </c>
      <c r="K653" s="25">
        <v>0</v>
      </c>
      <c r="L653" s="25">
        <v>0</v>
      </c>
    </row>
    <row r="654" spans="1:12" x14ac:dyDescent="0.25">
      <c r="A654" t="s">
        <v>4151</v>
      </c>
      <c r="B654" s="31">
        <f>scrubbed!L654</f>
        <v>2500</v>
      </c>
      <c r="C654" s="25">
        <v>41.300415412109651</v>
      </c>
      <c r="D654" s="25">
        <v>100.97951568260811</v>
      </c>
      <c r="E654" s="25">
        <v>0</v>
      </c>
      <c r="F654" s="25">
        <v>0</v>
      </c>
      <c r="G654" s="25">
        <v>64.979454860199624</v>
      </c>
      <c r="H654" s="25">
        <v>18.582114045082619</v>
      </c>
      <c r="I654" s="25">
        <v>100.97951568260811</v>
      </c>
      <c r="J654" s="25">
        <v>142.27993109471777</v>
      </c>
      <c r="K654" s="25">
        <v>207.25938595491738</v>
      </c>
      <c r="L654" s="25">
        <v>225.8415</v>
      </c>
    </row>
    <row r="655" spans="1:12" x14ac:dyDescent="0.25">
      <c r="A655" t="s">
        <v>4152</v>
      </c>
      <c r="B655" s="31">
        <f>scrubbed!L655</f>
        <v>11282.41</v>
      </c>
      <c r="C655" s="25">
        <v>225.39513607467177</v>
      </c>
      <c r="D655" s="25">
        <v>0</v>
      </c>
      <c r="E655" s="25">
        <v>0</v>
      </c>
      <c r="F655" s="25">
        <v>0</v>
      </c>
      <c r="G655" s="25">
        <v>252.97904792532825</v>
      </c>
      <c r="H655" s="25">
        <v>92.64997754935996</v>
      </c>
      <c r="I655" s="25">
        <v>0</v>
      </c>
      <c r="J655" s="25">
        <v>225.39513607467177</v>
      </c>
      <c r="K655" s="25">
        <v>478.37418400000001</v>
      </c>
      <c r="L655" s="25">
        <v>571.02416154935997</v>
      </c>
    </row>
    <row r="656" spans="1:12" x14ac:dyDescent="0.25">
      <c r="A656" t="s">
        <v>4153</v>
      </c>
      <c r="B656" s="31">
        <f>scrubbed!L656</f>
        <v>16292.95</v>
      </c>
      <c r="C656" s="25">
        <v>325.49354989827737</v>
      </c>
      <c r="D656" s="25">
        <v>0</v>
      </c>
      <c r="E656" s="25">
        <v>0</v>
      </c>
      <c r="F656" s="25">
        <v>0</v>
      </c>
      <c r="G656" s="25">
        <v>365.32753010172263</v>
      </c>
      <c r="H656" s="25">
        <v>133.79601093320002</v>
      </c>
      <c r="I656" s="25">
        <v>0</v>
      </c>
      <c r="J656" s="25">
        <v>325.49354989827737</v>
      </c>
      <c r="K656" s="25">
        <v>690.82107999999994</v>
      </c>
      <c r="L656" s="25">
        <v>824.61709093319996</v>
      </c>
    </row>
    <row r="657" spans="1:12" x14ac:dyDescent="0.25">
      <c r="A657" t="s">
        <v>4154</v>
      </c>
      <c r="B657" s="31">
        <f>scrubbed!L657</f>
        <v>2500</v>
      </c>
      <c r="C657" s="25">
        <v>67.016644311362157</v>
      </c>
      <c r="D657" s="25">
        <v>0</v>
      </c>
      <c r="E657" s="25">
        <v>0</v>
      </c>
      <c r="F657" s="25">
        <v>0</v>
      </c>
      <c r="G657" s="25">
        <v>77.076930869827294</v>
      </c>
      <c r="H657" s="25">
        <v>32.346424818810561</v>
      </c>
      <c r="I657" s="25">
        <v>0</v>
      </c>
      <c r="J657" s="25">
        <v>67.016644311362157</v>
      </c>
      <c r="K657" s="25">
        <v>144.09357518118946</v>
      </c>
      <c r="L657" s="25">
        <v>176.44000000000003</v>
      </c>
    </row>
    <row r="658" spans="1:12" x14ac:dyDescent="0.25">
      <c r="A658" t="s">
        <v>4155</v>
      </c>
      <c r="B658" s="31">
        <f>scrubbed!L658</f>
        <v>2500</v>
      </c>
      <c r="C658" s="25">
        <v>67.016644311362157</v>
      </c>
      <c r="D658" s="25">
        <v>0</v>
      </c>
      <c r="E658" s="25">
        <v>0</v>
      </c>
      <c r="F658" s="25">
        <v>0</v>
      </c>
      <c r="G658" s="25">
        <v>77.076930869827294</v>
      </c>
      <c r="H658" s="25">
        <v>32.346424818810561</v>
      </c>
      <c r="I658" s="25">
        <v>0</v>
      </c>
      <c r="J658" s="25">
        <v>67.016644311362157</v>
      </c>
      <c r="K658" s="25">
        <v>144.09357518118946</v>
      </c>
      <c r="L658" s="25">
        <v>176.44000000000003</v>
      </c>
    </row>
    <row r="659" spans="1:12" x14ac:dyDescent="0.25">
      <c r="A659" t="s">
        <v>4156</v>
      </c>
      <c r="B659" s="31">
        <f>scrubbed!L659</f>
        <v>2500</v>
      </c>
      <c r="C659" s="25">
        <v>67.016644311362157</v>
      </c>
      <c r="D659" s="25">
        <v>0</v>
      </c>
      <c r="E659" s="25">
        <v>0</v>
      </c>
      <c r="F659" s="25">
        <v>0</v>
      </c>
      <c r="G659" s="25">
        <v>77.076930869827294</v>
      </c>
      <c r="H659" s="25">
        <v>32.346424818810561</v>
      </c>
      <c r="I659" s="25">
        <v>0</v>
      </c>
      <c r="J659" s="25">
        <v>67.016644311362157</v>
      </c>
      <c r="K659" s="25">
        <v>144.09357518118946</v>
      </c>
      <c r="L659" s="25">
        <v>176.44000000000003</v>
      </c>
    </row>
    <row r="660" spans="1:12" x14ac:dyDescent="0.25">
      <c r="A660" t="s">
        <v>4157</v>
      </c>
      <c r="B660" s="31">
        <f>scrubbed!L660</f>
        <v>15580.4</v>
      </c>
      <c r="C660" s="25">
        <v>749.61292014482808</v>
      </c>
      <c r="D660" s="25">
        <v>0</v>
      </c>
      <c r="E660" s="25">
        <v>0</v>
      </c>
      <c r="F660" s="25">
        <v>0</v>
      </c>
      <c r="G660" s="25">
        <v>862.1419920205775</v>
      </c>
      <c r="H660" s="25">
        <v>361.81008783459492</v>
      </c>
      <c r="I660" s="25">
        <v>0</v>
      </c>
      <c r="J660" s="25">
        <v>749.61292014482808</v>
      </c>
      <c r="K660" s="25">
        <v>1611.7549121654056</v>
      </c>
      <c r="L660" s="25">
        <v>1973.5650000000005</v>
      </c>
    </row>
    <row r="661" spans="1:12" x14ac:dyDescent="0.25">
      <c r="A661" t="s">
        <v>4158</v>
      </c>
      <c r="B661" s="31">
        <f>scrubbed!L661</f>
        <v>18338.82</v>
      </c>
      <c r="C661" s="25">
        <v>846.39013536827485</v>
      </c>
      <c r="D661" s="25">
        <v>0</v>
      </c>
      <c r="E661" s="25">
        <v>0</v>
      </c>
      <c r="F661" s="25">
        <v>0</v>
      </c>
      <c r="G661" s="25">
        <v>973.44703876233655</v>
      </c>
      <c r="H661" s="25">
        <v>408.52082586938923</v>
      </c>
      <c r="I661" s="25">
        <v>0</v>
      </c>
      <c r="J661" s="25">
        <v>846.39013536827485</v>
      </c>
      <c r="K661" s="25">
        <v>1819.8371741306114</v>
      </c>
      <c r="L661" s="25">
        <v>2228.3580000000006</v>
      </c>
    </row>
    <row r="662" spans="1:12" x14ac:dyDescent="0.25">
      <c r="A662" t="s">
        <v>4159</v>
      </c>
      <c r="B662" s="31">
        <f>scrubbed!L662</f>
        <v>2813.98</v>
      </c>
      <c r="C662" s="25">
        <v>84.781904386917745</v>
      </c>
      <c r="D662" s="25">
        <v>0</v>
      </c>
      <c r="E662" s="25">
        <v>0</v>
      </c>
      <c r="F662" s="25">
        <v>0</v>
      </c>
      <c r="G662" s="25">
        <v>97.50904496325029</v>
      </c>
      <c r="H662" s="25">
        <v>40.921050649831955</v>
      </c>
      <c r="I662" s="25">
        <v>0</v>
      </c>
      <c r="J662" s="25">
        <v>84.781904386917745</v>
      </c>
      <c r="K662" s="25">
        <v>182.29094935016803</v>
      </c>
      <c r="L662" s="25">
        <v>223.21199999999999</v>
      </c>
    </row>
    <row r="663" spans="1:12" x14ac:dyDescent="0.25">
      <c r="A663" t="s">
        <v>4160</v>
      </c>
      <c r="B663" s="31">
        <f>scrubbed!L663</f>
        <v>2500</v>
      </c>
      <c r="C663" s="25">
        <v>67.016644311362157</v>
      </c>
      <c r="D663" s="25">
        <v>0</v>
      </c>
      <c r="E663" s="25">
        <v>0</v>
      </c>
      <c r="F663" s="25">
        <v>0</v>
      </c>
      <c r="G663" s="25">
        <v>77.076930869827294</v>
      </c>
      <c r="H663" s="25">
        <v>32.346424818810561</v>
      </c>
      <c r="I663" s="25">
        <v>0</v>
      </c>
      <c r="J663" s="25">
        <v>67.016644311362157</v>
      </c>
      <c r="K663" s="25">
        <v>144.09357518118946</v>
      </c>
      <c r="L663" s="25">
        <v>176.44000000000003</v>
      </c>
    </row>
    <row r="664" spans="1:12" x14ac:dyDescent="0.25">
      <c r="A664" t="s">
        <v>4161</v>
      </c>
      <c r="B664" s="31">
        <f>scrubbed!L664</f>
        <v>6949.76</v>
      </c>
      <c r="C664" s="25">
        <v>138.87793842521702</v>
      </c>
      <c r="D664" s="25">
        <v>3673.3214713469902</v>
      </c>
      <c r="E664" s="25">
        <v>0</v>
      </c>
      <c r="F664" s="25">
        <v>0</v>
      </c>
      <c r="G664" s="25">
        <v>158.89345422779286</v>
      </c>
      <c r="H664" s="25">
        <v>243.13554666239997</v>
      </c>
      <c r="I664" s="25">
        <v>3673.3214713469902</v>
      </c>
      <c r="J664" s="25">
        <v>3812.1994097722072</v>
      </c>
      <c r="K664" s="25">
        <v>3971.0928640000002</v>
      </c>
      <c r="L664" s="25">
        <v>4214.2284106624002</v>
      </c>
    </row>
    <row r="665" spans="1:12" x14ac:dyDescent="0.25">
      <c r="A665" t="s">
        <v>4162</v>
      </c>
      <c r="B665" s="31">
        <f>scrubbed!L665</f>
        <v>2500</v>
      </c>
      <c r="C665" s="25">
        <v>77.574710423870698</v>
      </c>
      <c r="D665" s="25">
        <v>2051.85109071138</v>
      </c>
      <c r="E665" s="25">
        <v>0</v>
      </c>
      <c r="F665" s="25">
        <v>0</v>
      </c>
      <c r="G665" s="25">
        <v>87.068322448680988</v>
      </c>
      <c r="H665" s="25">
        <v>60.726376416067978</v>
      </c>
      <c r="I665" s="25">
        <v>2051.85109071138</v>
      </c>
      <c r="J665" s="25">
        <v>2129.4258011352508</v>
      </c>
      <c r="K665" s="25">
        <v>2216.4941235839319</v>
      </c>
      <c r="L665" s="25">
        <v>2277.2204999999999</v>
      </c>
    </row>
    <row r="666" spans="1:12" x14ac:dyDescent="0.25">
      <c r="A666" t="s">
        <v>4163</v>
      </c>
      <c r="B666" s="31">
        <f>scrubbed!L666</f>
        <v>2500</v>
      </c>
      <c r="C666" s="25">
        <v>7.5834967061863257</v>
      </c>
      <c r="D666" s="25">
        <v>200.58348787862832</v>
      </c>
      <c r="E666" s="25">
        <v>0</v>
      </c>
      <c r="F666" s="25">
        <v>0</v>
      </c>
      <c r="G666" s="25">
        <v>8.511566886875082</v>
      </c>
      <c r="H666" s="25">
        <v>5.9364485283102795</v>
      </c>
      <c r="I666" s="25">
        <v>200.58348787862832</v>
      </c>
      <c r="J666" s="25">
        <v>208.16698458481466</v>
      </c>
      <c r="K666" s="25">
        <v>216.67855147168973</v>
      </c>
      <c r="L666" s="25">
        <v>222.61500000000001</v>
      </c>
    </row>
    <row r="667" spans="1:12" x14ac:dyDescent="0.25">
      <c r="A667" t="s">
        <v>4164</v>
      </c>
      <c r="B667" s="31">
        <f>scrubbed!L667</f>
        <v>2500</v>
      </c>
      <c r="C667" s="25">
        <v>77.574710423870698</v>
      </c>
      <c r="D667" s="25">
        <v>2051.85109071138</v>
      </c>
      <c r="E667" s="25">
        <v>0</v>
      </c>
      <c r="F667" s="25">
        <v>0</v>
      </c>
      <c r="G667" s="25">
        <v>87.068322448680988</v>
      </c>
      <c r="H667" s="25">
        <v>60.726376416067978</v>
      </c>
      <c r="I667" s="25">
        <v>2051.85109071138</v>
      </c>
      <c r="J667" s="25">
        <v>2129.4258011352508</v>
      </c>
      <c r="K667" s="25">
        <v>2216.4941235839319</v>
      </c>
      <c r="L667" s="25">
        <v>2277.2204999999999</v>
      </c>
    </row>
    <row r="668" spans="1:12" x14ac:dyDescent="0.25">
      <c r="A668" t="s">
        <v>4165</v>
      </c>
      <c r="B668" s="31">
        <f>scrubbed!L668</f>
        <v>5897.73</v>
      </c>
      <c r="C668" s="25">
        <v>117.94477369992983</v>
      </c>
      <c r="D668" s="25">
        <v>3119.6392643631443</v>
      </c>
      <c r="E668" s="25">
        <v>0</v>
      </c>
      <c r="F668" s="25">
        <v>0</v>
      </c>
      <c r="G668" s="25">
        <v>132.37888393692572</v>
      </c>
      <c r="H668" s="25">
        <v>92.328526717979912</v>
      </c>
      <c r="I668" s="25">
        <v>3119.6392643631443</v>
      </c>
      <c r="J668" s="25">
        <v>3237.5840380630743</v>
      </c>
      <c r="K668" s="25">
        <v>3369.9629220000002</v>
      </c>
      <c r="L668" s="25">
        <v>3462.2914487179801</v>
      </c>
    </row>
    <row r="669" spans="1:12" x14ac:dyDescent="0.25">
      <c r="A669" t="s">
        <v>4166</v>
      </c>
      <c r="B669" s="31">
        <f>scrubbed!L669</f>
        <v>4710.7</v>
      </c>
      <c r="C669" s="25">
        <v>94.202486618094639</v>
      </c>
      <c r="D669" s="25">
        <v>2329.6274940654798</v>
      </c>
      <c r="E669" s="25">
        <v>0</v>
      </c>
      <c r="F669" s="25">
        <v>0</v>
      </c>
      <c r="G669" s="25">
        <v>148.21221931642464</v>
      </c>
      <c r="H669" s="25">
        <v>71.901901349600394</v>
      </c>
      <c r="I669" s="25">
        <v>2329.6274940654798</v>
      </c>
      <c r="J669" s="25">
        <v>2423.8299806835744</v>
      </c>
      <c r="K669" s="25">
        <v>2572.042199999999</v>
      </c>
      <c r="L669" s="25">
        <v>2643.9441013495994</v>
      </c>
    </row>
    <row r="670" spans="1:12" x14ac:dyDescent="0.25">
      <c r="A670" t="s">
        <v>4167</v>
      </c>
      <c r="B670" s="31">
        <f>scrubbed!L670</f>
        <v>2500</v>
      </c>
      <c r="C670" s="25">
        <v>67.016644311362157</v>
      </c>
      <c r="D670" s="25">
        <v>0</v>
      </c>
      <c r="E670" s="25">
        <v>0</v>
      </c>
      <c r="F670" s="25">
        <v>0</v>
      </c>
      <c r="G670" s="25">
        <v>77.076930869827294</v>
      </c>
      <c r="H670" s="25">
        <v>32.346424818810561</v>
      </c>
      <c r="I670" s="25">
        <v>0</v>
      </c>
      <c r="J670" s="25">
        <v>67.016644311362157</v>
      </c>
      <c r="K670" s="25">
        <v>144.09357518118946</v>
      </c>
      <c r="L670" s="25">
        <v>176.44000000000003</v>
      </c>
    </row>
    <row r="671" spans="1:12" x14ac:dyDescent="0.25">
      <c r="A671" t="s">
        <v>4168</v>
      </c>
      <c r="B671" s="31">
        <f>scrubbed!L671</f>
        <v>5499.51</v>
      </c>
      <c r="C671" s="25">
        <v>3653.7232149042784</v>
      </c>
      <c r="D671" s="25">
        <v>0</v>
      </c>
      <c r="E671" s="25">
        <v>0</v>
      </c>
      <c r="F671" s="25">
        <v>0</v>
      </c>
      <c r="G671" s="25">
        <v>4202.2064003123187</v>
      </c>
      <c r="H671" s="25">
        <v>1763.5153847834026</v>
      </c>
      <c r="I671" s="25">
        <v>0</v>
      </c>
      <c r="J671" s="25">
        <v>3653.7232149042784</v>
      </c>
      <c r="K671" s="25">
        <v>7855.9296152165971</v>
      </c>
      <c r="L671" s="25">
        <v>9619.4449999999997</v>
      </c>
    </row>
    <row r="672" spans="1:12" x14ac:dyDescent="0.25">
      <c r="A672" t="s">
        <v>4169</v>
      </c>
      <c r="B672" s="31">
        <f>scrubbed!L672</f>
        <v>4836.17</v>
      </c>
      <c r="C672" s="25">
        <v>96.614924934499399</v>
      </c>
      <c r="D672" s="25">
        <v>0</v>
      </c>
      <c r="E672" s="25">
        <v>0</v>
      </c>
      <c r="F672" s="25">
        <v>0</v>
      </c>
      <c r="G672" s="25">
        <v>108.43868306550063</v>
      </c>
      <c r="H672" s="25">
        <v>39.714125078319967</v>
      </c>
      <c r="I672" s="25">
        <v>0</v>
      </c>
      <c r="J672" s="25">
        <v>96.614924934499399</v>
      </c>
      <c r="K672" s="25">
        <v>205.05360800000003</v>
      </c>
      <c r="L672" s="25">
        <v>244.76773307831999</v>
      </c>
    </row>
    <row r="673" spans="1:12" x14ac:dyDescent="0.25">
      <c r="A673" t="s">
        <v>4170</v>
      </c>
      <c r="B673" s="31">
        <f>scrubbed!L673</f>
        <v>2500</v>
      </c>
      <c r="C673" s="25">
        <v>49.943925117654771</v>
      </c>
      <c r="D673" s="25">
        <v>0</v>
      </c>
      <c r="E673" s="25">
        <v>0</v>
      </c>
      <c r="F673" s="25">
        <v>0</v>
      </c>
      <c r="G673" s="25">
        <v>56.056074882345229</v>
      </c>
      <c r="H673" s="25">
        <v>20.529740000000004</v>
      </c>
      <c r="I673" s="25">
        <v>0</v>
      </c>
      <c r="J673" s="25">
        <v>49.943925117654771</v>
      </c>
      <c r="K673" s="25">
        <v>106</v>
      </c>
      <c r="L673" s="25">
        <v>126.52974</v>
      </c>
    </row>
    <row r="674" spans="1:12" x14ac:dyDescent="0.25">
      <c r="A674" t="s">
        <v>4171</v>
      </c>
      <c r="B674" s="31">
        <f>scrubbed!L674</f>
        <v>2500</v>
      </c>
      <c r="C674" s="25">
        <v>49.943925117654771</v>
      </c>
      <c r="D674" s="25">
        <v>0</v>
      </c>
      <c r="E674" s="25">
        <v>0</v>
      </c>
      <c r="F674" s="25">
        <v>0</v>
      </c>
      <c r="G674" s="25">
        <v>56.056074882345229</v>
      </c>
      <c r="H674" s="25">
        <v>20.529740000000004</v>
      </c>
      <c r="I674" s="25">
        <v>0</v>
      </c>
      <c r="J674" s="25">
        <v>49.943925117654771</v>
      </c>
      <c r="K674" s="25">
        <v>106</v>
      </c>
      <c r="L674" s="25">
        <v>126.52974</v>
      </c>
    </row>
    <row r="675" spans="1:12" x14ac:dyDescent="0.25">
      <c r="A675" t="s">
        <v>4172</v>
      </c>
      <c r="B675" s="31">
        <f>scrubbed!L675</f>
        <v>2500</v>
      </c>
      <c r="C675" s="25">
        <v>49.867117839962276</v>
      </c>
      <c r="D675" s="25">
        <v>0</v>
      </c>
      <c r="E675" s="25">
        <v>0</v>
      </c>
      <c r="F675" s="25">
        <v>0</v>
      </c>
      <c r="G675" s="25">
        <v>5.6328821600377239</v>
      </c>
      <c r="H675" s="25">
        <v>24.830799999999996</v>
      </c>
      <c r="I675" s="25">
        <v>0</v>
      </c>
      <c r="J675" s="25">
        <v>49.867117839962276</v>
      </c>
      <c r="K675" s="25">
        <v>55.5</v>
      </c>
      <c r="L675" s="25">
        <v>80.330799999999996</v>
      </c>
    </row>
    <row r="676" spans="1:12" x14ac:dyDescent="0.25">
      <c r="A676" t="s">
        <v>4173</v>
      </c>
      <c r="B676" s="31">
        <f>scrubbed!L676</f>
        <v>2500</v>
      </c>
      <c r="C676" s="25">
        <v>49.867117839962276</v>
      </c>
      <c r="D676" s="25">
        <v>0</v>
      </c>
      <c r="E676" s="25">
        <v>0</v>
      </c>
      <c r="F676" s="25">
        <v>0</v>
      </c>
      <c r="G676" s="25">
        <v>5.6328821600377239</v>
      </c>
      <c r="H676" s="25">
        <v>24.830799999999996</v>
      </c>
      <c r="I676" s="25">
        <v>0</v>
      </c>
      <c r="J676" s="25">
        <v>49.867117839962276</v>
      </c>
      <c r="K676" s="25">
        <v>55.5</v>
      </c>
      <c r="L676" s="25">
        <v>80.330799999999996</v>
      </c>
    </row>
    <row r="677" spans="1:12" x14ac:dyDescent="0.25">
      <c r="A677" t="s">
        <v>4174</v>
      </c>
      <c r="B677" s="31">
        <f>scrubbed!L677</f>
        <v>2500</v>
      </c>
      <c r="C677" s="25">
        <v>49.911445487079966</v>
      </c>
      <c r="D677" s="25">
        <v>0</v>
      </c>
      <c r="E677" s="25">
        <v>0</v>
      </c>
      <c r="F677" s="25">
        <v>0</v>
      </c>
      <c r="G677" s="25">
        <v>252.83855451292001</v>
      </c>
      <c r="H677" s="25">
        <v>22.554297499999961</v>
      </c>
      <c r="I677" s="25">
        <v>0</v>
      </c>
      <c r="J677" s="25">
        <v>49.911445487079966</v>
      </c>
      <c r="K677" s="25">
        <v>302.75</v>
      </c>
      <c r="L677" s="25">
        <v>325.30429749999996</v>
      </c>
    </row>
    <row r="678" spans="1:12" x14ac:dyDescent="0.25">
      <c r="A678" t="s">
        <v>4175</v>
      </c>
      <c r="B678" s="31">
        <f>scrubbed!L678</f>
        <v>2500</v>
      </c>
      <c r="C678" s="25">
        <v>49.911445487079966</v>
      </c>
      <c r="D678" s="25">
        <v>0</v>
      </c>
      <c r="E678" s="25">
        <v>0</v>
      </c>
      <c r="F678" s="25">
        <v>0</v>
      </c>
      <c r="G678" s="25">
        <v>252.83855451292001</v>
      </c>
      <c r="H678" s="25">
        <v>22.554297499999961</v>
      </c>
      <c r="I678" s="25">
        <v>0</v>
      </c>
      <c r="J678" s="25">
        <v>49.911445487079966</v>
      </c>
      <c r="K678" s="25">
        <v>302.75</v>
      </c>
      <c r="L678" s="25">
        <v>325.30429749999996</v>
      </c>
    </row>
    <row r="679" spans="1:12" x14ac:dyDescent="0.25">
      <c r="A679" t="s">
        <v>4176</v>
      </c>
      <c r="B679" s="31">
        <f>scrubbed!L679</f>
        <v>2500</v>
      </c>
      <c r="C679" s="25">
        <v>49.989471856560577</v>
      </c>
      <c r="D679" s="25">
        <v>0</v>
      </c>
      <c r="E679" s="25">
        <v>0</v>
      </c>
      <c r="F679" s="25">
        <v>0</v>
      </c>
      <c r="G679" s="25">
        <v>5.5105281434394158</v>
      </c>
      <c r="H679" s="25">
        <v>20.010095000000014</v>
      </c>
      <c r="I679" s="25">
        <v>0</v>
      </c>
      <c r="J679" s="25">
        <v>49.989471856560577</v>
      </c>
      <c r="K679" s="25">
        <v>55.499999999999993</v>
      </c>
      <c r="L679" s="25">
        <v>75.510095000000007</v>
      </c>
    </row>
    <row r="680" spans="1:12" x14ac:dyDescent="0.25">
      <c r="A680" t="s">
        <v>4177</v>
      </c>
      <c r="B680" s="31">
        <f>scrubbed!L680</f>
        <v>2500</v>
      </c>
      <c r="C680" s="25">
        <v>49.989471856560577</v>
      </c>
      <c r="D680" s="25">
        <v>0</v>
      </c>
      <c r="E680" s="25">
        <v>0</v>
      </c>
      <c r="F680" s="25">
        <v>0</v>
      </c>
      <c r="G680" s="25">
        <v>5.5105281434394158</v>
      </c>
      <c r="H680" s="25">
        <v>20.010095000000014</v>
      </c>
      <c r="I680" s="25">
        <v>0</v>
      </c>
      <c r="J680" s="25">
        <v>49.989471856560577</v>
      </c>
      <c r="K680" s="25">
        <v>55.499999999999993</v>
      </c>
      <c r="L680" s="25">
        <v>75.510095000000007</v>
      </c>
    </row>
    <row r="681" spans="1:12" x14ac:dyDescent="0.25">
      <c r="A681" t="s">
        <v>4178</v>
      </c>
      <c r="B681" s="31">
        <f>scrubbed!L681</f>
        <v>2500</v>
      </c>
      <c r="C681" s="25">
        <v>49.943925117654771</v>
      </c>
      <c r="D681" s="25">
        <v>0</v>
      </c>
      <c r="E681" s="25">
        <v>0</v>
      </c>
      <c r="F681" s="25">
        <v>0</v>
      </c>
      <c r="G681" s="25">
        <v>56.056074882345229</v>
      </c>
      <c r="H681" s="25">
        <v>20.529740000000004</v>
      </c>
      <c r="I681" s="25">
        <v>0</v>
      </c>
      <c r="J681" s="25">
        <v>49.943925117654771</v>
      </c>
      <c r="K681" s="25">
        <v>106</v>
      </c>
      <c r="L681" s="25">
        <v>126.52974</v>
      </c>
    </row>
    <row r="682" spans="1:12" x14ac:dyDescent="0.25">
      <c r="A682" t="s">
        <v>4179</v>
      </c>
      <c r="B682" s="31">
        <f>scrubbed!L682</f>
        <v>2500</v>
      </c>
      <c r="C682" s="25">
        <v>49.943925117654771</v>
      </c>
      <c r="D682" s="25">
        <v>0</v>
      </c>
      <c r="E682" s="25">
        <v>0</v>
      </c>
      <c r="F682" s="25">
        <v>0</v>
      </c>
      <c r="G682" s="25">
        <v>56.056074882345229</v>
      </c>
      <c r="H682" s="25">
        <v>20.529740000000004</v>
      </c>
      <c r="I682" s="25">
        <v>0</v>
      </c>
      <c r="J682" s="25">
        <v>49.943925117654771</v>
      </c>
      <c r="K682" s="25">
        <v>106</v>
      </c>
      <c r="L682" s="25">
        <v>126.52974</v>
      </c>
    </row>
    <row r="683" spans="1:12" x14ac:dyDescent="0.25">
      <c r="A683" t="s">
        <v>4180</v>
      </c>
      <c r="B683" s="31">
        <f>scrubbed!L683</f>
        <v>2500</v>
      </c>
      <c r="C683" s="25">
        <v>49.943925117654771</v>
      </c>
      <c r="D683" s="25">
        <v>0</v>
      </c>
      <c r="E683" s="25">
        <v>0</v>
      </c>
      <c r="F683" s="25">
        <v>0</v>
      </c>
      <c r="G683" s="25">
        <v>56.056074882345229</v>
      </c>
      <c r="H683" s="25">
        <v>20.529740000000004</v>
      </c>
      <c r="I683" s="25">
        <v>0</v>
      </c>
      <c r="J683" s="25">
        <v>49.943925117654771</v>
      </c>
      <c r="K683" s="25">
        <v>106</v>
      </c>
      <c r="L683" s="25">
        <v>126.52974</v>
      </c>
    </row>
    <row r="684" spans="1:12" x14ac:dyDescent="0.25">
      <c r="A684" t="s">
        <v>4181</v>
      </c>
      <c r="B684" s="31">
        <f>scrubbed!L684</f>
        <v>0</v>
      </c>
      <c r="C684" s="25">
        <v>0</v>
      </c>
      <c r="D684" s="25">
        <v>0</v>
      </c>
      <c r="E684" s="25">
        <v>0</v>
      </c>
      <c r="F684" s="25">
        <v>0</v>
      </c>
      <c r="G684" s="25">
        <v>0</v>
      </c>
      <c r="H684" s="25">
        <v>0</v>
      </c>
      <c r="I684" s="25">
        <v>0</v>
      </c>
      <c r="J684" s="25">
        <v>0</v>
      </c>
      <c r="K684" s="25">
        <v>0</v>
      </c>
      <c r="L684" s="25">
        <v>0</v>
      </c>
    </row>
    <row r="685" spans="1:12" x14ac:dyDescent="0.25">
      <c r="A685" t="s">
        <v>4182</v>
      </c>
      <c r="B685" s="31">
        <f>scrubbed!L685</f>
        <v>2500</v>
      </c>
      <c r="C685" s="25">
        <v>49.992686243763274</v>
      </c>
      <c r="D685" s="25">
        <v>573.41611121596463</v>
      </c>
      <c r="E685" s="25">
        <v>0</v>
      </c>
      <c r="F685" s="25">
        <v>133.98039913328557</v>
      </c>
      <c r="G685" s="25">
        <v>56.110803406986534</v>
      </c>
      <c r="H685" s="25">
        <v>30.48426500000005</v>
      </c>
      <c r="I685" s="25">
        <v>707.39651034925021</v>
      </c>
      <c r="J685" s="25">
        <v>757.38919659301348</v>
      </c>
      <c r="K685" s="25">
        <v>813.5</v>
      </c>
      <c r="L685" s="25">
        <v>843.98426500000005</v>
      </c>
    </row>
    <row r="686" spans="1:12" x14ac:dyDescent="0.25">
      <c r="A686" t="s">
        <v>4183</v>
      </c>
      <c r="B686" s="31">
        <f>scrubbed!L686</f>
        <v>2500</v>
      </c>
      <c r="C686" s="25">
        <v>49.991244195618485</v>
      </c>
      <c r="D686" s="25">
        <v>573.39957092374402</v>
      </c>
      <c r="E686" s="25">
        <v>0</v>
      </c>
      <c r="F686" s="25">
        <v>0</v>
      </c>
      <c r="G686" s="25">
        <v>56.109184880637308</v>
      </c>
      <c r="H686" s="25">
        <v>28.598885000000223</v>
      </c>
      <c r="I686" s="25">
        <v>573.39957092374402</v>
      </c>
      <c r="J686" s="25">
        <v>623.39081511936251</v>
      </c>
      <c r="K686" s="25">
        <v>679.49999999999977</v>
      </c>
      <c r="L686" s="25">
        <v>708.098885</v>
      </c>
    </row>
    <row r="687" spans="1:12" x14ac:dyDescent="0.25">
      <c r="A687" t="s">
        <v>4184</v>
      </c>
      <c r="B687" s="31">
        <f>scrubbed!L687</f>
        <v>2500</v>
      </c>
      <c r="C687" s="25">
        <v>49.973943000991859</v>
      </c>
      <c r="D687" s="25">
        <v>122.18629063742512</v>
      </c>
      <c r="E687" s="25">
        <v>0</v>
      </c>
      <c r="F687" s="25">
        <v>0</v>
      </c>
      <c r="G687" s="25">
        <v>56.089766361582996</v>
      </c>
      <c r="H687" s="25">
        <v>22.249797500000028</v>
      </c>
      <c r="I687" s="25">
        <v>122.18629063742512</v>
      </c>
      <c r="J687" s="25">
        <v>172.16023363841697</v>
      </c>
      <c r="K687" s="25">
        <v>228.24999999999997</v>
      </c>
      <c r="L687" s="25">
        <v>250.4997975</v>
      </c>
    </row>
    <row r="688" spans="1:12" x14ac:dyDescent="0.25">
      <c r="A688" t="s">
        <v>4185</v>
      </c>
      <c r="B688" s="31">
        <f>scrubbed!L688</f>
        <v>2500</v>
      </c>
      <c r="C688" s="25">
        <v>49.973943000991859</v>
      </c>
      <c r="D688" s="25">
        <v>122.18629063742512</v>
      </c>
      <c r="E688" s="25">
        <v>0</v>
      </c>
      <c r="F688" s="25">
        <v>0</v>
      </c>
      <c r="G688" s="25">
        <v>56.089766361582996</v>
      </c>
      <c r="H688" s="25">
        <v>22.249797500000028</v>
      </c>
      <c r="I688" s="25">
        <v>122.18629063742512</v>
      </c>
      <c r="J688" s="25">
        <v>172.16023363841697</v>
      </c>
      <c r="K688" s="25">
        <v>228.24999999999997</v>
      </c>
      <c r="L688" s="25">
        <v>250.4997975</v>
      </c>
    </row>
    <row r="689" spans="1:12" x14ac:dyDescent="0.25">
      <c r="A689" t="s">
        <v>4186</v>
      </c>
      <c r="B689" s="31">
        <f>scrubbed!L689</f>
        <v>2500</v>
      </c>
      <c r="C689" s="25">
        <v>49.943925117654771</v>
      </c>
      <c r="D689" s="25">
        <v>0</v>
      </c>
      <c r="E689" s="25">
        <v>0</v>
      </c>
      <c r="F689" s="25">
        <v>0</v>
      </c>
      <c r="G689" s="25">
        <v>56.056074882345229</v>
      </c>
      <c r="H689" s="25">
        <v>20.529740000000004</v>
      </c>
      <c r="I689" s="25">
        <v>0</v>
      </c>
      <c r="J689" s="25">
        <v>49.943925117654771</v>
      </c>
      <c r="K689" s="25">
        <v>106</v>
      </c>
      <c r="L689" s="25">
        <v>126.52974</v>
      </c>
    </row>
    <row r="690" spans="1:12" x14ac:dyDescent="0.25">
      <c r="A690" t="s">
        <v>4187</v>
      </c>
      <c r="B690" s="31">
        <f>scrubbed!L690</f>
        <v>2500</v>
      </c>
      <c r="C690" s="25">
        <v>49.975218075945371</v>
      </c>
      <c r="D690" s="25">
        <v>0</v>
      </c>
      <c r="E690" s="25">
        <v>0</v>
      </c>
      <c r="F690" s="25">
        <v>133.93358444353362</v>
      </c>
      <c r="G690" s="25">
        <v>56.091197480521018</v>
      </c>
      <c r="H690" s="25">
        <v>22.415120000000002</v>
      </c>
      <c r="I690" s="25">
        <v>133.93358444353362</v>
      </c>
      <c r="J690" s="25">
        <v>183.908802519479</v>
      </c>
      <c r="K690" s="25">
        <v>240</v>
      </c>
      <c r="L690" s="25">
        <v>262.41512</v>
      </c>
    </row>
    <row r="691" spans="1:12" x14ac:dyDescent="0.25">
      <c r="A691" t="s">
        <v>4188</v>
      </c>
      <c r="B691" s="31">
        <f>scrubbed!L691</f>
        <v>2500</v>
      </c>
      <c r="C691" s="25">
        <v>49.943925117654771</v>
      </c>
      <c r="D691" s="25">
        <v>0</v>
      </c>
      <c r="E691" s="25">
        <v>0</v>
      </c>
      <c r="F691" s="25">
        <v>0</v>
      </c>
      <c r="G691" s="25">
        <v>56.056074882345229</v>
      </c>
      <c r="H691" s="25">
        <v>20.529740000000004</v>
      </c>
      <c r="I691" s="25">
        <v>0</v>
      </c>
      <c r="J691" s="25">
        <v>49.943925117654771</v>
      </c>
      <c r="K691" s="25">
        <v>106</v>
      </c>
      <c r="L691" s="25">
        <v>126.52974</v>
      </c>
    </row>
    <row r="692" spans="1:12" x14ac:dyDescent="0.25">
      <c r="A692" t="s">
        <v>4189</v>
      </c>
      <c r="B692" s="31">
        <f>scrubbed!L692</f>
        <v>2500</v>
      </c>
      <c r="C692" s="25">
        <v>49.943925117654771</v>
      </c>
      <c r="D692" s="25">
        <v>0</v>
      </c>
      <c r="E692" s="25">
        <v>0</v>
      </c>
      <c r="F692" s="25">
        <v>0</v>
      </c>
      <c r="G692" s="25">
        <v>56.056074882345229</v>
      </c>
      <c r="H692" s="25">
        <v>20.529740000000004</v>
      </c>
      <c r="I692" s="25">
        <v>0</v>
      </c>
      <c r="J692" s="25">
        <v>49.943925117654771</v>
      </c>
      <c r="K692" s="25">
        <v>106</v>
      </c>
      <c r="L692" s="25">
        <v>126.52974</v>
      </c>
    </row>
    <row r="693" spans="1:12" x14ac:dyDescent="0.25">
      <c r="A693" t="s">
        <v>4190</v>
      </c>
      <c r="B693" s="31">
        <f>scrubbed!L693</f>
        <v>2500</v>
      </c>
      <c r="C693" s="25">
        <v>49.943925117654771</v>
      </c>
      <c r="D693" s="25">
        <v>0</v>
      </c>
      <c r="E693" s="25">
        <v>0</v>
      </c>
      <c r="F693" s="25">
        <v>0</v>
      </c>
      <c r="G693" s="25">
        <v>56.056074882345229</v>
      </c>
      <c r="H693" s="25">
        <v>20.529740000000004</v>
      </c>
      <c r="I693" s="25">
        <v>0</v>
      </c>
      <c r="J693" s="25">
        <v>49.943925117654771</v>
      </c>
      <c r="K693" s="25">
        <v>106</v>
      </c>
      <c r="L693" s="25">
        <v>126.52974</v>
      </c>
    </row>
    <row r="694" spans="1:12" x14ac:dyDescent="0.25">
      <c r="A694" t="s">
        <v>4191</v>
      </c>
      <c r="B694" s="31">
        <f>scrubbed!L694</f>
        <v>2500</v>
      </c>
      <c r="C694" s="25">
        <v>49.943925117654771</v>
      </c>
      <c r="D694" s="25">
        <v>0</v>
      </c>
      <c r="E694" s="25">
        <v>0</v>
      </c>
      <c r="F694" s="25">
        <v>0</v>
      </c>
      <c r="G694" s="25">
        <v>56.056074882345229</v>
      </c>
      <c r="H694" s="25">
        <v>20.529740000000004</v>
      </c>
      <c r="I694" s="25">
        <v>0</v>
      </c>
      <c r="J694" s="25">
        <v>49.943925117654771</v>
      </c>
      <c r="K694" s="25">
        <v>106</v>
      </c>
      <c r="L694" s="25">
        <v>126.52974</v>
      </c>
    </row>
    <row r="695" spans="1:12" x14ac:dyDescent="0.25">
      <c r="A695" t="s">
        <v>4192</v>
      </c>
      <c r="B695" s="31">
        <f>scrubbed!L695</f>
        <v>2500</v>
      </c>
      <c r="C695" s="25">
        <v>49.989471856560577</v>
      </c>
      <c r="D695" s="25">
        <v>0</v>
      </c>
      <c r="E695" s="25">
        <v>0</v>
      </c>
      <c r="F695" s="25">
        <v>0</v>
      </c>
      <c r="G695" s="25">
        <v>5.5105281434394158</v>
      </c>
      <c r="H695" s="25">
        <v>20.010095000000014</v>
      </c>
      <c r="I695" s="25">
        <v>0</v>
      </c>
      <c r="J695" s="25">
        <v>49.989471856560577</v>
      </c>
      <c r="K695" s="25">
        <v>55.499999999999993</v>
      </c>
      <c r="L695" s="25">
        <v>75.510095000000007</v>
      </c>
    </row>
    <row r="696" spans="1:12" x14ac:dyDescent="0.25">
      <c r="A696" t="s">
        <v>4193</v>
      </c>
      <c r="B696" s="31">
        <f>scrubbed!L696</f>
        <v>2500</v>
      </c>
      <c r="C696" s="25">
        <v>49.989471856560577</v>
      </c>
      <c r="D696" s="25">
        <v>0</v>
      </c>
      <c r="E696" s="25">
        <v>0</v>
      </c>
      <c r="F696" s="25">
        <v>0</v>
      </c>
      <c r="G696" s="25">
        <v>5.5105281434394158</v>
      </c>
      <c r="H696" s="25">
        <v>20.010095000000014</v>
      </c>
      <c r="I696" s="25">
        <v>0</v>
      </c>
      <c r="J696" s="25">
        <v>49.989471856560577</v>
      </c>
      <c r="K696" s="25">
        <v>55.499999999999993</v>
      </c>
      <c r="L696" s="25">
        <v>75.510095000000007</v>
      </c>
    </row>
    <row r="697" spans="1:12" x14ac:dyDescent="0.25">
      <c r="A697" t="s">
        <v>4194</v>
      </c>
      <c r="B697" s="31">
        <f>scrubbed!L697</f>
        <v>2500</v>
      </c>
      <c r="C697" s="25">
        <v>49.989471856560577</v>
      </c>
      <c r="D697" s="25">
        <v>0</v>
      </c>
      <c r="E697" s="25">
        <v>0</v>
      </c>
      <c r="F697" s="25">
        <v>0</v>
      </c>
      <c r="G697" s="25">
        <v>5.5105281434394158</v>
      </c>
      <c r="H697" s="25">
        <v>20.010095000000014</v>
      </c>
      <c r="I697" s="25">
        <v>0</v>
      </c>
      <c r="J697" s="25">
        <v>49.989471856560577</v>
      </c>
      <c r="K697" s="25">
        <v>55.499999999999993</v>
      </c>
      <c r="L697" s="25">
        <v>75.510095000000007</v>
      </c>
    </row>
    <row r="698" spans="1:12" x14ac:dyDescent="0.25">
      <c r="A698" t="s">
        <v>4195</v>
      </c>
      <c r="B698" s="31">
        <f>scrubbed!L698</f>
        <v>2500</v>
      </c>
      <c r="C698" s="25">
        <v>49.989471856560577</v>
      </c>
      <c r="D698" s="25">
        <v>0</v>
      </c>
      <c r="E698" s="25">
        <v>0</v>
      </c>
      <c r="F698" s="25">
        <v>0</v>
      </c>
      <c r="G698" s="25">
        <v>5.5105281434394158</v>
      </c>
      <c r="H698" s="25">
        <v>20.010095000000014</v>
      </c>
      <c r="I698" s="25">
        <v>0</v>
      </c>
      <c r="J698" s="25">
        <v>49.989471856560577</v>
      </c>
      <c r="K698" s="25">
        <v>55.499999999999993</v>
      </c>
      <c r="L698" s="25">
        <v>75.510095000000007</v>
      </c>
    </row>
    <row r="699" spans="1:12" x14ac:dyDescent="0.25">
      <c r="A699" t="s">
        <v>4196</v>
      </c>
      <c r="B699" s="31">
        <f>scrubbed!L699</f>
        <v>2500</v>
      </c>
      <c r="C699" s="25">
        <v>49.989471856560577</v>
      </c>
      <c r="D699" s="25">
        <v>0</v>
      </c>
      <c r="E699" s="25">
        <v>0</v>
      </c>
      <c r="F699" s="25">
        <v>0</v>
      </c>
      <c r="G699" s="25">
        <v>5.5105281434394158</v>
      </c>
      <c r="H699" s="25">
        <v>20.010095000000014</v>
      </c>
      <c r="I699" s="25">
        <v>0</v>
      </c>
      <c r="J699" s="25">
        <v>49.989471856560577</v>
      </c>
      <c r="K699" s="25">
        <v>55.499999999999993</v>
      </c>
      <c r="L699" s="25">
        <v>75.510095000000007</v>
      </c>
    </row>
    <row r="700" spans="1:12" x14ac:dyDescent="0.25">
      <c r="A700" t="s">
        <v>4197</v>
      </c>
      <c r="B700" s="31">
        <f>scrubbed!L700</f>
        <v>2500</v>
      </c>
      <c r="C700" s="25">
        <v>49.943925117654771</v>
      </c>
      <c r="D700" s="25">
        <v>0</v>
      </c>
      <c r="E700" s="25">
        <v>0</v>
      </c>
      <c r="F700" s="25">
        <v>0</v>
      </c>
      <c r="G700" s="25">
        <v>56.056074882345229</v>
      </c>
      <c r="H700" s="25">
        <v>20.529740000000004</v>
      </c>
      <c r="I700" s="25">
        <v>0</v>
      </c>
      <c r="J700" s="25">
        <v>49.943925117654771</v>
      </c>
      <c r="K700" s="25">
        <v>106</v>
      </c>
      <c r="L700" s="25">
        <v>126.52974</v>
      </c>
    </row>
    <row r="701" spans="1:12" x14ac:dyDescent="0.25">
      <c r="A701" t="s">
        <v>4198</v>
      </c>
      <c r="B701" s="31">
        <f>scrubbed!L701</f>
        <v>2500</v>
      </c>
      <c r="C701" s="25">
        <v>49.943925117654771</v>
      </c>
      <c r="D701" s="25">
        <v>0</v>
      </c>
      <c r="E701" s="25">
        <v>0</v>
      </c>
      <c r="F701" s="25">
        <v>0</v>
      </c>
      <c r="G701" s="25">
        <v>56.056074882345229</v>
      </c>
      <c r="H701" s="25">
        <v>20.529740000000004</v>
      </c>
      <c r="I701" s="25">
        <v>0</v>
      </c>
      <c r="J701" s="25">
        <v>49.943925117654771</v>
      </c>
      <c r="K701" s="25">
        <v>106</v>
      </c>
      <c r="L701" s="25">
        <v>126.52974</v>
      </c>
    </row>
    <row r="702" spans="1:12" x14ac:dyDescent="0.25">
      <c r="A702" t="s">
        <v>4199</v>
      </c>
      <c r="B702" s="31">
        <f>scrubbed!L702</f>
        <v>2500</v>
      </c>
      <c r="C702" s="25">
        <v>49.943925117654771</v>
      </c>
      <c r="D702" s="25">
        <v>0</v>
      </c>
      <c r="E702" s="25">
        <v>0</v>
      </c>
      <c r="F702" s="25">
        <v>0</v>
      </c>
      <c r="G702" s="25">
        <v>56.056074882345229</v>
      </c>
      <c r="H702" s="25">
        <v>20.529740000000004</v>
      </c>
      <c r="I702" s="25">
        <v>0</v>
      </c>
      <c r="J702" s="25">
        <v>49.943925117654771</v>
      </c>
      <c r="K702" s="25">
        <v>106</v>
      </c>
      <c r="L702" s="25">
        <v>126.52974</v>
      </c>
    </row>
    <row r="703" spans="1:12" x14ac:dyDescent="0.25">
      <c r="A703" t="s">
        <v>4200</v>
      </c>
      <c r="B703" s="31">
        <f>scrubbed!L703</f>
        <v>8407.02</v>
      </c>
      <c r="C703" s="25">
        <v>167.9518309370504</v>
      </c>
      <c r="D703" s="25">
        <v>0</v>
      </c>
      <c r="E703" s="25">
        <v>0</v>
      </c>
      <c r="F703" s="25">
        <v>0</v>
      </c>
      <c r="G703" s="25">
        <v>188.50581706294966</v>
      </c>
      <c r="H703" s="25">
        <v>69.037573909919956</v>
      </c>
      <c r="I703" s="25">
        <v>0</v>
      </c>
      <c r="J703" s="25">
        <v>167.9518309370504</v>
      </c>
      <c r="K703" s="25">
        <v>356.45764800000006</v>
      </c>
      <c r="L703" s="25">
        <v>425.49522190992002</v>
      </c>
    </row>
    <row r="704" spans="1:12" x14ac:dyDescent="0.25">
      <c r="A704" t="s">
        <v>4201</v>
      </c>
      <c r="B704" s="31">
        <f>scrubbed!L704</f>
        <v>13781.19</v>
      </c>
      <c r="C704" s="25">
        <v>430.96063918419912</v>
      </c>
      <c r="D704" s="25">
        <v>0</v>
      </c>
      <c r="E704" s="25">
        <v>0</v>
      </c>
      <c r="F704" s="25">
        <v>0</v>
      </c>
      <c r="G704" s="25">
        <v>79.243716300454579</v>
      </c>
      <c r="H704" s="25">
        <v>114.25464451534634</v>
      </c>
      <c r="I704" s="25">
        <v>0</v>
      </c>
      <c r="J704" s="25">
        <v>430.96063918419912</v>
      </c>
      <c r="K704" s="25">
        <v>510.20435548465372</v>
      </c>
      <c r="L704" s="25">
        <v>624.45900000000006</v>
      </c>
    </row>
    <row r="705" spans="1:12" x14ac:dyDescent="0.25">
      <c r="A705" t="s">
        <v>4202</v>
      </c>
      <c r="B705" s="31">
        <f>scrubbed!L705</f>
        <v>2500</v>
      </c>
      <c r="C705" s="25">
        <v>61.954055494763828</v>
      </c>
      <c r="D705" s="25">
        <v>0</v>
      </c>
      <c r="E705" s="25">
        <v>0</v>
      </c>
      <c r="F705" s="25">
        <v>0</v>
      </c>
      <c r="G705" s="25">
        <v>11.39192109651411</v>
      </c>
      <c r="H705" s="25">
        <v>16.425023408722041</v>
      </c>
      <c r="I705" s="25">
        <v>0</v>
      </c>
      <c r="J705" s="25">
        <v>61.954055494763828</v>
      </c>
      <c r="K705" s="25">
        <v>73.345976591277946</v>
      </c>
      <c r="L705" s="25">
        <v>89.770999999999987</v>
      </c>
    </row>
    <row r="706" spans="1:12" x14ac:dyDescent="0.25">
      <c r="A706" t="s">
        <v>4203</v>
      </c>
      <c r="B706" s="31">
        <f>scrubbed!L706</f>
        <v>3383.99</v>
      </c>
      <c r="C706" s="25">
        <v>29.105728313555275</v>
      </c>
      <c r="D706" s="25">
        <v>0</v>
      </c>
      <c r="E706" s="25">
        <v>0</v>
      </c>
      <c r="F706" s="25">
        <v>0</v>
      </c>
      <c r="G706" s="25">
        <v>5.3518717662094248</v>
      </c>
      <c r="H706" s="25">
        <v>7.716399920235304</v>
      </c>
      <c r="I706" s="25">
        <v>0</v>
      </c>
      <c r="J706" s="25">
        <v>29.105728313555275</v>
      </c>
      <c r="K706" s="25">
        <v>34.457600079764703</v>
      </c>
      <c r="L706" s="25">
        <v>42.174000000000007</v>
      </c>
    </row>
    <row r="707" spans="1:12" x14ac:dyDescent="0.25">
      <c r="A707" t="s">
        <v>4204</v>
      </c>
      <c r="B707" s="31">
        <f>scrubbed!L707</f>
        <v>2500</v>
      </c>
      <c r="C707" s="25">
        <v>49.990677729094806</v>
      </c>
      <c r="D707" s="25">
        <v>980.31719026754934</v>
      </c>
      <c r="E707" s="25">
        <v>0</v>
      </c>
      <c r="F707" s="25">
        <v>0</v>
      </c>
      <c r="G707" s="25">
        <v>9.1921320033560168</v>
      </c>
      <c r="H707" s="25">
        <v>59.197850000000017</v>
      </c>
      <c r="I707" s="25">
        <v>980.31719026754934</v>
      </c>
      <c r="J707" s="25">
        <v>1030.3078679966441</v>
      </c>
      <c r="K707" s="25">
        <v>1039.5</v>
      </c>
      <c r="L707" s="25">
        <v>1098.69785</v>
      </c>
    </row>
    <row r="708" spans="1:12" x14ac:dyDescent="0.25">
      <c r="A708" t="s">
        <v>4205</v>
      </c>
      <c r="B708" s="31">
        <f>scrubbed!L708</f>
        <v>17500</v>
      </c>
      <c r="C708" s="25">
        <v>499.61484972568536</v>
      </c>
      <c r="D708" s="25">
        <v>9797.4472031206915</v>
      </c>
      <c r="E708" s="25">
        <v>0</v>
      </c>
      <c r="F708" s="25">
        <v>0</v>
      </c>
      <c r="G708" s="25">
        <v>91.867641291098323</v>
      </c>
      <c r="H708" s="25">
        <v>591.63280586252404</v>
      </c>
      <c r="I708" s="25">
        <v>9797.4472031206915</v>
      </c>
      <c r="J708" s="25">
        <v>10297.062052846377</v>
      </c>
      <c r="K708" s="25">
        <v>10388.929694137476</v>
      </c>
      <c r="L708" s="25">
        <v>10980.5625</v>
      </c>
    </row>
    <row r="709" spans="1:12" x14ac:dyDescent="0.25">
      <c r="A709" t="s">
        <v>4206</v>
      </c>
      <c r="B709" s="31">
        <f>scrubbed!L709</f>
        <v>5870.35</v>
      </c>
      <c r="C709" s="25">
        <v>117.38511000279669</v>
      </c>
      <c r="D709" s="25">
        <v>2301.922007154843</v>
      </c>
      <c r="E709" s="25">
        <v>0</v>
      </c>
      <c r="F709" s="25">
        <v>0</v>
      </c>
      <c r="G709" s="25">
        <v>21.584412842360397</v>
      </c>
      <c r="H709" s="25">
        <v>139.0048394989999</v>
      </c>
      <c r="I709" s="25">
        <v>2301.922007154843</v>
      </c>
      <c r="J709" s="25">
        <v>2419.3071171576398</v>
      </c>
      <c r="K709" s="25">
        <v>2440.8915300000003</v>
      </c>
      <c r="L709" s="25">
        <v>2579.8963694990002</v>
      </c>
    </row>
    <row r="710" spans="1:12" x14ac:dyDescent="0.25">
      <c r="A710" t="s">
        <v>4207</v>
      </c>
      <c r="B710" s="31">
        <f>scrubbed!L710</f>
        <v>27.56</v>
      </c>
      <c r="C710" s="25">
        <v>0.65540377397548055</v>
      </c>
      <c r="D710" s="25">
        <v>12.852468007659171</v>
      </c>
      <c r="E710" s="25">
        <v>0</v>
      </c>
      <c r="F710" s="25">
        <v>0</v>
      </c>
      <c r="G710" s="25">
        <v>0.1205136293316145</v>
      </c>
      <c r="H710" s="25">
        <v>0.77611458903373354</v>
      </c>
      <c r="I710" s="25">
        <v>12.852468007659171</v>
      </c>
      <c r="J710" s="25">
        <v>13.507871781634652</v>
      </c>
      <c r="K710" s="25">
        <v>13.628385410966267</v>
      </c>
      <c r="L710" s="25">
        <v>14.404500000000001</v>
      </c>
    </row>
    <row r="711" spans="1:12" x14ac:dyDescent="0.25">
      <c r="A711" t="s">
        <v>4208</v>
      </c>
      <c r="B711" s="31">
        <f>scrubbed!L711</f>
        <v>13781.19</v>
      </c>
      <c r="C711" s="25">
        <v>327.87080548618735</v>
      </c>
      <c r="D711" s="25">
        <v>6429.5464955841344</v>
      </c>
      <c r="E711" s="25">
        <v>0</v>
      </c>
      <c r="F711" s="25">
        <v>0</v>
      </c>
      <c r="G711" s="25">
        <v>60.287874879552483</v>
      </c>
      <c r="H711" s="25">
        <v>388.25732405012513</v>
      </c>
      <c r="I711" s="25">
        <v>6429.5464955841344</v>
      </c>
      <c r="J711" s="25">
        <v>6757.4173010703216</v>
      </c>
      <c r="K711" s="25">
        <v>6817.7051759498745</v>
      </c>
      <c r="L711" s="25">
        <v>7205.9624999999996</v>
      </c>
    </row>
    <row r="712" spans="1:12" x14ac:dyDescent="0.25">
      <c r="A712" t="s">
        <v>4209</v>
      </c>
      <c r="B712" s="31">
        <f>scrubbed!L712</f>
        <v>2663.03</v>
      </c>
      <c r="C712" s="25">
        <v>42.79538707013468</v>
      </c>
      <c r="D712" s="25">
        <v>839.21754044534089</v>
      </c>
      <c r="E712" s="25">
        <v>0</v>
      </c>
      <c r="F712" s="25">
        <v>0</v>
      </c>
      <c r="G712" s="25">
        <v>45.902990561996774</v>
      </c>
      <c r="H712" s="25">
        <v>53.277581922527816</v>
      </c>
      <c r="I712" s="25">
        <v>839.21754044534089</v>
      </c>
      <c r="J712" s="25">
        <v>882.01292751547555</v>
      </c>
      <c r="K712" s="25">
        <v>927.91591807747227</v>
      </c>
      <c r="L712" s="25">
        <v>981.19350000000009</v>
      </c>
    </row>
    <row r="713" spans="1:12" x14ac:dyDescent="0.25">
      <c r="A713" t="s">
        <v>4210</v>
      </c>
      <c r="B713" s="31">
        <f>scrubbed!L713</f>
        <v>2750</v>
      </c>
      <c r="C713" s="25">
        <v>17.730899176797472</v>
      </c>
      <c r="D713" s="25">
        <v>0</v>
      </c>
      <c r="E713" s="25">
        <v>0</v>
      </c>
      <c r="F713" s="25">
        <v>0</v>
      </c>
      <c r="G713" s="25">
        <v>1.5395876146745378</v>
      </c>
      <c r="H713" s="25">
        <v>4.5775132085279928</v>
      </c>
      <c r="I713" s="25">
        <v>0</v>
      </c>
      <c r="J713" s="25">
        <v>17.730899176797472</v>
      </c>
      <c r="K713" s="25">
        <v>19.27048679147201</v>
      </c>
      <c r="L713" s="25">
        <v>23.848000000000003</v>
      </c>
    </row>
    <row r="714" spans="1:12" x14ac:dyDescent="0.25">
      <c r="A714" t="s">
        <v>4211</v>
      </c>
      <c r="B714" s="31">
        <f>scrubbed!L714</f>
        <v>13714.8</v>
      </c>
      <c r="C714" s="25">
        <v>462.03386443450006</v>
      </c>
      <c r="D714" s="25">
        <v>0</v>
      </c>
      <c r="E714" s="25">
        <v>0</v>
      </c>
      <c r="F714" s="25">
        <v>0</v>
      </c>
      <c r="G714" s="25">
        <v>40.118755859512582</v>
      </c>
      <c r="H714" s="25">
        <v>119.28137970598732</v>
      </c>
      <c r="I714" s="25">
        <v>0</v>
      </c>
      <c r="J714" s="25">
        <v>462.03386443450006</v>
      </c>
      <c r="K714" s="25">
        <v>502.15262029401265</v>
      </c>
      <c r="L714" s="25">
        <v>621.43399999999997</v>
      </c>
    </row>
    <row r="715" spans="1:12" x14ac:dyDescent="0.25">
      <c r="A715" t="s">
        <v>4212</v>
      </c>
      <c r="B715" s="31">
        <f>scrubbed!L715</f>
        <v>9384.1</v>
      </c>
      <c r="C715" s="25">
        <v>179.82275447551808</v>
      </c>
      <c r="D715" s="25">
        <v>0</v>
      </c>
      <c r="E715" s="25">
        <v>0</v>
      </c>
      <c r="F715" s="25">
        <v>0</v>
      </c>
      <c r="G715" s="25">
        <v>192.8806529543557</v>
      </c>
      <c r="H715" s="25">
        <v>58.89259257012634</v>
      </c>
      <c r="I715" s="25">
        <v>0</v>
      </c>
      <c r="J715" s="25">
        <v>179.82275447551808</v>
      </c>
      <c r="K715" s="25">
        <v>372.70340742987378</v>
      </c>
      <c r="L715" s="25">
        <v>431.59600000000012</v>
      </c>
    </row>
    <row r="716" spans="1:12" x14ac:dyDescent="0.25">
      <c r="A716" t="s">
        <v>4213</v>
      </c>
      <c r="B716" s="31">
        <f>scrubbed!L716</f>
        <v>8303.77</v>
      </c>
      <c r="C716" s="25">
        <v>166.06832684285982</v>
      </c>
      <c r="D716" s="25">
        <v>0</v>
      </c>
      <c r="E716" s="25">
        <v>14475.345709257877</v>
      </c>
      <c r="F716" s="25">
        <v>445.06311593886437</v>
      </c>
      <c r="G716" s="25">
        <v>30.536132960397865</v>
      </c>
      <c r="H716" s="25">
        <v>743.68207057889776</v>
      </c>
      <c r="I716" s="25">
        <v>14920.408825196742</v>
      </c>
      <c r="J716" s="25">
        <v>15086.477152039603</v>
      </c>
      <c r="K716" s="25">
        <v>15117.013285000001</v>
      </c>
      <c r="L716" s="25">
        <v>15860.695355578899</v>
      </c>
    </row>
    <row r="717" spans="1:12" x14ac:dyDescent="0.25">
      <c r="A717" t="s">
        <v>4214</v>
      </c>
      <c r="B717" s="31">
        <f>scrubbed!L717</f>
        <v>18913.599999999999</v>
      </c>
      <c r="C717" s="25">
        <v>377.03324669924109</v>
      </c>
      <c r="D717" s="25">
        <v>0</v>
      </c>
      <c r="E717" s="25">
        <v>0</v>
      </c>
      <c r="F717" s="25">
        <v>0</v>
      </c>
      <c r="G717" s="25">
        <v>69.327713300758901</v>
      </c>
      <c r="H717" s="25">
        <v>99.957619455999975</v>
      </c>
      <c r="I717" s="25">
        <v>0</v>
      </c>
      <c r="J717" s="25">
        <v>377.03324669924109</v>
      </c>
      <c r="K717" s="25">
        <v>446.36095999999998</v>
      </c>
      <c r="L717" s="25">
        <v>546.31857945599995</v>
      </c>
    </row>
    <row r="718" spans="1:12" x14ac:dyDescent="0.25">
      <c r="A718" t="s">
        <v>4215</v>
      </c>
      <c r="B718" s="31">
        <f>scrubbed!L718</f>
        <v>13714.8</v>
      </c>
      <c r="C718" s="25">
        <v>428.87298261502127</v>
      </c>
      <c r="D718" s="25">
        <v>0</v>
      </c>
      <c r="E718" s="25">
        <v>0</v>
      </c>
      <c r="F718" s="25">
        <v>0</v>
      </c>
      <c r="G718" s="25">
        <v>78.859844434072855</v>
      </c>
      <c r="H718" s="25">
        <v>113.70117295090597</v>
      </c>
      <c r="I718" s="25">
        <v>0</v>
      </c>
      <c r="J718" s="25">
        <v>428.87298261502127</v>
      </c>
      <c r="K718" s="25">
        <v>507.73282704909411</v>
      </c>
      <c r="L718" s="25">
        <v>621.43400000000008</v>
      </c>
    </row>
    <row r="719" spans="1:12" x14ac:dyDescent="0.25">
      <c r="A719" t="s">
        <v>4216</v>
      </c>
      <c r="B719" s="31">
        <f>scrubbed!L719</f>
        <v>2500</v>
      </c>
      <c r="C719" s="25">
        <v>68.407442993719599</v>
      </c>
      <c r="D719" s="25">
        <v>0</v>
      </c>
      <c r="E719" s="25">
        <v>0</v>
      </c>
      <c r="F719" s="25">
        <v>0</v>
      </c>
      <c r="G719" s="25">
        <v>73.374875777263554</v>
      </c>
      <c r="H719" s="25">
        <v>22.403681229016854</v>
      </c>
      <c r="I719" s="25">
        <v>0</v>
      </c>
      <c r="J719" s="25">
        <v>68.407442993719599</v>
      </c>
      <c r="K719" s="25">
        <v>141.78231877098315</v>
      </c>
      <c r="L719" s="25">
        <v>164.18600000000001</v>
      </c>
    </row>
    <row r="720" spans="1:12" x14ac:dyDescent="0.25">
      <c r="A720" t="s">
        <v>4217</v>
      </c>
      <c r="B720" s="31">
        <f>scrubbed!L720</f>
        <v>2500</v>
      </c>
      <c r="C720" s="25">
        <v>68.407442993719599</v>
      </c>
      <c r="D720" s="25">
        <v>0</v>
      </c>
      <c r="E720" s="25">
        <v>0</v>
      </c>
      <c r="F720" s="25">
        <v>0</v>
      </c>
      <c r="G720" s="25">
        <v>73.374875777263554</v>
      </c>
      <c r="H720" s="25">
        <v>22.403681229016854</v>
      </c>
      <c r="I720" s="25">
        <v>0</v>
      </c>
      <c r="J720" s="25">
        <v>68.407442993719599</v>
      </c>
      <c r="K720" s="25">
        <v>141.78231877098315</v>
      </c>
      <c r="L720" s="25">
        <v>164.18600000000001</v>
      </c>
    </row>
    <row r="721" spans="1:12" x14ac:dyDescent="0.25">
      <c r="A721" t="s">
        <v>4218</v>
      </c>
      <c r="B721" s="31">
        <f>scrubbed!L721</f>
        <v>13701.53</v>
      </c>
      <c r="C721" s="25">
        <v>272.28233875498336</v>
      </c>
      <c r="D721" s="25">
        <v>0</v>
      </c>
      <c r="E721" s="25">
        <v>0</v>
      </c>
      <c r="F721" s="25">
        <v>0</v>
      </c>
      <c r="G721" s="25">
        <v>292.05422550765297</v>
      </c>
      <c r="H721" s="25">
        <v>89.173435737363775</v>
      </c>
      <c r="I721" s="25">
        <v>0</v>
      </c>
      <c r="J721" s="25">
        <v>272.28233875498336</v>
      </c>
      <c r="K721" s="25">
        <v>564.33656426263633</v>
      </c>
      <c r="L721" s="25">
        <v>653.5100000000001</v>
      </c>
    </row>
    <row r="722" spans="1:12" x14ac:dyDescent="0.25">
      <c r="A722" t="s">
        <v>4219</v>
      </c>
      <c r="B722" s="31">
        <f>scrubbed!L722</f>
        <v>17390.18</v>
      </c>
      <c r="C722" s="25">
        <v>346.6646236615033</v>
      </c>
      <c r="D722" s="25">
        <v>0</v>
      </c>
      <c r="E722" s="25">
        <v>0</v>
      </c>
      <c r="F722" s="25">
        <v>0</v>
      </c>
      <c r="G722" s="25">
        <v>63.743624338496716</v>
      </c>
      <c r="H722" s="25">
        <v>91.906405692799979</v>
      </c>
      <c r="I722" s="25">
        <v>0</v>
      </c>
      <c r="J722" s="25">
        <v>346.6646236615033</v>
      </c>
      <c r="K722" s="25">
        <v>410.40824800000001</v>
      </c>
      <c r="L722" s="25">
        <v>502.31465369279999</v>
      </c>
    </row>
    <row r="723" spans="1:12" x14ac:dyDescent="0.25">
      <c r="A723" t="s">
        <v>4220</v>
      </c>
      <c r="B723" s="31">
        <f>scrubbed!L723</f>
        <v>2500</v>
      </c>
      <c r="C723" s="25">
        <v>66.744404142917034</v>
      </c>
      <c r="D723" s="25">
        <v>0</v>
      </c>
      <c r="E723" s="25">
        <v>0</v>
      </c>
      <c r="F723" s="25">
        <v>0</v>
      </c>
      <c r="G723" s="25">
        <v>5.7954679535788287</v>
      </c>
      <c r="H723" s="25">
        <v>17.231127903504145</v>
      </c>
      <c r="I723" s="25">
        <v>0</v>
      </c>
      <c r="J723" s="25">
        <v>66.744404142917034</v>
      </c>
      <c r="K723" s="25">
        <v>72.539872096495856</v>
      </c>
      <c r="L723" s="25">
        <v>89.771000000000001</v>
      </c>
    </row>
    <row r="724" spans="1:12" x14ac:dyDescent="0.25">
      <c r="A724" t="s">
        <v>4221</v>
      </c>
      <c r="B724" s="31">
        <f>scrubbed!L724</f>
        <v>5870.35</v>
      </c>
      <c r="C724" s="25">
        <v>117.30352406383449</v>
      </c>
      <c r="D724" s="25">
        <v>0</v>
      </c>
      <c r="E724" s="25">
        <v>0</v>
      </c>
      <c r="F724" s="25">
        <v>377.13082986522784</v>
      </c>
      <c r="G724" s="25">
        <v>21.56941107093769</v>
      </c>
      <c r="H724" s="25">
        <v>48.727603320499952</v>
      </c>
      <c r="I724" s="25">
        <v>377.13082986522784</v>
      </c>
      <c r="J724" s="25">
        <v>494.43435392906235</v>
      </c>
      <c r="K724" s="25">
        <v>516.00376500000004</v>
      </c>
      <c r="L724" s="25">
        <v>564.7313683205</v>
      </c>
    </row>
    <row r="725" spans="1:12" x14ac:dyDescent="0.25">
      <c r="A725" t="s">
        <v>4222</v>
      </c>
      <c r="B725" s="31">
        <f>scrubbed!L725</f>
        <v>2500</v>
      </c>
      <c r="C725" s="25">
        <v>66.744404142917034</v>
      </c>
      <c r="D725" s="25">
        <v>0</v>
      </c>
      <c r="E725" s="25">
        <v>0</v>
      </c>
      <c r="F725" s="25">
        <v>0</v>
      </c>
      <c r="G725" s="25">
        <v>5.7954679535788287</v>
      </c>
      <c r="H725" s="25">
        <v>17.231127903504145</v>
      </c>
      <c r="I725" s="25">
        <v>0</v>
      </c>
      <c r="J725" s="25">
        <v>66.744404142917034</v>
      </c>
      <c r="K725" s="25">
        <v>72.539872096495856</v>
      </c>
      <c r="L725" s="25">
        <v>89.771000000000001</v>
      </c>
    </row>
    <row r="726" spans="1:12" x14ac:dyDescent="0.25">
      <c r="A726" t="s">
        <v>4223</v>
      </c>
      <c r="B726" s="31">
        <f>scrubbed!L726</f>
        <v>20572.22</v>
      </c>
      <c r="C726" s="25">
        <v>408.82682147720556</v>
      </c>
      <c r="D726" s="25">
        <v>0</v>
      </c>
      <c r="E726" s="25">
        <v>0</v>
      </c>
      <c r="F726" s="25">
        <v>0</v>
      </c>
      <c r="G726" s="25">
        <v>438.513938359858</v>
      </c>
      <c r="H726" s="25">
        <v>133.89224016293656</v>
      </c>
      <c r="I726" s="25">
        <v>0</v>
      </c>
      <c r="J726" s="25">
        <v>408.82682147720556</v>
      </c>
      <c r="K726" s="25">
        <v>847.34075983706362</v>
      </c>
      <c r="L726" s="25">
        <v>981.23300000000017</v>
      </c>
    </row>
    <row r="727" spans="1:12" x14ac:dyDescent="0.25">
      <c r="A727" t="s">
        <v>4224</v>
      </c>
      <c r="B727" s="31">
        <f>scrubbed!L727</f>
        <v>2500</v>
      </c>
      <c r="C727" s="25">
        <v>68.407442993719599</v>
      </c>
      <c r="D727" s="25">
        <v>0</v>
      </c>
      <c r="E727" s="25">
        <v>0</v>
      </c>
      <c r="F727" s="25">
        <v>0</v>
      </c>
      <c r="G727" s="25">
        <v>73.374875777263554</v>
      </c>
      <c r="H727" s="25">
        <v>22.403681229016854</v>
      </c>
      <c r="I727" s="25">
        <v>0</v>
      </c>
      <c r="J727" s="25">
        <v>68.407442993719599</v>
      </c>
      <c r="K727" s="25">
        <v>141.78231877098315</v>
      </c>
      <c r="L727" s="25">
        <v>164.18600000000001</v>
      </c>
    </row>
    <row r="728" spans="1:12" x14ac:dyDescent="0.25">
      <c r="A728" t="s">
        <v>4225</v>
      </c>
      <c r="B728" s="31">
        <f>scrubbed!L728</f>
        <v>19027.89</v>
      </c>
      <c r="C728" s="25">
        <v>746.56245408430823</v>
      </c>
      <c r="D728" s="25">
        <v>0</v>
      </c>
      <c r="E728" s="25">
        <v>0</v>
      </c>
      <c r="F728" s="25">
        <v>0</v>
      </c>
      <c r="G728" s="25">
        <v>64.824592166951305</v>
      </c>
      <c r="H728" s="25">
        <v>192.73695374874058</v>
      </c>
      <c r="I728" s="25">
        <v>0</v>
      </c>
      <c r="J728" s="25">
        <v>746.56245408430823</v>
      </c>
      <c r="K728" s="25">
        <v>811.38704625125956</v>
      </c>
      <c r="L728" s="25">
        <v>1004.1240000000001</v>
      </c>
    </row>
    <row r="729" spans="1:12" x14ac:dyDescent="0.25">
      <c r="A729" t="s">
        <v>4226</v>
      </c>
      <c r="B729" s="31">
        <f>scrubbed!L729</f>
        <v>10370.35</v>
      </c>
      <c r="C729" s="25">
        <v>206.72779005094088</v>
      </c>
      <c r="D729" s="25">
        <v>0</v>
      </c>
      <c r="E729" s="25">
        <v>0</v>
      </c>
      <c r="F729" s="25">
        <v>0</v>
      </c>
      <c r="G729" s="25">
        <v>38.01246994905916</v>
      </c>
      <c r="H729" s="25">
        <v>54.80688493599996</v>
      </c>
      <c r="I729" s="25">
        <v>0</v>
      </c>
      <c r="J729" s="25">
        <v>206.72779005094088</v>
      </c>
      <c r="K729" s="25">
        <v>244.74026000000003</v>
      </c>
      <c r="L729" s="25">
        <v>299.547144936</v>
      </c>
    </row>
    <row r="730" spans="1:12" x14ac:dyDescent="0.25">
      <c r="A730" t="s">
        <v>4227</v>
      </c>
      <c r="B730" s="31">
        <f>scrubbed!L730</f>
        <v>3374.06</v>
      </c>
      <c r="C730" s="25">
        <v>100.0389108535916</v>
      </c>
      <c r="D730" s="25">
        <v>0</v>
      </c>
      <c r="E730" s="25">
        <v>0</v>
      </c>
      <c r="F730" s="25">
        <v>0</v>
      </c>
      <c r="G730" s="25">
        <v>8.6864555824257081</v>
      </c>
      <c r="H730" s="25">
        <v>25.826633563982654</v>
      </c>
      <c r="I730" s="25">
        <v>0</v>
      </c>
      <c r="J730" s="25">
        <v>100.0389108535916</v>
      </c>
      <c r="K730" s="25">
        <v>108.72536643601731</v>
      </c>
      <c r="L730" s="25">
        <v>134.55199999999996</v>
      </c>
    </row>
    <row r="731" spans="1:12" x14ac:dyDescent="0.25">
      <c r="A731" t="s">
        <v>4228</v>
      </c>
      <c r="B731" s="31">
        <f>scrubbed!L731</f>
        <v>500</v>
      </c>
      <c r="C731" s="25">
        <v>9.9831549742370171</v>
      </c>
      <c r="D731" s="25">
        <v>0</v>
      </c>
      <c r="E731" s="25">
        <v>0</v>
      </c>
      <c r="F731" s="25">
        <v>0</v>
      </c>
      <c r="G731" s="25">
        <v>0.86684502576298028</v>
      </c>
      <c r="H731" s="25">
        <v>2.5773100000000007</v>
      </c>
      <c r="I731" s="25">
        <v>0</v>
      </c>
      <c r="J731" s="25">
        <v>9.9831549742370171</v>
      </c>
      <c r="K731" s="25">
        <v>10.849999999999998</v>
      </c>
      <c r="L731" s="25">
        <v>13.427309999999999</v>
      </c>
    </row>
    <row r="732" spans="1:12" x14ac:dyDescent="0.25">
      <c r="A732" t="s">
        <v>4229</v>
      </c>
      <c r="B732" s="31">
        <f>scrubbed!L732</f>
        <v>9722.0499999999993</v>
      </c>
      <c r="C732" s="25">
        <v>537.81834519811127</v>
      </c>
      <c r="D732" s="25">
        <v>0</v>
      </c>
      <c r="E732" s="25">
        <v>0</v>
      </c>
      <c r="F732" s="25">
        <v>0</v>
      </c>
      <c r="G732" s="25">
        <v>576.87223118788177</v>
      </c>
      <c r="H732" s="25">
        <v>176.13742361400705</v>
      </c>
      <c r="I732" s="25">
        <v>0</v>
      </c>
      <c r="J732" s="25">
        <v>537.81834519811127</v>
      </c>
      <c r="K732" s="25">
        <v>1114.6905763859932</v>
      </c>
      <c r="L732" s="25">
        <v>1290.8280000000002</v>
      </c>
    </row>
    <row r="733" spans="1:12" x14ac:dyDescent="0.25">
      <c r="A733" t="s">
        <v>4230</v>
      </c>
      <c r="B733" s="31">
        <f>scrubbed!L733</f>
        <v>2500</v>
      </c>
      <c r="C733" s="25">
        <v>68.407442993719599</v>
      </c>
      <c r="D733" s="25">
        <v>0</v>
      </c>
      <c r="E733" s="25">
        <v>0</v>
      </c>
      <c r="F733" s="25">
        <v>0</v>
      </c>
      <c r="G733" s="25">
        <v>73.374875777263554</v>
      </c>
      <c r="H733" s="25">
        <v>22.403681229016854</v>
      </c>
      <c r="I733" s="25">
        <v>0</v>
      </c>
      <c r="J733" s="25">
        <v>68.407442993719599</v>
      </c>
      <c r="K733" s="25">
        <v>141.78231877098315</v>
      </c>
      <c r="L733" s="25">
        <v>164.18600000000001</v>
      </c>
    </row>
    <row r="734" spans="1:12" x14ac:dyDescent="0.25">
      <c r="A734" t="s">
        <v>4231</v>
      </c>
      <c r="B734" s="31">
        <f>scrubbed!L734</f>
        <v>19278.68</v>
      </c>
      <c r="C734" s="25">
        <v>385.40950793758651</v>
      </c>
      <c r="D734" s="25">
        <v>0</v>
      </c>
      <c r="E734" s="25">
        <v>0</v>
      </c>
      <c r="F734" s="25">
        <v>1239.0915680193405</v>
      </c>
      <c r="G734" s="25">
        <v>33.465404043072894</v>
      </c>
      <c r="H734" s="25">
        <v>157.51240641720005</v>
      </c>
      <c r="I734" s="25">
        <v>1239.0915680193405</v>
      </c>
      <c r="J734" s="25">
        <v>1624.501075956927</v>
      </c>
      <c r="K734" s="25">
        <v>1657.9664799999998</v>
      </c>
      <c r="L734" s="25">
        <v>1815.4788864171999</v>
      </c>
    </row>
    <row r="735" spans="1:12" x14ac:dyDescent="0.25">
      <c r="A735" t="s">
        <v>4232</v>
      </c>
      <c r="B735" s="31">
        <f>scrubbed!L735</f>
        <v>3128.77</v>
      </c>
      <c r="C735" s="25">
        <v>49.655860432698233</v>
      </c>
      <c r="D735" s="25">
        <v>0</v>
      </c>
      <c r="E735" s="25">
        <v>0</v>
      </c>
      <c r="F735" s="25">
        <v>0</v>
      </c>
      <c r="G735" s="25">
        <v>9.1305668291016833</v>
      </c>
      <c r="H735" s="25">
        <v>13.164572738200093</v>
      </c>
      <c r="I735" s="25">
        <v>0</v>
      </c>
      <c r="J735" s="25">
        <v>49.655860432698233</v>
      </c>
      <c r="K735" s="25">
        <v>58.786427261799915</v>
      </c>
      <c r="L735" s="25">
        <v>71.951000000000008</v>
      </c>
    </row>
    <row r="736" spans="1:12" x14ac:dyDescent="0.25">
      <c r="A736" t="s">
        <v>4233</v>
      </c>
      <c r="B736" s="31">
        <f>scrubbed!L736</f>
        <v>19278.68</v>
      </c>
      <c r="C736" s="25">
        <v>384.31093564819628</v>
      </c>
      <c r="D736" s="25">
        <v>0</v>
      </c>
      <c r="E736" s="25">
        <v>0</v>
      </c>
      <c r="F736" s="25">
        <v>0</v>
      </c>
      <c r="G736" s="25">
        <v>70.665912351803712</v>
      </c>
      <c r="H736" s="25">
        <v>101.88705265279998</v>
      </c>
      <c r="I736" s="25">
        <v>0</v>
      </c>
      <c r="J736" s="25">
        <v>384.31093564819628</v>
      </c>
      <c r="K736" s="25">
        <v>454.97684800000002</v>
      </c>
      <c r="L736" s="25">
        <v>556.8639006528</v>
      </c>
    </row>
    <row r="737" spans="1:12" x14ac:dyDescent="0.25">
      <c r="A737" t="s">
        <v>4234</v>
      </c>
      <c r="B737" s="31">
        <f>scrubbed!L737</f>
        <v>2500</v>
      </c>
      <c r="C737" s="25">
        <v>66.744404142917034</v>
      </c>
      <c r="D737" s="25">
        <v>0</v>
      </c>
      <c r="E737" s="25">
        <v>0</v>
      </c>
      <c r="F737" s="25">
        <v>0</v>
      </c>
      <c r="G737" s="25">
        <v>5.7954679535788287</v>
      </c>
      <c r="H737" s="25">
        <v>17.231127903504145</v>
      </c>
      <c r="I737" s="25">
        <v>0</v>
      </c>
      <c r="J737" s="25">
        <v>66.744404142917034</v>
      </c>
      <c r="K737" s="25">
        <v>72.539872096495856</v>
      </c>
      <c r="L737" s="25">
        <v>89.771000000000001</v>
      </c>
    </row>
    <row r="738" spans="1:12" x14ac:dyDescent="0.25">
      <c r="A738" t="s">
        <v>4235</v>
      </c>
      <c r="B738" s="31">
        <f>scrubbed!L738</f>
        <v>2500</v>
      </c>
      <c r="C738" s="25">
        <v>52.365808282498911</v>
      </c>
      <c r="D738" s="25">
        <v>209.46323312999564</v>
      </c>
      <c r="E738" s="25">
        <v>0</v>
      </c>
      <c r="F738" s="25">
        <v>0</v>
      </c>
      <c r="G738" s="25">
        <v>9.6288637014219525</v>
      </c>
      <c r="H738" s="25">
        <v>23.679094886083533</v>
      </c>
      <c r="I738" s="25">
        <v>209.46323312999564</v>
      </c>
      <c r="J738" s="25">
        <v>261.82904141249458</v>
      </c>
      <c r="K738" s="25">
        <v>271.45790511391652</v>
      </c>
      <c r="L738" s="25">
        <v>295.13700000000006</v>
      </c>
    </row>
    <row r="739" spans="1:12" x14ac:dyDescent="0.25">
      <c r="A739" t="s">
        <v>4236</v>
      </c>
      <c r="B739" s="31">
        <f>scrubbed!L739</f>
        <v>20671.79</v>
      </c>
      <c r="C739" s="25">
        <v>599.95761887067192</v>
      </c>
      <c r="D739" s="25">
        <v>2399.8304754826877</v>
      </c>
      <c r="E739" s="25">
        <v>0</v>
      </c>
      <c r="F739" s="25">
        <v>0</v>
      </c>
      <c r="G739" s="25">
        <v>110.31836093449647</v>
      </c>
      <c r="H739" s="25">
        <v>271.29254471214381</v>
      </c>
      <c r="I739" s="25">
        <v>2399.8304754826877</v>
      </c>
      <c r="J739" s="25">
        <v>2999.7880943533596</v>
      </c>
      <c r="K739" s="25">
        <v>3110.1064552878561</v>
      </c>
      <c r="L739" s="25">
        <v>3381.3989999999999</v>
      </c>
    </row>
    <row r="740" spans="1:12" x14ac:dyDescent="0.25">
      <c r="A740" t="s">
        <v>4237</v>
      </c>
      <c r="B740" s="31">
        <f>scrubbed!L740</f>
        <v>13781.19</v>
      </c>
      <c r="C740" s="25">
        <v>401.65042066333712</v>
      </c>
      <c r="D740" s="25">
        <v>1606.6016826533485</v>
      </c>
      <c r="E740" s="25">
        <v>0</v>
      </c>
      <c r="F740" s="25">
        <v>0</v>
      </c>
      <c r="G740" s="25">
        <v>34.87561498805961</v>
      </c>
      <c r="H740" s="25">
        <v>178.93178169525504</v>
      </c>
      <c r="I740" s="25">
        <v>1606.6016826533485</v>
      </c>
      <c r="J740" s="25">
        <v>2008.2521033166856</v>
      </c>
      <c r="K740" s="25">
        <v>2043.1277183047453</v>
      </c>
      <c r="L740" s="25">
        <v>2222.0595000000003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4E6F1-4BB2-458C-B033-1ABD6D6F55B7}">
  <sheetPr>
    <tabColor rgb="FF7030A0"/>
  </sheetPr>
  <dimension ref="A1:E7"/>
  <sheetViews>
    <sheetView zoomScale="85" zoomScaleNormal="85" workbookViewId="0">
      <selection sqref="A1:E7"/>
    </sheetView>
  </sheetViews>
  <sheetFormatPr defaultRowHeight="15" x14ac:dyDescent="0.25"/>
  <cols>
    <col min="1" max="1" width="9.5703125" bestFit="1" customWidth="1"/>
    <col min="2" max="2" width="12" bestFit="1" customWidth="1"/>
    <col min="3" max="3" width="11.28515625" bestFit="1" customWidth="1"/>
    <col min="4" max="4" width="12" bestFit="1" customWidth="1"/>
    <col min="5" max="5" width="14.7109375" bestFit="1" customWidth="1"/>
  </cols>
  <sheetData>
    <row r="1" spans="1:5" x14ac:dyDescent="0.25">
      <c r="A1" t="s">
        <v>2024</v>
      </c>
      <c r="B1" t="s">
        <v>2023</v>
      </c>
      <c r="C1" t="s">
        <v>2015</v>
      </c>
      <c r="D1" t="s">
        <v>2016</v>
      </c>
      <c r="E1" t="s">
        <v>2017</v>
      </c>
    </row>
    <row r="2" spans="1:5" x14ac:dyDescent="0.25">
      <c r="A2" t="s">
        <v>2025</v>
      </c>
      <c r="B2" t="s">
        <v>2018</v>
      </c>
      <c r="C2" s="25">
        <v>48432456</v>
      </c>
      <c r="D2" s="25">
        <v>52880511.531047903</v>
      </c>
      <c r="E2" s="25">
        <v>65651704.374875098</v>
      </c>
    </row>
    <row r="3" spans="1:5" x14ac:dyDescent="0.25">
      <c r="A3" t="s">
        <v>2025</v>
      </c>
      <c r="B3" t="s">
        <v>2603</v>
      </c>
      <c r="C3" s="25">
        <v>3836848</v>
      </c>
      <c r="D3" s="25">
        <v>5953584.3128148997</v>
      </c>
      <c r="E3" s="25">
        <v>3556215.2972822599</v>
      </c>
    </row>
    <row r="4" spans="1:5" x14ac:dyDescent="0.25">
      <c r="A4" t="s">
        <v>2026</v>
      </c>
      <c r="B4" t="s">
        <v>2019</v>
      </c>
      <c r="C4" s="25">
        <v>250000</v>
      </c>
      <c r="D4" s="25">
        <v>602830.88402199303</v>
      </c>
      <c r="E4" s="25">
        <v>602830.88402199303</v>
      </c>
    </row>
    <row r="5" spans="1:5" x14ac:dyDescent="0.25">
      <c r="A5" t="s">
        <v>2026</v>
      </c>
      <c r="B5" t="s">
        <v>2020</v>
      </c>
      <c r="C5" s="25">
        <v>1259304.1599999999</v>
      </c>
      <c r="D5" s="25">
        <v>4645560.1227430003</v>
      </c>
      <c r="E5" s="25">
        <v>4645560.1227430003</v>
      </c>
    </row>
    <row r="6" spans="1:5" x14ac:dyDescent="0.25">
      <c r="A6" t="s">
        <v>2026</v>
      </c>
      <c r="B6" t="s">
        <v>2021</v>
      </c>
      <c r="C6" s="25">
        <v>577779.53</v>
      </c>
      <c r="D6" s="25">
        <v>1435009.7906260299</v>
      </c>
      <c r="E6" s="25">
        <v>1435009.7906260299</v>
      </c>
    </row>
    <row r="7" spans="1:5" x14ac:dyDescent="0.25">
      <c r="A7" t="s">
        <v>2026</v>
      </c>
      <c r="B7" t="s">
        <v>2022</v>
      </c>
      <c r="C7" s="25">
        <v>521304</v>
      </c>
      <c r="D7" s="25">
        <v>0</v>
      </c>
      <c r="E7" s="2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F7E9B-EBB5-45BC-8354-9EF0C08759A1}">
  <sheetPr>
    <tabColor rgb="FF7030A0"/>
  </sheetPr>
  <dimension ref="A1:E39"/>
  <sheetViews>
    <sheetView zoomScale="85" zoomScaleNormal="85" workbookViewId="0">
      <selection sqref="A1:E39"/>
    </sheetView>
  </sheetViews>
  <sheetFormatPr defaultRowHeight="15" x14ac:dyDescent="0.25"/>
  <cols>
    <col min="1" max="1" width="9.5703125" bestFit="1" customWidth="1"/>
    <col min="2" max="2" width="32.140625" bestFit="1" customWidth="1"/>
    <col min="3" max="3" width="12" bestFit="1" customWidth="1"/>
    <col min="4" max="4" width="18.28515625" bestFit="1" customWidth="1"/>
    <col min="5" max="5" width="17.7109375" bestFit="1" customWidth="1"/>
  </cols>
  <sheetData>
    <row r="1" spans="1:5" x14ac:dyDescent="0.25">
      <c r="A1" t="s">
        <v>4238</v>
      </c>
      <c r="B1" t="s">
        <v>4239</v>
      </c>
      <c r="C1" t="s">
        <v>1910</v>
      </c>
      <c r="D1" t="s">
        <v>4257</v>
      </c>
      <c r="E1" t="s">
        <v>4258</v>
      </c>
    </row>
    <row r="2" spans="1:5" x14ac:dyDescent="0.25">
      <c r="A2" t="s">
        <v>1912</v>
      </c>
      <c r="B2" t="s">
        <v>15</v>
      </c>
      <c r="C2" s="26">
        <v>2.7360842943396899E-2</v>
      </c>
      <c r="D2" s="26">
        <v>4.4895756193726197E-2</v>
      </c>
      <c r="E2" s="26">
        <v>5.1912014814268499E-2</v>
      </c>
    </row>
    <row r="3" spans="1:5" x14ac:dyDescent="0.25">
      <c r="A3" t="s">
        <v>1912</v>
      </c>
      <c r="B3" t="s">
        <v>21</v>
      </c>
      <c r="C3" s="26">
        <v>1.5697540563698001E-2</v>
      </c>
      <c r="D3" s="26">
        <v>7.49999999999999E-2</v>
      </c>
      <c r="E3" s="26">
        <v>2.8351748844087199E-2</v>
      </c>
    </row>
    <row r="4" spans="1:5" x14ac:dyDescent="0.25">
      <c r="A4" t="s">
        <v>1912</v>
      </c>
      <c r="B4" t="s">
        <v>25</v>
      </c>
      <c r="C4" s="26">
        <v>1.5496105185147799E-2</v>
      </c>
      <c r="D4" s="26">
        <v>3.4999999999999899E-2</v>
      </c>
      <c r="E4" s="26">
        <v>8.8147536138521401E-2</v>
      </c>
    </row>
    <row r="5" spans="1:5" x14ac:dyDescent="0.25">
      <c r="A5" t="s">
        <v>1912</v>
      </c>
      <c r="B5" t="s">
        <v>30</v>
      </c>
      <c r="C5" s="26">
        <v>3.6389803392384602E-2</v>
      </c>
      <c r="D5" s="26">
        <v>7.4999999999999997E-2</v>
      </c>
      <c r="E5" s="26">
        <v>9.5834077987446198E-2</v>
      </c>
    </row>
    <row r="6" spans="1:5" x14ac:dyDescent="0.25">
      <c r="A6" t="s">
        <v>1912</v>
      </c>
      <c r="B6" t="s">
        <v>32</v>
      </c>
      <c r="C6" s="26">
        <v>3.50328943522469E-2</v>
      </c>
      <c r="D6" s="26">
        <v>7.4999999999999997E-2</v>
      </c>
      <c r="E6" s="26">
        <v>8.3096107331410402E-2</v>
      </c>
    </row>
    <row r="7" spans="1:5" x14ac:dyDescent="0.25">
      <c r="A7" t="s">
        <v>1912</v>
      </c>
      <c r="B7" t="s">
        <v>7</v>
      </c>
      <c r="C7" s="26">
        <v>1.84781402869575E-2</v>
      </c>
      <c r="D7" s="26">
        <v>9.0523211036923096E-2</v>
      </c>
      <c r="E7" s="26">
        <v>2.8989827297575099E-2</v>
      </c>
    </row>
    <row r="8" spans="1:5" x14ac:dyDescent="0.25">
      <c r="A8" t="s">
        <v>1913</v>
      </c>
      <c r="B8" t="s">
        <v>103</v>
      </c>
      <c r="C8" s="26">
        <v>4.9238029434458597E-2</v>
      </c>
      <c r="D8" s="26">
        <v>0</v>
      </c>
      <c r="E8" s="26">
        <v>4.8899999999999999E-2</v>
      </c>
    </row>
    <row r="9" spans="1:5" x14ac:dyDescent="0.25">
      <c r="A9" t="s">
        <v>1913</v>
      </c>
      <c r="B9" t="s">
        <v>109</v>
      </c>
      <c r="C9" s="26">
        <v>2.9891070546651102E-2</v>
      </c>
      <c r="D9" s="26">
        <v>0</v>
      </c>
      <c r="E9" s="26">
        <v>2.5100000000000001E-2</v>
      </c>
    </row>
    <row r="10" spans="1:5" x14ac:dyDescent="0.25">
      <c r="A10" t="s">
        <v>1913</v>
      </c>
      <c r="B10" t="s">
        <v>97</v>
      </c>
      <c r="C10" s="26">
        <v>3.4628498486223499E-7</v>
      </c>
      <c r="D10" s="26">
        <v>0</v>
      </c>
      <c r="E10" s="26">
        <v>0</v>
      </c>
    </row>
    <row r="11" spans="1:5" x14ac:dyDescent="0.25">
      <c r="A11" t="s">
        <v>1913</v>
      </c>
      <c r="B11" t="s">
        <v>81</v>
      </c>
      <c r="C11" s="26">
        <v>0.26014632234690199</v>
      </c>
      <c r="D11" s="26">
        <v>0.1</v>
      </c>
      <c r="E11" s="26">
        <v>0.22909319905773101</v>
      </c>
    </row>
    <row r="12" spans="1:5" x14ac:dyDescent="0.25">
      <c r="A12" t="s">
        <v>1913</v>
      </c>
      <c r="B12" t="s">
        <v>79</v>
      </c>
      <c r="C12" s="26">
        <v>0.58305080224957095</v>
      </c>
      <c r="D12" s="26">
        <v>0.27500000000000002</v>
      </c>
      <c r="E12" s="26">
        <v>0.50698567458307797</v>
      </c>
    </row>
    <row r="13" spans="1:5" x14ac:dyDescent="0.25">
      <c r="A13" t="s">
        <v>1913</v>
      </c>
      <c r="B13" t="s">
        <v>56</v>
      </c>
      <c r="C13" s="26">
        <v>0.156660433419712</v>
      </c>
      <c r="D13" s="26">
        <v>0.27500000000000002</v>
      </c>
      <c r="E13" s="26">
        <v>0.15670000000000001</v>
      </c>
    </row>
    <row r="14" spans="1:5" x14ac:dyDescent="0.25">
      <c r="A14" t="s">
        <v>1913</v>
      </c>
      <c r="B14" t="s">
        <v>63</v>
      </c>
      <c r="C14" s="26">
        <v>0.37637774896624399</v>
      </c>
      <c r="D14" s="26">
        <v>0.42499999999999899</v>
      </c>
      <c r="E14" s="26">
        <v>0.37647281120867399</v>
      </c>
    </row>
    <row r="15" spans="1:5" x14ac:dyDescent="0.25">
      <c r="A15" t="s">
        <v>1913</v>
      </c>
      <c r="B15" t="s">
        <v>72</v>
      </c>
      <c r="C15" s="26">
        <v>7.1548974314740194E-2</v>
      </c>
      <c r="D15" s="26">
        <v>0.12</v>
      </c>
      <c r="E15" s="26">
        <v>7.23056855721535E-2</v>
      </c>
    </row>
    <row r="16" spans="1:5" x14ac:dyDescent="0.25">
      <c r="A16" t="s">
        <v>1917</v>
      </c>
      <c r="B16" t="s">
        <v>125</v>
      </c>
      <c r="C16" s="26">
        <v>5.48149735356094E-2</v>
      </c>
      <c r="D16" s="26">
        <v>5.5E-2</v>
      </c>
      <c r="E16" s="26">
        <v>5.3600000000000002E-2</v>
      </c>
    </row>
    <row r="17" spans="1:5" x14ac:dyDescent="0.25">
      <c r="A17" t="s">
        <v>1917</v>
      </c>
      <c r="B17" t="s">
        <v>193</v>
      </c>
      <c r="C17" s="26">
        <v>0</v>
      </c>
      <c r="D17" s="26">
        <v>0</v>
      </c>
      <c r="E17" s="26">
        <v>0</v>
      </c>
    </row>
    <row r="18" spans="1:5" x14ac:dyDescent="0.25">
      <c r="A18" t="s">
        <v>1914</v>
      </c>
      <c r="B18" t="s">
        <v>122</v>
      </c>
      <c r="C18" s="26">
        <v>0.90312414922455797</v>
      </c>
      <c r="D18" s="26">
        <v>0.33750000000000002</v>
      </c>
      <c r="E18" s="26">
        <v>0.903199999999999</v>
      </c>
    </row>
    <row r="19" spans="1:5" x14ac:dyDescent="0.25">
      <c r="A19" t="s">
        <v>1914</v>
      </c>
      <c r="B19" t="s">
        <v>119</v>
      </c>
      <c r="C19" s="26">
        <v>0.21305134144045601</v>
      </c>
      <c r="D19" s="26">
        <v>0.18984375000000001</v>
      </c>
      <c r="E19" s="26">
        <v>0.27550000000000002</v>
      </c>
    </row>
    <row r="20" spans="1:5" x14ac:dyDescent="0.25">
      <c r="A20" t="s">
        <v>1914</v>
      </c>
      <c r="B20" t="s">
        <v>1929</v>
      </c>
      <c r="C20" s="26">
        <v>0</v>
      </c>
      <c r="D20" s="26">
        <v>1.42</v>
      </c>
      <c r="E20" s="26">
        <v>0</v>
      </c>
    </row>
    <row r="21" spans="1:5" x14ac:dyDescent="0.25">
      <c r="A21" t="s">
        <v>1914</v>
      </c>
      <c r="B21" t="s">
        <v>102</v>
      </c>
      <c r="C21" s="26">
        <v>0.185200554728984</v>
      </c>
      <c r="D21" s="26">
        <v>0.282494227099925</v>
      </c>
      <c r="E21" s="26">
        <v>0.16429541740269499</v>
      </c>
    </row>
    <row r="22" spans="1:5" x14ac:dyDescent="0.25">
      <c r="A22" t="s">
        <v>1914</v>
      </c>
      <c r="B22" t="s">
        <v>108</v>
      </c>
      <c r="C22" s="26">
        <v>0.76676559976483705</v>
      </c>
      <c r="D22" s="26">
        <v>1</v>
      </c>
      <c r="E22" s="26">
        <v>0.9032</v>
      </c>
    </row>
    <row r="23" spans="1:5" x14ac:dyDescent="0.25">
      <c r="A23" t="s">
        <v>1914</v>
      </c>
      <c r="B23" t="s">
        <v>1915</v>
      </c>
      <c r="C23" s="26">
        <v>2.1663588821273998</v>
      </c>
      <c r="D23" s="26">
        <v>1</v>
      </c>
      <c r="E23" s="26">
        <v>2.16505305532145</v>
      </c>
    </row>
    <row r="24" spans="1:5" x14ac:dyDescent="0.25">
      <c r="A24" t="s">
        <v>1914</v>
      </c>
      <c r="B24" t="s">
        <v>157</v>
      </c>
      <c r="C24" s="26">
        <v>0</v>
      </c>
      <c r="D24" s="26">
        <v>0</v>
      </c>
      <c r="E24" s="26">
        <v>0</v>
      </c>
    </row>
    <row r="25" spans="1:5" x14ac:dyDescent="0.25">
      <c r="A25" t="s">
        <v>1914</v>
      </c>
      <c r="B25" t="s">
        <v>162</v>
      </c>
      <c r="C25" s="26">
        <v>0.143369024622828</v>
      </c>
      <c r="D25" s="26">
        <v>0.249999999999999</v>
      </c>
      <c r="E25" s="26">
        <v>0.143397968925216</v>
      </c>
    </row>
    <row r="26" spans="1:5" x14ac:dyDescent="0.25">
      <c r="A26" t="s">
        <v>1914</v>
      </c>
      <c r="B26" t="s">
        <v>152</v>
      </c>
      <c r="C26" s="26">
        <v>1.12265152954523</v>
      </c>
      <c r="D26" s="26">
        <v>0.44543118117052299</v>
      </c>
      <c r="E26" s="26">
        <v>1.38037889527024</v>
      </c>
    </row>
    <row r="27" spans="1:5" x14ac:dyDescent="0.25">
      <c r="A27" t="s">
        <v>1914</v>
      </c>
      <c r="B27" t="s">
        <v>1916</v>
      </c>
      <c r="C27" s="26">
        <v>1.98532491877293</v>
      </c>
      <c r="D27" s="26">
        <v>0.45</v>
      </c>
      <c r="E27" s="26">
        <v>1.9854000000000001</v>
      </c>
    </row>
    <row r="28" spans="1:5" x14ac:dyDescent="0.25">
      <c r="A28" t="s">
        <v>1914</v>
      </c>
      <c r="B28" t="s">
        <v>207</v>
      </c>
      <c r="C28" s="26">
        <v>0.42463739393088701</v>
      </c>
      <c r="D28" s="26">
        <v>0.25</v>
      </c>
      <c r="E28" s="26">
        <v>0.42469999999999902</v>
      </c>
    </row>
    <row r="29" spans="1:5" x14ac:dyDescent="0.25">
      <c r="A29" t="s">
        <v>1918</v>
      </c>
      <c r="B29" t="s">
        <v>15</v>
      </c>
      <c r="C29" s="26">
        <v>4.5154766031982201E-2</v>
      </c>
      <c r="D29" s="26">
        <v>7.5092309911042997E-3</v>
      </c>
      <c r="E29" s="26">
        <v>1.8764797000473801E-2</v>
      </c>
    </row>
    <row r="30" spans="1:5" x14ac:dyDescent="0.25">
      <c r="A30" t="s">
        <v>1918</v>
      </c>
      <c r="B30" t="s">
        <v>40</v>
      </c>
      <c r="C30" s="26">
        <v>3.1474452749815397E-2</v>
      </c>
      <c r="D30" s="26">
        <v>1.47879350400463E-2</v>
      </c>
      <c r="E30" s="26">
        <v>2.4870003320969902E-2</v>
      </c>
    </row>
    <row r="31" spans="1:5" x14ac:dyDescent="0.25">
      <c r="A31" t="s">
        <v>1918</v>
      </c>
      <c r="B31" t="s">
        <v>268</v>
      </c>
      <c r="C31" s="26">
        <v>2.2436473282398998E-2</v>
      </c>
      <c r="D31" s="26">
        <v>7.4999999999999902E-3</v>
      </c>
      <c r="E31" s="26">
        <v>1.8764797000473801E-2</v>
      </c>
    </row>
    <row r="32" spans="1:5" x14ac:dyDescent="0.25">
      <c r="A32" t="s">
        <v>1918</v>
      </c>
      <c r="B32" t="s">
        <v>25</v>
      </c>
      <c r="C32" s="26">
        <v>2.6780111578912101E-2</v>
      </c>
      <c r="D32" s="26">
        <v>7.4999999999999902E-3</v>
      </c>
      <c r="E32" s="26">
        <v>2.0131576479778999E-2</v>
      </c>
    </row>
    <row r="33" spans="1:5" x14ac:dyDescent="0.25">
      <c r="A33" t="s">
        <v>1918</v>
      </c>
      <c r="B33" t="s">
        <v>1827</v>
      </c>
      <c r="C33" s="26">
        <v>5.07169731319565E-2</v>
      </c>
      <c r="D33" s="26">
        <v>1.7500000000000002E-2</v>
      </c>
      <c r="E33" s="26">
        <v>4.2472107496608298E-2</v>
      </c>
    </row>
    <row r="34" spans="1:5" x14ac:dyDescent="0.25">
      <c r="A34" t="s">
        <v>1918</v>
      </c>
      <c r="B34" t="s">
        <v>257</v>
      </c>
      <c r="C34" s="26">
        <v>3.5198877522473998E-2</v>
      </c>
      <c r="D34" s="26">
        <v>7.4999999999999997E-3</v>
      </c>
      <c r="E34" s="26">
        <v>2.6304224366735601E-2</v>
      </c>
    </row>
    <row r="35" spans="1:5" x14ac:dyDescent="0.25">
      <c r="A35" t="s">
        <v>1918</v>
      </c>
      <c r="B35" t="s">
        <v>225</v>
      </c>
      <c r="C35" s="26">
        <v>3.8409398698200502E-2</v>
      </c>
      <c r="D35" s="26">
        <v>1.2269419241101399E-2</v>
      </c>
      <c r="E35" s="26">
        <v>3.2354627166013297E-2</v>
      </c>
    </row>
    <row r="36" spans="1:5" x14ac:dyDescent="0.25">
      <c r="A36" t="s">
        <v>1918</v>
      </c>
      <c r="B36" t="s">
        <v>211</v>
      </c>
      <c r="C36" s="26">
        <v>3.6282048237567398E-3</v>
      </c>
      <c r="D36" s="26">
        <v>5.4999999999999997E-3</v>
      </c>
      <c r="E36" s="26">
        <v>1.8438643154920901E-3</v>
      </c>
    </row>
    <row r="37" spans="1:5" x14ac:dyDescent="0.25">
      <c r="A37" t="s">
        <v>1918</v>
      </c>
      <c r="B37" t="s">
        <v>1919</v>
      </c>
      <c r="C37" s="26">
        <v>3.7817822236922802E-2</v>
      </c>
      <c r="D37" s="26">
        <v>1.8801739569822999E-2</v>
      </c>
      <c r="E37" s="26">
        <v>1.75919971879442E-2</v>
      </c>
    </row>
    <row r="38" spans="1:5" x14ac:dyDescent="0.25">
      <c r="A38" t="s">
        <v>1918</v>
      </c>
      <c r="B38" t="s">
        <v>1920</v>
      </c>
      <c r="C38" s="26">
        <v>2.2325099774917201E-3</v>
      </c>
      <c r="D38" s="26">
        <v>7.4999999999999997E-3</v>
      </c>
      <c r="E38" s="26">
        <v>1.4241140580716701E-3</v>
      </c>
    </row>
    <row r="39" spans="1:5" x14ac:dyDescent="0.25">
      <c r="A39" t="s">
        <v>1918</v>
      </c>
      <c r="B39" t="s">
        <v>1921</v>
      </c>
      <c r="C39" s="26">
        <v>6.72615162368243E-3</v>
      </c>
      <c r="D39" s="26">
        <v>7.5986870810521899E-3</v>
      </c>
      <c r="E39" s="26">
        <v>3.0157709465047202E-3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15</vt:i4>
      </vt:variant>
    </vt:vector>
  </HeadingPairs>
  <TitlesOfParts>
    <vt:vector size="27" baseType="lpstr">
      <vt:lpstr>lookups</vt:lpstr>
      <vt:lpstr>rate_id_map</vt:lpstr>
      <vt:lpstr>marriott</vt:lpstr>
      <vt:lpstr>scrubbed</vt:lpstr>
      <vt:lpstr>sov</vt:lpstr>
      <vt:lpstr>loss_run</vt:lpstr>
      <vt:lpstr>priors</vt:lpstr>
      <vt:lpstr>renewal_costs</vt:lpstr>
      <vt:lpstr>rates</vt:lpstr>
      <vt:lpstr>rels</vt:lpstr>
      <vt:lpstr>count_buckets</vt:lpstr>
      <vt:lpstr>metadata</vt:lpstr>
      <vt:lpstr>bu_lkup</vt:lpstr>
      <vt:lpstr>dept_lkup</vt:lpstr>
      <vt:lpstr>div_lkup</vt:lpstr>
      <vt:lpstr>location_lkup</vt:lpstr>
      <vt:lpstr>market_aop</vt:lpstr>
      <vt:lpstr>market_cat_eq</vt:lpstr>
      <vt:lpstr>market_cat_flood</vt:lpstr>
      <vt:lpstr>market_cat_wind</vt:lpstr>
      <vt:lpstr>market_terror</vt:lpstr>
      <vt:lpstr>marriott_aop</vt:lpstr>
      <vt:lpstr>marriott_cat_eq</vt:lpstr>
      <vt:lpstr>marriott_cat_flood</vt:lpstr>
      <vt:lpstr>marriott_cat_wind</vt:lpstr>
      <vt:lpstr>marriott_terror</vt:lpstr>
      <vt:lpstr>region_lkup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Briggs, Jimmy</dc:creator>
  <cp:keywords>TemplateVersion: OW20.BlankWorkbook.20200102.1</cp:keywords>
  <cp:lastModifiedBy>Briggs, Jimmy</cp:lastModifiedBy>
  <dcterms:created xsi:type="dcterms:W3CDTF">2019-09-25T10:02:32Z</dcterms:created>
  <dcterms:modified xsi:type="dcterms:W3CDTF">2020-07-17T16:54:31Z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Version">
    <vt:lpwstr>2020/01/02</vt:lpwstr>
  </property>
  <property fmtid="{D5CDD505-2E9C-101B-9397-08002B2CF9AE}" pid="3" name="{A44787D4-0540-4523-9961-78E4036D8C6D}">
    <vt:lpwstr>{8012B078-B24A-465D-85A5-85DD95C36B8C}</vt:lpwstr>
  </property>
</Properties>
</file>